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04877\PycharmProjects\DV-Project\data\"/>
    </mc:Choice>
  </mc:AlternateContent>
  <xr:revisionPtr revIDLastSave="0" documentId="13_ncr:1_{60952EE5-3723-4BB0-940E-7EF057090CE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Data" sheetId="1" r:id="rId1"/>
    <sheet name="CountriesGeoLoc" sheetId="4" r:id="rId2"/>
    <sheet name="LauchLocations" sheetId="5" r:id="rId3"/>
    <sheet name="Pivot" sheetId="2" r:id="rId4"/>
    <sheet name="TotalsByCountryYear" sheetId="7" r:id="rId5"/>
    <sheet name="TotalsByCountry" sheetId="6" r:id="rId6"/>
  </sheets>
  <definedNames>
    <definedName name="_xlnm._FilterDatabase" localSheetId="2" hidden="1">LauchLocations!$A$1:$A$189</definedName>
    <definedName name="_xlnm._FilterDatabase" localSheetId="0" hidden="1">RawData!$A$1:$H$1</definedName>
    <definedName name="_xlnm._FilterDatabase" localSheetId="4" hidden="1">TotalsByCountryYear!$A$1:$H$434</definedName>
    <definedName name="DadosExternos_1" localSheetId="1" hidden="1">CountriesGeoLoc!$A$1:$D$246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8DBCA-C6B3-4458-B566-F6D4FB40425B}" keepAlive="1" name="Consulta - Table 0" description="Ligação à consulta 'Table 0' no livro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<sst xmlns="http://schemas.openxmlformats.org/spreadsheetml/2006/main" count="50408" uniqueCount="21461">
  <si>
    <t>Name</t>
  </si>
  <si>
    <t>Status</t>
  </si>
  <si>
    <t>Launch Service Provider</t>
  </si>
  <si>
    <t>Rocket</t>
  </si>
  <si>
    <t>Mission</t>
  </si>
  <si>
    <t>Net</t>
  </si>
  <si>
    <t>Pad</t>
  </si>
  <si>
    <t>Sputnik 8K74PS | Sputnik 1</t>
  </si>
  <si>
    <t>Launch Successful</t>
  </si>
  <si>
    <t>Soviet Space Program</t>
  </si>
  <si>
    <t>Sputnik 8K74PS</t>
  </si>
  <si>
    <t>Sputnik 1</t>
  </si>
  <si>
    <t>10/04/1957 7:28 p.m.</t>
  </si>
  <si>
    <t>1/5 | Baikonur Cosmodrome, Republic of Kazakhstan</t>
  </si>
  <si>
    <t>Sputnik 8K74PS | Sputnik 2</t>
  </si>
  <si>
    <t>Sputnik 2</t>
  </si>
  <si>
    <t>11/03/1957 2:30 a.m.</t>
  </si>
  <si>
    <t>Vanguard | Vanguard</t>
  </si>
  <si>
    <t>Launch Failure</t>
  </si>
  <si>
    <t>US Navy</t>
  </si>
  <si>
    <t>Vanguard</t>
  </si>
  <si>
    <t>12/06/1957 4:44 p.m.</t>
  </si>
  <si>
    <t>Launch Complex 18A | Cape Canaveral, FL, USA</t>
  </si>
  <si>
    <t>Juno-I | Explorer 1</t>
  </si>
  <si>
    <t>Army Ballistic Missile Agency</t>
  </si>
  <si>
    <t>Juno-I</t>
  </si>
  <si>
    <t>Explorer 1</t>
  </si>
  <si>
    <t>02/01/1958 3:47 a.m.</t>
  </si>
  <si>
    <t>Launch Complex 26A | Cape Canaveral, FL, USA</t>
  </si>
  <si>
    <t>02/05/1958 7:33 a.m.</t>
  </si>
  <si>
    <t>Juno-I | Explorer 2</t>
  </si>
  <si>
    <t>Explorer 2</t>
  </si>
  <si>
    <t>03/05/1958 6:27 p.m.</t>
  </si>
  <si>
    <t>03/17/1958 12:15 p.m.</t>
  </si>
  <si>
    <t>Juno-I | Explorer 3</t>
  </si>
  <si>
    <t>Explorer 3</t>
  </si>
  <si>
    <t>03/26/1958 5:38 p.m.</t>
  </si>
  <si>
    <t>Sputnik 8A91 | D-1 1</t>
  </si>
  <si>
    <t>Sputnik 8A91</t>
  </si>
  <si>
    <t>D-1 1</t>
  </si>
  <si>
    <t>04/27/1958 7 a.m.</t>
  </si>
  <si>
    <t>04/29/1958 2:53 a.m.</t>
  </si>
  <si>
    <t>Sputnik 8A91 | D1- 2</t>
  </si>
  <si>
    <t>D1- 2</t>
  </si>
  <si>
    <t>05/15/1958 7:12 a.m.</t>
  </si>
  <si>
    <t>05/28/1958 3:46 a.m.</t>
  </si>
  <si>
    <t>06/26/1958 5 a.m.</t>
  </si>
  <si>
    <t>Project Pilot | NOTS 1</t>
  </si>
  <si>
    <t>Project Pilot</t>
  </si>
  <si>
    <t>NOTS 1</t>
  </si>
  <si>
    <t>07/25/1958 midnight</t>
  </si>
  <si>
    <t>Naval Air Weapons Station China Lake | Air launch to Suborbital flight</t>
  </si>
  <si>
    <t>Juno-I | Explorer 4</t>
  </si>
  <si>
    <t>Explorer 4</t>
  </si>
  <si>
    <t>07/26/1958 3 p.m.</t>
  </si>
  <si>
    <t>Launch Complex 5 | Cape Canaveral, FL, USA</t>
  </si>
  <si>
    <t>Project Pilot | NOTS 2</t>
  </si>
  <si>
    <t>NOTS 2</t>
  </si>
  <si>
    <t>08/12/1958 midnight</t>
  </si>
  <si>
    <t>Thor Able I | Able I (Pioneer)</t>
  </si>
  <si>
    <t>Thor Able I</t>
  </si>
  <si>
    <t>Able I (Pioneer)</t>
  </si>
  <si>
    <t>08/17/1958 12:18 p.m.</t>
  </si>
  <si>
    <t>Space Launch Complex 17A | Cape Canaveral, FL, USA</t>
  </si>
  <si>
    <t>Project Pilot | NOTS 3</t>
  </si>
  <si>
    <t>NOTS 3</t>
  </si>
  <si>
    <t>08/22/1958 midnight</t>
  </si>
  <si>
    <t>Juno-I | Explorer 5</t>
  </si>
  <si>
    <t>Explorer 5</t>
  </si>
  <si>
    <t>08/24/1958 6:17 a.m.</t>
  </si>
  <si>
    <t>Project Pilot | NOTS 4</t>
  </si>
  <si>
    <t>NOTS 4</t>
  </si>
  <si>
    <t>08/25/1958 midnight</t>
  </si>
  <si>
    <t>Project Pilot | NOTS 5</t>
  </si>
  <si>
    <t>NOTS 5</t>
  </si>
  <si>
    <t>08/26/1958 midnight</t>
  </si>
  <si>
    <t>Project Pilot | NOTS 6</t>
  </si>
  <si>
    <t>NOTS 6</t>
  </si>
  <si>
    <t>08/28/1958 midnight</t>
  </si>
  <si>
    <t>Vostok-L 8K72 | Luna-1a</t>
  </si>
  <si>
    <t>Vostok-L 8K72</t>
  </si>
  <si>
    <t>Luna-1a</t>
  </si>
  <si>
    <t>09/23/1958 7:40 a.m.</t>
  </si>
  <si>
    <t>09/26/1958 3:38 p.m.</t>
  </si>
  <si>
    <t>Thor Able I | Pioneer 1</t>
  </si>
  <si>
    <t>Pioneer 1</t>
  </si>
  <si>
    <t>10/11/1958 8:42 a.m.</t>
  </si>
  <si>
    <t>Vostok-L 8K72 | Luna-1b</t>
  </si>
  <si>
    <t>Luna-1b</t>
  </si>
  <si>
    <t>10/11/1958 9:41 p.m.</t>
  </si>
  <si>
    <t>Juno-I | Beacon</t>
  </si>
  <si>
    <t>Beacon</t>
  </si>
  <si>
    <t>10/23/1958 3:21 a.m.</t>
  </si>
  <si>
    <t>Thor Able I | Pioneer 2</t>
  </si>
  <si>
    <t>Pioneer 2</t>
  </si>
  <si>
    <t>11/08/1958 7:30 a.m.</t>
  </si>
  <si>
    <t>Vostok-L 8K72 | Luna-1c</t>
  </si>
  <si>
    <t>Luna-1c</t>
  </si>
  <si>
    <t>12/04/1958 6:18 p.m.</t>
  </si>
  <si>
    <t>Juno II | Pioneer 3</t>
  </si>
  <si>
    <t>National Aeronautics and Space Administration</t>
  </si>
  <si>
    <t>Juno II</t>
  </si>
  <si>
    <t>Pioneer 3</t>
  </si>
  <si>
    <t>12/06/1958 5:44 a.m.</t>
  </si>
  <si>
    <t>Atlas B | SCORE</t>
  </si>
  <si>
    <t>US Army</t>
  </si>
  <si>
    <t>Atlas B</t>
  </si>
  <si>
    <t>SCORE</t>
  </si>
  <si>
    <t>12/18/1958 11:02 p.m.</t>
  </si>
  <si>
    <t>Launch Complex 11 | Cape Canaveral, FL, USA</t>
  </si>
  <si>
    <t>Vostok-L 8K72 | Luna-1</t>
  </si>
  <si>
    <t>Luna-1</t>
  </si>
  <si>
    <t>01/02/1959 4:41 p.m.</t>
  </si>
  <si>
    <t>Vanguard | Vanguard II</t>
  </si>
  <si>
    <t>Vanguard II</t>
  </si>
  <si>
    <t>02/17/1959 3:55 p.m.</t>
  </si>
  <si>
    <t>Thor Agena A | Discoverer 1</t>
  </si>
  <si>
    <t>United States Air Force</t>
  </si>
  <si>
    <t>Thor Agena A</t>
  </si>
  <si>
    <t>Discoverer 1</t>
  </si>
  <si>
    <t>02/28/1959 9:49 p.m.</t>
  </si>
  <si>
    <t>Space Launch Complex 1W | Vandenberg SFB, CA, USA</t>
  </si>
  <si>
    <t>Juno II | Pioneer 4</t>
  </si>
  <si>
    <t>Pioneer 4</t>
  </si>
  <si>
    <t>03/03/1959 5:10 a.m.</t>
  </si>
  <si>
    <t>Thor Agena A | Discoverer 2</t>
  </si>
  <si>
    <t>Discoverer 2</t>
  </si>
  <si>
    <t>04/13/1959 9:18 p.m.</t>
  </si>
  <si>
    <t>04/14/1959 2:49 a.m.</t>
  </si>
  <si>
    <t>Thor Agena A | Discoverer 3</t>
  </si>
  <si>
    <t>Discoverer 3</t>
  </si>
  <si>
    <t>06/03/1959 8:09 p.m.</t>
  </si>
  <si>
    <t>Vostok-L 8K72 | Luna-2a</t>
  </si>
  <si>
    <t>Luna-2a</t>
  </si>
  <si>
    <t>06/18/1959 8:08 a.m.</t>
  </si>
  <si>
    <t>06/22/1959 8:16 p.m.</t>
  </si>
  <si>
    <t>Thor Agena A | Discoverer 4</t>
  </si>
  <si>
    <t>Discoverer 4</t>
  </si>
  <si>
    <t>06/25/1959 10:47 p.m.</t>
  </si>
  <si>
    <t>Space Launch Complex 1E | Vandenberg SFB, CA, USA</t>
  </si>
  <si>
    <t>Juno II | NASA S-1</t>
  </si>
  <si>
    <t>NASA S-1</t>
  </si>
  <si>
    <t>07/16/1959 5:37 p.m.</t>
  </si>
  <si>
    <t>Thor Able III | Explorer 6</t>
  </si>
  <si>
    <t>Thor Able III</t>
  </si>
  <si>
    <t>Explorer 6</t>
  </si>
  <si>
    <t>08/07/1959 2:24 p.m.</t>
  </si>
  <si>
    <t>Thor Agena A | Discoverer 5</t>
  </si>
  <si>
    <t>Discoverer 5</t>
  </si>
  <si>
    <t>08/13/1959 7 p.m.</t>
  </si>
  <si>
    <t>Juno II | Beacon</t>
  </si>
  <si>
    <t>08/15/1959 12:31 a.m.</t>
  </si>
  <si>
    <t>Launch Complex 26B | Cape Canaveral, FL, USA</t>
  </si>
  <si>
    <t>Thor Agena A | Discoverer 6</t>
  </si>
  <si>
    <t>Discoverer 6</t>
  </si>
  <si>
    <t>08/19/1959 7:24 p.m.</t>
  </si>
  <si>
    <t>Little Joe | LJ-1</t>
  </si>
  <si>
    <t>Little Joe</t>
  </si>
  <si>
    <t>LJ-1</t>
  </si>
  <si>
    <t>08/21/1959 noon</t>
  </si>
  <si>
    <t>Launch Area 1 | Wallops Island, Virginia, USA</t>
  </si>
  <si>
    <t>Atlas LV-3B | Big Joe 1</t>
  </si>
  <si>
    <t>Launch was a Partial Failure</t>
  </si>
  <si>
    <t>Atlas LV-3B</t>
  </si>
  <si>
    <t>Big Joe 1</t>
  </si>
  <si>
    <t>09/09/1959 8:19 a.m.</t>
  </si>
  <si>
    <t>Space Launch Complex 14 | Cape Canaveral, FL, USA</t>
  </si>
  <si>
    <t>Vostok-L 8K72 | Luna-2</t>
  </si>
  <si>
    <t>Luna-2</t>
  </si>
  <si>
    <t>09/12/1959 6:39 a.m.</t>
  </si>
  <si>
    <t>Thor Able II | Transit 1A</t>
  </si>
  <si>
    <t>Thor Able II</t>
  </si>
  <si>
    <t>Transit 1A</t>
  </si>
  <si>
    <t>09/17/1959 2:34 p.m.</t>
  </si>
  <si>
    <t>Vanguard | Vanguard III</t>
  </si>
  <si>
    <t>Vanguard III</t>
  </si>
  <si>
    <t>09/18/1959 5:20 a.m.</t>
  </si>
  <si>
    <t>Vostok-L 8K72 | Luna-3</t>
  </si>
  <si>
    <t>Luna-3</t>
  </si>
  <si>
    <t>10/04/1959 12:43 a.m.</t>
  </si>
  <si>
    <t>Little Joe | LJ-6</t>
  </si>
  <si>
    <t>LJ-6</t>
  </si>
  <si>
    <t>10/04/1959 10 a.m.</t>
  </si>
  <si>
    <t>Juno II | Explorer 7</t>
  </si>
  <si>
    <t>Explorer 7</t>
  </si>
  <si>
    <t>10/13/1959 3:30 p.m.</t>
  </si>
  <si>
    <t>Little Joe | LJ-1A</t>
  </si>
  <si>
    <t>LJ-1A</t>
  </si>
  <si>
    <t>11/04/1959 2:30 p.m.</t>
  </si>
  <si>
    <t>Thor Agena A | Discoverer 7</t>
  </si>
  <si>
    <t>Discoverer 7</t>
  </si>
  <si>
    <t>11/07/1959 8:28 p.m.</t>
  </si>
  <si>
    <t>Thor Agena A | Discoverer 8</t>
  </si>
  <si>
    <t>Discoverer 8</t>
  </si>
  <si>
    <t>11/20/1959 7:25 p.m.</t>
  </si>
  <si>
    <t>Atlas-Able | P-3</t>
  </si>
  <si>
    <t>Atlas-Able</t>
  </si>
  <si>
    <t>P-3</t>
  </si>
  <si>
    <t>11/26/1959 7:26 a.m.</t>
  </si>
  <si>
    <t>Little Joe | LJ-2</t>
  </si>
  <si>
    <t>LJ-2</t>
  </si>
  <si>
    <t>12/04/1959 4:20 p.m.</t>
  </si>
  <si>
    <t>Little Joe | LJ-1B</t>
  </si>
  <si>
    <t>LJ-1B</t>
  </si>
  <si>
    <t>01/21/1960 2:23 p.m.</t>
  </si>
  <si>
    <t>Thor Agena A | Discoverer 9</t>
  </si>
  <si>
    <t>Discoverer 9</t>
  </si>
  <si>
    <t>02/04/1960 6:51 p.m.</t>
  </si>
  <si>
    <t>Thor Agena A | Discoverer 10</t>
  </si>
  <si>
    <t>Discoverer 10</t>
  </si>
  <si>
    <t>02/19/1960 8:15 p.m.</t>
  </si>
  <si>
    <t>Atlas Agena A | Midas 1</t>
  </si>
  <si>
    <t>Atlas Agena A</t>
  </si>
  <si>
    <t>Midas 1</t>
  </si>
  <si>
    <t>02/26/1960 5:25 p.m.</t>
  </si>
  <si>
    <t>Thor Able IV | Pioneer V</t>
  </si>
  <si>
    <t>Thor Able IV</t>
  </si>
  <si>
    <t>Pioneer V</t>
  </si>
  <si>
    <t>03/11/1960 1 p.m.</t>
  </si>
  <si>
    <t>Juno II | NASA S-46</t>
  </si>
  <si>
    <t>NASA S-46</t>
  </si>
  <si>
    <t>03/23/1960 1:35 p.m.</t>
  </si>
  <si>
    <t>Thor Able II | Tiros 1</t>
  </si>
  <si>
    <t>Tiros 1</t>
  </si>
  <si>
    <t>04/01/1960 11:40 a.m.</t>
  </si>
  <si>
    <t>Thor DM-21 Ablestar | Transit 1B</t>
  </si>
  <si>
    <t>Thor DM-21 Ablestar</t>
  </si>
  <si>
    <t>Transit 1B</t>
  </si>
  <si>
    <t>04/13/1960 12:02 p.m.</t>
  </si>
  <si>
    <t>Space Launch Complex 17B | Cape Canaveral, FL, USA</t>
  </si>
  <si>
    <t>Vostok-L 8K72 | Luna-4a</t>
  </si>
  <si>
    <t>Luna-4a</t>
  </si>
  <si>
    <t>04/15/1960 3:06 p.m.</t>
  </si>
  <si>
    <t>Thor Agena A | Discoverer 11</t>
  </si>
  <si>
    <t>Discoverer 11</t>
  </si>
  <si>
    <t>04/15/1960 8:30 p.m.</t>
  </si>
  <si>
    <t>Vostok-L 8K72 | Luna-4b</t>
  </si>
  <si>
    <t>Luna-4b</t>
  </si>
  <si>
    <t>04/16/1960 4:07 p.m.</t>
  </si>
  <si>
    <t>Thor Delta | Echo</t>
  </si>
  <si>
    <t>Thor Delta</t>
  </si>
  <si>
    <t>Echo</t>
  </si>
  <si>
    <t>05/13/1960 9:16 a.m.</t>
  </si>
  <si>
    <t>Vostok 8K72 | Korabl'-Sputnik-1</t>
  </si>
  <si>
    <t>Vostok 8K72</t>
  </si>
  <si>
    <t>Korabl'-Sputnik-1</t>
  </si>
  <si>
    <t>05/15/1960 midnight</t>
  </si>
  <si>
    <t>Atlas Agena A | Midas 2</t>
  </si>
  <si>
    <t>Midas 2</t>
  </si>
  <si>
    <t>05/24/1960 5:36 p.m.</t>
  </si>
  <si>
    <t>Thor DM-21 Ablestar | Transit 2A</t>
  </si>
  <si>
    <t>Transit 2A</t>
  </si>
  <si>
    <t>06/22/1960 5:54 a.m.</t>
  </si>
  <si>
    <t>Thor Agena A | Discoverer 12</t>
  </si>
  <si>
    <t>Discoverer 12</t>
  </si>
  <si>
    <t>06/29/1960 10 p.m.</t>
  </si>
  <si>
    <t>Vostok 8K72 | Korabl-Sputnik (2)</t>
  </si>
  <si>
    <t>Korabl-Sputnik (2)</t>
  </si>
  <si>
    <t>07/28/1960 9:31 a.m.</t>
  </si>
  <si>
    <t>Atlas LV-3B | Mercury-Atlas 1</t>
  </si>
  <si>
    <t>Mercury-Atlas 1</t>
  </si>
  <si>
    <t>07/29/1960 1:13 p.m.</t>
  </si>
  <si>
    <t>Thor Agena A | Discoverer 13</t>
  </si>
  <si>
    <t>Discoverer 13</t>
  </si>
  <si>
    <t>08/10/1960 8:37 p.m.</t>
  </si>
  <si>
    <t>Thor Delta | Echo 1</t>
  </si>
  <si>
    <t>Echo 1</t>
  </si>
  <si>
    <t>08/12/1960 9:39 a.m.</t>
  </si>
  <si>
    <t>Thor Agena A | Discoverer 14</t>
  </si>
  <si>
    <t>Discoverer 14</t>
  </si>
  <si>
    <t>08/18/1960 7:57 p.m.</t>
  </si>
  <si>
    <t>Thor DM-21 Ablestar | Courier 1A</t>
  </si>
  <si>
    <t>Courier 1A</t>
  </si>
  <si>
    <t>08/18/1960 7:58 p.m.</t>
  </si>
  <si>
    <t>Vostok 8K72 | Korabl'-Sputnik-2</t>
  </si>
  <si>
    <t>Korabl'-Sputnik-2</t>
  </si>
  <si>
    <t>08/19/1960 8:44 a.m.</t>
  </si>
  <si>
    <t>Thor Agena A | Discoverer 15</t>
  </si>
  <si>
    <t>Discoverer 15</t>
  </si>
  <si>
    <t>09/13/1960 10:13 p.m.</t>
  </si>
  <si>
    <t>Blue Scout Jr | Blue Scout D-1</t>
  </si>
  <si>
    <t>Blue Scout Jr</t>
  </si>
  <si>
    <t>Blue Scout D-1</t>
  </si>
  <si>
    <t>09/21/1960 1:01 p.m.</t>
  </si>
  <si>
    <t>Atlas-Able | P-30 (Able VA)</t>
  </si>
  <si>
    <t>P-30 (Able VA)</t>
  </si>
  <si>
    <t>09/25/1960 3:13 p.m.</t>
  </si>
  <si>
    <t>Launch Complex 12 | Cape Canaveral, FL, USA</t>
  </si>
  <si>
    <t>Scout X-1 | ST-2</t>
  </si>
  <si>
    <t>Scout X-1</t>
  </si>
  <si>
    <t>ST-2</t>
  </si>
  <si>
    <t>10/04/1960 3:23 p.m.</t>
  </si>
  <si>
    <t>Launch Area 3 | Wallops Island, Virginia, USA</t>
  </si>
  <si>
    <t>Thor DM-21 Ablestar | Courier 1B</t>
  </si>
  <si>
    <t>Courier 1B</t>
  </si>
  <si>
    <t>10/04/1960 5:50 p.m.</t>
  </si>
  <si>
    <t>Molniya 8K78 | Mars-1a</t>
  </si>
  <si>
    <t>Molniya 8K78</t>
  </si>
  <si>
    <t>Mars-1a</t>
  </si>
  <si>
    <t>10/10/1960 2:27 p.m.</t>
  </si>
  <si>
    <t>Atlas Agena A | Samos 1</t>
  </si>
  <si>
    <t>Samos 1</t>
  </si>
  <si>
    <t>10/11/1960 8:33 p.m.</t>
  </si>
  <si>
    <t>Space Launch Complex 3W | Vandenberg SFB, CA, USA</t>
  </si>
  <si>
    <t>Molniya 8K78 | Mars-1b</t>
  </si>
  <si>
    <t>Mars-1b</t>
  </si>
  <si>
    <t>10/14/1960 1:51 p.m.</t>
  </si>
  <si>
    <t>Thor DM-21 Agena-B | Discoverer 16</t>
  </si>
  <si>
    <t>Thor DM-21 Agena-B</t>
  </si>
  <si>
    <t>Discoverer 16</t>
  </si>
  <si>
    <t>10/26/1960 8:26 p.m.</t>
  </si>
  <si>
    <t>Juno II | Explorer 8</t>
  </si>
  <si>
    <t>Explorer 8</t>
  </si>
  <si>
    <t>11/03/1960 5:23 a.m.</t>
  </si>
  <si>
    <t>Little Joe | LJ-5</t>
  </si>
  <si>
    <t>LJ-5</t>
  </si>
  <si>
    <t>11/08/1960 3:18 p.m.</t>
  </si>
  <si>
    <t>Thor DM-21 Agena-B | Discoverer 17</t>
  </si>
  <si>
    <t>Discoverer 17</t>
  </si>
  <si>
    <t>11/12/1960 8:42 p.m.</t>
  </si>
  <si>
    <t>Redstone MRLV | Mercury-Redstone 1</t>
  </si>
  <si>
    <t>Redstone</t>
  </si>
  <si>
    <t>Mercury-Redstone 1</t>
  </si>
  <si>
    <t>11/21/1960 2 p.m.</t>
  </si>
  <si>
    <t>Thor Delta | Tiros 2</t>
  </si>
  <si>
    <t>Tiros 2</t>
  </si>
  <si>
    <t>11/23/1960 11:13 a.m.</t>
  </si>
  <si>
    <t>Thor DM-21 Ablestar | Transit 3A</t>
  </si>
  <si>
    <t>Transit 3A</t>
  </si>
  <si>
    <t>11/30/1960 7:50 p.m.</t>
  </si>
  <si>
    <t>Vostok 8K72 | Korabl'-Sputnik-3</t>
  </si>
  <si>
    <t>Korabl'-Sputnik-3</t>
  </si>
  <si>
    <t>12/01/1960 7:30 a.m.</t>
  </si>
  <si>
    <t>Scout X-1 | NASA S-56</t>
  </si>
  <si>
    <t>NASA S-56</t>
  </si>
  <si>
    <t>12/04/1960 9:14 p.m.</t>
  </si>
  <si>
    <t>Thor DM-21 Agena-B | Discoverer 18</t>
  </si>
  <si>
    <t>Discoverer 18</t>
  </si>
  <si>
    <t>12/07/1960 8:20 p.m.</t>
  </si>
  <si>
    <t>Atlas-Able | P-31</t>
  </si>
  <si>
    <t>P-31</t>
  </si>
  <si>
    <t>12/15/1960 9:10 a.m.</t>
  </si>
  <si>
    <t>Redstone MRLV | Mercury-Redstone 1A</t>
  </si>
  <si>
    <t>Mercury-Redstone 1A</t>
  </si>
  <si>
    <t>12/19/1960 4:15 p.m.</t>
  </si>
  <si>
    <t>Thor DM-21 Agena-B | Discoverer 19</t>
  </si>
  <si>
    <t>Discoverer 19</t>
  </si>
  <si>
    <t>12/20/1960 8:32 p.m.</t>
  </si>
  <si>
    <t>Vostok | Korabl-Sputnik (4)</t>
  </si>
  <si>
    <t>Vostok</t>
  </si>
  <si>
    <t>Korabl-Sputnik (4)</t>
  </si>
  <si>
    <t>12/22/1960 7:45 a.m.</t>
  </si>
  <si>
    <t>Redstone MRLV | Mercury-Redstone 2</t>
  </si>
  <si>
    <t>Mercury-Redstone 2</t>
  </si>
  <si>
    <t>01/31/1961 4:55 p.m.</t>
  </si>
  <si>
    <t>Atlas LV-3A | Samos 2</t>
  </si>
  <si>
    <t>Atlas Agena B</t>
  </si>
  <si>
    <t>—</t>
  </si>
  <si>
    <t>01/31/1961 8:21 p.m.</t>
  </si>
  <si>
    <t>Molniya 8K78 | Venera-1VA 1</t>
  </si>
  <si>
    <t>02/04/1961 1:18 a.m.</t>
  </si>
  <si>
    <t>Molniya 8K78 | Venera-1VA 2</t>
  </si>
  <si>
    <t>02/12/1961 12:43 a.m.</t>
  </si>
  <si>
    <t>Scout X-1 | Explorer 9</t>
  </si>
  <si>
    <t>02/16/1961 1:05 p.m.</t>
  </si>
  <si>
    <t>Thor DM-21 Agena-B | KH-5 1</t>
  </si>
  <si>
    <t>KH-5 1</t>
  </si>
  <si>
    <t>02/17/1961 8:25 p.m.</t>
  </si>
  <si>
    <t>Thor DM-21 Agena-B | Discoverer 21 (MIDAS RM-2)</t>
  </si>
  <si>
    <t>02/18/1961 10:57 p.m.</t>
  </si>
  <si>
    <t>Atlas LV-3B | Mercury-Atlas 2</t>
  </si>
  <si>
    <t>Mercury-Atlas 2</t>
  </si>
  <si>
    <t>02/21/1961 2:10 p.m.</t>
  </si>
  <si>
    <t>Thor DM-21 Ablestar | Transit 3B &amp; LOFTI-1</t>
  </si>
  <si>
    <t>02/22/1961 3:45 a.m.</t>
  </si>
  <si>
    <t>Juno II | S-45</t>
  </si>
  <si>
    <t>02/25/1961 12:13 a.m.</t>
  </si>
  <si>
    <t>Vostok-K | Sputnik 9</t>
  </si>
  <si>
    <t>03/09/1961 6:29 a.m.</t>
  </si>
  <si>
    <t>Little Joe | LJ-5A</t>
  </si>
  <si>
    <t>LJ-5A</t>
  </si>
  <si>
    <t>03/18/1961 4:49 p.m.</t>
  </si>
  <si>
    <t>Redstone MRLV | Mercury-Redstone BD</t>
  </si>
  <si>
    <t>Mercury-Redstone BD</t>
  </si>
  <si>
    <t>03/24/1961 5:30 p.m.</t>
  </si>
  <si>
    <t>Vostok-K | Sputnik 10</t>
  </si>
  <si>
    <t>03/25/1961 5:54 a.m.</t>
  </si>
  <si>
    <t>Delta DM-19 | Explorer 10</t>
  </si>
  <si>
    <t>Delta DM-19</t>
  </si>
  <si>
    <t>03/25/1961 3:17 p.m.</t>
  </si>
  <si>
    <t>Thor DM-21 Agena-B | Discoverer 22</t>
  </si>
  <si>
    <t>03/30/1961 8:34 p.m.</t>
  </si>
  <si>
    <t>Thor DM-21 Agena-B | KH-5 2</t>
  </si>
  <si>
    <t>KH-5 2</t>
  </si>
  <si>
    <t>04/08/1961 7:21 p.m.</t>
  </si>
  <si>
    <t>Vostok-K | Vostok 1</t>
  </si>
  <si>
    <t>Vostok 1</t>
  </si>
  <si>
    <t>04/12/1961 6:07 a.m.</t>
  </si>
  <si>
    <t>Trailblazer 1 | Trailblazer 1g</t>
  </si>
  <si>
    <t>Trailblazer 1</t>
  </si>
  <si>
    <t>Trailblazer 1g</t>
  </si>
  <si>
    <t>04/21/1961 5:56 a.m.</t>
  </si>
  <si>
    <t>Unknown Pad | Wallops Island, Virginia, USA</t>
  </si>
  <si>
    <t>Atlas LV-3B | Mercury-Atlas 3</t>
  </si>
  <si>
    <t>Mercury-Atlas 3</t>
  </si>
  <si>
    <t>04/25/1961 4:15 p.m.</t>
  </si>
  <si>
    <t>Juno II | Explorer 11</t>
  </si>
  <si>
    <t>04/27/1961 2:16 p.m.</t>
  </si>
  <si>
    <t>Little Joe | LJ-5B</t>
  </si>
  <si>
    <t>LJ-5B</t>
  </si>
  <si>
    <t>04/28/1961 2:03 p.m.</t>
  </si>
  <si>
    <t>Launch Area 4 | Wallops Island, Virginia, USA</t>
  </si>
  <si>
    <t>Redstone MRLV | Mercury-Redstone 3</t>
  </si>
  <si>
    <t>Mercury-Redstone 3</t>
  </si>
  <si>
    <t>05/05/1961 2:34 p.m.</t>
  </si>
  <si>
    <t>Juno II | S-45A</t>
  </si>
  <si>
    <t>05/24/1961 7:48 p.m.</t>
  </si>
  <si>
    <t>Thor DM-21 Agena-B | KH-5 3</t>
  </si>
  <si>
    <t>KH-5 3</t>
  </si>
  <si>
    <t>06/08/1961 9:16 p.m.</t>
  </si>
  <si>
    <t>Thor DM-21 Agena-B | Discoverer 25</t>
  </si>
  <si>
    <t>06/16/1961 11:02 p.m.</t>
  </si>
  <si>
    <t>Space Launch Complex 2E | Vandenberg SFB, CA, USA</t>
  </si>
  <si>
    <t>Thor DM-21 Ablestar | Transit 4A &amp; Injun-1 &amp; Solrad 3</t>
  </si>
  <si>
    <t>06/29/1961 4:23 a.m.</t>
  </si>
  <si>
    <t>Scout X-1 | S-55</t>
  </si>
  <si>
    <t>06/30/1961 5:09 p.m.</t>
  </si>
  <si>
    <t>Thor DM-21 Agena-B | Discoverer 26</t>
  </si>
  <si>
    <t>07/07/1961 11:29 p.m.</t>
  </si>
  <si>
    <t>Delta DM-19 | Tiros-3</t>
  </si>
  <si>
    <t>07/12/1961 10:25 a.m.</t>
  </si>
  <si>
    <t>Atlas LV-3A | MIDAS 3</t>
  </si>
  <si>
    <t>07/12/1961 3:11 p.m.</t>
  </si>
  <si>
    <t>Space Launch Complex 3E | Vandenberg SFB, CA, USA</t>
  </si>
  <si>
    <t>Redstone MRLV | Mercury-Redstone 4</t>
  </si>
  <si>
    <t>Mercury-Redstone 4</t>
  </si>
  <si>
    <t>07/21/1961 12:20 p.m.</t>
  </si>
  <si>
    <t>Thor DM-21 Agena-B | KH-5 4</t>
  </si>
  <si>
    <t>KH-5 4</t>
  </si>
  <si>
    <t>07/21/1961 10:35 p.m.</t>
  </si>
  <si>
    <t>Thor DM-21 Agena-B | Discoverer 28</t>
  </si>
  <si>
    <t>08/04/1961 12:01 a.m.</t>
  </si>
  <si>
    <t>Vostok-K | Vostok 2</t>
  </si>
  <si>
    <t>Vostok 2</t>
  </si>
  <si>
    <t>08/06/1961 6 a.m.</t>
  </si>
  <si>
    <t>Delta DM-19 | Explorer 12</t>
  </si>
  <si>
    <t>08/16/1961 3:21 a.m.</t>
  </si>
  <si>
    <t>Blue Scout Jr | O-1</t>
  </si>
  <si>
    <t>O-1</t>
  </si>
  <si>
    <t>08/17/1961 2:29 p.m.</t>
  </si>
  <si>
    <t>Atlas LV-3A | Ranger 1</t>
  </si>
  <si>
    <t>08/23/1961 10:04 a.m.</t>
  </si>
  <si>
    <t>Scout X-1 | Explorer 13</t>
  </si>
  <si>
    <t>08/25/1961 6:29 p.m.</t>
  </si>
  <si>
    <t>Thor DM-21 Agena-B | Discoverer 29</t>
  </si>
  <si>
    <t>08/30/1961 8 p.m.</t>
  </si>
  <si>
    <t>Atlas LV-3A | Samos 3</t>
  </si>
  <si>
    <t>09/09/1961 7:28 p.m.</t>
  </si>
  <si>
    <t>Thor DM-21 Agena-B | Discoverer 30</t>
  </si>
  <si>
    <t>09/12/1961 7:59 p.m.</t>
  </si>
  <si>
    <t>Atlas LV-3B | Mercury-Atlas 4</t>
  </si>
  <si>
    <t>Mercury-Atlas 4</t>
  </si>
  <si>
    <t>09/13/1961 2:04 p.m.</t>
  </si>
  <si>
    <t>Thor DM-21 Agena-B | Discoverer 31</t>
  </si>
  <si>
    <t>09/17/1961 9 p.m.</t>
  </si>
  <si>
    <t>Thor DM-21 Agena-B | Discoverer 32</t>
  </si>
  <si>
    <t>10/13/1961 7:22 p.m.</t>
  </si>
  <si>
    <t>Scout X-1 | P-21</t>
  </si>
  <si>
    <t>P-21</t>
  </si>
  <si>
    <t>10/19/1961 5:38 p.m.</t>
  </si>
  <si>
    <t>Atlas LV-3A | MIDAS 4 &amp; Westford-1</t>
  </si>
  <si>
    <t>10/21/1961 1:53 p.m.</t>
  </si>
  <si>
    <t>Thor DM-21 Agena-B | Discoverer 33</t>
  </si>
  <si>
    <t>10/23/1961 7:23 p.m.</t>
  </si>
  <si>
    <t>Saturn I | Saturn SA-1</t>
  </si>
  <si>
    <t>Saturn I</t>
  </si>
  <si>
    <t>Saturn SA-1</t>
  </si>
  <si>
    <t>10/27/1961 3:06 p.m.</t>
  </si>
  <si>
    <t>Launch Complex 34 | Cape Canaveral, FL, USA</t>
  </si>
  <si>
    <t>Kosmos-2I 63S1 | Kosmos-2I | DS-1-1</t>
  </si>
  <si>
    <t>Strategic Rocket Forces</t>
  </si>
  <si>
    <t>Kosmos-2I 63S1</t>
  </si>
  <si>
    <t>10/27/1961 4:30 p.m.</t>
  </si>
  <si>
    <t>Mayak-2 | Kapustin Yar, Russian Federation</t>
  </si>
  <si>
    <t>Blue Scout II | Mercury-Scout 1</t>
  </si>
  <si>
    <t>Blue Scout II</t>
  </si>
  <si>
    <t>Mercury-Scout 1</t>
  </si>
  <si>
    <t>11/01/1961 3:32 p.m.</t>
  </si>
  <si>
    <t>Launch Complex 18B | Cape Canaveral, FL, USA</t>
  </si>
  <si>
    <t>Thor DM-21 Agena-B | Discoverer 34</t>
  </si>
  <si>
    <t>11/05/1961 8 p.m.</t>
  </si>
  <si>
    <t>Thor DM-21 Agena-B | Discoverer 35</t>
  </si>
  <si>
    <t>11/15/1961 9:23 p.m.</t>
  </si>
  <si>
    <t>Thor DM-21 Ablestar | Transit 4B &amp; TRAAC</t>
  </si>
  <si>
    <t>11/15/1961 10:26 p.m.</t>
  </si>
  <si>
    <t>Atlas LV-3A | Ranger 2</t>
  </si>
  <si>
    <t>11/18/1961 8:12 a.m.</t>
  </si>
  <si>
    <t>Atlas LV-3A | Samos 4</t>
  </si>
  <si>
    <t>11/22/1961 8:45 p.m.</t>
  </si>
  <si>
    <t>Atlas LV-3B | Mercury-Atlas 5</t>
  </si>
  <si>
    <t>Mercury-Atlas 5</t>
  </si>
  <si>
    <t>11/29/1961 3:07 p.m.</t>
  </si>
  <si>
    <t>Blue Scout Jr | Blue Scout Jr. O-2</t>
  </si>
  <si>
    <t>Blue Scout Jr. O-2</t>
  </si>
  <si>
    <t>12/04/1961 4 a.m.</t>
  </si>
  <si>
    <t>Launch Complex A | Vandenberg SFB, CA, USA</t>
  </si>
  <si>
    <t>Vostok-K | Zenit-2 1</t>
  </si>
  <si>
    <t>Zenit-2 1</t>
  </si>
  <si>
    <t>12/11/1961 9:39 a.m.</t>
  </si>
  <si>
    <t>Thor DM-21 Agena-B | Discoverer 36 &amp; OSCAR 1</t>
  </si>
  <si>
    <t>12/12/1961 8:40 p.m.</t>
  </si>
  <si>
    <t>Kosmos-2I 63S1 | DS-1 2</t>
  </si>
  <si>
    <t>12/21/1961 12:30 p.m.</t>
  </si>
  <si>
    <t>Atlas LV-3A | Samos 5</t>
  </si>
  <si>
    <t>12/22/1961 7:12 p.m.</t>
  </si>
  <si>
    <t>Thor DM-21 Agena-B | Discoverer 37</t>
  </si>
  <si>
    <t>Discoverer 37</t>
  </si>
  <si>
    <t>01/13/1962 9:41 p.m.</t>
  </si>
  <si>
    <t>Thor DM-21 Ablestar | 5 Payloads Rideshare</t>
  </si>
  <si>
    <t>5 Payloads Rideshare</t>
  </si>
  <si>
    <t>01/24/1962 9:30 a.m.</t>
  </si>
  <si>
    <t>Atlas Agena B | Ranger 3</t>
  </si>
  <si>
    <t>Ranger 3</t>
  </si>
  <si>
    <t>01/26/1962 8:30 p.m.</t>
  </si>
  <si>
    <t>Thor Delta | Tiros 4</t>
  </si>
  <si>
    <t>Tiros 4</t>
  </si>
  <si>
    <t>02/08/1962 12:43 p.m.</t>
  </si>
  <si>
    <t>Atlas LV-3B | Mercury-Atlas 6</t>
  </si>
  <si>
    <t>Mercury-Atlas 6</t>
  </si>
  <si>
    <t>02/20/1962 2:47 p.m.</t>
  </si>
  <si>
    <t>Thor DM-21 Agena-B | P-102 Group 0-D</t>
  </si>
  <si>
    <t>P-102 Group 0-D</t>
  </si>
  <si>
    <t>02/21/1962 6:44 p.m.</t>
  </si>
  <si>
    <t>Thor DM-21 Agena-B | KH-4 1</t>
  </si>
  <si>
    <t>KH-4 1</t>
  </si>
  <si>
    <t>02/27/1962 7:39 p.m.</t>
  </si>
  <si>
    <t>Thor Delta | OSO 1</t>
  </si>
  <si>
    <t>OSO 1</t>
  </si>
  <si>
    <t>03/07/1962 4:06 p.m.</t>
  </si>
  <si>
    <t>Atlas Agena B | Samos 6</t>
  </si>
  <si>
    <t>Samos 6</t>
  </si>
  <si>
    <t>03/07/1962 10:10 p.m.</t>
  </si>
  <si>
    <t>Kosmos-2I 63S1 | DS-2 1</t>
  </si>
  <si>
    <t>DS-2 1</t>
  </si>
  <si>
    <t>03/16/1962 11:59 a.m.</t>
  </si>
  <si>
    <t>Scout X-2 | P-21A</t>
  </si>
  <si>
    <t>Scout X-2</t>
  </si>
  <si>
    <t>P-21A</t>
  </si>
  <si>
    <t>03/29/1962 7:27 a.m.</t>
  </si>
  <si>
    <t>Kosmos-2I 63S1 | 1MS 1</t>
  </si>
  <si>
    <t>1MS 1</t>
  </si>
  <si>
    <t>04/06/1962 5:15 p.m.</t>
  </si>
  <si>
    <t>Atlas Agena B | Midas 5</t>
  </si>
  <si>
    <t>Midas 5</t>
  </si>
  <si>
    <t>04/09/1962 3:04 p.m.</t>
  </si>
  <si>
    <t>Thor DM-21 Agena-B | KH-4 2</t>
  </si>
  <si>
    <t>KH-4 2</t>
  </si>
  <si>
    <t>04/18/1962 12:53 a.m.</t>
  </si>
  <si>
    <t>Atlas Agena B | Ranger 4</t>
  </si>
  <si>
    <t>Ranger 4</t>
  </si>
  <si>
    <t>04/23/1962 8:50 p.m.</t>
  </si>
  <si>
    <t>Kosmos-2I 63S1 | Sputnik 13</t>
  </si>
  <si>
    <t>Sputnik 13</t>
  </si>
  <si>
    <t>04/24/1962 4 a.m.</t>
  </si>
  <si>
    <t>Saturn I | Saturn SA-2</t>
  </si>
  <si>
    <t>Saturn SA-2</t>
  </si>
  <si>
    <t>04/25/1962 2 p.m.</t>
  </si>
  <si>
    <t>Vostok | Zenit-2 2</t>
  </si>
  <si>
    <t>Zenit-2 2</t>
  </si>
  <si>
    <t>04/26/1962 10:02 a.m.</t>
  </si>
  <si>
    <t>Scout X-2 | SOLRAD 4B</t>
  </si>
  <si>
    <t>SOLRAD 4B</t>
  </si>
  <si>
    <t>04/26/1962 10:49 a.m.</t>
  </si>
  <si>
    <t>Space Launch Complex 5 | Vandenberg SFB, CA, USA</t>
  </si>
  <si>
    <t>Thor Delta | Ariel 1</t>
  </si>
  <si>
    <t>Ariel 1</t>
  </si>
  <si>
    <t>04/26/1962 6 p.m.</t>
  </si>
  <si>
    <t>Atlas Agena B | Samos-E6 1</t>
  </si>
  <si>
    <t>Samos-E6 1</t>
  </si>
  <si>
    <t>04/26/1962 6:56 p.m.</t>
  </si>
  <si>
    <t>Thor DM-21 Agena-B | KH-4 3</t>
  </si>
  <si>
    <t>KH-4 3</t>
  </si>
  <si>
    <t>04/29/1962 12:30 a.m.</t>
  </si>
  <si>
    <t>Trailblazer 2 | Trailblazer IIb</t>
  </si>
  <si>
    <t>Trailblazer 2</t>
  </si>
  <si>
    <t>Trailblazer IIb</t>
  </si>
  <si>
    <t>05/06/1962 5:41 a.m.</t>
  </si>
  <si>
    <t>Thor DM-21 Ablestar | ANNA 1A</t>
  </si>
  <si>
    <t>ANNA 1A</t>
  </si>
  <si>
    <t>05/10/1962 12:06 p.m.</t>
  </si>
  <si>
    <t>Thor DM-21 Agena-B | KH-5 5</t>
  </si>
  <si>
    <t>KH-5 5</t>
  </si>
  <si>
    <t>05/15/1962 7:36 p.m.</t>
  </si>
  <si>
    <t>Scout X-2M | DSAP-1 F1</t>
  </si>
  <si>
    <t>Scout X-2M</t>
  </si>
  <si>
    <t>DSAP-1 F1</t>
  </si>
  <si>
    <t>05/24/1962 midnight</t>
  </si>
  <si>
    <t>Atlas LV-3B | Mercury-Atlas 7</t>
  </si>
  <si>
    <t>Mercury-Atlas 7</t>
  </si>
  <si>
    <t>05/24/1962 12:45 p.m.</t>
  </si>
  <si>
    <t>Kosmos-2I 63S1 | Sputnik 15</t>
  </si>
  <si>
    <t>Sputnik 15</t>
  </si>
  <si>
    <t>05/28/1962 3 a.m.</t>
  </si>
  <si>
    <t>Thor DM-21 Agena-B | KH-4 4</t>
  </si>
  <si>
    <t>KH-4 4</t>
  </si>
  <si>
    <t>05/30/1962 1 a.m.</t>
  </si>
  <si>
    <t>Vostok 8A92 | Zenit-2 3</t>
  </si>
  <si>
    <t>Vostok 8A92</t>
  </si>
  <si>
    <t>Zenit-2 3</t>
  </si>
  <si>
    <t>06/01/1962 9:38 a.m.</t>
  </si>
  <si>
    <t>Thor DM-21 Agena-B | KH-4 5</t>
  </si>
  <si>
    <t>KH-4 5</t>
  </si>
  <si>
    <t>06/02/1962 12:31 a.m.</t>
  </si>
  <si>
    <t>Atlas Agena B | Samos-E6 2</t>
  </si>
  <si>
    <t>Samos-E6 2</t>
  </si>
  <si>
    <t>06/17/1962 6:14 p.m.</t>
  </si>
  <si>
    <t>Thor DM-21 Agena-B | P-102 Group 2-D 1</t>
  </si>
  <si>
    <t>P-102 Group 2-D 1</t>
  </si>
  <si>
    <t>06/18/1962 8:20 p.m.</t>
  </si>
  <si>
    <t>Thor Delta | Tiros 5</t>
  </si>
  <si>
    <t>Tiros 5</t>
  </si>
  <si>
    <t>06/19/1962 12:19 p.m.</t>
  </si>
  <si>
    <t>Thor DM-21 Agena-B | KH-4 6</t>
  </si>
  <si>
    <t>KH-4 6</t>
  </si>
  <si>
    <t>06/23/1962 12:30 a.m.</t>
  </si>
  <si>
    <t>Thor Agena D | KH-4 7</t>
  </si>
  <si>
    <t>Thor Agena D</t>
  </si>
  <si>
    <t>KH-4 7</t>
  </si>
  <si>
    <t>06/28/1962 1:09 a.m.</t>
  </si>
  <si>
    <t>Kosmos-2I 63S1 | DS-P1 1</t>
  </si>
  <si>
    <t>DS-P1 1</t>
  </si>
  <si>
    <t>06/30/1962 4 p.m.</t>
  </si>
  <si>
    <t>Thor Delta | Telstar 1</t>
  </si>
  <si>
    <t>Telstar 1</t>
  </si>
  <si>
    <t>07/10/1962 8:35 a.m.</t>
  </si>
  <si>
    <t>X-15 | Flight 62</t>
  </si>
  <si>
    <t>North American X-15</t>
  </si>
  <si>
    <t>Flight 62</t>
  </si>
  <si>
    <t>07/17/1962 5:30 p.m.</t>
  </si>
  <si>
    <t>Edwards Air Force Base | Air launch to Suborbital flight</t>
  </si>
  <si>
    <t>Atlas Agena B | Samos-E6 3</t>
  </si>
  <si>
    <t>Samos-E6 3</t>
  </si>
  <si>
    <t>07/18/1962 8:51 p.m.</t>
  </si>
  <si>
    <t>Thor DM-21 Agena-B | KH-4 8</t>
  </si>
  <si>
    <t>KH-4 8</t>
  </si>
  <si>
    <t>07/21/1962 12:56 a.m.</t>
  </si>
  <si>
    <t>Atlas Agena B | Mariner 1</t>
  </si>
  <si>
    <t>Mariner 1</t>
  </si>
  <si>
    <t>07/22/1962 9:21 a.m.</t>
  </si>
  <si>
    <t>Thor DM-21 Agena-B | KH-4 9</t>
  </si>
  <si>
    <t>KH-4 9</t>
  </si>
  <si>
    <t>07/28/1962 12:30 a.m.</t>
  </si>
  <si>
    <t>Vostok 8A92 | Zenit-2 4</t>
  </si>
  <si>
    <t>Zenit-2 4</t>
  </si>
  <si>
    <t>07/28/1962 9:18 a.m.</t>
  </si>
  <si>
    <t>Thor Agena D | KH-4 10</t>
  </si>
  <si>
    <t>KH-4 10</t>
  </si>
  <si>
    <t>08/02/1962 12:17 a.m.</t>
  </si>
  <si>
    <t>Atlas Agena B | Samos-E6 4</t>
  </si>
  <si>
    <t>Samos-E6 4</t>
  </si>
  <si>
    <t>08/05/1962 5:58 p.m.</t>
  </si>
  <si>
    <t>Vostok-K | Vostok 3</t>
  </si>
  <si>
    <t>Vostok 3</t>
  </si>
  <si>
    <t>08/11/1962 8:24 a.m.</t>
  </si>
  <si>
    <t>Vostok-K | Vostok 4</t>
  </si>
  <si>
    <t>Vostok 4</t>
  </si>
  <si>
    <t>08/12/1962 8:02 a.m.</t>
  </si>
  <si>
    <t>Kosmos-2I 63S1 | Sputnik 18</t>
  </si>
  <si>
    <t>Sputnik 18</t>
  </si>
  <si>
    <t>08/18/1962 3 p.m.</t>
  </si>
  <si>
    <t>Scout X-2M | DSAP-1 F2</t>
  </si>
  <si>
    <t>DSAP-1 F2</t>
  </si>
  <si>
    <t>08/23/1962 11:33 a.m.</t>
  </si>
  <si>
    <t>Molniya 8K78 | Venera 2a</t>
  </si>
  <si>
    <t>Venera 2a</t>
  </si>
  <si>
    <t>08/25/1962 2:18 a.m.</t>
  </si>
  <si>
    <t>Atlas Agena B | Mariner 2</t>
  </si>
  <si>
    <t>Mariner 2</t>
  </si>
  <si>
    <t>08/27/1962 6:53 a.m.</t>
  </si>
  <si>
    <t>Thor Agena D | KH-4 11 &amp; RM 3</t>
  </si>
  <si>
    <t>KH-4 11 &amp; RM 3</t>
  </si>
  <si>
    <t>08/29/1962 1 a.m.</t>
  </si>
  <si>
    <t>Space Launch Complex 2W | Vandenberg SFB, CA, USA</t>
  </si>
  <si>
    <t>Scout X-3A | Reentry-2</t>
  </si>
  <si>
    <t>Scout X-3A</t>
  </si>
  <si>
    <t>Reentry-2</t>
  </si>
  <si>
    <t>08/31/1962 4:25 p.m.</t>
  </si>
  <si>
    <t>Molniya 8K78 | Venera 2b</t>
  </si>
  <si>
    <t>Venera 2b</t>
  </si>
  <si>
    <t>09/01/1962 2:12 a.m.</t>
  </si>
  <si>
    <t>Thor DM-21 Agena-B | KH-5 6</t>
  </si>
  <si>
    <t>KH-5 6</t>
  </si>
  <si>
    <t>09/01/1962 8:39 p.m.</t>
  </si>
  <si>
    <t>Molniya 8K78 | Venera 2c</t>
  </si>
  <si>
    <t>Venera 2c</t>
  </si>
  <si>
    <t>09/12/1962 12:59 a.m.</t>
  </si>
  <si>
    <t>Thor DM-21 Agena-B | KH-4 12</t>
  </si>
  <si>
    <t>KH-4 12</t>
  </si>
  <si>
    <t>09/17/1962 11:46 p.m.</t>
  </si>
  <si>
    <t>Thor Delta | Tiros 6</t>
  </si>
  <si>
    <t>Tiros 6</t>
  </si>
  <si>
    <t>09/18/1962 8:53 a.m.</t>
  </si>
  <si>
    <t>Vostok 8A92 | Zenit-2 5</t>
  </si>
  <si>
    <t>Zenit-2 5</t>
  </si>
  <si>
    <t>09/27/1962 9:39 a.m.</t>
  </si>
  <si>
    <t>Thor DM-21 Agena-B | Alouette 1</t>
  </si>
  <si>
    <t>Alouette 1</t>
  </si>
  <si>
    <t>09/29/1962 6:05 a.m.</t>
  </si>
  <si>
    <t>Thor Agena D | KH-4 13 &amp; RM 4</t>
  </si>
  <si>
    <t>KH-4 13 &amp; RM 4</t>
  </si>
  <si>
    <t>09/29/1962 11:34 p.m.</t>
  </si>
  <si>
    <t>Thor Delta A | Explorer 14</t>
  </si>
  <si>
    <t>Thor Delta A</t>
  </si>
  <si>
    <t>Explorer 14</t>
  </si>
  <si>
    <t>10/02/1962 10:11 p.m.</t>
  </si>
  <si>
    <t>Atlas LV-3B | Mercury-Atlas 8</t>
  </si>
  <si>
    <t>Mercury-Atlas 8</t>
  </si>
  <si>
    <t>10/03/1962 12:15 p.m.</t>
  </si>
  <si>
    <t>Thor DM-21 Agena-B | KH-5 7</t>
  </si>
  <si>
    <t>KH-5 7</t>
  </si>
  <si>
    <t>10/09/1962 6:35 p.m.</t>
  </si>
  <si>
    <t>Vostok 8A92 | Zenit-2 6</t>
  </si>
  <si>
    <t>Zenit-2 6</t>
  </si>
  <si>
    <t>10/17/1962 9 a.m.</t>
  </si>
  <si>
    <t>Atlas Agena B | Ranger 5</t>
  </si>
  <si>
    <t>Ranger 5</t>
  </si>
  <si>
    <t>10/18/1962 4:59 p.m.</t>
  </si>
  <si>
    <t>Kosmos-2I 63S1 | DS-A1 1</t>
  </si>
  <si>
    <t>DS-A1 1</t>
  </si>
  <si>
    <t>10/20/1962 4 a.m.</t>
  </si>
  <si>
    <t>Molniya 8K78 | Mars 1c</t>
  </si>
  <si>
    <t>Mars 1c</t>
  </si>
  <si>
    <t>10/24/1962 5:55 p.m.</t>
  </si>
  <si>
    <t>Kosmos-2I 63S1 | 1MS 2</t>
  </si>
  <si>
    <t>1MS 2</t>
  </si>
  <si>
    <t>10/25/1962 7 a.m.</t>
  </si>
  <si>
    <t>Thor Agena D | Star-Rad</t>
  </si>
  <si>
    <t>Star-Rad</t>
  </si>
  <si>
    <t>10/26/1962 4:14 p.m.</t>
  </si>
  <si>
    <t>Thor Delta A | Explorer 15</t>
  </si>
  <si>
    <t>Explorer 15</t>
  </si>
  <si>
    <t>10/27/1962 11:15 p.m.</t>
  </si>
  <si>
    <t>Thor DM-21 Ablestar | ANNA 1B</t>
  </si>
  <si>
    <t>ANNA 1B</t>
  </si>
  <si>
    <t>10/31/1962 8:08 a.m.</t>
  </si>
  <si>
    <t>Molniya 8K78 | Mars 1</t>
  </si>
  <si>
    <t>Mars 1</t>
  </si>
  <si>
    <t>11/01/1962 4:14 p.m.</t>
  </si>
  <si>
    <t>Molniya 8K78 | Mars 2a</t>
  </si>
  <si>
    <t>Mars 2a</t>
  </si>
  <si>
    <t>11/04/1962 3:35 p.m.</t>
  </si>
  <si>
    <t>Thor DM-21 Agena-B | KH-4 14</t>
  </si>
  <si>
    <t>KH-4 14</t>
  </si>
  <si>
    <t>11/05/1962 10:04 p.m.</t>
  </si>
  <si>
    <t>Atlas Agena B | Samos-E6 5</t>
  </si>
  <si>
    <t>Samos-E6 5</t>
  </si>
  <si>
    <t>11/11/1962 8:17 p.m.</t>
  </si>
  <si>
    <t>Saturn I | Saturn SA-3</t>
  </si>
  <si>
    <t>Saturn SA-3</t>
  </si>
  <si>
    <t>11/16/1962 5:45 p.m.</t>
  </si>
  <si>
    <t>Thor DM-21 Agena-B | KH-4 15</t>
  </si>
  <si>
    <t>KH-4 15</t>
  </si>
  <si>
    <t>11/24/1962 10 p.m.</t>
  </si>
  <si>
    <t>Thor Agena D | KH-4 16</t>
  </si>
  <si>
    <t>KH-4 16</t>
  </si>
  <si>
    <t>12/04/1962 9:30 p.m.</t>
  </si>
  <si>
    <t>Thor Agena D | Poppy 3A &amp; 3B</t>
  </si>
  <si>
    <t>Poppy 3A &amp; 3B</t>
  </si>
  <si>
    <t>12/13/1962 4:07 a.m.</t>
  </si>
  <si>
    <t>Thor Delta B | Relay 1</t>
  </si>
  <si>
    <t>Thor Delta B</t>
  </si>
  <si>
    <t>Relay 1</t>
  </si>
  <si>
    <t>12/13/1962 11:30 p.m.</t>
  </si>
  <si>
    <t>Thor Agena D | KH-4 17</t>
  </si>
  <si>
    <t>KH-4 17</t>
  </si>
  <si>
    <t>12/14/1962 9:26 p.m.</t>
  </si>
  <si>
    <t>Scout X-3 | Explorer 16</t>
  </si>
  <si>
    <t>Scout X-3</t>
  </si>
  <si>
    <t>Explorer 16</t>
  </si>
  <si>
    <t>12/16/1962 2:33 p.m.</t>
  </si>
  <si>
    <t>Atlas Agena B | Midas 6</t>
  </si>
  <si>
    <t>Midas 6</t>
  </si>
  <si>
    <t>12/17/1962 8:36 p.m.</t>
  </si>
  <si>
    <t>Scout X-3 | Transit-5A 1</t>
  </si>
  <si>
    <t>Transit-5A 1</t>
  </si>
  <si>
    <t>12/19/1962 1:25 a.m.</t>
  </si>
  <si>
    <t>Vostok 8A92 | Zenit-2 7</t>
  </si>
  <si>
    <t>Zenit-2 7</t>
  </si>
  <si>
    <t>12/22/1962 9:23 a.m.</t>
  </si>
  <si>
    <t>Molniya 8K78 | Luna-4c</t>
  </si>
  <si>
    <t>Luna-4c</t>
  </si>
  <si>
    <t>01/04/1963 8:49 a.m.</t>
  </si>
  <si>
    <t>Thor Agena D | KH-4 18</t>
  </si>
  <si>
    <t>KH-4 18</t>
  </si>
  <si>
    <t>01/07/1963 9:09 p.m.</t>
  </si>
  <si>
    <t>Thor DM-21 Agena-B | P-698BK Group 1-D 1</t>
  </si>
  <si>
    <t>P-698BK Group 1-D 1</t>
  </si>
  <si>
    <t>01/16/1963 9:59 p.m.</t>
  </si>
  <si>
    <t>X-15 | Flight 77</t>
  </si>
  <si>
    <t>Flight 77</t>
  </si>
  <si>
    <t>01/17/1963 4:59 p.m.</t>
  </si>
  <si>
    <t>Molniya 8K78 | Luna-4d</t>
  </si>
  <si>
    <t>Luna-4d</t>
  </si>
  <si>
    <t>02/03/1963 9:29 a.m.</t>
  </si>
  <si>
    <t>Thor Delta B | Syncom 1</t>
  </si>
  <si>
    <t>Syncom 1</t>
  </si>
  <si>
    <t>02/14/1963 5:35 a.m.</t>
  </si>
  <si>
    <t>Scout X-3M | DSAP-1 F3</t>
  </si>
  <si>
    <t>Scout X-3M</t>
  </si>
  <si>
    <t>DSAP-1 F3</t>
  </si>
  <si>
    <t>02/19/1963 4:52 p.m.</t>
  </si>
  <si>
    <t>Thor SLV-2A Agena D | KH-4 19</t>
  </si>
  <si>
    <t>Thor SLV-2A Agena D</t>
  </si>
  <si>
    <t>KH-4 19</t>
  </si>
  <si>
    <t>02/28/1963 9:48 p.m.</t>
  </si>
  <si>
    <t>Thor SLV-2A Agena D | KH-6 1</t>
  </si>
  <si>
    <t>KH-6 1</t>
  </si>
  <si>
    <t>03/18/1963 9:13 p.m.</t>
  </si>
  <si>
    <t>Vostok 8A92 | Zenit-2 8</t>
  </si>
  <si>
    <t>Zenit-2 8</t>
  </si>
  <si>
    <t>03/21/1963 8:30 a.m.</t>
  </si>
  <si>
    <t>Saturn I | Saturn SA-4</t>
  </si>
  <si>
    <t>Saturn SA-4</t>
  </si>
  <si>
    <t>03/28/1963 8:11 p.m.</t>
  </si>
  <si>
    <t>Thor Agena D | KH-4 20</t>
  </si>
  <si>
    <t>KH-4 20</t>
  </si>
  <si>
    <t>04/01/1963 11:01 p.m.</t>
  </si>
  <si>
    <t>Molniya 8K78 | Luna-4</t>
  </si>
  <si>
    <t>Luna-4</t>
  </si>
  <si>
    <t>04/02/1963 8:16 a.m.</t>
  </si>
  <si>
    <t>Thor Delta B | Explorer 17</t>
  </si>
  <si>
    <t>Explorer 17</t>
  </si>
  <si>
    <t>04/03/1963 2 a.m.</t>
  </si>
  <si>
    <t>Scout X-3 | Transit-5A 2</t>
  </si>
  <si>
    <t>Transit-5A 2</t>
  </si>
  <si>
    <t>04/05/1963 3:01 a.m.</t>
  </si>
  <si>
    <t>Kosmos-2I 63S1 | DS-P1 2</t>
  </si>
  <si>
    <t>DS-P1 2</t>
  </si>
  <si>
    <t>04/06/1963 3:01 a.m.</t>
  </si>
  <si>
    <t>Kosmos-2I 63S1 | Omega 1</t>
  </si>
  <si>
    <t>Omega 1</t>
  </si>
  <si>
    <t>04/13/1963 11 a.m.</t>
  </si>
  <si>
    <t>Vostok 8A92 | Zenit-2 9</t>
  </si>
  <si>
    <t>Zenit-2 9</t>
  </si>
  <si>
    <t>04/22/1963 8:30 a.m.</t>
  </si>
  <si>
    <t>Scout X-2M | DSAP-1 F4</t>
  </si>
  <si>
    <t>DSAP-1 F4</t>
  </si>
  <si>
    <t>04/26/1963 midnight</t>
  </si>
  <si>
    <t>Thor Agena D | KH-5 8</t>
  </si>
  <si>
    <t>KH-5 8</t>
  </si>
  <si>
    <t>04/26/1963 8:12 p.m.</t>
  </si>
  <si>
    <t>Vostok 8A92 | Zenit-2 10</t>
  </si>
  <si>
    <t>Zenit-2 10</t>
  </si>
  <si>
    <t>04/28/1963 8:49 a.m.</t>
  </si>
  <si>
    <t>Thor Delta B | Telstar 2</t>
  </si>
  <si>
    <t>Telstar 2</t>
  </si>
  <si>
    <t>05/07/1963 11:38 a.m.</t>
  </si>
  <si>
    <t>Atlas Agena B | Midas 7</t>
  </si>
  <si>
    <t>Midas 7</t>
  </si>
  <si>
    <t>05/09/1963 8:06 p.m.</t>
  </si>
  <si>
    <t>Atlas LV-3B | Mercury-Atlas 9</t>
  </si>
  <si>
    <t>Mercury-Atlas 9</t>
  </si>
  <si>
    <t>05/15/1963 1:04 p.m.</t>
  </si>
  <si>
    <t>Thor SLV-2A Agena D | KH-6 2</t>
  </si>
  <si>
    <t>KH-6 2</t>
  </si>
  <si>
    <t>05/18/1963 10:21 p.m.</t>
  </si>
  <si>
    <t>Kosmos-2I 63S1 | DS-A1 2</t>
  </si>
  <si>
    <t>DS-A1 2</t>
  </si>
  <si>
    <t>05/22/1963 3 a.m.</t>
  </si>
  <si>
    <t>Vostok 8A92 | Zenit-2 11</t>
  </si>
  <si>
    <t>Zenit-2 11</t>
  </si>
  <si>
    <t>05/24/1963 10:34 a.m.</t>
  </si>
  <si>
    <t>Kosmos-2I 63S1 | DS-MT 1</t>
  </si>
  <si>
    <t>DS-MT 1</t>
  </si>
  <si>
    <t>06/01/1963 2:50 a.m.</t>
  </si>
  <si>
    <t>Atlas Agena B | Midas 8</t>
  </si>
  <si>
    <t>Midas 8</t>
  </si>
  <si>
    <t>06/12/1963 midnight</t>
  </si>
  <si>
    <t>Thor SLV-2A Agena D | KH-4 21</t>
  </si>
  <si>
    <t>KH-4 21</t>
  </si>
  <si>
    <t>06/12/1963 11:58 p.m.</t>
  </si>
  <si>
    <t>Vostok-K | Vostok 5</t>
  </si>
  <si>
    <t>Vostok 5</t>
  </si>
  <si>
    <t>06/14/1963 11:58 a.m.</t>
  </si>
  <si>
    <t>Thor Agena D | Poppy 4A &amp; 4B</t>
  </si>
  <si>
    <t>Poppy 4A &amp; 4B</t>
  </si>
  <si>
    <t>06/15/1963 2:29 p.m.</t>
  </si>
  <si>
    <t>Scout X-3 | Transit-5A 3</t>
  </si>
  <si>
    <t>Transit-5A 3</t>
  </si>
  <si>
    <t>06/16/1963 1:49 a.m.</t>
  </si>
  <si>
    <t>Vostok-K | Vostok 6</t>
  </si>
  <si>
    <t>Vostok 6</t>
  </si>
  <si>
    <t>06/16/1963 9:29 a.m.</t>
  </si>
  <si>
    <t>Thor Delta B | Tiros 7</t>
  </si>
  <si>
    <t>Tiros 7</t>
  </si>
  <si>
    <t>06/19/1963 9:50 a.m.</t>
  </si>
  <si>
    <t>Thor SLV-2A Agena D | KH-4 22</t>
  </si>
  <si>
    <t>KH-4 22</t>
  </si>
  <si>
    <t>06/27/1963 12:37 a.m.</t>
  </si>
  <si>
    <t>X-15 | Flight 87</t>
  </si>
  <si>
    <t>Flight 87</t>
  </si>
  <si>
    <t>06/27/1963 5:56 p.m.</t>
  </si>
  <si>
    <t>Scout X-4 | GRS</t>
  </si>
  <si>
    <t>Scout X-4</t>
  </si>
  <si>
    <t>GRS</t>
  </si>
  <si>
    <t>06/28/1963 9:19 p.m.</t>
  </si>
  <si>
    <t>Thor SLV-2A Agena B | P-698BK Group 1-D 2</t>
  </si>
  <si>
    <t>Thor SLV-2A Agena B</t>
  </si>
  <si>
    <t>P-698BK Group 1-D 2</t>
  </si>
  <si>
    <t>06/29/1963 10:30 p.m.</t>
  </si>
  <si>
    <t>Atlas Agena D | KH-7 1</t>
  </si>
  <si>
    <t>Atlas Agena D</t>
  </si>
  <si>
    <t>KH-7 1</t>
  </si>
  <si>
    <t>07/12/1963 8:45 p.m.</t>
  </si>
  <si>
    <t>Space Launch Complex 4W | Vandenberg SFB, CA, USA</t>
  </si>
  <si>
    <t>Thor Agena D | KH-4 23</t>
  </si>
  <si>
    <t>KH-4 23</t>
  </si>
  <si>
    <t>07/19/1963 midnight</t>
  </si>
  <si>
    <t>Atlas Agena B | Midas 9</t>
  </si>
  <si>
    <t>Midas 9</t>
  </si>
  <si>
    <t>07/19/1963 3:51 a.m.</t>
  </si>
  <si>
    <t>X-15 | Flight 90</t>
  </si>
  <si>
    <t>Flight 90</t>
  </si>
  <si>
    <t>07/19/1963 6:20 p.m.</t>
  </si>
  <si>
    <t>Thor Delta B | Syncom 2</t>
  </si>
  <si>
    <t>Syncom 2</t>
  </si>
  <si>
    <t>07/26/1963 2:33 p.m.</t>
  </si>
  <si>
    <t>Blue Scout Jr | OAR 22-1</t>
  </si>
  <si>
    <t>OAR 22-1</t>
  </si>
  <si>
    <t>07/30/1963 4:16 p.m.</t>
  </si>
  <si>
    <t>Thor SLV-2A Agena D | KH-6 3</t>
  </si>
  <si>
    <t>KH-6 3</t>
  </si>
  <si>
    <t>07/31/1963 midnight</t>
  </si>
  <si>
    <t>Kosmos-2I 63S1 | DS-P1 3</t>
  </si>
  <si>
    <t>DS-P1 3</t>
  </si>
  <si>
    <t>08/06/1963 6:07 a.m.</t>
  </si>
  <si>
    <t>Kosmos-2I 63S1 | DS-A1 3</t>
  </si>
  <si>
    <t>DS-A1 3</t>
  </si>
  <si>
    <t>08/22/1963 6 a.m.</t>
  </si>
  <si>
    <t>X-15 | Flight 91</t>
  </si>
  <si>
    <t>Flight 91</t>
  </si>
  <si>
    <t>08/22/1963 6:05 p.m.</t>
  </si>
  <si>
    <t>Thor SLV-2A Agena D | KH-4A 1</t>
  </si>
  <si>
    <t>KH-4A 1</t>
  </si>
  <si>
    <t>08/25/1963 12:29 a.m.</t>
  </si>
  <si>
    <t>Little Joe II | QTV</t>
  </si>
  <si>
    <t>Little Joe II</t>
  </si>
  <si>
    <t>Qualification Test Vehicle</t>
  </si>
  <si>
    <t>08/28/1963 4 p.m.</t>
  </si>
  <si>
    <t>Launch Complex 36 | White Sands Missile Range</t>
  </si>
  <si>
    <t>Thor SLV-2 Agena D | KH-5 9</t>
  </si>
  <si>
    <t>Thor SLV-2 Agena D</t>
  </si>
  <si>
    <t>KH-5 9</t>
  </si>
  <si>
    <t>08/29/1963 8:31 p.m.</t>
  </si>
  <si>
    <t>Atlas Agena D | KH-7 2</t>
  </si>
  <si>
    <t>KH-7 2</t>
  </si>
  <si>
    <t>09/06/1963 7:30 p.m.</t>
  </si>
  <si>
    <t>Thor SLV-2A Agena D | KH-4A 2</t>
  </si>
  <si>
    <t>KH-4A 2</t>
  </si>
  <si>
    <t>09/23/1963 11 p.m.</t>
  </si>
  <si>
    <t>Scout X-2B | DSAP-1 F5</t>
  </si>
  <si>
    <t>Scout X-2B</t>
  </si>
  <si>
    <t>DSAP-1 F5</t>
  </si>
  <si>
    <t>09/27/1963 11:17 a.m.</t>
  </si>
  <si>
    <t>Thor DM-21 Ablestar | Transit 5BN-1</t>
  </si>
  <si>
    <t>Transit 5BN-1</t>
  </si>
  <si>
    <t>09/28/1963 8:22 p.m.</t>
  </si>
  <si>
    <t>Atlas Agena D | Vela 1A &amp; 1B</t>
  </si>
  <si>
    <t>Vela 1A &amp; 1B</t>
  </si>
  <si>
    <t>10/17/1963 2:37 a.m.</t>
  </si>
  <si>
    <t>Space Launch Complex 13 | Cape Canaveral, FL, USA</t>
  </si>
  <si>
    <t>Vostok 8A92 | Zenit-2 13</t>
  </si>
  <si>
    <t>Zenit-2 13</t>
  </si>
  <si>
    <t>10/18/1963 9:29 a.m.</t>
  </si>
  <si>
    <t>Kosmos-2I 63S1 | DS-A1 4</t>
  </si>
  <si>
    <t>DS-A1 4</t>
  </si>
  <si>
    <t>10/24/1963 4:30 a.m.</t>
  </si>
  <si>
    <t>Atlas Agena D | KH-7 3</t>
  </si>
  <si>
    <t>KH-7 3</t>
  </si>
  <si>
    <t>10/25/1963 6:59 p.m.</t>
  </si>
  <si>
    <t>Thor SLV-2A Agena D | KH-5 10</t>
  </si>
  <si>
    <t>KH-5 10</t>
  </si>
  <si>
    <t>10/29/1963 9:19 p.m.</t>
  </si>
  <si>
    <t>Sputnik 11A59 | Polyot</t>
  </si>
  <si>
    <t>Sputnik 11A59</t>
  </si>
  <si>
    <t>Polyot</t>
  </si>
  <si>
    <t>11/01/1963 8:56 a.m.</t>
  </si>
  <si>
    <t>31/6 | Baikonur Cosmodrome, Republic of Kazakhstan</t>
  </si>
  <si>
    <t>Thor SLV-2 Agena D | KH-4 24 &amp; RM 5</t>
  </si>
  <si>
    <t>KH-4 24 &amp; RM 5</t>
  </si>
  <si>
    <t>11/09/1963 8:27 p.m.</t>
  </si>
  <si>
    <t>Molniya 8K78 | Zond-1a</t>
  </si>
  <si>
    <t>Zond-1a</t>
  </si>
  <si>
    <t>11/11/1963 6:23 a.m.</t>
  </si>
  <si>
    <t>Voskhod | Zenit-4 1</t>
  </si>
  <si>
    <t>Voskhod</t>
  </si>
  <si>
    <t>Zenit-4 1</t>
  </si>
  <si>
    <t>11/16/1963 10:34 a.m.</t>
  </si>
  <si>
    <t>Thor Delta C | Explorer 18</t>
  </si>
  <si>
    <t>Thor Delta C</t>
  </si>
  <si>
    <t>Explorer 18</t>
  </si>
  <si>
    <t>11/27/1963 2:30 a.m.</t>
  </si>
  <si>
    <t>Atlas Centaur | AC-2 Instrumentation Ring</t>
  </si>
  <si>
    <t>Atlas Centaur</t>
  </si>
  <si>
    <t>AC-2 Instrumentation Ring</t>
  </si>
  <si>
    <t>11/27/1963 7:03 p.m.</t>
  </si>
  <si>
    <t>Launch Complex 36A | Cape Canaveral, FL, USA</t>
  </si>
  <si>
    <t>Thor SLV-2 Agena D | KH-4 25</t>
  </si>
  <si>
    <t>KH-4 25</t>
  </si>
  <si>
    <t>11/27/1963 9:15 p.m.</t>
  </si>
  <si>
    <t>Vostok 8A92 | Zenit-2 14</t>
  </si>
  <si>
    <t>Zenit-2 14</t>
  </si>
  <si>
    <t>11/28/1963 9:19 a.m.</t>
  </si>
  <si>
    <t>Thor DM-21 Ablestar | Transit-5BN 2</t>
  </si>
  <si>
    <t>Transit-5BN 2</t>
  </si>
  <si>
    <t>12/05/1963 9:51 p.m.</t>
  </si>
  <si>
    <t>Kosmos-2I 63S1 | Omega 2</t>
  </si>
  <si>
    <t>Omega 2</t>
  </si>
  <si>
    <t>12/13/1963 2:15 p.m.</t>
  </si>
  <si>
    <t>Atlas Agena D | KH-7 4</t>
  </si>
  <si>
    <t>KH-7 4</t>
  </si>
  <si>
    <t>12/18/1963 9:45 p.m.</t>
  </si>
  <si>
    <t>Vostok 8A92 | Zenit-2 15</t>
  </si>
  <si>
    <t>Zenit-2 15</t>
  </si>
  <si>
    <t>12/19/1963 9:28 a.m.</t>
  </si>
  <si>
    <t>Scout X-4 | Explorer 19</t>
  </si>
  <si>
    <t>Explorer 19</t>
  </si>
  <si>
    <t>12/19/1963 6:49 p.m.</t>
  </si>
  <si>
    <t>Thor Delta B | Tiros 8</t>
  </si>
  <si>
    <t>Tiros 8</t>
  </si>
  <si>
    <t>12/21/1963 9:30 a.m.</t>
  </si>
  <si>
    <t>Thor SLV-2A Agena D | KH-4 26</t>
  </si>
  <si>
    <t>KH-4 26</t>
  </si>
  <si>
    <t>12/21/1963 9:45 p.m.</t>
  </si>
  <si>
    <t>Thor SLV-2A Agena D | Poppy 5A, 5B &amp; 5C</t>
  </si>
  <si>
    <t>Poppy 5A, 5B &amp; 5C</t>
  </si>
  <si>
    <t>01/11/1964 8:07 p.m.</t>
  </si>
  <si>
    <t>Thor SLV-2 Agena D | DSAP-1 F6 &amp; F7</t>
  </si>
  <si>
    <t>DSAP-1 F6 &amp; F7</t>
  </si>
  <si>
    <t>01/19/1964 10:59 a.m.</t>
  </si>
  <si>
    <t>Thor Delta B | Relay 2</t>
  </si>
  <si>
    <t>Relay 2</t>
  </si>
  <si>
    <t>01/21/1964 9:14 p.m.</t>
  </si>
  <si>
    <t>Thor SLV-2 Agena B | Echo 2</t>
  </si>
  <si>
    <t>Thor SLV-2 Agena B</t>
  </si>
  <si>
    <t>Echo 2</t>
  </si>
  <si>
    <t>01/25/1964 1:59 p.m.</t>
  </si>
  <si>
    <t>Saturn I | Saturn SA-5</t>
  </si>
  <si>
    <t>Saturn SA-5</t>
  </si>
  <si>
    <t>01/29/1964 4:25 p.m.</t>
  </si>
  <si>
    <t>Space Launch Complex 37B | Cape Canaveral, FL, USA</t>
  </si>
  <si>
    <t>Vostok | Elektron-1 &amp; 2</t>
  </si>
  <si>
    <t>Elektron-1 &amp; 2</t>
  </si>
  <si>
    <t>01/30/1964 9:45 a.m.</t>
  </si>
  <si>
    <t>Atlas Agena B | Ranger 6</t>
  </si>
  <si>
    <t>Ranger 6</t>
  </si>
  <si>
    <t>01/30/1964 3:49 p.m.</t>
  </si>
  <si>
    <t>Thor SLV-2A Agena D | KH-4A 3</t>
  </si>
  <si>
    <t>KH-4A 3</t>
  </si>
  <si>
    <t>02/15/1964 9:38 p.m.</t>
  </si>
  <si>
    <t>Molniya 8K78 | Zond-1b</t>
  </si>
  <si>
    <t>Zond-1b</t>
  </si>
  <si>
    <t>02/19/1964 5:47 a.m.</t>
  </si>
  <si>
    <t>Atlas Agena D | KH-7 5</t>
  </si>
  <si>
    <t>KH-7 5</t>
  </si>
  <si>
    <t>02/25/1964 6:59 p.m.</t>
  </si>
  <si>
    <t>Kosmos-2I 63S1 | DS-P1 4</t>
  </si>
  <si>
    <t>DS-P1 4</t>
  </si>
  <si>
    <t>02/27/1964 1:30 p.m.</t>
  </si>
  <si>
    <t>Thor SLV-2A Agena D | P-698BK Group 1-A</t>
  </si>
  <si>
    <t>P-698BK Group 1-A</t>
  </si>
  <si>
    <t>02/28/1964 3:20 a.m.</t>
  </si>
  <si>
    <t>Atlas Agena D | KH-7 6</t>
  </si>
  <si>
    <t>KH-7 6</t>
  </si>
  <si>
    <t>03/11/1964 8:14 p.m.</t>
  </si>
  <si>
    <t>Nike Cajun | Trailblazer Pellet</t>
  </si>
  <si>
    <t>Nike Cajun</t>
  </si>
  <si>
    <t>Trailblazer Pellet</t>
  </si>
  <si>
    <t>03/12/1964 4:17 a.m.</t>
  </si>
  <si>
    <t>Kosmos-2I 63S1 | DS-MG 1</t>
  </si>
  <si>
    <t>DS-MG 1</t>
  </si>
  <si>
    <t>03/18/1964 3:07 p.m.</t>
  </si>
  <si>
    <t>Thor Delta B | Beacon Explorer A</t>
  </si>
  <si>
    <t>Beacon Explorer A</t>
  </si>
  <si>
    <t>03/19/1964 11:13 a.m.</t>
  </si>
  <si>
    <t>Molniya 8K78 | Luna-5a</t>
  </si>
  <si>
    <t>Luna-5a</t>
  </si>
  <si>
    <t>03/21/1964 8:15 a.m.</t>
  </si>
  <si>
    <t>Thor SLV-2A Agena D | KH-4A 4</t>
  </si>
  <si>
    <t>KH-4A 4</t>
  </si>
  <si>
    <t>03/24/1964 10:22 p.m.</t>
  </si>
  <si>
    <t>Molniya 8K78 | Zond 1c</t>
  </si>
  <si>
    <t>Zond 1c</t>
  </si>
  <si>
    <t>03/27/1964 3:24 a.m.</t>
  </si>
  <si>
    <t>Scout X-3 | Ariel 2</t>
  </si>
  <si>
    <t>Science and Engineering Research Council</t>
  </si>
  <si>
    <t>Ariel 2</t>
  </si>
  <si>
    <t>03/27/1964 5:25 p.m.</t>
  </si>
  <si>
    <t>Molniya 8K78 | Zond 1</t>
  </si>
  <si>
    <t>Zond 1</t>
  </si>
  <si>
    <t>04/02/1964 2:42 a.m.</t>
  </si>
  <si>
    <t>Vostok 8A92 | Zenit-2 16</t>
  </si>
  <si>
    <t>Zenit-2 16</t>
  </si>
  <si>
    <t>04/04/1964 9:45 a.m.</t>
  </si>
  <si>
    <t>Titan II GLV | Gemini I</t>
  </si>
  <si>
    <t>Titan II</t>
  </si>
  <si>
    <t>Gemini I</t>
  </si>
  <si>
    <t>04/08/1964 4 p.m.</t>
  </si>
  <si>
    <t>Launch Complex 19 | Cape Canaveral, FL, USA</t>
  </si>
  <si>
    <t>Sputnik 11A59 | Polyot-2</t>
  </si>
  <si>
    <t>Polyot-2</t>
  </si>
  <si>
    <t>04/12/1964 9:30 a.m.</t>
  </si>
  <si>
    <t>Atlas D | FIRE 1</t>
  </si>
  <si>
    <t>Atlas D</t>
  </si>
  <si>
    <t>FIRE 1</t>
  </si>
  <si>
    <t>04/14/1964 9:42 p.m.</t>
  </si>
  <si>
    <t>Molniya 8K78 | Luna-5b</t>
  </si>
  <si>
    <t>Luna-5b</t>
  </si>
  <si>
    <t>04/20/1964 8:08 a.m.</t>
  </si>
  <si>
    <t>Thor DM-21 Ablestar | Transit-5BN 3</t>
  </si>
  <si>
    <t>Transit-5BN 3</t>
  </si>
  <si>
    <t>04/21/1964 6:50 p.m.</t>
  </si>
  <si>
    <t>Atlas Agena D | KH-7 7</t>
  </si>
  <si>
    <t>KH-7 7</t>
  </si>
  <si>
    <t>04/23/1964 6:43 p.m.</t>
  </si>
  <si>
    <t>Vostok 8A92 | Zenit-2 17</t>
  </si>
  <si>
    <t>Zenit-2 17</t>
  </si>
  <si>
    <t>04/25/1964 10:21 a.m.</t>
  </si>
  <si>
    <t>Thor SLV-2A Agena D | KH-4A 5</t>
  </si>
  <si>
    <t>KH-4A 5</t>
  </si>
  <si>
    <t>04/27/1964 11:23 p.m.</t>
  </si>
  <si>
    <t>Little Joe II | A-001</t>
  </si>
  <si>
    <t>A-001</t>
  </si>
  <si>
    <t>05/13/1964 12:59 p.m.</t>
  </si>
  <si>
    <t>Voskhod | Zenit-4 2</t>
  </si>
  <si>
    <t>Zenit-4 2</t>
  </si>
  <si>
    <t>05/18/1964 9:42 a.m.</t>
  </si>
  <si>
    <t>Atlas Agena D | KH-7 8</t>
  </si>
  <si>
    <t>KH-7 8</t>
  </si>
  <si>
    <t>05/19/1964 7:21 p.m.</t>
  </si>
  <si>
    <t>Saturn I | Saturn-SA 6</t>
  </si>
  <si>
    <t>Saturn-SA 6</t>
  </si>
  <si>
    <t>05/28/1964 5:07 p.m.</t>
  </si>
  <si>
    <t>Scout X-4 | Transit VC</t>
  </si>
  <si>
    <t>Transit VC</t>
  </si>
  <si>
    <t>06/04/1964 3:50 a.m.</t>
  </si>
  <si>
    <t>Molniya 8K78 | Molniya-1 1a</t>
  </si>
  <si>
    <t>Molniya-1 1a</t>
  </si>
  <si>
    <t>06/04/1964 4 a.m.</t>
  </si>
  <si>
    <t>Thor SLV-2A Agena D | KH-4A 6</t>
  </si>
  <si>
    <t>KH-4A 6</t>
  </si>
  <si>
    <t>06/04/1964 10:59 p.m.</t>
  </si>
  <si>
    <t>Kosmos-2I 63S1 | DS-MT 2</t>
  </si>
  <si>
    <t>DS-MT 2</t>
  </si>
  <si>
    <t>06/06/1964 6 a.m.</t>
  </si>
  <si>
    <t>Vostok 8A92 | Zenit-2 18</t>
  </si>
  <si>
    <t>Zenit-2 18</t>
  </si>
  <si>
    <t>06/10/1964 11 a.m.</t>
  </si>
  <si>
    <t>Thor SLV-2A Agena D | KH-5 11</t>
  </si>
  <si>
    <t>KH-5 11</t>
  </si>
  <si>
    <t>06/13/1964 3:47 p.m.</t>
  </si>
  <si>
    <t>Thor SLV-2 Agena D | DSAP-1 F8 &amp; F9</t>
  </si>
  <si>
    <t>DSAP-1 F8 &amp; F9</t>
  </si>
  <si>
    <t>06/18/1964 4:56 a.m.</t>
  </si>
  <si>
    <t>Thor SLV-2A Agena D | KH-4A 7</t>
  </si>
  <si>
    <t>KH-4A 7</t>
  </si>
  <si>
    <t>06/19/1964 11:18 p.m.</t>
  </si>
  <si>
    <t>Vostok 8A92 | Zenit-2 19</t>
  </si>
  <si>
    <t>Zenit-2 19</t>
  </si>
  <si>
    <t>06/23/1964 10 a.m.</t>
  </si>
  <si>
    <t>Scout X-4 | ESRS</t>
  </si>
  <si>
    <t>ESRS</t>
  </si>
  <si>
    <t>06/25/1964 1:40 a.m.</t>
  </si>
  <si>
    <t>Atlas Centaur | AC-3 Instrumentation Ring</t>
  </si>
  <si>
    <t>AC-3 Instrumentation Ring</t>
  </si>
  <si>
    <t>06/30/1964 2:04 p.m.</t>
  </si>
  <si>
    <t>Voskhod | Zenit-4 3</t>
  </si>
  <si>
    <t>Zenit-4 3</t>
  </si>
  <si>
    <t>07/01/1964 11 a.m.</t>
  </si>
  <si>
    <t>Thor SLV-2A Agena D | P-698BK Group 2-D 2</t>
  </si>
  <si>
    <t>P-698BK Group 2-D 2</t>
  </si>
  <si>
    <t>07/02/1964 11:59 p.m.</t>
  </si>
  <si>
    <t>Atlas Agena D | KH-7 9</t>
  </si>
  <si>
    <t>KH-7 9</t>
  </si>
  <si>
    <t>07/06/1964 6:51 p.m.</t>
  </si>
  <si>
    <t>Vostok | Elektron-3 &amp;4</t>
  </si>
  <si>
    <t>Elektron-3 &amp;4</t>
  </si>
  <si>
    <t>07/10/1964 9:51 p.m.</t>
  </si>
  <si>
    <t>Thor SLV-2A Agena D | KH-4A 8</t>
  </si>
  <si>
    <t>KH-4A 8</t>
  </si>
  <si>
    <t>07/10/1964 11:14 p.m.</t>
  </si>
  <si>
    <t>Vostok 8A92 | Zenit-2 20</t>
  </si>
  <si>
    <t>Zenit-2 20</t>
  </si>
  <si>
    <t>07/15/1964 11:27 a.m.</t>
  </si>
  <si>
    <t>Atlas Agena D | Vela 2A &amp; 2B</t>
  </si>
  <si>
    <t>Vela 2A &amp; 2B</t>
  </si>
  <si>
    <t>07/17/1964 8:22 a.m.</t>
  </si>
  <si>
    <t>Atlas Agena B | Ranger 7</t>
  </si>
  <si>
    <t>Ranger 7</t>
  </si>
  <si>
    <t>07/28/1964 4:50 p.m.</t>
  </si>
  <si>
    <t>Kosmos-2I 63S1 | DS-P1-Yu 1</t>
  </si>
  <si>
    <t>DS-P1-Yu 1</t>
  </si>
  <si>
    <t>07/30/1964 3:36 a.m.</t>
  </si>
  <si>
    <t>Thor SLV-2A Agena D | KH-4A 9</t>
  </si>
  <si>
    <t>KH-4A 9</t>
  </si>
  <si>
    <t>08/05/1964 11:15 p.m.</t>
  </si>
  <si>
    <t>Vostok 8A92 | Zenit-2 21</t>
  </si>
  <si>
    <t>Zenit-2 21</t>
  </si>
  <si>
    <t>08/14/1964 9:30 a.m.</t>
  </si>
  <si>
    <t>Atlas SLV-3 Agena D | KH-7 10</t>
  </si>
  <si>
    <t>Atlas SLV-3 Agena D</t>
  </si>
  <si>
    <t>KH-7 10</t>
  </si>
  <si>
    <t>08/14/1964 10 p.m.</t>
  </si>
  <si>
    <t>Space Launch Complex 4E | Vandenberg SFB, CA, USA</t>
  </si>
  <si>
    <t>Scout X-4A | Reentry-4A</t>
  </si>
  <si>
    <t>Scout X-4A</t>
  </si>
  <si>
    <t>Reentry-4A</t>
  </si>
  <si>
    <t>08/18/1964 6:05 a.m.</t>
  </si>
  <si>
    <t>Kosmos 65S3 | Strela-1 1,2,3</t>
  </si>
  <si>
    <t>Kosmos 65S3</t>
  </si>
  <si>
    <t>Strela-1 1,2,3</t>
  </si>
  <si>
    <t>08/18/1964 9:15 a.m.</t>
  </si>
  <si>
    <t>41/15 | Baikonur Cosmodrome, Republic of Kazakhstan</t>
  </si>
  <si>
    <t>Thor Delta D | Syncom 3</t>
  </si>
  <si>
    <t>Thor Delta D</t>
  </si>
  <si>
    <t>Syncom 3</t>
  </si>
  <si>
    <t>08/19/1964 12:15 p.m.</t>
  </si>
  <si>
    <t>Thor SLV-2A Agena D | KH-5 12</t>
  </si>
  <si>
    <t>KH-5 12</t>
  </si>
  <si>
    <t>08/21/1964 3:45 p.m.</t>
  </si>
  <si>
    <t>Molniya 8K78 | Molniya-1 1b</t>
  </si>
  <si>
    <t>Molniya-1 1b</t>
  </si>
  <si>
    <t>08/22/1964 7:21 a.m.</t>
  </si>
  <si>
    <t>Kosmos-2I 63S1 | Strela-1 4,5</t>
  </si>
  <si>
    <t>Strela-1 4,5</t>
  </si>
  <si>
    <t>08/22/1964 11 a.m.</t>
  </si>
  <si>
    <t>Scout X-4 | Explorer 20</t>
  </si>
  <si>
    <t>Explorer 20</t>
  </si>
  <si>
    <t>08/25/1964 1:43 p.m.</t>
  </si>
  <si>
    <t>Thor SLV-2 Agena B | Nimbus 1</t>
  </si>
  <si>
    <t>Nimbus 1</t>
  </si>
  <si>
    <t>08/28/1964 7:56 a.m.</t>
  </si>
  <si>
    <t>Vostok 8A92M | Meteor-1 1</t>
  </si>
  <si>
    <t>Vostok 8A92M</t>
  </si>
  <si>
    <t>Meteor-1 1</t>
  </si>
  <si>
    <t>08/28/1964 4 p.m.</t>
  </si>
  <si>
    <t>Titan IIIA | Transtage 1</t>
  </si>
  <si>
    <t>Titan IIIA</t>
  </si>
  <si>
    <t>Transtage 1</t>
  </si>
  <si>
    <t>09/01/1964 3 p.m.</t>
  </si>
  <si>
    <t>Space Launch Complex 20 | Cape Canaveral, FL, USA</t>
  </si>
  <si>
    <t>Atlas Agena B | OGO 1</t>
  </si>
  <si>
    <t>OGO 1</t>
  </si>
  <si>
    <t>09/05/1964 1:23 a.m.</t>
  </si>
  <si>
    <t>Voskhod | Zenit-4 4</t>
  </si>
  <si>
    <t>Zenit-4 4</t>
  </si>
  <si>
    <t>09/13/1964 9:45 a.m.</t>
  </si>
  <si>
    <t>Thor SLV-2A Agena D | KH-4A 10</t>
  </si>
  <si>
    <t>KH-4A 10</t>
  </si>
  <si>
    <t>09/14/1964 10:53 p.m.</t>
  </si>
  <si>
    <t>Saturn I | Saturn-SA 7</t>
  </si>
  <si>
    <t>Saturn-SA 7</t>
  </si>
  <si>
    <t>09/18/1964 4:22 p.m.</t>
  </si>
  <si>
    <t>Atlas SLV-3 Agena D | KH-7 11</t>
  </si>
  <si>
    <t>KH-7 11</t>
  </si>
  <si>
    <t>09/23/1964 8:05 p.m.</t>
  </si>
  <si>
    <t>Vostok 8A92 | Zenit-2 22</t>
  </si>
  <si>
    <t>Zenit-2 22</t>
  </si>
  <si>
    <t>09/24/1964 12:04 p.m.</t>
  </si>
  <si>
    <t>Thor Delta C | Explorer 21</t>
  </si>
  <si>
    <t>Explorer 21</t>
  </si>
  <si>
    <t>10/04/1964 3:45 a.m.</t>
  </si>
  <si>
    <t>Thor SLV-2A Agena D | KH-4A 11</t>
  </si>
  <si>
    <t>KH-4A 11</t>
  </si>
  <si>
    <t>10/05/1964 9:50 p.m.</t>
  </si>
  <si>
    <t>Voskhod | Voskhod-3KV 1</t>
  </si>
  <si>
    <t>Voskhod-3KV 1</t>
  </si>
  <si>
    <t>10/06/1964 7 a.m.</t>
  </si>
  <si>
    <t>Thor DM-21 Ablestar | Transit-O 1</t>
  </si>
  <si>
    <t>Transit-O 1</t>
  </si>
  <si>
    <t>10/06/1964 5:04 p.m.</t>
  </si>
  <si>
    <t>Atlas SLV-3 Agena D | KH-7 12</t>
  </si>
  <si>
    <t>KH-7 12</t>
  </si>
  <si>
    <t>10/07/1964 7:30 p.m.</t>
  </si>
  <si>
    <t>Scout X-4 | Beacon Explorer B</t>
  </si>
  <si>
    <t>Beacon Explorer B</t>
  </si>
  <si>
    <t>10/10/1964 3:01 a.m.</t>
  </si>
  <si>
    <t>Voskhod | Voskhod 1</t>
  </si>
  <si>
    <t>Voskhod 1</t>
  </si>
  <si>
    <t>10/13/1964 7:47 a.m.</t>
  </si>
  <si>
    <t>Vostok 8A92 | Zenit-2 23</t>
  </si>
  <si>
    <t>Zenit-2 23</t>
  </si>
  <si>
    <t>10/14/1964 10 a.m.</t>
  </si>
  <si>
    <t>Thor SLV-2A Agena D | KH-4A 12</t>
  </si>
  <si>
    <t>KH-4A 12</t>
  </si>
  <si>
    <t>10/17/1964 10:02 p.m.</t>
  </si>
  <si>
    <t>Kosmos 65S3 | Strela-1 6,7,8</t>
  </si>
  <si>
    <t>Strela-1 6,7,8</t>
  </si>
  <si>
    <t>10/23/1964 7:30 a.m.</t>
  </si>
  <si>
    <t>Atlas Agena D | KH-7 13</t>
  </si>
  <si>
    <t>KH-7 13</t>
  </si>
  <si>
    <t>10/23/1964 6:27 p.m.</t>
  </si>
  <si>
    <t>Kosmos-2I 63S1 | DS-MG 2</t>
  </si>
  <si>
    <t>DS-MG 2</t>
  </si>
  <si>
    <t>10/24/1964 5:17 a.m.</t>
  </si>
  <si>
    <t>Vostok 8A92 | Zenit-2 24</t>
  </si>
  <si>
    <t>Zenit-2 24</t>
  </si>
  <si>
    <t>10/28/1964 10:40 a.m.</t>
  </si>
  <si>
    <t>Thor SLV-2A Agena D | KH-4A 13</t>
  </si>
  <si>
    <t>KH-4A 13</t>
  </si>
  <si>
    <t>11/02/1964 9:30 p.m.</t>
  </si>
  <si>
    <t>Thor SLV-2A Agena D | P-698BK Group 3-D 1</t>
  </si>
  <si>
    <t>P-698BK Group 3-D 1</t>
  </si>
  <si>
    <t>11/04/1964 2:12 a.m.</t>
  </si>
  <si>
    <t>Atlas Agena D | Mariner 3</t>
  </si>
  <si>
    <t>Mariner 3</t>
  </si>
  <si>
    <t>11/05/1964 7:22 p.m.</t>
  </si>
  <si>
    <t>Scout X-4 | Explorer 23</t>
  </si>
  <si>
    <t>Explorer 23</t>
  </si>
  <si>
    <t>11/06/1964 12:02 p.m.</t>
  </si>
  <si>
    <t>11/07/1964 1:38 a.m.</t>
  </si>
  <si>
    <t>Thor SLV-2A Agena D | KH-4A 14</t>
  </si>
  <si>
    <t>KH-4A 14</t>
  </si>
  <si>
    <t>11/18/1964 8:35 p.m.</t>
  </si>
  <si>
    <t>Scout X-4 | Explorer 24 &amp; 25</t>
  </si>
  <si>
    <t>Explorer 24 &amp; 25</t>
  </si>
  <si>
    <t>11/21/1964 5:09 p.m.</t>
  </si>
  <si>
    <t>Atlas Agena D | Mariner 4</t>
  </si>
  <si>
    <t>Mariner 4</t>
  </si>
  <si>
    <t>11/28/1964 2:22 p.m.</t>
  </si>
  <si>
    <t>Molniya 8K78 | Zond-2</t>
  </si>
  <si>
    <t>Zond-2</t>
  </si>
  <si>
    <t>11/30/1964 1:25 p.m.</t>
  </si>
  <si>
    <t>Kosmos-2I 63S1 | DS-2 2</t>
  </si>
  <si>
    <t>DS-2 2</t>
  </si>
  <si>
    <t>12/01/1964 8:45 a.m.</t>
  </si>
  <si>
    <t>86/1 | Kapustin Yar, Russian Federation</t>
  </si>
  <si>
    <t>Atlas SLV-3 Agena D | KH-7 14</t>
  </si>
  <si>
    <t>KH-7 14</t>
  </si>
  <si>
    <t>12/04/1964 7 p.m.</t>
  </si>
  <si>
    <t>Little Joe II | A-002</t>
  </si>
  <si>
    <t>A-002</t>
  </si>
  <si>
    <t>12/08/1964 3 p.m.</t>
  </si>
  <si>
    <t>Kosmos-2I 63S1 | DS-MT 3</t>
  </si>
  <si>
    <t>DS-MT 3</t>
  </si>
  <si>
    <t>12/09/1964 11 p.m.</t>
  </si>
  <si>
    <t>Titan IIIA | Transtage 2</t>
  </si>
  <si>
    <t>Transtage 2</t>
  </si>
  <si>
    <t>12/10/1964 4:53 p.m.</t>
  </si>
  <si>
    <t>Atlas Centaur | Surveyor Mass Model</t>
  </si>
  <si>
    <t>Surveyor Mass Model</t>
  </si>
  <si>
    <t>12/11/1964 2:25 p.m.</t>
  </si>
  <si>
    <t>Thor DM-21 Ablestar | Transit-O 2 &amp; 5E-5</t>
  </si>
  <si>
    <t>Transit-O 2 &amp; 5E-5</t>
  </si>
  <si>
    <t>12/13/1964 12:08 a.m.</t>
  </si>
  <si>
    <t>Scout X-4 | San Marco 1</t>
  </si>
  <si>
    <t>National Research Council</t>
  </si>
  <si>
    <t>San Marco 1</t>
  </si>
  <si>
    <t>12/15/1964 8:20 p.m.</t>
  </si>
  <si>
    <t>Launch Area 3A | Wallops Island, Virginia, USA</t>
  </si>
  <si>
    <t>Thor SLV-2A Agena D | KH-4A 15</t>
  </si>
  <si>
    <t>KH-4A 15</t>
  </si>
  <si>
    <t>12/19/1964 9:10 p.m.</t>
  </si>
  <si>
    <t>Thor Delta C | Explorer 26</t>
  </si>
  <si>
    <t>Explorer 26</t>
  </si>
  <si>
    <t>12/21/1964 9 a.m.</t>
  </si>
  <si>
    <t>Thor SLV-2A Agena D | Quill 1</t>
  </si>
  <si>
    <t>Quill 1</t>
  </si>
  <si>
    <t>12/21/1964 7:08 p.m.</t>
  </si>
  <si>
    <t>Vostok 8A92 | Zenit-2 25</t>
  </si>
  <si>
    <t>Zenit-2 25</t>
  </si>
  <si>
    <t>01/11/1965 9:29 a.m.</t>
  </si>
  <si>
    <t>Thor SLV-2A Agena D | KH-4A 16</t>
  </si>
  <si>
    <t>KH-4A 16</t>
  </si>
  <si>
    <t>01/15/1965 9 p.m.</t>
  </si>
  <si>
    <t>Thor MG-18 | DSAP-1 F10</t>
  </si>
  <si>
    <t>Thor MG-18</t>
  </si>
  <si>
    <t>DSAP-1 F10</t>
  </si>
  <si>
    <t>01/19/1965 5:03 a.m.</t>
  </si>
  <si>
    <t>Space Launch Complex 10W | Vandenberg SFB, CA, USA</t>
  </si>
  <si>
    <t>Titan II GLV | Gemini II</t>
  </si>
  <si>
    <t>Gemini II</t>
  </si>
  <si>
    <t>01/19/1965 2:04 p.m.</t>
  </si>
  <si>
    <t>Atlas D | OV1-1</t>
  </si>
  <si>
    <t>OV1-1</t>
  </si>
  <si>
    <t>01/21/1965 9:34 p.m.</t>
  </si>
  <si>
    <t>576B3 | Vandenberg SFB, CA, USA</t>
  </si>
  <si>
    <t>Thor Delta C | Tiros 9</t>
  </si>
  <si>
    <t>Tiros 9</t>
  </si>
  <si>
    <t>01/22/1965 7:52 a.m.</t>
  </si>
  <si>
    <t>Atlas SLV-3 Agena D | KH-7 15</t>
  </si>
  <si>
    <t>KH-7 15</t>
  </si>
  <si>
    <t>01/23/1965 8:06 p.m.</t>
  </si>
  <si>
    <t>Kosmos-2I 63S1 | DS-A1 5</t>
  </si>
  <si>
    <t>DS-A1 5</t>
  </si>
  <si>
    <t>01/30/1965 9:36 a.m.</t>
  </si>
  <si>
    <t>Thor Delta C | OSO 2</t>
  </si>
  <si>
    <t>OSO 2</t>
  </si>
  <si>
    <t>02/03/1965 4:36 p.m.</t>
  </si>
  <si>
    <t>Titan IIIA | LES 1</t>
  </si>
  <si>
    <t>LES 1</t>
  </si>
  <si>
    <t>02/11/1965 3:19 p.m.</t>
  </si>
  <si>
    <t>Kosmos-2I 63S1 | DS-P1-Yu 2</t>
  </si>
  <si>
    <t>DS-P1-Yu 2</t>
  </si>
  <si>
    <t>02/12/1965 noon</t>
  </si>
  <si>
    <t>Saturn I | Pegasus 1</t>
  </si>
  <si>
    <t>Pegasus 1</t>
  </si>
  <si>
    <t>02/16/1965 2:37 p.m.</t>
  </si>
  <si>
    <t>Atlas Agena B | Ranger 8</t>
  </si>
  <si>
    <t>Ranger 8</t>
  </si>
  <si>
    <t>02/17/1965 5:05 p.m.</t>
  </si>
  <si>
    <t>Kosmos-2I 63S1 | DS-A1 6</t>
  </si>
  <si>
    <t>DS-A1 6</t>
  </si>
  <si>
    <t>02/20/1965 6:30 a.m.</t>
  </si>
  <si>
    <t>Kosmos 65S3 | Strela-1 9,10,11</t>
  </si>
  <si>
    <t>Strela-1 9,10,11</t>
  </si>
  <si>
    <t>02/21/1965 11 a.m.</t>
  </si>
  <si>
    <t>Voskhod | Voskhod-3KD 1</t>
  </si>
  <si>
    <t>Voskhod-3KD 1</t>
  </si>
  <si>
    <t>02/22/1965 7:30 a.m.</t>
  </si>
  <si>
    <t>Thor SLV-2A Agena D | KH-4A 17</t>
  </si>
  <si>
    <t>KH-4A 17</t>
  </si>
  <si>
    <t>02/25/1965 9:44 p.m.</t>
  </si>
  <si>
    <t>Vostok 8A92M | Meteor-1 2</t>
  </si>
  <si>
    <t>Meteor-1 2</t>
  </si>
  <si>
    <t>02/26/1965 5:01 a.m.</t>
  </si>
  <si>
    <t>Atlas Centaur | Surveyor-SD 1</t>
  </si>
  <si>
    <t>Surveyor-SD 1</t>
  </si>
  <si>
    <t>03/02/1965 1:25 p.m.</t>
  </si>
  <si>
    <t>Voskhod | Zenit-4 5</t>
  </si>
  <si>
    <t>Zenit-4 5</t>
  </si>
  <si>
    <t>03/07/1965 8:59 a.m.</t>
  </si>
  <si>
    <t>Thor SLV-2 Agena D | Poppy 6A,B,C,D</t>
  </si>
  <si>
    <t>Poppy 6A,B,C,D</t>
  </si>
  <si>
    <t>03/09/1965 6:29 p.m.</t>
  </si>
  <si>
    <t>Thor DM-21 Ablestar | Transit-O 3</t>
  </si>
  <si>
    <t>Transit-O 3</t>
  </si>
  <si>
    <t>03/11/1965 1:39 p.m.</t>
  </si>
  <si>
    <t>Molniya 8K78 | Luna-5c</t>
  </si>
  <si>
    <t>Luna-5c</t>
  </si>
  <si>
    <t>03/12/1965 9:25 a.m.</t>
  </si>
  <si>
    <t>Atlas SLV-3 Agena D | KH-7 16</t>
  </si>
  <si>
    <t>KH-7 16</t>
  </si>
  <si>
    <t>03/12/1965 7:20 p.m.</t>
  </si>
  <si>
    <t>Kosmos 65S3 | Strela-1 12,13,14</t>
  </si>
  <si>
    <t>Strela-1 12,13,14</t>
  </si>
  <si>
    <t>03/15/1965 11 a.m.</t>
  </si>
  <si>
    <t>Thor MG-18 | DSAP-1 F11</t>
  </si>
  <si>
    <t>DSAP-1 F11</t>
  </si>
  <si>
    <t>03/18/1965 4:43 a.m.</t>
  </si>
  <si>
    <t>Voskhod | Voskhod 2</t>
  </si>
  <si>
    <t>Voskhod 2</t>
  </si>
  <si>
    <t>03/18/1965 7 a.m.</t>
  </si>
  <si>
    <t>Atlas Agena B | Ranger 9</t>
  </si>
  <si>
    <t>Ranger 9</t>
  </si>
  <si>
    <t>03/21/1965 9:37 p.m.</t>
  </si>
  <si>
    <t>Titan II GLV | Gemini III</t>
  </si>
  <si>
    <t>Gemini III (Gemini 3)</t>
  </si>
  <si>
    <t>03/23/1965 2:24 p.m.</t>
  </si>
  <si>
    <t>Vostok 8A92 | Zenit-2 26</t>
  </si>
  <si>
    <t>Zenit-2 26</t>
  </si>
  <si>
    <t>03/25/1965 10 a.m.</t>
  </si>
  <si>
    <t>Thor SLV-2A Agena D | KH-4A 18</t>
  </si>
  <si>
    <t>KH-4A 18</t>
  </si>
  <si>
    <t>03/25/1965 9:11 p.m.</t>
  </si>
  <si>
    <t>Blue Scout Jr | OAR 22-4</t>
  </si>
  <si>
    <t>OAR 22-4</t>
  </si>
  <si>
    <t>03/30/1965 4:09 p.m.</t>
  </si>
  <si>
    <t>Atlas SLV-3 Agena D | SNAPSHOT-1</t>
  </si>
  <si>
    <t>SNAPSHOT-1</t>
  </si>
  <si>
    <t>04/03/1965 9:25 p.m.</t>
  </si>
  <si>
    <t>Thor Delta D | Early Bird</t>
  </si>
  <si>
    <t>Early Bird</t>
  </si>
  <si>
    <t>04/06/1965 11:47 p.m.</t>
  </si>
  <si>
    <t>Blue Scout Jr | OAR 22-9</t>
  </si>
  <si>
    <t>OAR 22-9</t>
  </si>
  <si>
    <t>04/09/1965 6:10 p.m.</t>
  </si>
  <si>
    <t>Molniya 8K78 | Luna-5d</t>
  </si>
  <si>
    <t>Luna-5d</t>
  </si>
  <si>
    <t>04/10/1965 8:39 a.m.</t>
  </si>
  <si>
    <t>Voskhod | Zenit-4 6</t>
  </si>
  <si>
    <t>Zenit-4 6</t>
  </si>
  <si>
    <t>04/17/1965 9:50 a.m.</t>
  </si>
  <si>
    <t>Molniya 8K78 | Molniya-1 1</t>
  </si>
  <si>
    <t>Molniya-1 1</t>
  </si>
  <si>
    <t>04/23/1965 1:55 a.m.</t>
  </si>
  <si>
    <t>Atlas SLV-3 Agena D | KH-7 17</t>
  </si>
  <si>
    <t>KH-7 17</t>
  </si>
  <si>
    <t>04/28/1965 9:15 p.m.</t>
  </si>
  <si>
    <t>Scout X-4 | Beacon Explorer C</t>
  </si>
  <si>
    <t>Beacon Explorer C</t>
  </si>
  <si>
    <t>04/29/1965 2:17 p.m.</t>
  </si>
  <si>
    <t>Thor SLV-2A Agena D | KH-4A 19</t>
  </si>
  <si>
    <t>KH-4A 19</t>
  </si>
  <si>
    <t>04/29/1965 9:44 p.m.</t>
  </si>
  <si>
    <t>05/04/1965 5:50 a.m.</t>
  </si>
  <si>
    <t>Titan IIIA | LES 2</t>
  </si>
  <si>
    <t>LES 2</t>
  </si>
  <si>
    <t>05/06/1965 3 p.m.</t>
  </si>
  <si>
    <t>Vostok 8A92 | Zenit-2 27</t>
  </si>
  <si>
    <t>Zenit-2 27</t>
  </si>
  <si>
    <t>05/07/1965 9:29 a.m.</t>
  </si>
  <si>
    <t>Molniya 8K78 | Luna-5</t>
  </si>
  <si>
    <t>Luna-5</t>
  </si>
  <si>
    <t>05/09/1965 7:49 a.m.</t>
  </si>
  <si>
    <t>Blue Scout Jr | OAR 22-8</t>
  </si>
  <si>
    <t>OAR 22-8</t>
  </si>
  <si>
    <t>05/12/1965 4:02 p.m.</t>
  </si>
  <si>
    <t>Thor SLV-2A Agena D | KH-4A 20</t>
  </si>
  <si>
    <t>KH-4A 20</t>
  </si>
  <si>
    <t>05/18/1965 6:02 p.m.</t>
  </si>
  <si>
    <t>Little Joe II | A-003</t>
  </si>
  <si>
    <t>A-003</t>
  </si>
  <si>
    <t>05/19/1965 1:01 p.m.</t>
  </si>
  <si>
    <t>Thor Burner 1 | OPS 8386</t>
  </si>
  <si>
    <t>Thor Burner 1</t>
  </si>
  <si>
    <t>OPS 8386</t>
  </si>
  <si>
    <t>05/20/1965 4:30 p.m.</t>
  </si>
  <si>
    <t>Atlas D | FIRE 2</t>
  </si>
  <si>
    <t>FIRE 2</t>
  </si>
  <si>
    <t>05/22/1965 9:55 p.m.</t>
  </si>
  <si>
    <t>Saturn I | Pegasus 2</t>
  </si>
  <si>
    <t>Pegasus 2</t>
  </si>
  <si>
    <t>05/25/1965 7:35 a.m.</t>
  </si>
  <si>
    <t>Voskhod | Zenit-4 7</t>
  </si>
  <si>
    <t>Zenit-4 7</t>
  </si>
  <si>
    <t>05/25/1965 10:50 a.m.</t>
  </si>
  <si>
    <t>Atlas SLV-3 Agena D | KH-7 18</t>
  </si>
  <si>
    <t>KH-7 18</t>
  </si>
  <si>
    <t>05/27/1965 8:48 p.m.</t>
  </si>
  <si>
    <t>Atlas D | OV1-3</t>
  </si>
  <si>
    <t>OV1-3</t>
  </si>
  <si>
    <t>05/28/1965 2:54 a.m.</t>
  </si>
  <si>
    <t>Thor Delta C | Explorer 28</t>
  </si>
  <si>
    <t>Explorer 28</t>
  </si>
  <si>
    <t>05/29/1965 noon</t>
  </si>
  <si>
    <t>Titan II GLV | Gemini IV</t>
  </si>
  <si>
    <t>Gemini IV (Gemini 4)</t>
  </si>
  <si>
    <t>06/03/1965 3:15 p.m.</t>
  </si>
  <si>
    <t>Molniya 8K78 | Luna-6</t>
  </si>
  <si>
    <t>Luna-6</t>
  </si>
  <si>
    <t>06/08/1965 7:40 a.m.</t>
  </si>
  <si>
    <t>Blue Scout Jr | OAR 22-5</t>
  </si>
  <si>
    <t>OAR 22-5</t>
  </si>
  <si>
    <t>06/09/1965 4:26 p.m.</t>
  </si>
  <si>
    <t>Thor SLV-2A Agena D | KH-4A 21</t>
  </si>
  <si>
    <t>KH-4A 21</t>
  </si>
  <si>
    <t>06/09/1965 9:58 p.m.</t>
  </si>
  <si>
    <t>Vostok 8A92 | Zenit-2 28</t>
  </si>
  <si>
    <t>Zenit-2 28</t>
  </si>
  <si>
    <t>06/15/1965 9:43 a.m.</t>
  </si>
  <si>
    <t>Titan IIIC | Transtage 5</t>
  </si>
  <si>
    <t>Titan IIIC</t>
  </si>
  <si>
    <t>Transtage 5</t>
  </si>
  <si>
    <t>06/18/1965 2 p.m.</t>
  </si>
  <si>
    <t>Space Launch Complex 40 | Cape Canaveral, FL, USA</t>
  </si>
  <si>
    <t>Thor DM-21 Ablestar | Transit-O 4</t>
  </si>
  <si>
    <t>Transit-O 4</t>
  </si>
  <si>
    <t>06/24/1965 10:35 p.m.</t>
  </si>
  <si>
    <t>Voskhod | Zenit-4 8</t>
  </si>
  <si>
    <t>Zenit-4 8</t>
  </si>
  <si>
    <t>06/25/1965 9:45 a.m.</t>
  </si>
  <si>
    <t>Atlas SLV-3 Agena D | KH-7 19</t>
  </si>
  <si>
    <t>KH-7 19</t>
  </si>
  <si>
    <t>06/25/1965 7:30 p.m.</t>
  </si>
  <si>
    <t>X-15 | Flight 138</t>
  </si>
  <si>
    <t>Flight 138</t>
  </si>
  <si>
    <t>06/29/1965 6:21 p.m.</t>
  </si>
  <si>
    <t>Thor Delta C | Tiros 10</t>
  </si>
  <si>
    <t>Tiros 10</t>
  </si>
  <si>
    <t>07/02/1965 4:07 a.m.</t>
  </si>
  <si>
    <t>Kosmos-2I 63S1 | DS-A1 7</t>
  </si>
  <si>
    <t>DS-A1 7</t>
  </si>
  <si>
    <t>07/02/1965 6:29 a.m.</t>
  </si>
  <si>
    <t>Atlas SLV-3 Agena D | KH-7 20</t>
  </si>
  <si>
    <t>KH-7 20</t>
  </si>
  <si>
    <t>07/12/1965 7 p.m.</t>
  </si>
  <si>
    <t>Vostok 8A92 | Zenit-2 29</t>
  </si>
  <si>
    <t>Zenit-2 29</t>
  </si>
  <si>
    <t>07/13/1965 11 a.m.</t>
  </si>
  <si>
    <t>Kosmos 65S3 | Strela-1 15 to 19</t>
  </si>
  <si>
    <t>Strela-1 15 to 19</t>
  </si>
  <si>
    <t>07/16/1965 3:31 a.m.</t>
  </si>
  <si>
    <t>UR-500 | Proton 1</t>
  </si>
  <si>
    <t>UR-500</t>
  </si>
  <si>
    <t>Proton 1</t>
  </si>
  <si>
    <t>07/16/1965 11:16 a.m.</t>
  </si>
  <si>
    <t>81/23 (81L) | Baikonur Cosmodrome, Republic of Kazakhstan</t>
  </si>
  <si>
    <t>Thor SLV-2A Agena D | P-770 Group 3-A 1</t>
  </si>
  <si>
    <t>P-770 Group 3-A 1</t>
  </si>
  <si>
    <t>07/17/1965 5:55 a.m.</t>
  </si>
  <si>
    <t>Molniya 8K78 | Zond-3</t>
  </si>
  <si>
    <t>Zond-3</t>
  </si>
  <si>
    <t>07/18/1965 2:32 p.m.</t>
  </si>
  <si>
    <t>Thor SLV-2A Agena D | KH-4A 22</t>
  </si>
  <si>
    <t>KH-4A 22</t>
  </si>
  <si>
    <t>07/19/1965 10:01 p.m.</t>
  </si>
  <si>
    <t>Atlas Agena D | Vela 3A &amp; 3B</t>
  </si>
  <si>
    <t>Vela 3A &amp; 3B</t>
  </si>
  <si>
    <t>07/20/1965 8:27 a.m.</t>
  </si>
  <si>
    <t>Kosmos-2I 63S1 | DS-P1-Yu 3</t>
  </si>
  <si>
    <t>DS-P1-Yu 3</t>
  </si>
  <si>
    <t>07/23/1965 4:34 a.m.</t>
  </si>
  <si>
    <t>Saturn I | Pegasus 3</t>
  </si>
  <si>
    <t>Pegasus 3</t>
  </si>
  <si>
    <t>07/30/1965 1 p.m.</t>
  </si>
  <si>
    <t>Voskhod | Zenit-4 9</t>
  </si>
  <si>
    <t>Zenit-4 9</t>
  </si>
  <si>
    <t>08/03/1965 11 a.m.</t>
  </si>
  <si>
    <t>Atlas SLV-3 Agena D | KH-7 21</t>
  </si>
  <si>
    <t>KH-7 21</t>
  </si>
  <si>
    <t>08/03/1965 7:06 p.m.</t>
  </si>
  <si>
    <t>Scout B | SEV</t>
  </si>
  <si>
    <t>Scout B</t>
  </si>
  <si>
    <t>SEV</t>
  </si>
  <si>
    <t>08/10/1965 5:54 p.m.</t>
  </si>
  <si>
    <t>X-15 | Flight 143</t>
  </si>
  <si>
    <t>Flight 143</t>
  </si>
  <si>
    <t>08/10/1965 7:24 p.m.</t>
  </si>
  <si>
    <t>Atlas Centaur D | Surveyor-SD 2</t>
  </si>
  <si>
    <t>Atlas Centaur D</t>
  </si>
  <si>
    <t>Surveyor-SD 2</t>
  </si>
  <si>
    <t>08/11/1965 2:31 p.m.</t>
  </si>
  <si>
    <t>Launch Complex 36B | Cape Canaveral, FL, USA</t>
  </si>
  <si>
    <t>Thor DM-21 Ablestar | Transit-O 5</t>
  </si>
  <si>
    <t>Transit-O 5</t>
  </si>
  <si>
    <t>08/13/1965 10:11 p.m.</t>
  </si>
  <si>
    <t>Vostok 8A92 | Zenit-2 30</t>
  </si>
  <si>
    <t>Zenit-2 30</t>
  </si>
  <si>
    <t>08/14/1965 10:56 a.m.</t>
  </si>
  <si>
    <t>Thor SLV-2A Agena D | KH-4A 23</t>
  </si>
  <si>
    <t>KH-4A 23</t>
  </si>
  <si>
    <t>08/17/1965 8:59 p.m.</t>
  </si>
  <si>
    <t>Titan II GLV | Gemini V</t>
  </si>
  <si>
    <t>Gemini V (Gemini 5)</t>
  </si>
  <si>
    <t>08/21/1965 1:59 p.m.</t>
  </si>
  <si>
    <t>Voskhod | Zenit-4 10</t>
  </si>
  <si>
    <t>Zenit-4 10</t>
  </si>
  <si>
    <t>08/25/1965 10:10 a.m.</t>
  </si>
  <si>
    <t>Thor Delta C | OSO C</t>
  </si>
  <si>
    <t>OSO C</t>
  </si>
  <si>
    <t>08/25/1965 3:17 p.m.</t>
  </si>
  <si>
    <t>Thor SLV-2 Agena D | MRPV</t>
  </si>
  <si>
    <t>MRPV</t>
  </si>
  <si>
    <t>09/02/1965 8 p.m.</t>
  </si>
  <si>
    <t>Kosmos 65S3 | Strela-1 20 to 24</t>
  </si>
  <si>
    <t>Strela-1 20 to 24</t>
  </si>
  <si>
    <t>09/03/1965 2 p.m.</t>
  </si>
  <si>
    <t>Voskhod | Zenit-4 11</t>
  </si>
  <si>
    <t>Zenit-4 11</t>
  </si>
  <si>
    <t>09/09/1965 9:30 a.m.</t>
  </si>
  <si>
    <t>Thor Burner 1 | DSAP-2 F1</t>
  </si>
  <si>
    <t>DSAP-2 F1</t>
  </si>
  <si>
    <t>09/10/1965 4:41 a.m.</t>
  </si>
  <si>
    <t>Kosmos 65S3 | Strela-1 25 to 29</t>
  </si>
  <si>
    <t>Strela-1 25 to 29</t>
  </si>
  <si>
    <t>09/18/1965 7:59 a.m.</t>
  </si>
  <si>
    <t>Thor SLV-2A Agena D | KH-4A 24</t>
  </si>
  <si>
    <t>KH-4A 24</t>
  </si>
  <si>
    <t>09/22/1965 9:31 p.m.</t>
  </si>
  <si>
    <t>Voskhod | Zenit-4 12</t>
  </si>
  <si>
    <t>Zenit-4 12</t>
  </si>
  <si>
    <t>09/23/1965 9 a.m.</t>
  </si>
  <si>
    <t>X-15 | Flight 150</t>
  </si>
  <si>
    <t>Flight 150</t>
  </si>
  <si>
    <t>09/28/1965 6:08 p.m.</t>
  </si>
  <si>
    <t>Atlas SLV-3 Agena D | KH-7 22</t>
  </si>
  <si>
    <t>KH-7 22</t>
  </si>
  <si>
    <t>09/30/1965 7:23 p.m.</t>
  </si>
  <si>
    <t>Molniya-M | Luna-7</t>
  </si>
  <si>
    <t>Molniya-M</t>
  </si>
  <si>
    <t>Luna-7</t>
  </si>
  <si>
    <t>10/04/1965 7:36 a.m.</t>
  </si>
  <si>
    <t>Atlas D | OV1-2</t>
  </si>
  <si>
    <t>OV1-2</t>
  </si>
  <si>
    <t>10/05/1965 9:07 a.m.</t>
  </si>
  <si>
    <t>Thor SLV-2A Agena D | KH-4A 25</t>
  </si>
  <si>
    <t>KH-4A 25</t>
  </si>
  <si>
    <t>10/05/1965 5:45 p.m.</t>
  </si>
  <si>
    <t>Molniya 8K78 | Molniya-1 2</t>
  </si>
  <si>
    <t>Molniya-1 2</t>
  </si>
  <si>
    <t>10/14/1965 6 a.m.</t>
  </si>
  <si>
    <t>Thor SLV-2A Agena D | OGO 2</t>
  </si>
  <si>
    <t>OGO 2</t>
  </si>
  <si>
    <t>10/14/1965 1:11 p.m.</t>
  </si>
  <si>
    <t>X-15 | Flight 153</t>
  </si>
  <si>
    <t>Flight 153</t>
  </si>
  <si>
    <t>10/14/1965 8:47 p.m.</t>
  </si>
  <si>
    <t>Titan IIIC | OV2-1</t>
  </si>
  <si>
    <t>OV2-1</t>
  </si>
  <si>
    <t>10/15/1965 5:23 p.m.</t>
  </si>
  <si>
    <t>Voskhod | Zenit-4 13</t>
  </si>
  <si>
    <t>Zenit-4 13</t>
  </si>
  <si>
    <t>10/16/1965 8:14 a.m.</t>
  </si>
  <si>
    <t>Kosmos 11K63 | DS-U2-V 1</t>
  </si>
  <si>
    <t>Kosmos 11K63</t>
  </si>
  <si>
    <t>DS-U2-V 1</t>
  </si>
  <si>
    <t>10/19/1965 5:44 a.m.</t>
  </si>
  <si>
    <t>Atlas SLV-3 Agena D | GATV 6</t>
  </si>
  <si>
    <t>GATV 6</t>
  </si>
  <si>
    <t>10/25/1965 3 p.m.</t>
  </si>
  <si>
    <t>Voskhod | Zenit-4 14</t>
  </si>
  <si>
    <t>Zenit-4 14</t>
  </si>
  <si>
    <t>10/28/1965 8:15 a.m.</t>
  </si>
  <si>
    <t>Thor SLV-2A Agena D | KH-4A 26</t>
  </si>
  <si>
    <t>KH-4A 26</t>
  </si>
  <si>
    <t>10/28/1965 9:17 p.m.</t>
  </si>
  <si>
    <t>UR-500 | Proton 2</t>
  </si>
  <si>
    <t>Proton 2</t>
  </si>
  <si>
    <t>11/02/1965 12:28 p.m.</t>
  </si>
  <si>
    <t>Kosmos 11K63 | DS-U2-V 2</t>
  </si>
  <si>
    <t>DS-U2-V 2</t>
  </si>
  <si>
    <t>11/04/1965 5:31 a.m.</t>
  </si>
  <si>
    <t>Thor Delta E | GEOS A</t>
  </si>
  <si>
    <t>Thor Delta E</t>
  </si>
  <si>
    <t>GEOS A</t>
  </si>
  <si>
    <t>11/06/1965 6:38 p.m.</t>
  </si>
  <si>
    <t>Atlas SLV-3 Agena D | KH-7 23</t>
  </si>
  <si>
    <t>KH-7 23</t>
  </si>
  <si>
    <t>11/08/1965 7:30 p.m.</t>
  </si>
  <si>
    <t>Molniya 8K78 | Venera-2</t>
  </si>
  <si>
    <t>Venera-2</t>
  </si>
  <si>
    <t>11/12/1965 4:46 a.m.</t>
  </si>
  <si>
    <t>Molniya 8K78 | Venera-3</t>
  </si>
  <si>
    <t>Venera-3</t>
  </si>
  <si>
    <t>11/16/1965 4:13 a.m.</t>
  </si>
  <si>
    <t>Scout X-4 | Solrad 8</t>
  </si>
  <si>
    <t>Solrad 8</t>
  </si>
  <si>
    <t>11/19/1965 4:48 a.m.</t>
  </si>
  <si>
    <t>Molniya 8K78 | Venera-4a</t>
  </si>
  <si>
    <t>Venera-4a</t>
  </si>
  <si>
    <t>11/23/1965 3:14 a.m.</t>
  </si>
  <si>
    <t>Kosmos 11K63 | DS-U2-M 1</t>
  </si>
  <si>
    <t>DS-U2-M 1</t>
  </si>
  <si>
    <t>11/26/1965 12:14 p.m.</t>
  </si>
  <si>
    <t>Diamant A | Asterix</t>
  </si>
  <si>
    <t>National Center of Space Research</t>
  </si>
  <si>
    <t>Diamant A</t>
  </si>
  <si>
    <t>Asterix</t>
  </si>
  <si>
    <t>11/26/1965 2:47 p.m.</t>
  </si>
  <si>
    <t>Brigitte | Interarmy Special Vehicles Test Centre, French Algeria</t>
  </si>
  <si>
    <t>Vostok 8A92 | Zenit-2 31</t>
  </si>
  <si>
    <t>Zenit-2 31</t>
  </si>
  <si>
    <t>11/27/1965 8:20 a.m.</t>
  </si>
  <si>
    <t>Thor SLV-2 Agena B | Alouette 2</t>
  </si>
  <si>
    <t>Alouette 2</t>
  </si>
  <si>
    <t>11/29/1965 4:48 a.m.</t>
  </si>
  <si>
    <t>Molniya 8K78 | Luna-8</t>
  </si>
  <si>
    <t>Luna-8</t>
  </si>
  <si>
    <t>12/03/1965 10:46 a.m.</t>
  </si>
  <si>
    <t>Titan II GLV | Gemini VII</t>
  </si>
  <si>
    <t>Gemini VII (Gemini 7)</t>
  </si>
  <si>
    <t>12/04/1965 7:30 p.m.</t>
  </si>
  <si>
    <t>Scout X-4 | FR-1</t>
  </si>
  <si>
    <t>FR-1</t>
  </si>
  <si>
    <t>12/06/1965 9:05 p.m.</t>
  </si>
  <si>
    <t>Thor SLV-2A Agena D | KH-4A 27</t>
  </si>
  <si>
    <t>KH-4A 27</t>
  </si>
  <si>
    <t>12/09/1965 9:10 p.m.</t>
  </si>
  <si>
    <t>Vostok 8A92 | Zenit-2 32</t>
  </si>
  <si>
    <t>Zenit-2 32</t>
  </si>
  <si>
    <t>12/10/1965 8:10 a.m.</t>
  </si>
  <si>
    <t>Titan II GLV | Gemini VI-A</t>
  </si>
  <si>
    <t>Gemini VI-A (Gemini 6A)</t>
  </si>
  <si>
    <t>12/15/1965 1:37 p.m.</t>
  </si>
  <si>
    <t>Thor Delta E | Pioneer 6</t>
  </si>
  <si>
    <t>Pioneer 6</t>
  </si>
  <si>
    <t>12/16/1965 7:31 a.m.</t>
  </si>
  <si>
    <t>R-36O 8K69 | OGCh 1</t>
  </si>
  <si>
    <t>R-36O 8K69</t>
  </si>
  <si>
    <t>OGCh 1</t>
  </si>
  <si>
    <t>12/16/1965 2:09 p.m.</t>
  </si>
  <si>
    <t>67/21 | Baikonur Cosmodrome, Republic of Kazakhstan</t>
  </si>
  <si>
    <t>Vostok 8A92M | Meteor-1 3</t>
  </si>
  <si>
    <t>Meteor-1 3</t>
  </si>
  <si>
    <t>12/17/1965 2:20 a.m.</t>
  </si>
  <si>
    <t>Kosmos-2I 63S1 | DS-P1-Yu 4</t>
  </si>
  <si>
    <t>DS-P1-Yu 4</t>
  </si>
  <si>
    <t>12/21/1965 6:14 a.m.</t>
  </si>
  <si>
    <t>Titan IIIC | OV2-3</t>
  </si>
  <si>
    <t>OV2-3</t>
  </si>
  <si>
    <t>12/21/1965 2 p.m.</t>
  </si>
  <si>
    <t>Space Launch Complex 41 | Cape Canaveral, FL, USA</t>
  </si>
  <si>
    <t>Scout A | Transit-O 6</t>
  </si>
  <si>
    <t>Scout A</t>
  </si>
  <si>
    <t>Transit-O 6</t>
  </si>
  <si>
    <t>12/22/1965 4:33 a.m.</t>
  </si>
  <si>
    <t>Thor SLV-2A Agena D | KH-4A 28</t>
  </si>
  <si>
    <t>KH-4A 28</t>
  </si>
  <si>
    <t>12/24/1965 9:06 p.m.</t>
  </si>
  <si>
    <t>Soyuz 11A510 | US-AO 1</t>
  </si>
  <si>
    <t>Soyuz 11A510</t>
  </si>
  <si>
    <t>US-AO 1</t>
  </si>
  <si>
    <t>12/27/1965 10:24 p.m.</t>
  </si>
  <si>
    <t>Kosmos-2I 63S1 | DS-K-40 1</t>
  </si>
  <si>
    <t>DS-K-40 1</t>
  </si>
  <si>
    <t>12/28/1965 8:10 a.m.</t>
  </si>
  <si>
    <t>Kosmos 65S3 | Strela-2 1</t>
  </si>
  <si>
    <t>Strela-2 1</t>
  </si>
  <si>
    <t>12/28/1965 12:30 p.m.</t>
  </si>
  <si>
    <t>Thor Burner 1 | DSAP-2 F2</t>
  </si>
  <si>
    <t>DSAP-2 F2</t>
  </si>
  <si>
    <t>01/07/1966 4:48 a.m.</t>
  </si>
  <si>
    <t>Vostok 8A92 | Zenit-2 33</t>
  </si>
  <si>
    <t>Zenit-2 33</t>
  </si>
  <si>
    <t>01/07/1966 8:20 a.m.</t>
  </si>
  <si>
    <t>Atlas SLV-3 Agena D | KH-7 24</t>
  </si>
  <si>
    <t>KH-7 24</t>
  </si>
  <si>
    <t>01/19/1966 8:03 p.m.</t>
  </si>
  <si>
    <t>Little Joe II | A-004</t>
  </si>
  <si>
    <t>A-004</t>
  </si>
  <si>
    <t>01/20/1966 3:17 p.m.</t>
  </si>
  <si>
    <t>Vostok 8A92 | Zenit-2 34</t>
  </si>
  <si>
    <t>Zenit-2 34</t>
  </si>
  <si>
    <t>01/22/1966 8:30 a.m.</t>
  </si>
  <si>
    <t>Kosmos 11K63 | DS-P1-I 1</t>
  </si>
  <si>
    <t>DS-P1-I 1</t>
  </si>
  <si>
    <t>01/25/1966 12:28 p.m.</t>
  </si>
  <si>
    <t>Scout A | Transit-O 7</t>
  </si>
  <si>
    <t>Transit-O 7</t>
  </si>
  <si>
    <t>01/28/1966 5:06 p.m.</t>
  </si>
  <si>
    <t>Molniya-M | Luna-9</t>
  </si>
  <si>
    <t>Luna-9</t>
  </si>
  <si>
    <t>01/31/1966 11:41 a.m.</t>
  </si>
  <si>
    <t>Thor SLV-2A Agena D | KH-4A 29</t>
  </si>
  <si>
    <t>KH-4A 29</t>
  </si>
  <si>
    <t>02/02/1966 9:32 p.m.</t>
  </si>
  <si>
    <t>Thor Delta C | ESSA 1</t>
  </si>
  <si>
    <t>ESSA 1</t>
  </si>
  <si>
    <t>02/03/1966 7:41 a.m.</t>
  </si>
  <si>
    <t>R-36O 8K69 | OGCh 2</t>
  </si>
  <si>
    <t>OGCh 2</t>
  </si>
  <si>
    <t>02/05/1966 12:19 p.m.</t>
  </si>
  <si>
    <t>Thor SLV-2A Agena D | P-770 Group 3-D 2</t>
  </si>
  <si>
    <t>P-770 Group 3-D 2</t>
  </si>
  <si>
    <t>02/09/1966 7:45 p.m.</t>
  </si>
  <si>
    <t>Scout X-4A | Reentry 4B</t>
  </si>
  <si>
    <t>Reentry 4B</t>
  </si>
  <si>
    <t>02/10/1966 12:55 a.m.</t>
  </si>
  <si>
    <t>Vostok 8A92 | Zenit-2 35</t>
  </si>
  <si>
    <t>Zenit-2 35</t>
  </si>
  <si>
    <t>02/10/1966 8:40 a.m.</t>
  </si>
  <si>
    <t>Kosmos-2I 63S1 | DS-U1-G 1</t>
  </si>
  <si>
    <t>DS-U1-G 1</t>
  </si>
  <si>
    <t>02/11/1966 6 p.m.</t>
  </si>
  <si>
    <t>Atlas SLV-3 Agena D | KH-7 25</t>
  </si>
  <si>
    <t>KH-7 25</t>
  </si>
  <si>
    <t>02/15/1966 8:30 p.m.</t>
  </si>
  <si>
    <t>Diamant A | Diapason D-1A</t>
  </si>
  <si>
    <t>Diapason D-1A</t>
  </si>
  <si>
    <t>02/17/1966 8:33 a.m.</t>
  </si>
  <si>
    <t>Voskhod | Zenit-4 15</t>
  </si>
  <si>
    <t>Zenit-4 15</t>
  </si>
  <si>
    <t>02/19/1966 8:49 a.m.</t>
  </si>
  <si>
    <t>Kosmos-2I 63S1 | DS-K-40 2</t>
  </si>
  <si>
    <t>DS-K-40 2</t>
  </si>
  <si>
    <t>02/21/1966 1:30 p.m.</t>
  </si>
  <si>
    <t>Voskhod | Voskhod-3KV 3</t>
  </si>
  <si>
    <t>Voskhod-3KV 3</t>
  </si>
  <si>
    <t>02/22/1966 8:09 p.m.</t>
  </si>
  <si>
    <t>Saturn IB | Apollo AS-201</t>
  </si>
  <si>
    <t>Saturn IB</t>
  </si>
  <si>
    <t>Apollo AS-201</t>
  </si>
  <si>
    <t>02/26/1966 4:12 p.m.</t>
  </si>
  <si>
    <t>Thor Delta E | ESSA 2</t>
  </si>
  <si>
    <t>ESSA 2</t>
  </si>
  <si>
    <t>02/28/1966 1:58 p.m.</t>
  </si>
  <si>
    <t>Molniya-M | Luna-10a</t>
  </si>
  <si>
    <t>Luna-10a</t>
  </si>
  <si>
    <t>03/01/1966 11:03 a.m.</t>
  </si>
  <si>
    <t>Thor SLV-2A Agena D | KH-4A 30</t>
  </si>
  <si>
    <t>KH-4A 30</t>
  </si>
  <si>
    <t>03/09/1966 10:02 p.m.</t>
  </si>
  <si>
    <t>Atlas SLV-3 Agena D | GATV 8</t>
  </si>
  <si>
    <t>GATV 8</t>
  </si>
  <si>
    <t>03/16/1966 3 p.m.</t>
  </si>
  <si>
    <t>Titan II GLV | Gemini VIII</t>
  </si>
  <si>
    <t>Gemini VIII (Gemini 8)</t>
  </si>
  <si>
    <t>03/16/1966 4:41 p.m.</t>
  </si>
  <si>
    <t>Vostok 8A92 | Zenit-2 36</t>
  </si>
  <si>
    <t>Zenit-2 36</t>
  </si>
  <si>
    <t>03/17/1966 10:28 a.m.</t>
  </si>
  <si>
    <t>41/1 | Plesetsk Cosmodrome, Russian Federation</t>
  </si>
  <si>
    <t>Trailblazer 2 | Trailblazer Pellet</t>
  </si>
  <si>
    <t>03/18/1966 1:15 a.m.</t>
  </si>
  <si>
    <t>Atlas SLV-3 Agena D | KH-7 26</t>
  </si>
  <si>
    <t>KH-7 26</t>
  </si>
  <si>
    <t>03/18/1966 8 p.m.</t>
  </si>
  <si>
    <t>Voskhod | Zenit-4 16</t>
  </si>
  <si>
    <t>Zenit-4 16</t>
  </si>
  <si>
    <t>03/21/1966 9:40 a.m.</t>
  </si>
  <si>
    <t>UR-500 | Proton 3a</t>
  </si>
  <si>
    <t>Proton 3a</t>
  </si>
  <si>
    <t>03/24/1966 2:39 p.m.</t>
  </si>
  <si>
    <t>Scout A | Transit-O 8</t>
  </si>
  <si>
    <t>Transit-O 8</t>
  </si>
  <si>
    <t>03/26/1966 3:31 a.m.</t>
  </si>
  <si>
    <t>Molniya 8K78 | Molniya-1 3a</t>
  </si>
  <si>
    <t>Molniya-1 3a</t>
  </si>
  <si>
    <t>03/27/1966 7:20 a.m.</t>
  </si>
  <si>
    <t>Atlas D | OV1-4 &amp; 5</t>
  </si>
  <si>
    <t>OV1-4 &amp; 5</t>
  </si>
  <si>
    <t>03/30/1966 9:20 a.m.</t>
  </si>
  <si>
    <t>Thor Burner 1 | DSAP-2 F3</t>
  </si>
  <si>
    <t>DSAP-2 F3</t>
  </si>
  <si>
    <t>03/31/1966 5:41 a.m.</t>
  </si>
  <si>
    <t>Molniya-M | Luna-10</t>
  </si>
  <si>
    <t>Luna-10</t>
  </si>
  <si>
    <t>03/31/1966 10:46 a.m.</t>
  </si>
  <si>
    <t>Voskhod | Zenit-4 17</t>
  </si>
  <si>
    <t>Zenit-4 17</t>
  </si>
  <si>
    <t>04/06/1966 11:40 a.m.</t>
  </si>
  <si>
    <t>Thor SLV-2A Agena D | KH-4A 31</t>
  </si>
  <si>
    <t>KH-4A 31</t>
  </si>
  <si>
    <t>04/07/1966 10:02 p.m.</t>
  </si>
  <si>
    <t>Atlas Centaur D | Surveyor M-2</t>
  </si>
  <si>
    <t>Surveyor M-2</t>
  </si>
  <si>
    <t>04/08/1966 1 a.m.</t>
  </si>
  <si>
    <t>Atlas SLV-3 Agena D | OAO 1</t>
  </si>
  <si>
    <t>OAO 1</t>
  </si>
  <si>
    <t>04/08/1966 7:35 p.m.</t>
  </si>
  <si>
    <t>Atlas SLV-3 Agena D | KH-7 27</t>
  </si>
  <si>
    <t>KH-7 27</t>
  </si>
  <si>
    <t>04/19/1966 7:15 p.m.</t>
  </si>
  <si>
    <t>Vostok 8A92 | Zenit-2 37</t>
  </si>
  <si>
    <t>Zenit-2 37</t>
  </si>
  <si>
    <t>04/20/1966 10:40 a.m.</t>
  </si>
  <si>
    <t>Scout B | OV3-1</t>
  </si>
  <si>
    <t>OV3-1</t>
  </si>
  <si>
    <t>04/22/1966 9:45 a.m.</t>
  </si>
  <si>
    <t>Molniya 8K78 | Molniya-1 3</t>
  </si>
  <si>
    <t>Molniya-1 3</t>
  </si>
  <si>
    <t>04/25/1966 7:10 a.m.</t>
  </si>
  <si>
    <t>Kosmos 11K63 | DS-P1-Yu 5</t>
  </si>
  <si>
    <t>DS-P1-Yu 5</t>
  </si>
  <si>
    <t>04/26/1966 10:04 a.m.</t>
  </si>
  <si>
    <t>Thor SLV-2A Agena D | KH-4A 32</t>
  </si>
  <si>
    <t>KH-4A 32</t>
  </si>
  <si>
    <t>05/03/1966 7:25 p.m.</t>
  </si>
  <si>
    <t>Vostok 8A92 | Zenit-2 38</t>
  </si>
  <si>
    <t>Zenit-2 38</t>
  </si>
  <si>
    <t>05/06/1966 10:58 a.m.</t>
  </si>
  <si>
    <t>Vostok 8A92M | Meteor-1 4</t>
  </si>
  <si>
    <t>Meteor-1 4</t>
  </si>
  <si>
    <t>05/11/1966 2:10 p.m.</t>
  </si>
  <si>
    <t>Atlas SLV-3 Agena D | KH-7 28</t>
  </si>
  <si>
    <t>KH-7 28</t>
  </si>
  <si>
    <t>05/14/1966 7:02 p.m.</t>
  </si>
  <si>
    <t>Thor SLV-2A Agena B | Nimbus 2</t>
  </si>
  <si>
    <t>Nimbus 2</t>
  </si>
  <si>
    <t>05/15/1966 7:55 a.m.</t>
  </si>
  <si>
    <t>Voskhod | Zenit-4 18</t>
  </si>
  <si>
    <t>Zenit-4 18</t>
  </si>
  <si>
    <t>05/17/1966 11 a.m.</t>
  </si>
  <si>
    <t>Atlas SLV-3 Agena D | GATV 9</t>
  </si>
  <si>
    <t>GATV 9</t>
  </si>
  <si>
    <t>05/17/1966 3:15 p.m.</t>
  </si>
  <si>
    <t>Scout A | Transit-O 9</t>
  </si>
  <si>
    <t>Transit-O 9</t>
  </si>
  <si>
    <t>05/19/1966 2:27 a.m.</t>
  </si>
  <si>
    <t>R-36O 8K69 | OGCh 4</t>
  </si>
  <si>
    <t>OGCh 4</t>
  </si>
  <si>
    <t>05/19/1966 7:30 p.m.</t>
  </si>
  <si>
    <t>67/22 | Baikonur Cosmodrome, Republic of Kazakhstan</t>
  </si>
  <si>
    <t>Thor SLV-2A Agena D | KH-4A 33</t>
  </si>
  <si>
    <t>KH-4A 33</t>
  </si>
  <si>
    <t>05/24/1966 2 a.m.</t>
  </si>
  <si>
    <t>Kosmos 11K63 | DS-U2-I 1</t>
  </si>
  <si>
    <t>DS-U2-I 1</t>
  </si>
  <si>
    <t>05/24/1966 5:31 a.m.</t>
  </si>
  <si>
    <t>Thor Delta C1 | Explorer 32</t>
  </si>
  <si>
    <t>Thor Delta C1</t>
  </si>
  <si>
    <t>Explorer 32</t>
  </si>
  <si>
    <t>05/25/1966 2 p.m.</t>
  </si>
  <si>
    <t>Atlas Centaur D | Surveyor 1</t>
  </si>
  <si>
    <t>Surveyor 1</t>
  </si>
  <si>
    <t>05/30/1966 2:41 p.m.</t>
  </si>
  <si>
    <t>Atlas SLV-3 | ATDA</t>
  </si>
  <si>
    <t>Atlas SLV-3</t>
  </si>
  <si>
    <t>ATDA</t>
  </si>
  <si>
    <t>06/01/1966 3 p.m.</t>
  </si>
  <si>
    <t>Titan II GLV | Gemini IX-A</t>
  </si>
  <si>
    <t>Gemini IX-A (Gemini 9A)</t>
  </si>
  <si>
    <t>06/03/1966 1:39 p.m.</t>
  </si>
  <si>
    <t>Atlas SLV-3 Agena D | KH-7 29</t>
  </si>
  <si>
    <t>KH-7 29</t>
  </si>
  <si>
    <t>06/03/1966 7:25 p.m.</t>
  </si>
  <si>
    <t>Atlas SLV-3 Agena B | OGO 3</t>
  </si>
  <si>
    <t>Atlas SLV-3 Agena B</t>
  </si>
  <si>
    <t>OGO 3</t>
  </si>
  <si>
    <t>06/07/1966 2:48 a.m.</t>
  </si>
  <si>
    <t>Voskhod | Zenit-2 39</t>
  </si>
  <si>
    <t>Zenit-2 39</t>
  </si>
  <si>
    <t>06/08/1966 11 a.m.</t>
  </si>
  <si>
    <t>Atlas SLV-3 Agena D | RTS-1 1</t>
  </si>
  <si>
    <t>RTS-1 1</t>
  </si>
  <si>
    <t>06/09/1966 8:15 p.m.</t>
  </si>
  <si>
    <t>Scout B | OV3-4</t>
  </si>
  <si>
    <t>OV3-4</t>
  </si>
  <si>
    <t>06/10/1966 4:15 a.m.</t>
  </si>
  <si>
    <t>Titan IIIC | IDCSP 1 to 7</t>
  </si>
  <si>
    <t>IDCSP 1 to 7</t>
  </si>
  <si>
    <t>06/16/1966 2 p.m.</t>
  </si>
  <si>
    <t>Voskhod | Zenit-4 19</t>
  </si>
  <si>
    <t>Zenit-4 19</t>
  </si>
  <si>
    <t>06/17/1966 11 a.m.</t>
  </si>
  <si>
    <t>Thor SLV-2A Agena D | KH-4A 34</t>
  </si>
  <si>
    <t>KH-4A 34</t>
  </si>
  <si>
    <t>06/21/1966 9:31 p.m.</t>
  </si>
  <si>
    <t>Thor SLV-2A Agena D | Pageos</t>
  </si>
  <si>
    <t>Pageos</t>
  </si>
  <si>
    <t>06/24/1966 12:12 a.m.</t>
  </si>
  <si>
    <t>Vostok 8A92M | Meteor-1 5</t>
  </si>
  <si>
    <t>Meteor-1 5</t>
  </si>
  <si>
    <t>06/25/1966 10:30 a.m.</t>
  </si>
  <si>
    <t>Thor Delta E1 | Explorer 33</t>
  </si>
  <si>
    <t>Thor Delta E1</t>
  </si>
  <si>
    <t>Explorer 33</t>
  </si>
  <si>
    <t>07/01/1966 4:02 p.m.</t>
  </si>
  <si>
    <t>Saturn IB | Apollo AS-203</t>
  </si>
  <si>
    <t>Apollo AS-203</t>
  </si>
  <si>
    <t>07/05/1966 2:53 p.m.</t>
  </si>
  <si>
    <t>UR-500 | Proton 3</t>
  </si>
  <si>
    <t>Proton 3</t>
  </si>
  <si>
    <t>07/06/1966 12:57 p.m.</t>
  </si>
  <si>
    <t>Kosmos-2I 63S1 | DS-P1-Yu 6</t>
  </si>
  <si>
    <t>DS-P1-Yu 6</t>
  </si>
  <si>
    <t>07/08/1966 5:31 a.m.</t>
  </si>
  <si>
    <t>Atlas SLV-3 Agena D | KH-7 30</t>
  </si>
  <si>
    <t>KH-7 30</t>
  </si>
  <si>
    <t>07/12/1966 5:55 p.m.</t>
  </si>
  <si>
    <t>Atlas D | OV1-7</t>
  </si>
  <si>
    <t>OV1-7</t>
  </si>
  <si>
    <t>07/14/1966 2:10 a.m.</t>
  </si>
  <si>
    <t>Voskhod | Zenit-2 40</t>
  </si>
  <si>
    <t>Zenit-2 40</t>
  </si>
  <si>
    <t>07/14/1966 10:25 a.m.</t>
  </si>
  <si>
    <t>Atlas SLV-3 Agena D | GATV 10</t>
  </si>
  <si>
    <t>GATV 10</t>
  </si>
  <si>
    <t>07/18/1966 8:39 p.m.</t>
  </si>
  <si>
    <t>Titan II GLV | Gemini X</t>
  </si>
  <si>
    <t>Gemini X (Gemini 10)</t>
  </si>
  <si>
    <t>07/18/1966 10:20 p.m.</t>
  </si>
  <si>
    <t>Soyuz 11A510 | US-AO 2</t>
  </si>
  <si>
    <t>US-AO 2</t>
  </si>
  <si>
    <t>07/20/1966 8:58 a.m.</t>
  </si>
  <si>
    <t>Voskhod | Zenit-4 20</t>
  </si>
  <si>
    <t>Zenit-4 20</t>
  </si>
  <si>
    <t>07/28/1966 10:50 a.m.</t>
  </si>
  <si>
    <t>Titan IIIB | KH-8 1</t>
  </si>
  <si>
    <t>Titan IIIB</t>
  </si>
  <si>
    <t>KH-8 1</t>
  </si>
  <si>
    <t>07/29/1966 6:30 p.m.</t>
  </si>
  <si>
    <t>Scout B | OV3-3</t>
  </si>
  <si>
    <t>OV3-3</t>
  </si>
  <si>
    <t>08/04/1966 10:45 a.m.</t>
  </si>
  <si>
    <t>Voskhod | Zenit-4 21</t>
  </si>
  <si>
    <t>Zenit-4 21</t>
  </si>
  <si>
    <t>08/08/1966 11:29 a.m.</t>
  </si>
  <si>
    <t>Thorad SLV-2G Agena D | KH-4A 35</t>
  </si>
  <si>
    <t>Thorad SLV-2G Agena D</t>
  </si>
  <si>
    <t>KH-4A 35</t>
  </si>
  <si>
    <t>08/09/1966 8:46 p.m.</t>
  </si>
  <si>
    <t>Atlas SLV-3 Agena D | Lunar Orbiter I</t>
  </si>
  <si>
    <t>Lunar Orbiter I</t>
  </si>
  <si>
    <t>08/10/1966 7:26 p.m.</t>
  </si>
  <si>
    <t>Atlas SLV-3 Agena D | KH-7 31</t>
  </si>
  <si>
    <t>KH-7 31</t>
  </si>
  <si>
    <t>08/16/1966 6:30 p.m.</t>
  </si>
  <si>
    <t>Thor Delta E1 | Pioneer 7</t>
  </si>
  <si>
    <t>Pioneer 7</t>
  </si>
  <si>
    <t>08/17/1966 3:20 p.m.</t>
  </si>
  <si>
    <t>Scout A | Transit-O 10</t>
  </si>
  <si>
    <t>Transit-O 10</t>
  </si>
  <si>
    <t>08/18/1966 2:25 a.m.</t>
  </si>
  <si>
    <t>Atlas SLV-3 Agena D | RTS-1 2</t>
  </si>
  <si>
    <t>RTS-1 2</t>
  </si>
  <si>
    <t>08/19/1966 7:25 p.m.</t>
  </si>
  <si>
    <t>Molniya-M | Luna-11</t>
  </si>
  <si>
    <t>Luna-11</t>
  </si>
  <si>
    <t>08/24/1966 8:03 a.m.</t>
  </si>
  <si>
    <t>Saturn IB | Apollo AS-202</t>
  </si>
  <si>
    <t>Apollo AS-202</t>
  </si>
  <si>
    <t>08/25/1966 5:15 p.m.</t>
  </si>
  <si>
    <t>Titan IIIC | IDCSP 8 to 14</t>
  </si>
  <si>
    <t>IDCSP 8 to 14</t>
  </si>
  <si>
    <t>08/26/1966 1:59 p.m.</t>
  </si>
  <si>
    <t>Voskhod | Zenit-4 22</t>
  </si>
  <si>
    <t>Zenit-4 22</t>
  </si>
  <si>
    <t>08/27/1966 9:50 a.m.</t>
  </si>
  <si>
    <t>Atlas SLV-3 Agena D | GATV 11</t>
  </si>
  <si>
    <t>GATV 11</t>
  </si>
  <si>
    <t>09/12/1966 1:05 p.m.</t>
  </si>
  <si>
    <t>Titan II GLV | Gemini XI</t>
  </si>
  <si>
    <t>Gemini XI (Gemini 11)</t>
  </si>
  <si>
    <t>09/12/1966 2:42 p.m.</t>
  </si>
  <si>
    <t>Thor Burner 2 | DSAP-4A F1</t>
  </si>
  <si>
    <t>Thor Burner 2</t>
  </si>
  <si>
    <t>DSAP-4A F1</t>
  </si>
  <si>
    <t>09/16/1966 4:36 a.m.</t>
  </si>
  <si>
    <t>Vostok 8A92 | Zenit-2 41</t>
  </si>
  <si>
    <t>Zenit-2 41</t>
  </si>
  <si>
    <t>09/16/1966 9:30 a.m.</t>
  </si>
  <si>
    <t>Atlas SLV-3 Agena D | KH-7 32</t>
  </si>
  <si>
    <t>KH-7 32</t>
  </si>
  <si>
    <t>09/16/1966 5:59 p.m.</t>
  </si>
  <si>
    <t>09/17/1966 1:57 a.m.</t>
  </si>
  <si>
    <t>R-36O 8K69 | OGCh 5</t>
  </si>
  <si>
    <t>OGCh 5</t>
  </si>
  <si>
    <t>09/17/1966 10:35 p.m.</t>
  </si>
  <si>
    <t>162/36 | Baikonur Cosmodrome, Republic of Kazakhstan</t>
  </si>
  <si>
    <t>Atlas Centaur D | Surveyor 2</t>
  </si>
  <si>
    <t>Surveyor 2</t>
  </si>
  <si>
    <t>09/20/1966 12:32 p.m.</t>
  </si>
  <si>
    <t>Thor SLV-2A Agena D | KH-4A 36</t>
  </si>
  <si>
    <t>KH-4A 36</t>
  </si>
  <si>
    <t>09/20/1966 9:14 p.m.</t>
  </si>
  <si>
    <t>Lambda 4S | Ohsumi 1</t>
  </si>
  <si>
    <t>Institute of Space and Astronautical Science</t>
  </si>
  <si>
    <t>Lambda 4S</t>
  </si>
  <si>
    <t>Ohsumi 1</t>
  </si>
  <si>
    <t>09/26/1966 2:58 a.m.</t>
  </si>
  <si>
    <t>Lambda Pad | Uchinoura Space Center, Japan</t>
  </si>
  <si>
    <t>Titan IIIB | KH-8 2</t>
  </si>
  <si>
    <t>KH-8 2</t>
  </si>
  <si>
    <t>09/28/1966 7:07 p.m.</t>
  </si>
  <si>
    <t>Thor Delta E | ESSA 3</t>
  </si>
  <si>
    <t>ESSA 3</t>
  </si>
  <si>
    <t>10/02/1966 10:39 a.m.</t>
  </si>
  <si>
    <t>Atlas SLV-3 Agena D | RTS-1 3</t>
  </si>
  <si>
    <t>RTS-1 3</t>
  </si>
  <si>
    <t>10/05/1966 10 p.m.</t>
  </si>
  <si>
    <t>Atlas SLV-3 Agena D | KH-7 33</t>
  </si>
  <si>
    <t>KH-7 33</t>
  </si>
  <si>
    <t>10/12/1966 7:15 p.m.</t>
  </si>
  <si>
    <t>Vostok 8A92 | Zenit-2 42</t>
  </si>
  <si>
    <t>Zenit-2 42</t>
  </si>
  <si>
    <t>10/14/1966 12:13 p.m.</t>
  </si>
  <si>
    <t>Molniya 8K78 | Molniya-1 4</t>
  </si>
  <si>
    <t>Molniya-1 4</t>
  </si>
  <si>
    <t>10/20/1966 7:50 a.m.</t>
  </si>
  <si>
    <t>Voskhod | Zenit-4 23</t>
  </si>
  <si>
    <t>Zenit-4 23</t>
  </si>
  <si>
    <t>10/20/1966 8:46 a.m.</t>
  </si>
  <si>
    <t>Molniya-M | Luna-12</t>
  </si>
  <si>
    <t>Luna-12</t>
  </si>
  <si>
    <t>10/22/1966 8:42 a.m.</t>
  </si>
  <si>
    <t>Atlas Centaur D | Surveyor Model 3</t>
  </si>
  <si>
    <t>Surveyor Model 3</t>
  </si>
  <si>
    <t>10/26/1966 11:12 a.m.</t>
  </si>
  <si>
    <t>Thor Delta E1 | INTELSAT II F-1</t>
  </si>
  <si>
    <t>INTELSAT II F-1</t>
  </si>
  <si>
    <t>10/26/1966 11:05 p.m.</t>
  </si>
  <si>
    <t>Scout B | OV3-2</t>
  </si>
  <si>
    <t>OV3-2</t>
  </si>
  <si>
    <t>10/28/1966 11:56 a.m.</t>
  </si>
  <si>
    <t>X-15 | Flight 174</t>
  </si>
  <si>
    <t>Flight 174</t>
  </si>
  <si>
    <t>11/01/1966 9:24 p.m.</t>
  </si>
  <si>
    <t>R-36O 8K69 | OGCh 6</t>
  </si>
  <si>
    <t>OGCh 6</t>
  </si>
  <si>
    <t>11/02/1966 12:45 a.m.</t>
  </si>
  <si>
    <t>Atlas SLV-3 Agena D | KH-7 34</t>
  </si>
  <si>
    <t>KH-7 34</t>
  </si>
  <si>
    <t>11/02/1966 8:24 p.m.</t>
  </si>
  <si>
    <t>Titan IIIC | Gemini B</t>
  </si>
  <si>
    <t>Gemini B</t>
  </si>
  <si>
    <t>11/03/1966 1:50 p.m.</t>
  </si>
  <si>
    <t>Atlas SLV-3 Agena D | Lunar Orbiter 2</t>
  </si>
  <si>
    <t>Lunar Orbiter 2</t>
  </si>
  <si>
    <t>11/06/1966 11:21 p.m.</t>
  </si>
  <si>
    <t>Thorad SLV-2G Agena D | KH-4A 37</t>
  </si>
  <si>
    <t>KH-4A 37</t>
  </si>
  <si>
    <t>11/08/1966 7:53 p.m.</t>
  </si>
  <si>
    <t>Atlas SLV-3 Agena D | GATV 12</t>
  </si>
  <si>
    <t>GATV 12</t>
  </si>
  <si>
    <t>11/11/1966 7:07 p.m.</t>
  </si>
  <si>
    <t>Titan II GLV | Gemini XII</t>
  </si>
  <si>
    <t>Gemini XII (Gemini 12)</t>
  </si>
  <si>
    <t>11/11/1966 8:46 p.m.</t>
  </si>
  <si>
    <t>Voskhod | Zenit-4 24</t>
  </si>
  <si>
    <t>Zenit-4 24</t>
  </si>
  <si>
    <t>11/12/1966 9:50 a.m.</t>
  </si>
  <si>
    <t>Kosmos 11K65 | Strela-2 2</t>
  </si>
  <si>
    <t>Kosmos 11K65</t>
  </si>
  <si>
    <t>Strela-2 2</t>
  </si>
  <si>
    <t>11/16/1966 1 p.m.</t>
  </si>
  <si>
    <t>Vostok 8A92 | Zenit-2 43</t>
  </si>
  <si>
    <t>Zenit-2 43</t>
  </si>
  <si>
    <t>11/19/1966 8 a.m.</t>
  </si>
  <si>
    <t>Soyuz | Kosmos 133</t>
  </si>
  <si>
    <t>Soyuz</t>
  </si>
  <si>
    <t>11/28/1966 11 a.m.</t>
  </si>
  <si>
    <t>Voskhod | Zenit-4 25</t>
  </si>
  <si>
    <t>Zenit-4 25</t>
  </si>
  <si>
    <t>12/03/1966 8:15 a.m.</t>
  </si>
  <si>
    <t>Atlas SLV-3 Agena D | KH-7 35</t>
  </si>
  <si>
    <t>KH-7 35</t>
  </si>
  <si>
    <t>12/05/1966 9:09 p.m.</t>
  </si>
  <si>
    <t>Atlas SLV-3 Agena D | ATS 1</t>
  </si>
  <si>
    <t>ATS 1</t>
  </si>
  <si>
    <t>12/07/1966 2:12 a.m.</t>
  </si>
  <si>
    <t>Atlas D | OV1-9 &amp; 10</t>
  </si>
  <si>
    <t>OV1-9 &amp; 10</t>
  </si>
  <si>
    <t>12/11/1966 9:09 p.m.</t>
  </si>
  <si>
    <t>Kosmos 11K63 | DS-U2-MP 1</t>
  </si>
  <si>
    <t>DS-U2-MP 1</t>
  </si>
  <si>
    <t>12/12/1966 8:38 p.m.</t>
  </si>
  <si>
    <t>Soyuz | Soyuz 7K-OK No.1</t>
  </si>
  <si>
    <t>12/14/1966 11 a.m.</t>
  </si>
  <si>
    <t>Titan IIIB | KH-8 3</t>
  </si>
  <si>
    <t>KH-8 3</t>
  </si>
  <si>
    <t>12/14/1966 6:14 p.m.</t>
  </si>
  <si>
    <t>Thor Delta G | Biosat 1</t>
  </si>
  <si>
    <t>Thor Delta G</t>
  </si>
  <si>
    <t>Biosat 1</t>
  </si>
  <si>
    <t>12/14/1966 7:20 p.m.</t>
  </si>
  <si>
    <t>Vostok 8A92 | Zenit-2 44</t>
  </si>
  <si>
    <t>Zenit-2 44</t>
  </si>
  <si>
    <t>12/19/1966 noon</t>
  </si>
  <si>
    <t>Lambda 4S | Ohsumi 2</t>
  </si>
  <si>
    <t>Ohsumi 2</t>
  </si>
  <si>
    <t>12/20/1966 2:20 a.m.</t>
  </si>
  <si>
    <t>Molniya-M | Luna-13</t>
  </si>
  <si>
    <t>Luna-13</t>
  </si>
  <si>
    <t>12/21/1966 10:17 a.m.</t>
  </si>
  <si>
    <t>Kosmos-2I 63S1 | DS-U2-D 1</t>
  </si>
  <si>
    <t>DS-U2-D 1</t>
  </si>
  <si>
    <t>12/21/1966 1:12 p.m.</t>
  </si>
  <si>
    <t>Atlas SLV-3 | PRIME 1</t>
  </si>
  <si>
    <t>PRIME 1</t>
  </si>
  <si>
    <t>12/21/1966 10:15 p.m.</t>
  </si>
  <si>
    <t>Thor SLV-2A Agena D | Multigroup 1 &amp; Setter 1A</t>
  </si>
  <si>
    <t>Multigroup 1 &amp; Setter 1A</t>
  </si>
  <si>
    <t>12/29/1966 noon</t>
  </si>
  <si>
    <t>Thor Delta E1 | INTELSAT II F-2</t>
  </si>
  <si>
    <t>INTELSAT II F-2</t>
  </si>
  <si>
    <t>01/11/1967 10:55 a.m.</t>
  </si>
  <si>
    <t>Thor SLV-2A Agena D | KH-4A 38</t>
  </si>
  <si>
    <t>KH-4A 38</t>
  </si>
  <si>
    <t>01/14/1967 9:28 p.m.</t>
  </si>
  <si>
    <t>Titan IIIC | IDCSP 8 to 15</t>
  </si>
  <si>
    <t>IDCSP 8 to 15</t>
  </si>
  <si>
    <t>01/18/1967 2:19 p.m.</t>
  </si>
  <si>
    <t>Vostok 8A92 | Zenit-2 45</t>
  </si>
  <si>
    <t>Zenit-2 45</t>
  </si>
  <si>
    <t>01/19/1967 12:39 p.m.</t>
  </si>
  <si>
    <t>R-36O 8K69 | OGCh 7</t>
  </si>
  <si>
    <t>OGCh 7</t>
  </si>
  <si>
    <t>01/25/1967 1:55 p.m.</t>
  </si>
  <si>
    <t>Thor Delta E | ESSA 4</t>
  </si>
  <si>
    <t>ESSA 4</t>
  </si>
  <si>
    <t>01/26/1967 5:31 p.m.</t>
  </si>
  <si>
    <t>Scout B | OV3-5</t>
  </si>
  <si>
    <t>OV3-5</t>
  </si>
  <si>
    <t>01/31/1967 12:45 p.m.</t>
  </si>
  <si>
    <t>Atlas SLV-3 Agena D | KH-7 36</t>
  </si>
  <si>
    <t>KH-7 36</t>
  </si>
  <si>
    <t>02/02/1967 8 p.m.</t>
  </si>
  <si>
    <t>Atlas SLV-3 Agena D | Lunar Orbiter 3</t>
  </si>
  <si>
    <t>Lunar Orbiter 3</t>
  </si>
  <si>
    <t>02/05/1967 1:17 a.m.</t>
  </si>
  <si>
    <t>Soyuz | Kosmos 140</t>
  </si>
  <si>
    <t>02/07/1967 3:20 a.m.</t>
  </si>
  <si>
    <t>Thor Burner 2 | DSAP-4A F2</t>
  </si>
  <si>
    <t>DSAP-4A F2</t>
  </si>
  <si>
    <t>02/08/1967 8 a.m.</t>
  </si>
  <si>
    <t>Diamant A | Diademe D-1C</t>
  </si>
  <si>
    <t>Diademe D-1C</t>
  </si>
  <si>
    <t>02/08/1967 9:39 a.m.</t>
  </si>
  <si>
    <t>Voskhod | Zenit-4 26</t>
  </si>
  <si>
    <t>Zenit-4 26</t>
  </si>
  <si>
    <t>02/08/1967 10:19 a.m.</t>
  </si>
  <si>
    <t>02/14/1967 5:52 a.m.</t>
  </si>
  <si>
    <t>Kosmos 11K63 | DS-U2-I 2</t>
  </si>
  <si>
    <t>DS-U2-I 2</t>
  </si>
  <si>
    <t>02/14/1967 10:04 a.m.</t>
  </si>
  <si>
    <t>Diamant A | Diademe D-1D</t>
  </si>
  <si>
    <t>Diademe D-1D</t>
  </si>
  <si>
    <t>02/15/1967 10:06 a.m.</t>
  </si>
  <si>
    <t>Saturn IB | Apollo 1 (Failure before launch)</t>
  </si>
  <si>
    <t>Apollo 1</t>
  </si>
  <si>
    <t>02/21/1967 midnight</t>
  </si>
  <si>
    <t>Thor SLV-2A Agena D | KH-4A 39</t>
  </si>
  <si>
    <t>KH-4A 39</t>
  </si>
  <si>
    <t>02/22/1967 10:02 p.m.</t>
  </si>
  <si>
    <t>Titan IIIB | KH-8 4</t>
  </si>
  <si>
    <t>KH-8 4</t>
  </si>
  <si>
    <t>02/24/1967 7:59 p.m.</t>
  </si>
  <si>
    <t>Vostok 8A92 | Zenit-2 46</t>
  </si>
  <si>
    <t>Zenit-2 46</t>
  </si>
  <si>
    <t>02/27/1967 8:45 a.m.</t>
  </si>
  <si>
    <t>Vostok 8A92M | Meteor-1 6</t>
  </si>
  <si>
    <t>Meteor-1 6</t>
  </si>
  <si>
    <t>02/28/1967 2:34 p.m.</t>
  </si>
  <si>
    <t>Kosmos 11K63 | DS-U2-M 2</t>
  </si>
  <si>
    <t>DS-U2-M 2</t>
  </si>
  <si>
    <t>03/03/1967 6:44 a.m.</t>
  </si>
  <si>
    <t>Atlas SLV-3 | PRIME 2</t>
  </si>
  <si>
    <t>PRIME 2</t>
  </si>
  <si>
    <t>03/05/1967 11:05 p.m.</t>
  </si>
  <si>
    <t>Thor Delta C | OSO 3</t>
  </si>
  <si>
    <t>OSO 3</t>
  </si>
  <si>
    <t>03/08/1967 4:12 p.m.</t>
  </si>
  <si>
    <t>Proton / UR-500 K/D | Kosmos 146</t>
  </si>
  <si>
    <t>Proton</t>
  </si>
  <si>
    <t>03/10/1967 11:30 a.m.</t>
  </si>
  <si>
    <t>Vostok 8A92 | Zenit-2 47</t>
  </si>
  <si>
    <t>Zenit-2 47</t>
  </si>
  <si>
    <t>03/13/1967 12:10 p.m.</t>
  </si>
  <si>
    <t>Kosmos 11K63 | DS-P1-I 2</t>
  </si>
  <si>
    <t>DS-P1-I 2</t>
  </si>
  <si>
    <t>03/16/1967 5:30 p.m.</t>
  </si>
  <si>
    <t>133/3 (133L) | Plesetsk Cosmodrome, Russian Federation</t>
  </si>
  <si>
    <t>Kosmos 11K63 | DS-MO 1</t>
  </si>
  <si>
    <t>DS-MO 1</t>
  </si>
  <si>
    <t>03/21/1967 10:07 a.m.</t>
  </si>
  <si>
    <t>Voskhod | Zenit-4 27</t>
  </si>
  <si>
    <t>Zenit-4 27</t>
  </si>
  <si>
    <t>03/22/1967 12:44 p.m.</t>
  </si>
  <si>
    <t>R-36O 8K69 | OGCh 8</t>
  </si>
  <si>
    <t>OGCh 8</t>
  </si>
  <si>
    <t>03/22/1967 2:05 p.m.</t>
  </si>
  <si>
    <t>161/35 | Baikonur Cosmodrome, Republic of Kazakhstan</t>
  </si>
  <si>
    <t>Thor Delta E1 | INTELSAT II F-3</t>
  </si>
  <si>
    <t>INTELSAT II F-3</t>
  </si>
  <si>
    <t>03/23/1967 1:30 a.m.</t>
  </si>
  <si>
    <t>Kosmos 11K65 | Strela-2 3</t>
  </si>
  <si>
    <t>Strela-2 3</t>
  </si>
  <si>
    <t>03/24/1967 11:50 a.m.</t>
  </si>
  <si>
    <t>Kosmos 11K63 | DS-P1-Yu 7</t>
  </si>
  <si>
    <t>DS-P1-Yu 7</t>
  </si>
  <si>
    <t>03/25/1967 6:59 a.m.</t>
  </si>
  <si>
    <t>Thor SLV-2A Agena D | KH-4A 40</t>
  </si>
  <si>
    <t>KH-4A 40</t>
  </si>
  <si>
    <t>03/30/1967 6:54 p.m.</t>
  </si>
  <si>
    <t>Vostok 8A92 | Zenit-2 48</t>
  </si>
  <si>
    <t>Zenit-2 48</t>
  </si>
  <si>
    <t>04/04/1967 2 p.m.</t>
  </si>
  <si>
    <t>Atlas SLV-3 Agena D | ATS 2</t>
  </si>
  <si>
    <t>ATS 2</t>
  </si>
  <si>
    <t>04/06/1967 3:23 a.m.</t>
  </si>
  <si>
    <t>Proton / UR-500 K/D | Kosmos 154</t>
  </si>
  <si>
    <t>04/08/1967 9 a.m.</t>
  </si>
  <si>
    <t>Voskhod | Zenit-4 28</t>
  </si>
  <si>
    <t>Zenit-4 28</t>
  </si>
  <si>
    <t>04/12/1967 10:51 a.m.</t>
  </si>
  <si>
    <t>Lambda 4S | Ohsumi 3</t>
  </si>
  <si>
    <t>Ohsumi 3</t>
  </si>
  <si>
    <t>04/13/1967 2:40 a.m.</t>
  </si>
  <si>
    <t>Scout A | Transit-O 12</t>
  </si>
  <si>
    <t>Transit-O 12</t>
  </si>
  <si>
    <t>04/14/1967 3:25 a.m.</t>
  </si>
  <si>
    <t>Atlas Centaur D | Surveyor 3</t>
  </si>
  <si>
    <t>Surveyor 3</t>
  </si>
  <si>
    <t>04/17/1967 7:05 a.m.</t>
  </si>
  <si>
    <t>Atlas SLV-3 | PRIME 3</t>
  </si>
  <si>
    <t>PRIME 3</t>
  </si>
  <si>
    <t>04/20/1967 1:35 a.m.</t>
  </si>
  <si>
    <t>Thor Delta E | ESSA 5</t>
  </si>
  <si>
    <t>ESSA 5</t>
  </si>
  <si>
    <t>04/20/1967 11:21 a.m.</t>
  </si>
  <si>
    <t>Soyuz | Soyuz 1</t>
  </si>
  <si>
    <t>Soyuz 1</t>
  </si>
  <si>
    <t>04/23/1967 12:35 a.m.</t>
  </si>
  <si>
    <t>Scout B | San Marco 2</t>
  </si>
  <si>
    <t>San Marco 2</t>
  </si>
  <si>
    <t>04/26/1967 10:06 a.m.</t>
  </si>
  <si>
    <t>San Marco platform | Broglio Space Center, Kenya</t>
  </si>
  <si>
    <t>Titan IIIB | KH-8 5</t>
  </si>
  <si>
    <t>KH-8 5</t>
  </si>
  <si>
    <t>04/26/1967 6 p.m.</t>
  </si>
  <si>
    <t>Vostok 8A92M | Meteor-1 7</t>
  </si>
  <si>
    <t>Meteor-1 7</t>
  </si>
  <si>
    <t>04/27/1967 12:50 p.m.</t>
  </si>
  <si>
    <t>Titan IIIC | Vela 4A &amp; 4B</t>
  </si>
  <si>
    <t>Vela 4A &amp; 4B</t>
  </si>
  <si>
    <t>04/28/1967 10:01 a.m.</t>
  </si>
  <si>
    <t>Atlas SLV-3 Agena D | Lunar Orbiter 4</t>
  </si>
  <si>
    <t>Lunar Orbiter 4</t>
  </si>
  <si>
    <t>05/04/1967 10:25 p.m.</t>
  </si>
  <si>
    <t>Scout A | Ariel 3</t>
  </si>
  <si>
    <t>Ariel 3</t>
  </si>
  <si>
    <t>05/05/1967 4 p.m.</t>
  </si>
  <si>
    <t>Thorad SLV-2G Agena D | KH-4A 41</t>
  </si>
  <si>
    <t>KH-4A 41</t>
  </si>
  <si>
    <t>05/09/1967 9:50 p.m.</t>
  </si>
  <si>
    <t>Vostok 8A92 | Zenit-2 49</t>
  </si>
  <si>
    <t>Zenit-2 49</t>
  </si>
  <si>
    <t>05/12/1967 10:30 a.m.</t>
  </si>
  <si>
    <t>Kosmos-3M | Zaliv-GVM 1</t>
  </si>
  <si>
    <t>Kosmos-3M</t>
  </si>
  <si>
    <t>Zaliv-GVM 1</t>
  </si>
  <si>
    <t>05/15/1967 11 a.m.</t>
  </si>
  <si>
    <t>132/2 | Plesetsk Cosmodrome, Russian Federation</t>
  </si>
  <si>
    <t>Molniya-M | Ye-6LS 111</t>
  </si>
  <si>
    <t>Ye-6LS 111</t>
  </si>
  <si>
    <t>05/16/1967 9:43 p.m.</t>
  </si>
  <si>
    <t>R-36O 8K69 | OGCh 9</t>
  </si>
  <si>
    <t>OGCh 9</t>
  </si>
  <si>
    <t>05/17/1967 4:05 p.m.</t>
  </si>
  <si>
    <t>Scout A | Transit-O 13</t>
  </si>
  <si>
    <t>Transit-O 13</t>
  </si>
  <si>
    <t>05/18/1967 9:05 a.m.</t>
  </si>
  <si>
    <t>Voskhod | Zenit-4 29</t>
  </si>
  <si>
    <t>Zenit-4 29</t>
  </si>
  <si>
    <t>05/22/1967 2 p.m.</t>
  </si>
  <si>
    <t>Atlas SLV-3 Agena D | KH-7 37</t>
  </si>
  <si>
    <t>KH-7 37</t>
  </si>
  <si>
    <t>05/22/1967 6:30 p.m.</t>
  </si>
  <si>
    <t>Thor Delta E1 | IMP F</t>
  </si>
  <si>
    <t>IMP F</t>
  </si>
  <si>
    <t>05/24/1967 2:05 p.m.</t>
  </si>
  <si>
    <t>Molniya 8K78 | Molniya-1 5</t>
  </si>
  <si>
    <t>Molniya-1 5</t>
  </si>
  <si>
    <t>05/24/1967 10:50 p.m.</t>
  </si>
  <si>
    <t>Scout B | ESRO 2A</t>
  </si>
  <si>
    <t>European Space Research Organisation</t>
  </si>
  <si>
    <t>ESRO 2A</t>
  </si>
  <si>
    <t>05/30/1967 2:06 a.m.</t>
  </si>
  <si>
    <t>Thor SLV-2 Agena D | Poppy 7A,B,C,D</t>
  </si>
  <si>
    <t>Poppy 7A,B,C,D</t>
  </si>
  <si>
    <t>05/31/1967 9:30 a.m.</t>
  </si>
  <si>
    <t>Voskhod | Zenit-4 30</t>
  </si>
  <si>
    <t>Zenit-4 30</t>
  </si>
  <si>
    <t>06/01/1967 10:40 a.m.</t>
  </si>
  <si>
    <t>Atlas SLV-3 Agena D | KH-7 38</t>
  </si>
  <si>
    <t>KH-7 38</t>
  </si>
  <si>
    <t>06/04/1967 6:07 p.m.</t>
  </si>
  <si>
    <t>Kosmos 11K63 | DS-U2-MP 2</t>
  </si>
  <si>
    <t>DS-U2-MP 2</t>
  </si>
  <si>
    <t>06/05/1967 5:03 a.m.</t>
  </si>
  <si>
    <t>Voskhod | Zenit-2 50</t>
  </si>
  <si>
    <t>Zenit-2 50</t>
  </si>
  <si>
    <t>06/08/1967 1 p.m.</t>
  </si>
  <si>
    <t>Molniya-M | Venera-4</t>
  </si>
  <si>
    <t>Venera-4</t>
  </si>
  <si>
    <t>06/12/1967 2:39 a.m.</t>
  </si>
  <si>
    <t>Kosmos 11K63 | DS-P1-Yu 8</t>
  </si>
  <si>
    <t>DS-P1-Yu 8</t>
  </si>
  <si>
    <t>06/12/1967 6:06 p.m.</t>
  </si>
  <si>
    <t>Atlas SLV-3 Agena D | Mariner 5</t>
  </si>
  <si>
    <t>Mariner 5</t>
  </si>
  <si>
    <t>06/14/1967 6:01 a.m.</t>
  </si>
  <si>
    <t>Kosmos 11K63 | DS-U3-S 1</t>
  </si>
  <si>
    <t>DS-U3-S 1</t>
  </si>
  <si>
    <t>06/16/1967 4:44 a.m.</t>
  </si>
  <si>
    <t>Thorad SLV-2G Agena D | KH-4A 42</t>
  </si>
  <si>
    <t>KH-4A 42</t>
  </si>
  <si>
    <t>06/16/1967 9:35 p.m.</t>
  </si>
  <si>
    <t>Molniya-M | Venera-5a</t>
  </si>
  <si>
    <t>Venera-5a</t>
  </si>
  <si>
    <t>06/17/1967 2:36 a.m.</t>
  </si>
  <si>
    <t>Voskhod | Zenit-4 31</t>
  </si>
  <si>
    <t>Zenit-4 31</t>
  </si>
  <si>
    <t>06/20/1967 11 a.m.</t>
  </si>
  <si>
    <t>Titan IIIB | KH-8 6</t>
  </si>
  <si>
    <t>KH-8 6</t>
  </si>
  <si>
    <t>06/20/1967 4:15 p.m.</t>
  </si>
  <si>
    <t>Kosmos-3M | Tselina-O-GVM</t>
  </si>
  <si>
    <t>Tselina-O-GVM</t>
  </si>
  <si>
    <t>06/26/1967 4:30 a.m.</t>
  </si>
  <si>
    <t>Thor Burner 2 | Aurora 1 &amp; SECOR 9</t>
  </si>
  <si>
    <t>Aurora 1 &amp; SECOR 9</t>
  </si>
  <si>
    <t>06/29/1967 9:01 p.m.</t>
  </si>
  <si>
    <t>LE-6 | Vandenberg SFB, CA, USA</t>
  </si>
  <si>
    <t>Titan IIIC | IDCSP 16 to 19</t>
  </si>
  <si>
    <t>IDCSP 16 to 19</t>
  </si>
  <si>
    <t>07/01/1967 1:15 p.m.</t>
  </si>
  <si>
    <t>Voskhod | Zenit-2 51</t>
  </si>
  <si>
    <t>Zenit-2 51</t>
  </si>
  <si>
    <t>07/04/1967 5:59 a.m.</t>
  </si>
  <si>
    <t>Atlas Centaur D | Surveyor 4</t>
  </si>
  <si>
    <t>Surveyor 4</t>
  </si>
  <si>
    <t>07/14/1967 11:53 a.m.</t>
  </si>
  <si>
    <t>R-36O 8K69 | OGCh 10</t>
  </si>
  <si>
    <t>OGCh 10</t>
  </si>
  <si>
    <t>07/17/1967 4:45 p.m.</t>
  </si>
  <si>
    <t>Thor Delta E1 | Explorer 35</t>
  </si>
  <si>
    <t>Explorer 35</t>
  </si>
  <si>
    <t>07/19/1967 2:19 p.m.</t>
  </si>
  <si>
    <t>Voskhod | Zenit-4 32</t>
  </si>
  <si>
    <t>Zenit-4 32</t>
  </si>
  <si>
    <t>07/21/1967 6 a.m.</t>
  </si>
  <si>
    <t>Thor SLV-2A Agena D | Multigroup 2 &amp; Setter 1B</t>
  </si>
  <si>
    <t>Multigroup 2 &amp; Setter 1B</t>
  </si>
  <si>
    <t>07/25/1967 3:48 a.m.</t>
  </si>
  <si>
    <t>Atlas D | OV1-11,12,86</t>
  </si>
  <si>
    <t>OV1-11,12,86</t>
  </si>
  <si>
    <t>07/27/1967 7 p.m.</t>
  </si>
  <si>
    <t>Thor SLV-2A Agena D | OGO 4</t>
  </si>
  <si>
    <t>OGO 4</t>
  </si>
  <si>
    <t>07/28/1967 2:21 p.m.</t>
  </si>
  <si>
    <t>R-36O 8K69 | OGCh 11</t>
  </si>
  <si>
    <t>OGCh 11</t>
  </si>
  <si>
    <t>07/31/1967 4:45 p.m.</t>
  </si>
  <si>
    <t>Atlas SLV-3 Agena D | Lunar Orbiter 5</t>
  </si>
  <si>
    <t>Lunar Orbiter 5</t>
  </si>
  <si>
    <t>08/01/1967 10:33 p.m.</t>
  </si>
  <si>
    <t>Thorad SLV-2G Agena D | KH-4A 43</t>
  </si>
  <si>
    <t>KH-4A 43</t>
  </si>
  <si>
    <t>08/07/1967 9:44 p.m.</t>
  </si>
  <si>
    <t>R-36O 8K69 | OGCh 12</t>
  </si>
  <si>
    <t>OGCh 12</t>
  </si>
  <si>
    <t>08/08/1967 4:05 p.m.</t>
  </si>
  <si>
    <t>Voskhod | Zenit-4 33</t>
  </si>
  <si>
    <t>Zenit-4 33</t>
  </si>
  <si>
    <t>08/09/1967 5:45 a.m.</t>
  </si>
  <si>
    <t>Titan IIIB | KH-8 7</t>
  </si>
  <si>
    <t>KH-8 7</t>
  </si>
  <si>
    <t>08/16/1967 5:07 p.m.</t>
  </si>
  <si>
    <t>Thor Burner 2 | DSAP-4A F3</t>
  </si>
  <si>
    <t>DSAP-4A F3</t>
  </si>
  <si>
    <t>08/23/1967 4:41 a.m.</t>
  </si>
  <si>
    <t>Kosmos 11K63 | DS-P1-Yu 9</t>
  </si>
  <si>
    <t>DS-P1-Yu 9</t>
  </si>
  <si>
    <t>08/24/1967 4:59 a.m.</t>
  </si>
  <si>
    <t>Molniya 8K78 | Molniya-1Yu 11L</t>
  </si>
  <si>
    <t>Molniya-1Yu 11L</t>
  </si>
  <si>
    <t>08/31/1967 8 a.m.</t>
  </si>
  <si>
    <t>Voskhod | Zenit-2 52</t>
  </si>
  <si>
    <t>Zenit-2 52</t>
  </si>
  <si>
    <t>09/01/1967 10:30 a.m.</t>
  </si>
  <si>
    <t>Thor Delta G | Biosat 2</t>
  </si>
  <si>
    <t>Biosat 2</t>
  </si>
  <si>
    <t>09/07/1967 10:04 p.m.</t>
  </si>
  <si>
    <t>Atlas SLV-3C Centaur | Surveyor 5</t>
  </si>
  <si>
    <t>Atlas SLV-3C Centaur</t>
  </si>
  <si>
    <t>Surveyor 5</t>
  </si>
  <si>
    <t>09/08/1967 7:57 a.m.</t>
  </si>
  <si>
    <t>Voskhod | Zenit-4 34</t>
  </si>
  <si>
    <t>Zenit-4 34</t>
  </si>
  <si>
    <t>09/11/1967 10:30 a.m.</t>
  </si>
  <si>
    <t>Kosmos 11K63 | DS-P1-Yu 10</t>
  </si>
  <si>
    <t>DS-P1-Yu 10</t>
  </si>
  <si>
    <t>09/12/1967 5 p.m.</t>
  </si>
  <si>
    <t>Thorad SLV-2G Agena D | KH-4B 1</t>
  </si>
  <si>
    <t>KH-4B 1</t>
  </si>
  <si>
    <t>09/15/1967 7:41 p.m.</t>
  </si>
  <si>
    <t>Voskhod | Zenit-2 53</t>
  </si>
  <si>
    <t>Zenit-2 53</t>
  </si>
  <si>
    <t>09/16/1967 6:06 a.m.</t>
  </si>
  <si>
    <t>R-36O 8K69 | OGCh 13</t>
  </si>
  <si>
    <t>OGCh 13</t>
  </si>
  <si>
    <t>09/19/1967 2:45 p.m.</t>
  </si>
  <si>
    <t>Titan IIIB | KH-8 8</t>
  </si>
  <si>
    <t>KH-8 8</t>
  </si>
  <si>
    <t>09/19/1967 6:37 p.m.</t>
  </si>
  <si>
    <t>R-36O 8K69 | OGCh 14</t>
  </si>
  <si>
    <t>OGCh 14</t>
  </si>
  <si>
    <t>09/22/1967 2:05 p.m.</t>
  </si>
  <si>
    <t>Scout A | Transit-O 14</t>
  </si>
  <si>
    <t>Transit-O 14</t>
  </si>
  <si>
    <t>09/25/1967 8:25 a.m.</t>
  </si>
  <si>
    <t>Voskhod | Zenit-2 54</t>
  </si>
  <si>
    <t>Zenit-2 54</t>
  </si>
  <si>
    <t>09/26/1967 10:20 a.m.</t>
  </si>
  <si>
    <t>Kosmos-3M | Zaliv-GVM 2</t>
  </si>
  <si>
    <t>Zaliv-GVM 2</t>
  </si>
  <si>
    <t>09/27/1967 11 a.m.</t>
  </si>
  <si>
    <t>Proton / UR-500 K/D | Soyuz 7K-L1 No.4L</t>
  </si>
  <si>
    <t>09/27/1967 10:11 p.m.</t>
  </si>
  <si>
    <t>Thor Delta E1 | INTELSAT II F-4</t>
  </si>
  <si>
    <t>INTELSAT II F-4</t>
  </si>
  <si>
    <t>09/28/1967 12:45 a.m.</t>
  </si>
  <si>
    <t>Molniya 8K78 | Molniya-1 6</t>
  </si>
  <si>
    <t>Molniya-1 6</t>
  </si>
  <si>
    <t>10/03/1967 5 a.m.</t>
  </si>
  <si>
    <t>Thor Burner 2 | DSAP-4A F4</t>
  </si>
  <si>
    <t>DSAP-4A F4</t>
  </si>
  <si>
    <t>10/11/1967 7:57 a.m.</t>
  </si>
  <si>
    <t>Voskhod | Zenit-2 55</t>
  </si>
  <si>
    <t>Zenit-2 55</t>
  </si>
  <si>
    <t>10/11/1967 11:30 a.m.</t>
  </si>
  <si>
    <t>Voskhod | Zenit-4 35</t>
  </si>
  <si>
    <t>Zenit-4 35</t>
  </si>
  <si>
    <t>10/16/1967 8 a.m.</t>
  </si>
  <si>
    <t>X-15 | Flight 190</t>
  </si>
  <si>
    <t>Flight 190</t>
  </si>
  <si>
    <t>10/17/1967 5:40 p.m.</t>
  </si>
  <si>
    <t>R-36O 8K69 | OGCh 15</t>
  </si>
  <si>
    <t>OGCh 15</t>
  </si>
  <si>
    <t>10/18/1967 1:30 p.m.</t>
  </si>
  <si>
    <t>Thor Delta C1 | OSO 4</t>
  </si>
  <si>
    <t>OSO 4</t>
  </si>
  <si>
    <t>10/18/1967 3:58 p.m.</t>
  </si>
  <si>
    <t>Scout B | RAM C-1</t>
  </si>
  <si>
    <t>RAM C-1</t>
  </si>
  <si>
    <t>10/19/1967 5:33 p.m.</t>
  </si>
  <si>
    <t>Molniya 8K78 | Molniya-1 7</t>
  </si>
  <si>
    <t>Molniya-1 7</t>
  </si>
  <si>
    <t>10/22/1967 8:40 a.m.</t>
  </si>
  <si>
    <t>Vostok 8A92M | Meteor-1 8</t>
  </si>
  <si>
    <t>Meteor-1 8</t>
  </si>
  <si>
    <t>10/24/1967 10:49 p.m.</t>
  </si>
  <si>
    <t>Titan IIIB | KH-8 9</t>
  </si>
  <si>
    <t>KH-8 9</t>
  </si>
  <si>
    <t>10/25/1967 7:15 p.m.</t>
  </si>
  <si>
    <t>Tsiklon-2A | I2-BM (Kosmos-185)</t>
  </si>
  <si>
    <t>Tsiklon-2A</t>
  </si>
  <si>
    <t>I2-BM</t>
  </si>
  <si>
    <t>10/27/1967 2:21 a.m.</t>
  </si>
  <si>
    <t>90/19 | Baikonur Cosmodrome, Republic of Kazakhstan</t>
  </si>
  <si>
    <t>Soyuz | Kosmos 186</t>
  </si>
  <si>
    <t>10/27/1967 9:29 a.m.</t>
  </si>
  <si>
    <t>R-36O 8K69 | OGCh 16</t>
  </si>
  <si>
    <t>OGCh 16</t>
  </si>
  <si>
    <t>10/28/1967 1:15 p.m.</t>
  </si>
  <si>
    <t>Soyuz | Kosmos 188</t>
  </si>
  <si>
    <t>10/30/1967 8:12 a.m.</t>
  </si>
  <si>
    <t>Kosmos-3M | Tselina-O 1</t>
  </si>
  <si>
    <t>Tselina-O 1</t>
  </si>
  <si>
    <t>10/30/1967 5:59 p.m.</t>
  </si>
  <si>
    <t>Thorad SLV-2G Agena D | KH-4A 44</t>
  </si>
  <si>
    <t>KH-4A 44</t>
  </si>
  <si>
    <t>11/02/1967 9:31 p.m.</t>
  </si>
  <si>
    <t>Voskhod | Zenit-4 36</t>
  </si>
  <si>
    <t>Zenit-4 36</t>
  </si>
  <si>
    <t>11/03/1967 11:20 a.m.</t>
  </si>
  <si>
    <t>Atlas SLV-3 Agena D | ATS 3</t>
  </si>
  <si>
    <t>ATS 3</t>
  </si>
  <si>
    <t>11/05/1967 11:37 p.m.</t>
  </si>
  <si>
    <t>Atlas SLV-3C Centaur | Surveyor 6</t>
  </si>
  <si>
    <t>Surveyor 6</t>
  </si>
  <si>
    <t>11/07/1967 7:39 a.m.</t>
  </si>
  <si>
    <t>Saturn V | Apollo 4</t>
  </si>
  <si>
    <t>Saturn V</t>
  </si>
  <si>
    <t>Apollo 4</t>
  </si>
  <si>
    <t>11/09/1967 noon</t>
  </si>
  <si>
    <t>Launch Complex 39A | Kennedy Space Center, FL, USA</t>
  </si>
  <si>
    <t>Thor Delta E1 | ESSA 6</t>
  </si>
  <si>
    <t>ESSA 6</t>
  </si>
  <si>
    <t>11/10/1967 5:53 p.m.</t>
  </si>
  <si>
    <t>X-15 | Flight 191</t>
  </si>
  <si>
    <t>Flight 191</t>
  </si>
  <si>
    <t>11/15/1967 6:30 p.m.</t>
  </si>
  <si>
    <t>Kosmos 11K63 | DS-P1-Yu 11</t>
  </si>
  <si>
    <t>DS-P1-Yu 11</t>
  </si>
  <si>
    <t>11/21/1967 2:29 p.m.</t>
  </si>
  <si>
    <t>Proton / UR-500 K/D | Soyuz 7K-L1 No.5L</t>
  </si>
  <si>
    <t>11/22/1967 7:07 p.m.</t>
  </si>
  <si>
    <t>81/24 (81P) | Baikonur Cosmodrome, Republic of Kazakhstan</t>
  </si>
  <si>
    <t>Kosmos-3M | Zaliv 1</t>
  </si>
  <si>
    <t>Zaliv 1</t>
  </si>
  <si>
    <t>11/23/1967 3 p.m.</t>
  </si>
  <si>
    <t>Voskhod | Zenit-2 56</t>
  </si>
  <si>
    <t>Zenit-2 56</t>
  </si>
  <si>
    <t>11/25/1967 11:30 a.m.</t>
  </si>
  <si>
    <t>SPARTA | WRESAT</t>
  </si>
  <si>
    <t>Weapons Research Establishment</t>
  </si>
  <si>
    <t>SPARTA</t>
  </si>
  <si>
    <t>WRESAT</t>
  </si>
  <si>
    <t>11/29/1967 4:49 a.m.</t>
  </si>
  <si>
    <t>Launch Area 8 | RAAF Woomera Range Complex</t>
  </si>
  <si>
    <t>Voskhod | Zenit-4 37</t>
  </si>
  <si>
    <t>Zenit-4 37</t>
  </si>
  <si>
    <t>12/03/1967 noon</t>
  </si>
  <si>
    <t>Scout B | OV3-6</t>
  </si>
  <si>
    <t>OV3-6</t>
  </si>
  <si>
    <t>12/05/1967 1:03 a.m.</t>
  </si>
  <si>
    <t>Titan IIIB | KH-8 10</t>
  </si>
  <si>
    <t>KH-8 10</t>
  </si>
  <si>
    <t>12/05/1967 6:45 p.m.</t>
  </si>
  <si>
    <t>Thorad SLV-2G Agena D | KH-4B 2</t>
  </si>
  <si>
    <t>KH-4B 2</t>
  </si>
  <si>
    <t>12/09/1967 10:25 p.m.</t>
  </si>
  <si>
    <t>Thor Delta E1 | Pioneer 8</t>
  </si>
  <si>
    <t>Pioneer 8</t>
  </si>
  <si>
    <t>12/13/1967 2:08 p.m.</t>
  </si>
  <si>
    <t>Voskhod | Zenit-2 57</t>
  </si>
  <si>
    <t>Zenit-2 57</t>
  </si>
  <si>
    <t>12/16/1967 noon</t>
  </si>
  <si>
    <t>Kosmos-2I 63S1 | DS-U1-G 2</t>
  </si>
  <si>
    <t>DS-U1-G 2</t>
  </si>
  <si>
    <t>12/19/1967 6:30 a.m.</t>
  </si>
  <si>
    <t>Kosmos 11K63 | DS-U2-V 3</t>
  </si>
  <si>
    <t>DS-U2-V 3</t>
  </si>
  <si>
    <t>12/26/1967 9:01 a.m.</t>
  </si>
  <si>
    <t>86/4 | Kapustin Yar, Russian Federation</t>
  </si>
  <si>
    <t>Tsiklon-2A | US-AO 3</t>
  </si>
  <si>
    <t>US-AO 3</t>
  </si>
  <si>
    <t>12/27/1967 11:28 a.m.</t>
  </si>
  <si>
    <t>Atlas SLV-3C Centaur | Surveyor 7</t>
  </si>
  <si>
    <t>Surveyor 7</t>
  </si>
  <si>
    <t>01/07/1968 6:30 a.m.</t>
  </si>
  <si>
    <t>Thor Delta E1 | GEOS B</t>
  </si>
  <si>
    <t>GEOS B</t>
  </si>
  <si>
    <t>01/11/1968 4:16 p.m.</t>
  </si>
  <si>
    <t>Voskhod | Zenit-2 58</t>
  </si>
  <si>
    <t>Zenit-2 58</t>
  </si>
  <si>
    <t>01/16/1968 noon</t>
  </si>
  <si>
    <t>Thor SLV-2A Agena D | Multigroup 3 &amp; Setter 1B-2</t>
  </si>
  <si>
    <t>Multigroup 3 &amp; Setter 1B-2</t>
  </si>
  <si>
    <t>01/17/1968 10:12 a.m.</t>
  </si>
  <si>
    <t>Titan IIIB | KH-8 11</t>
  </si>
  <si>
    <t>KH-8 11</t>
  </si>
  <si>
    <t>01/18/1968 7:04 p.m.</t>
  </si>
  <si>
    <t>Kosmos-3M | Tselina-O 2</t>
  </si>
  <si>
    <t>Tselina-O 2</t>
  </si>
  <si>
    <t>01/19/1968 10 p.m.</t>
  </si>
  <si>
    <t>Saturn IB | Apollo 5</t>
  </si>
  <si>
    <t>Apollo 5</t>
  </si>
  <si>
    <t>01/22/1968 10:48 p.m.</t>
  </si>
  <si>
    <t>Thorad SLV-2G Agena D | KH-4A 45</t>
  </si>
  <si>
    <t>KH-4A 45</t>
  </si>
  <si>
    <t>01/24/1968 10:26 p.m.</t>
  </si>
  <si>
    <t>Voskhod | Zenit-4 38</t>
  </si>
  <si>
    <t>Zenit-4 38</t>
  </si>
  <si>
    <t>02/06/1968 8 a.m.</t>
  </si>
  <si>
    <t>Molniya-M | Ye-6LS 112</t>
  </si>
  <si>
    <t>Ye-6LS 112</t>
  </si>
  <si>
    <t>02/07/1968 10:43 a.m.</t>
  </si>
  <si>
    <t>Kosmos 11K63 | DS-U2-V 4</t>
  </si>
  <si>
    <t>DS-U2-V 4</t>
  </si>
  <si>
    <t>02/20/1968 10:03 a.m.</t>
  </si>
  <si>
    <t>Kosmos-3M | Sfera 1</t>
  </si>
  <si>
    <t>Sfera 1</t>
  </si>
  <si>
    <t>02/20/1968 4 p.m.</t>
  </si>
  <si>
    <t>Scout A | Transit-O 18</t>
  </si>
  <si>
    <t>Transit-O 18</t>
  </si>
  <si>
    <t>03/02/1968 3:55 a.m.</t>
  </si>
  <si>
    <t>Proton / UR-500 K/D | Zond 4</t>
  </si>
  <si>
    <t>03/02/1968 6:29 p.m.</t>
  </si>
  <si>
    <t>Atlas SLV-3A Agena D | OGO 5</t>
  </si>
  <si>
    <t>Atlas SLV-3A Agena D</t>
  </si>
  <si>
    <t>OGO 5</t>
  </si>
  <si>
    <t>03/04/1968 1:06 p.m.</t>
  </si>
  <si>
    <t>Kosmos 11K63 | DS-P1-I 3</t>
  </si>
  <si>
    <t>DS-P1-I 3</t>
  </si>
  <si>
    <t>03/05/1968 11:20 a.m.</t>
  </si>
  <si>
    <t>Voskhod | Zenit-2 59</t>
  </si>
  <si>
    <t>Zenit-2 59</t>
  </si>
  <si>
    <t>03/05/1968 12:30 p.m.</t>
  </si>
  <si>
    <t>Scout B | Explorer 37</t>
  </si>
  <si>
    <t>Explorer 37</t>
  </si>
  <si>
    <t>03/05/1968 6:28 p.m.</t>
  </si>
  <si>
    <t>Kosmos 11K63 | DS-U1-Ya 1</t>
  </si>
  <si>
    <t>DS-U1-Ya 1</t>
  </si>
  <si>
    <t>03/06/1968 11:02 a.m.</t>
  </si>
  <si>
    <t>Titan IIIB | KH-8 12</t>
  </si>
  <si>
    <t>KH-8 12</t>
  </si>
  <si>
    <t>03/13/1968 7:51 p.m.</t>
  </si>
  <si>
    <t>Vostok 8A92M | Meteor-1 9</t>
  </si>
  <si>
    <t>Meteor-1 9</t>
  </si>
  <si>
    <t>03/14/1968 9:34 a.m.</t>
  </si>
  <si>
    <t>Thorad SLV-2G Agena D | KH-4A 46</t>
  </si>
  <si>
    <t>KH-4A 46</t>
  </si>
  <si>
    <t>03/14/1968 10 p.m.</t>
  </si>
  <si>
    <t>Voskhod | Zenit-4 39</t>
  </si>
  <si>
    <t>Zenit-4 39</t>
  </si>
  <si>
    <t>03/16/1968 12:30 p.m.</t>
  </si>
  <si>
    <t>Voskhod | Zenit-2M 1</t>
  </si>
  <si>
    <t>Zenit-2M 1</t>
  </si>
  <si>
    <t>03/21/1968 9:50 a.m.</t>
  </si>
  <si>
    <t>Tsiklon-2A | US-AO 4</t>
  </si>
  <si>
    <t>US-AO 4</t>
  </si>
  <si>
    <t>03/22/1968 9:30 a.m.</t>
  </si>
  <si>
    <t>Voskhod | Zenit-2 60</t>
  </si>
  <si>
    <t>Zenit-2 60</t>
  </si>
  <si>
    <t>04/03/1968 11 a.m.</t>
  </si>
  <si>
    <t>Saturn V | Apollo 6</t>
  </si>
  <si>
    <t>Apollo 6</t>
  </si>
  <si>
    <t>04/04/1968 noon</t>
  </si>
  <si>
    <t>Atlas F | OV1-13 &amp; 14</t>
  </si>
  <si>
    <t>Atlas F</t>
  </si>
  <si>
    <t>OV1-13 &amp; 14</t>
  </si>
  <si>
    <t>04/06/1968 9:59 a.m.</t>
  </si>
  <si>
    <t>576A2 | Vandenberg SFB, CA, USA</t>
  </si>
  <si>
    <t>Molniya-M | Luna-14</t>
  </si>
  <si>
    <t>Luna-14</t>
  </si>
  <si>
    <t>04/07/1968 10:09 a.m.</t>
  </si>
  <si>
    <t>Kosmos 11K63 | DS-P1-Yu 12</t>
  </si>
  <si>
    <t>DS-P1-Yu 12</t>
  </si>
  <si>
    <t>04/09/1968 11:26 a.m.</t>
  </si>
  <si>
    <t>Soyuz | Kosmos 212</t>
  </si>
  <si>
    <t>04/14/1968 10 a.m.</t>
  </si>
  <si>
    <t>Soyuz | Kosmos 213</t>
  </si>
  <si>
    <t>04/15/1968 9:34 a.m.</t>
  </si>
  <si>
    <t>Titan IIIB | KH-8 13</t>
  </si>
  <si>
    <t>KH-8 13</t>
  </si>
  <si>
    <t>04/17/1968 5 p.m.</t>
  </si>
  <si>
    <t>Voskhod | Zenit-4 40</t>
  </si>
  <si>
    <t>Zenit-4 40</t>
  </si>
  <si>
    <t>04/18/1968 10:30 a.m.</t>
  </si>
  <si>
    <t>Kosmos 11K63 | DS-U1-A</t>
  </si>
  <si>
    <t>DS-U1-A</t>
  </si>
  <si>
    <t>04/18/1968 10:29 p.m.</t>
  </si>
  <si>
    <t>Voskhod | Zenit-2 61</t>
  </si>
  <si>
    <t>Zenit-2 61</t>
  </si>
  <si>
    <t>04/20/1968 10:30 a.m.</t>
  </si>
  <si>
    <t>Molniya-M | Molniya-1 8</t>
  </si>
  <si>
    <t>Molniya-1 8</t>
  </si>
  <si>
    <t>04/21/1968 4:20 a.m.</t>
  </si>
  <si>
    <t>Proton / UR-500 K/D | Soyuz 7K-L1 No.7L</t>
  </si>
  <si>
    <t>04/22/1968 11:01 p.m.</t>
  </si>
  <si>
    <t>Tsiklon-2A | I2M 1</t>
  </si>
  <si>
    <t>I2M 1</t>
  </si>
  <si>
    <t>04/24/1968 4 p.m.</t>
  </si>
  <si>
    <t>90/20 | Baikonur Cosmodrome, Republic of Kazakhstan</t>
  </si>
  <si>
    <t>R-36O 8K69 | OGCh 17</t>
  </si>
  <si>
    <t>OGCh 17</t>
  </si>
  <si>
    <t>04/25/1968 12:45 a.m.</t>
  </si>
  <si>
    <t>Kosmos 11K63 | DS-U2-D 2</t>
  </si>
  <si>
    <t>DS-U2-D 2</t>
  </si>
  <si>
    <t>04/26/1968 4:42 a.m.</t>
  </si>
  <si>
    <t>Thorad SLV-2G Agena D | KH-4B 3</t>
  </si>
  <si>
    <t>KH-4B 3</t>
  </si>
  <si>
    <t>05/01/1968 9:31 p.m.</t>
  </si>
  <si>
    <t>Kosmos-3M | Zaliv 2</t>
  </si>
  <si>
    <t>Zaliv 2</t>
  </si>
  <si>
    <t>05/07/1968 1:58 p.m.</t>
  </si>
  <si>
    <t>Scout B | ESRO 2B</t>
  </si>
  <si>
    <t>ESRO 2B</t>
  </si>
  <si>
    <t>05/17/1968 2:06 a.m.</t>
  </si>
  <si>
    <t>Thorad SLV-2G Agena D | Nimbus B</t>
  </si>
  <si>
    <t>Nimbus B</t>
  </si>
  <si>
    <t>05/18/1968 8:23 a.m.</t>
  </si>
  <si>
    <t>R-36O 8K69 | OGCh 18</t>
  </si>
  <si>
    <t>OGCh 18</t>
  </si>
  <si>
    <t>05/20/1968 10:05 p.m.</t>
  </si>
  <si>
    <t>Thor Burner 2 | DSAP-4B F1</t>
  </si>
  <si>
    <t>DSAP-4B F1</t>
  </si>
  <si>
    <t>05/23/1968 4:38 a.m.</t>
  </si>
  <si>
    <t>Kosmos 11K63 | DS-P1-Yu 13</t>
  </si>
  <si>
    <t>DS-P1-Yu 13</t>
  </si>
  <si>
    <t>05/24/1968 7:04 a.m.</t>
  </si>
  <si>
    <t>R-36O 8K69 | OGCh 19</t>
  </si>
  <si>
    <t>OGCh 19</t>
  </si>
  <si>
    <t>05/27/1968 11:15 p.m.</t>
  </si>
  <si>
    <t>Kosmos 11K63 | DS-P1-Yu 14</t>
  </si>
  <si>
    <t>DS-P1-Yu 14</t>
  </si>
  <si>
    <t>05/30/1968 8:29 p.m.</t>
  </si>
  <si>
    <t>Voskhod | Zenit-2 62</t>
  </si>
  <si>
    <t>Zenit-2 62</t>
  </si>
  <si>
    <t>06/01/1968 10:50 a.m.</t>
  </si>
  <si>
    <t>Voskhod | Zenit-4 41</t>
  </si>
  <si>
    <t>Zenit-4 41</t>
  </si>
  <si>
    <t>06/04/1968 6:45 a.m.</t>
  </si>
  <si>
    <t>Kosmos-3M | Sfera 2</t>
  </si>
  <si>
    <t>Sfera 2</t>
  </si>
  <si>
    <t>06/04/1968 6:45 p.m.</t>
  </si>
  <si>
    <t>Titan IIIB | KH-8 14</t>
  </si>
  <si>
    <t>KH-8 14</t>
  </si>
  <si>
    <t>06/05/1968 5:33 p.m.</t>
  </si>
  <si>
    <t>Kosmos 11K63 | DS-U1-Ya 2</t>
  </si>
  <si>
    <t>DS-U1-Ya 2</t>
  </si>
  <si>
    <t>06/11/1968 9:29 p.m.</t>
  </si>
  <si>
    <t>Vostok 8A92M | Meteor-1 10</t>
  </si>
  <si>
    <t>Meteor-1 10</t>
  </si>
  <si>
    <t>06/12/1968 1:14 p.m.</t>
  </si>
  <si>
    <t>Titan IIIC | IDCSP 20 to 27</t>
  </si>
  <si>
    <t>IDCSP 20 to 27</t>
  </si>
  <si>
    <t>06/13/1968 2:03 p.m.</t>
  </si>
  <si>
    <t>Kosmos 11K65 | Strela-2 4</t>
  </si>
  <si>
    <t>Strela-2 4</t>
  </si>
  <si>
    <t>06/15/1968 12:25 p.m.</t>
  </si>
  <si>
    <t>Voskhod | Zenit-4 42</t>
  </si>
  <si>
    <t>Zenit-4 42</t>
  </si>
  <si>
    <t>06/18/1968 6:15 a.m.</t>
  </si>
  <si>
    <t>Thorad SLV-2G Agena D | KH-4A 47</t>
  </si>
  <si>
    <t>KH-4A 47</t>
  </si>
  <si>
    <t>06/20/1968 9:46 p.m.</t>
  </si>
  <si>
    <t>Voskhod | Zenit-2M 2</t>
  </si>
  <si>
    <t>Zenit-2M 2</t>
  </si>
  <si>
    <t>06/21/1968 noon</t>
  </si>
  <si>
    <t>Voskhod | Zenit-4 43</t>
  </si>
  <si>
    <t>Zenit-4 43</t>
  </si>
  <si>
    <t>06/26/1968 11 a.m.</t>
  </si>
  <si>
    <t>Thor Delta J | RAE 1</t>
  </si>
  <si>
    <t>Thor Delta J</t>
  </si>
  <si>
    <t>RAE 1</t>
  </si>
  <si>
    <t>07/04/1968 5:26 p.m.</t>
  </si>
  <si>
    <t>Kosmos 11K63 | DS-U3-S 2</t>
  </si>
  <si>
    <t>DS-U3-S 2</t>
  </si>
  <si>
    <t>07/05/1968 6:59 a.m.</t>
  </si>
  <si>
    <t>Molniya-M | Molniya-1 9</t>
  </si>
  <si>
    <t>Molniya-1 9</t>
  </si>
  <si>
    <t>07/05/1968 3:25 p.m.</t>
  </si>
  <si>
    <t>Voskhod | Zenit-2 63</t>
  </si>
  <si>
    <t>Zenit-2 63</t>
  </si>
  <si>
    <t>07/10/1968 7:49 p.m.</t>
  </si>
  <si>
    <t>Atlas F | OV1-15</t>
  </si>
  <si>
    <t>OV1-15</t>
  </si>
  <si>
    <t>07/11/1968 7:30 p.m.</t>
  </si>
  <si>
    <t>Voskhod | Zenit-4 44</t>
  </si>
  <si>
    <t>Zenit-4 44</t>
  </si>
  <si>
    <t>07/16/1968 1:10 p.m.</t>
  </si>
  <si>
    <t>Kosmos 11K63 | DS-P1-Yu 15</t>
  </si>
  <si>
    <t>DS-P1-Yu 15</t>
  </si>
  <si>
    <t>07/18/1968 7:59 p.m.</t>
  </si>
  <si>
    <t>Proton / UR-500 K/D | Soyuz 7K-L1 No.8L</t>
  </si>
  <si>
    <t>07/21/1968 midnight</t>
  </si>
  <si>
    <t>Voskhod | Zenit-4 45</t>
  </si>
  <si>
    <t>Zenit-4 45</t>
  </si>
  <si>
    <t>07/30/1968 7 a.m.</t>
  </si>
  <si>
    <t>Atlas SLV-3A Agena D | Canyon 1</t>
  </si>
  <si>
    <t>Canyon 1</t>
  </si>
  <si>
    <t>08/06/1968 11:08 a.m.</t>
  </si>
  <si>
    <t>Titan IIIB | KH-8 15</t>
  </si>
  <si>
    <t>KH-8 15</t>
  </si>
  <si>
    <t>08/06/1968 4:30 p.m.</t>
  </si>
  <si>
    <t>Thorad SLV-2G Agena D | KH-4B 4</t>
  </si>
  <si>
    <t>KH-4B 4</t>
  </si>
  <si>
    <t>08/07/1968 9:36 p.m.</t>
  </si>
  <si>
    <t>Scout B | Explorer 39</t>
  </si>
  <si>
    <t>Explorer 39</t>
  </si>
  <si>
    <t>08/08/1968 8:12 p.m.</t>
  </si>
  <si>
    <t>Voskhod | Zenit-2 64</t>
  </si>
  <si>
    <t>Zenit-2 64</t>
  </si>
  <si>
    <t>08/09/1968 7 a.m.</t>
  </si>
  <si>
    <t>Atlas SLV-3C Centaur | ATS 4</t>
  </si>
  <si>
    <t>ATS 4</t>
  </si>
  <si>
    <t>08/10/1968 10:33 p.m.</t>
  </si>
  <si>
    <t>Thor Delta N | ESSA 7</t>
  </si>
  <si>
    <t>Thor Delta N</t>
  </si>
  <si>
    <t>ESSA 7</t>
  </si>
  <si>
    <t>08/16/1968 11:24 a.m.</t>
  </si>
  <si>
    <t>Atlas Burner 2 | UVR</t>
  </si>
  <si>
    <t>Atlas Burner 2</t>
  </si>
  <si>
    <t>UVR</t>
  </si>
  <si>
    <t>08/16/1968 8:57 p.m.</t>
  </si>
  <si>
    <t>X-15 | Flight 197</t>
  </si>
  <si>
    <t>Flight 197</t>
  </si>
  <si>
    <t>08/21/1968 5:05 p.m.</t>
  </si>
  <si>
    <t>Scout B | RAM C-2</t>
  </si>
  <si>
    <t>RAM C-2</t>
  </si>
  <si>
    <t>08/22/1968 3:16 p.m.</t>
  </si>
  <si>
    <t>Kosmos 11K65 | Strela-2 5</t>
  </si>
  <si>
    <t>Strela-2 5</t>
  </si>
  <si>
    <t>08/27/1968 11:29 a.m.</t>
  </si>
  <si>
    <t>Voskhod | Zenit-4 46</t>
  </si>
  <si>
    <t>Zenit-4 46</t>
  </si>
  <si>
    <t>08/27/1968 12:29 p.m.</t>
  </si>
  <si>
    <t>Soyuz | Kosmos 238</t>
  </si>
  <si>
    <t>08/28/1968 10:04 a.m.</t>
  </si>
  <si>
    <t>Voskhod | Zenit-4 47</t>
  </si>
  <si>
    <t>Zenit-4 47</t>
  </si>
  <si>
    <t>09/05/1968 7 a.m.</t>
  </si>
  <si>
    <t>Titan IIIB | KH-8 16</t>
  </si>
  <si>
    <t>KH-8 16</t>
  </si>
  <si>
    <t>09/10/1968 6:30 p.m.</t>
  </si>
  <si>
    <t>Voskhod | Zenit-2 65</t>
  </si>
  <si>
    <t>Zenit-2 65</t>
  </si>
  <si>
    <t>09/14/1968 6:50 a.m.</t>
  </si>
  <si>
    <t>Proton / UR-500 K/D | Zond 5</t>
  </si>
  <si>
    <t>09/14/1968 9:42 p.m.</t>
  </si>
  <si>
    <t>Voskhod | Zenit-4 48</t>
  </si>
  <si>
    <t>Zenit-4 48</t>
  </si>
  <si>
    <t>09/16/1968 12:30 p.m.</t>
  </si>
  <si>
    <t>Thorad SLV-2G Agena D | KH-4A 48</t>
  </si>
  <si>
    <t>KH-4A 48</t>
  </si>
  <si>
    <t>09/18/1968 9:32 p.m.</t>
  </si>
  <si>
    <t>Thor Delta M | INTELSAT III F-1</t>
  </si>
  <si>
    <t>Thor Delta M</t>
  </si>
  <si>
    <t>INTELSAT III F-1</t>
  </si>
  <si>
    <t>09/19/1968 12:09 a.m.</t>
  </si>
  <si>
    <t>Kosmos 11K63 | DS-P1-I 4</t>
  </si>
  <si>
    <t>DS-P1-I 4</t>
  </si>
  <si>
    <t>09/20/1968 2:39 p.m.</t>
  </si>
  <si>
    <t>Voskhod | Zenit-2M 3</t>
  </si>
  <si>
    <t>Zenit-2M 3</t>
  </si>
  <si>
    <t>09/23/1968 7:39 a.m.</t>
  </si>
  <si>
    <t>Titan IIIC | OV2-5</t>
  </si>
  <si>
    <t>OV2-5</t>
  </si>
  <si>
    <t>09/26/1968 7:37 a.m.</t>
  </si>
  <si>
    <t>R-36O 8K69 | OGCh 20</t>
  </si>
  <si>
    <t>OGCh 20</t>
  </si>
  <si>
    <t>10/02/1968 1:35 p.m.</t>
  </si>
  <si>
    <t>Kosmos 11K63 | DS-P1-Yu 16</t>
  </si>
  <si>
    <t>DS-P1-Yu 16</t>
  </si>
  <si>
    <t>10/03/1968 12:58 p.m.</t>
  </si>
  <si>
    <t>Scout B | ESRO 1A (Aurorae)</t>
  </si>
  <si>
    <t>ESRO 1A (Aurorae)</t>
  </si>
  <si>
    <t>10/03/1968 8:49 p.m.</t>
  </si>
  <si>
    <t>Molniya-M | Molniya-1 10</t>
  </si>
  <si>
    <t>Molniya-1 10</t>
  </si>
  <si>
    <t>10/05/1968 12:32 a.m.</t>
  </si>
  <si>
    <t>Thorad SLV-2G Agena D | Strawman 1</t>
  </si>
  <si>
    <t>Strawman 1</t>
  </si>
  <si>
    <t>10/05/1968 11:16 a.m.</t>
  </si>
  <si>
    <t>Voskhod | Zenit-4 49</t>
  </si>
  <si>
    <t>Zenit-4 49</t>
  </si>
  <si>
    <t>10/07/1968 12:05 p.m.</t>
  </si>
  <si>
    <t>Voskhod | Zenit-2 66</t>
  </si>
  <si>
    <t>Zenit-2 66</t>
  </si>
  <si>
    <t>10/11/1968 12:05 p.m.</t>
  </si>
  <si>
    <t>Saturn IB | Apollo 7</t>
  </si>
  <si>
    <t>Apollo 7</t>
  </si>
  <si>
    <t>10/11/1968 3:02 p.m.</t>
  </si>
  <si>
    <t>Tsiklon-2A | I2M 2</t>
  </si>
  <si>
    <t>I2M 2</t>
  </si>
  <si>
    <t>10/19/1968 4:20 a.m.</t>
  </si>
  <si>
    <t>Tsiklon-2A | I2P 1</t>
  </si>
  <si>
    <t>I2P 1</t>
  </si>
  <si>
    <t>10/20/1968 4:02 a.m.</t>
  </si>
  <si>
    <t>Thor Burner 2 | DSAP-4B F2</t>
  </si>
  <si>
    <t>DSAP-4B F2</t>
  </si>
  <si>
    <t>10/23/1968 4:34 a.m.</t>
  </si>
  <si>
    <t>Soyuz | Soyuz 2</t>
  </si>
  <si>
    <t>10/25/1968 9 a.m.</t>
  </si>
  <si>
    <t>Soyuz | Soyuz 3</t>
  </si>
  <si>
    <t>Soyuz 3</t>
  </si>
  <si>
    <t>10/26/1968 8:34 a.m.</t>
  </si>
  <si>
    <t>Kosmos-3M | Tselina-O 3</t>
  </si>
  <si>
    <t>Tselina-O 3</t>
  </si>
  <si>
    <t>10/30/1968 10 p.m.</t>
  </si>
  <si>
    <t>Voskhod | Zenit-4M 1</t>
  </si>
  <si>
    <t>Zenit-4M 1</t>
  </si>
  <si>
    <t>10/31/1968 9:14 a.m.</t>
  </si>
  <si>
    <t>Tsiklon-2A | I2P 2</t>
  </si>
  <si>
    <t>I2P 2</t>
  </si>
  <si>
    <t>11/01/1968 12:27 a.m.</t>
  </si>
  <si>
    <t>Thorad SLV-2G Agena D | KH-4B 5</t>
  </si>
  <si>
    <t>KH-4B 5</t>
  </si>
  <si>
    <t>11/03/1968 9:30 p.m.</t>
  </si>
  <si>
    <t>Titan IIIB | KH-8 17</t>
  </si>
  <si>
    <t>KH-8 17</t>
  </si>
  <si>
    <t>11/06/1968 7:10 p.m.</t>
  </si>
  <si>
    <t>Thor Delta E1 | Pioneer 9</t>
  </si>
  <si>
    <t>Pioneer 9</t>
  </si>
  <si>
    <t>11/08/1968 9:46 a.m.</t>
  </si>
  <si>
    <t>Proton / UR-500 K/D | Zond 6</t>
  </si>
  <si>
    <t>11/10/1968 7:11 p.m.</t>
  </si>
  <si>
    <t>Voskhod | Zenit-2 67</t>
  </si>
  <si>
    <t>Zenit-2 67</t>
  </si>
  <si>
    <t>11/13/1968 noon</t>
  </si>
  <si>
    <t>Proton | Proton-4</t>
  </si>
  <si>
    <t>Proton-4</t>
  </si>
  <si>
    <t>11/16/1968 11:40 a.m.</t>
  </si>
  <si>
    <t>Voskhod | Zenit-4 50</t>
  </si>
  <si>
    <t>Zenit-4 50</t>
  </si>
  <si>
    <t>11/21/1968 12:10 p.m.</t>
  </si>
  <si>
    <t>Voskhod | Zenit-2 68</t>
  </si>
  <si>
    <t>Zenit-2 68</t>
  </si>
  <si>
    <t>11/29/1968 12:40 p.m.</t>
  </si>
  <si>
    <t>Europa I | STV 1</t>
  </si>
  <si>
    <t>European Launcher Development Organisation</t>
  </si>
  <si>
    <t>Europa I</t>
  </si>
  <si>
    <t>STV 1</t>
  </si>
  <si>
    <t>11/29/1968 11:12 p.m.</t>
  </si>
  <si>
    <t>Launch Area 6A | RAAF Woomera Range Complex</t>
  </si>
  <si>
    <t>Kosmos-3M | Sfera 3</t>
  </si>
  <si>
    <t>Sfera 3</t>
  </si>
  <si>
    <t>11/30/1968 noon</t>
  </si>
  <si>
    <t>Kosmos 11K63 | DS-P1-Yu 17</t>
  </si>
  <si>
    <t>DS-P1-Yu 17</t>
  </si>
  <si>
    <t>12/03/1968 2:52 p.m.</t>
  </si>
  <si>
    <t>Titan IIIB | KH-8 18</t>
  </si>
  <si>
    <t>KH-8 18</t>
  </si>
  <si>
    <t>12/04/1968 7:23 p.m.</t>
  </si>
  <si>
    <t>Thor Delta E1 | HEOS 1</t>
  </si>
  <si>
    <t>HEOS 1</t>
  </si>
  <si>
    <t>12/05/1968 6:55 p.m.</t>
  </si>
  <si>
    <t>Atlas SLV-3C Centaur | OAO 2</t>
  </si>
  <si>
    <t>OAO 2</t>
  </si>
  <si>
    <t>12/07/1968 8:40 a.m.</t>
  </si>
  <si>
    <t>Voskhod | Zenit-2 69</t>
  </si>
  <si>
    <t>Zenit-2 69</t>
  </si>
  <si>
    <t>12/10/1968 8:25 a.m.</t>
  </si>
  <si>
    <t>Thorad SLV-2G Agena D | KH-4A 49</t>
  </si>
  <si>
    <t>KH-4A 49</t>
  </si>
  <si>
    <t>12/12/1968 10:22 p.m.</t>
  </si>
  <si>
    <t>Kosmos 11K63 | DS-U2-I 3</t>
  </si>
  <si>
    <t>DS-U2-I 3</t>
  </si>
  <si>
    <t>12/14/1968 5:09 a.m.</t>
  </si>
  <si>
    <t>Thor Delta N | ESSA 8</t>
  </si>
  <si>
    <t>ESSA 8</t>
  </si>
  <si>
    <t>12/15/1968 5:21 p.m.</t>
  </si>
  <si>
    <t>Molniya-M | Molniya-1Yu 15L</t>
  </si>
  <si>
    <t>Molniya-1Yu 15L</t>
  </si>
  <si>
    <t>12/16/1968 9:15 a.m.</t>
  </si>
  <si>
    <t>Thor Delta M | INTELSAT III F-2</t>
  </si>
  <si>
    <t>INTELSAT III F-2</t>
  </si>
  <si>
    <t>12/19/1968 12:32 a.m.</t>
  </si>
  <si>
    <t>Kosmos 11K63 | DS-U2-GK 1</t>
  </si>
  <si>
    <t>DS-U2-GK 1</t>
  </si>
  <si>
    <t>12/19/1968 11:55 p.m.</t>
  </si>
  <si>
    <t>Saturn V | Apollo 8</t>
  </si>
  <si>
    <t>Apollo 8</t>
  </si>
  <si>
    <t>12/21/1968 12:51 p.m.</t>
  </si>
  <si>
    <t>Kosmos 11K63 | DS-U2-GF</t>
  </si>
  <si>
    <t>DS-U2-GF</t>
  </si>
  <si>
    <t>12/26/1968 9:45 a.m.</t>
  </si>
  <si>
    <t>Molniya-M | Venera-5</t>
  </si>
  <si>
    <t>Venera-5</t>
  </si>
  <si>
    <t>01/05/1969 6:28 a.m.</t>
  </si>
  <si>
    <t>Molniya-M | Venera-6</t>
  </si>
  <si>
    <t>Venera-6</t>
  </si>
  <si>
    <t>01/10/1969 5:51 a.m.</t>
  </si>
  <si>
    <t>Voskhod | Zenit-2 70</t>
  </si>
  <si>
    <t>Zenit-2 70</t>
  </si>
  <si>
    <t>01/12/1969 12:10 p.m.</t>
  </si>
  <si>
    <t>Soyuz | Soyuz 4</t>
  </si>
  <si>
    <t>Soyuz 4</t>
  </si>
  <si>
    <t>01/14/1969 7:30 a.m.</t>
  </si>
  <si>
    <t>Soyuz | Soyuz 5</t>
  </si>
  <si>
    <t>Soyuz 5</t>
  </si>
  <si>
    <t>01/15/1969 7:59 a.m.</t>
  </si>
  <si>
    <t>Proton / UR-500 K/D | Soyuz 7K-L1 No.13L</t>
  </si>
  <si>
    <t>01/20/1969 4:14 a.m.</t>
  </si>
  <si>
    <t>Thor Delta C1 | OSO 5</t>
  </si>
  <si>
    <t>OSO 5</t>
  </si>
  <si>
    <t>01/22/1969 4:48 p.m.</t>
  </si>
  <si>
    <t>Titan IIIB | KH-8 19</t>
  </si>
  <si>
    <t>KH-8 19</t>
  </si>
  <si>
    <t>01/22/1969 7:10 p.m.</t>
  </si>
  <si>
    <t>Voskhod | Zenit-4M 2</t>
  </si>
  <si>
    <t>Zenit-4M 2</t>
  </si>
  <si>
    <t>01/23/1969 9:15 a.m.</t>
  </si>
  <si>
    <t>Tsiklon-2A | US-AO 5</t>
  </si>
  <si>
    <t>US-AO 5</t>
  </si>
  <si>
    <t>01/25/1969 11:14 a.m.</t>
  </si>
  <si>
    <t>Thor Delta E1 | Isis 1</t>
  </si>
  <si>
    <t>Isis 1</t>
  </si>
  <si>
    <t>01/30/1969 6:46 a.m.</t>
  </si>
  <si>
    <t>Vostok 8A92M | Meteor-1 11</t>
  </si>
  <si>
    <t>Meteor-1 11</t>
  </si>
  <si>
    <t>02/01/1969 12:11 p.m.</t>
  </si>
  <si>
    <t>Thorad SLV-2G Agena D | KH-4B 6</t>
  </si>
  <si>
    <t>KH-4B 6</t>
  </si>
  <si>
    <t>02/05/1969 9:59 p.m.</t>
  </si>
  <si>
    <t>Thor Delta M | INTELSAT III F-3</t>
  </si>
  <si>
    <t>INTELSAT III F-3</t>
  </si>
  <si>
    <t>02/06/1969 12:39 a.m.</t>
  </si>
  <si>
    <t>Kosmos 11K63 | DS-P1-Yu 18</t>
  </si>
  <si>
    <t>DS-P1-Yu 18</t>
  </si>
  <si>
    <t>02/07/1969 1:59 p.m.</t>
  </si>
  <si>
    <t>Titan IIIC | TACSAT 1</t>
  </si>
  <si>
    <t>TACSAT 1</t>
  </si>
  <si>
    <t>02/09/1969 9:09 p.m.</t>
  </si>
  <si>
    <t>Proton | Luna-15a</t>
  </si>
  <si>
    <t>Luna-15a</t>
  </si>
  <si>
    <t>02/19/1969 6:48 a.m.</t>
  </si>
  <si>
    <t>N1 | Zond-M 1</t>
  </si>
  <si>
    <t>N1</t>
  </si>
  <si>
    <t>02/21/1969 9:18 a.m.</t>
  </si>
  <si>
    <t>110/38 (110R) | Baikonur Cosmodrome, Republic of Kazakhstan</t>
  </si>
  <si>
    <t>Atlas SLV-3C Centaur | Mariner 6</t>
  </si>
  <si>
    <t>Mariner 6</t>
  </si>
  <si>
    <t>02/25/1969 1:29 a.m.</t>
  </si>
  <si>
    <t>Voskhod | Zenit-2 71</t>
  </si>
  <si>
    <t>Zenit-2 71</t>
  </si>
  <si>
    <t>02/25/1969 10:20 a.m.</t>
  </si>
  <si>
    <t>Thor Delta E1 | ESSA 9</t>
  </si>
  <si>
    <t>ESSA 9</t>
  </si>
  <si>
    <t>02/26/1969 7:47 a.m.</t>
  </si>
  <si>
    <t>Voskhod | Zenit-4 51</t>
  </si>
  <si>
    <t>Zenit-4 51</t>
  </si>
  <si>
    <t>02/26/1969 8:30 a.m.</t>
  </si>
  <si>
    <t>Saturn V | Apollo 9</t>
  </si>
  <si>
    <t>Apollo 9</t>
  </si>
  <si>
    <t>03/03/1969 4 p.m.</t>
  </si>
  <si>
    <t>Titan IIIB | KH-8 20</t>
  </si>
  <si>
    <t>KH-8 20</t>
  </si>
  <si>
    <t>03/04/1969 7:30 p.m.</t>
  </si>
  <si>
    <t>Kosmos 11K63 | DS-P1-Yu 19</t>
  </si>
  <si>
    <t>DS-P1-Yu 19</t>
  </si>
  <si>
    <t>03/05/1969 1:04 p.m.</t>
  </si>
  <si>
    <t>Kosmos-3M | Tselina-O 4</t>
  </si>
  <si>
    <t>Tselina-O 4</t>
  </si>
  <si>
    <t>03/05/1969 5:25 p.m.</t>
  </si>
  <si>
    <t>Voskhod | Zenit-4 52</t>
  </si>
  <si>
    <t>Zenit-4 52</t>
  </si>
  <si>
    <t>03/06/1969 12:15 p.m.</t>
  </si>
  <si>
    <t>Voskhod | Zenit-4 53</t>
  </si>
  <si>
    <t>Zenit-4 53</t>
  </si>
  <si>
    <t>03/15/1969 12:15 p.m.</t>
  </si>
  <si>
    <t>Kosmos-3M | Sfera 4</t>
  </si>
  <si>
    <t>Sfera 4</t>
  </si>
  <si>
    <t>03/17/1969 4:40 p.m.</t>
  </si>
  <si>
    <t>Atlas F | OV1-17,18,19</t>
  </si>
  <si>
    <t>OV1-17,18,19</t>
  </si>
  <si>
    <t>03/18/1969 7:47 a.m.</t>
  </si>
  <si>
    <t>Thorad SLV-2G Agena D | KH-4A 50</t>
  </si>
  <si>
    <t>KH-4A 50</t>
  </si>
  <si>
    <t>03/19/1969 9:38 p.m.</t>
  </si>
  <si>
    <t>Voskhod | Zenit-2 72</t>
  </si>
  <si>
    <t>Zenit-2 72</t>
  </si>
  <si>
    <t>03/22/1969 12:15 p.m.</t>
  </si>
  <si>
    <t>Voskhod | Zenit-4 54</t>
  </si>
  <si>
    <t>Zenit-4 54</t>
  </si>
  <si>
    <t>03/24/1969 10:10 a.m.</t>
  </si>
  <si>
    <t>Vostok 8A92M | Meteor-1 1 (12L)</t>
  </si>
  <si>
    <t>Meteor-1 1 (12L)</t>
  </si>
  <si>
    <t>03/26/1969 12:30 p.m.</t>
  </si>
  <si>
    <t>Proton | Mars-2b</t>
  </si>
  <si>
    <t>Mars-2b</t>
  </si>
  <si>
    <t>03/27/1969 10:40 a.m.</t>
  </si>
  <si>
    <t>Atlas SLV-3C Centaur | Mariner 7</t>
  </si>
  <si>
    <t>Mariner 7</t>
  </si>
  <si>
    <t>03/27/1969 10:22 p.m.</t>
  </si>
  <si>
    <t>Kosmos 11K63 | DS-P1-I 5</t>
  </si>
  <si>
    <t>DS-P1-I 5</t>
  </si>
  <si>
    <t>03/28/1969 4 p.m.</t>
  </si>
  <si>
    <t>Proton | Mars-2c</t>
  </si>
  <si>
    <t>Mars-2c</t>
  </si>
  <si>
    <t>04/02/1969 10:33 a.m.</t>
  </si>
  <si>
    <t>Voskhod | Zenit-4 55</t>
  </si>
  <si>
    <t>Zenit-4 55</t>
  </si>
  <si>
    <t>04/04/1969 10:20 a.m.</t>
  </si>
  <si>
    <t>Kosmos 11K63 | DS-P1-Yu 20</t>
  </si>
  <si>
    <t>DS-P1-Yu 20</t>
  </si>
  <si>
    <t>04/04/1969 1 p.m.</t>
  </si>
  <si>
    <t>Voskhod | Zenit-2 73</t>
  </si>
  <si>
    <t>Zenit-2 73</t>
  </si>
  <si>
    <t>04/09/1969 1 p.m.</t>
  </si>
  <si>
    <t>Molniya-M | Molniya-1 11</t>
  </si>
  <si>
    <t>Molniya-1 11</t>
  </si>
  <si>
    <t>04/11/1969 2:30 a.m.</t>
  </si>
  <si>
    <t>Atlas SLV-3A Agena D | Canyon 2</t>
  </si>
  <si>
    <t>Canyon 2</t>
  </si>
  <si>
    <t>04/13/1969 2:30 a.m.</t>
  </si>
  <si>
    <t>Thorad SLV-2G Agena D | Nimbus 3</t>
  </si>
  <si>
    <t>Nimbus 3</t>
  </si>
  <si>
    <t>04/14/1969 7:54 a.m.</t>
  </si>
  <si>
    <t>Voskhod | Zenit-4 56</t>
  </si>
  <si>
    <t>Zenit-4 56</t>
  </si>
  <si>
    <t>04/15/1969 8:14 a.m.</t>
  </si>
  <si>
    <t>Titan IIIB | KH-8 21</t>
  </si>
  <si>
    <t>KH-8 21</t>
  </si>
  <si>
    <t>04/15/1969 5:30 p.m.</t>
  </si>
  <si>
    <t>Voskhod | Zenit-4M 3</t>
  </si>
  <si>
    <t>Zenit-4M 3</t>
  </si>
  <si>
    <t>04/23/1969 9:55 a.m.</t>
  </si>
  <si>
    <t>Thorad SLV-2G Agena D | KH-4A 51</t>
  </si>
  <si>
    <t>KH-4A 51</t>
  </si>
  <si>
    <t>05/02/1969 1:46 a.m.</t>
  </si>
  <si>
    <t>Voskhod | Zenit-2 74</t>
  </si>
  <si>
    <t>Zenit-2 74</t>
  </si>
  <si>
    <t>05/13/1969 9:15 a.m.</t>
  </si>
  <si>
    <t>Saturn V | Apollo 10</t>
  </si>
  <si>
    <t>Apollo 10</t>
  </si>
  <si>
    <t>05/18/1969 4:49 p.m.</t>
  </si>
  <si>
    <t>Launch Complex 39B | Kennedy Space Center, FL, USA</t>
  </si>
  <si>
    <t>Voskhod | Zenit-4 57</t>
  </si>
  <si>
    <t>Zenit-4 57</t>
  </si>
  <si>
    <t>05/20/1969 8:40 a.m.</t>
  </si>
  <si>
    <t>Thor Delta M | INTELSAT III F-4</t>
  </si>
  <si>
    <t>INTELSAT III F-4</t>
  </si>
  <si>
    <t>05/22/1969 2 a.m.</t>
  </si>
  <si>
    <t>Titan IIIC | Vela 5A &amp; 5B</t>
  </si>
  <si>
    <t>Vela 5A &amp; 5B</t>
  </si>
  <si>
    <t>05/23/1969 7:57 a.m.</t>
  </si>
  <si>
    <t>Kosmos 11K63 | DS-P1-Yu 21</t>
  </si>
  <si>
    <t>DS-P1-Yu 21</t>
  </si>
  <si>
    <t>05/27/1969 12:59 p.m.</t>
  </si>
  <si>
    <t>Voskhod | Zenit-4 58</t>
  </si>
  <si>
    <t>Zenit-4 58</t>
  </si>
  <si>
    <t>05/29/1969 6:59 a.m.</t>
  </si>
  <si>
    <t>Kosmos 11K63 | DS-P1-Yu 22</t>
  </si>
  <si>
    <t>DS-P1-Yu 22</t>
  </si>
  <si>
    <t>06/03/1969 12:57 p.m.</t>
  </si>
  <si>
    <t>Titan IIIB | KH-8 22</t>
  </si>
  <si>
    <t>KH-8 22</t>
  </si>
  <si>
    <t>06/03/1969 4:49 p.m.</t>
  </si>
  <si>
    <t>Thorad SLV-2H Agena D | OGO 6</t>
  </si>
  <si>
    <t>Thorad SLV-2H Agena D</t>
  </si>
  <si>
    <t>OGO 6</t>
  </si>
  <si>
    <t>06/05/1969 2:42 p.m.</t>
  </si>
  <si>
    <t>Proton | Luna-15b</t>
  </si>
  <si>
    <t>Luna-15b</t>
  </si>
  <si>
    <t>06/14/1969 4 a.m.</t>
  </si>
  <si>
    <t>Voskhod | Zenit-4 59</t>
  </si>
  <si>
    <t>Zenit-4 59</t>
  </si>
  <si>
    <t>06/15/1969 8:59 a.m.</t>
  </si>
  <si>
    <t>Thor Delta E1 | IMP G</t>
  </si>
  <si>
    <t>IMP G</t>
  </si>
  <si>
    <t>06/21/1969 8:47 a.m.</t>
  </si>
  <si>
    <t>Voskhod | Zenit-2 75</t>
  </si>
  <si>
    <t>Zenit-2 75</t>
  </si>
  <si>
    <t>06/24/1969 6:50 a.m.</t>
  </si>
  <si>
    <t>Voskhod | Zenit-4 60</t>
  </si>
  <si>
    <t>Zenit-4 60</t>
  </si>
  <si>
    <t>06/27/1969 6:59 a.m.</t>
  </si>
  <si>
    <t>Thor Delta N | Biosat 3</t>
  </si>
  <si>
    <t>Biosat 3</t>
  </si>
  <si>
    <t>06/29/1969 3:15 a.m.</t>
  </si>
  <si>
    <t>Europa I | STV 2</t>
  </si>
  <si>
    <t>STV 2</t>
  </si>
  <si>
    <t>07/02/1969 10:55 p.m.</t>
  </si>
  <si>
    <t>N1 | Zond-M 2</t>
  </si>
  <si>
    <t>07/03/1969 8:18 p.m.</t>
  </si>
  <si>
    <t>Voskhod | Zenit-4 61</t>
  </si>
  <si>
    <t>Zenit-4 61</t>
  </si>
  <si>
    <t>07/10/1969 9 a.m.</t>
  </si>
  <si>
    <t>Proton | Luna-15</t>
  </si>
  <si>
    <t>Luna-15</t>
  </si>
  <si>
    <t>07/13/1969 2:54 a.m.</t>
  </si>
  <si>
    <t>Saturn V | Apollo 11</t>
  </si>
  <si>
    <t>Apollo 11</t>
  </si>
  <si>
    <t>07/16/1969 1:32 p.m.</t>
  </si>
  <si>
    <t>Voskhod | Zenit-2 76</t>
  </si>
  <si>
    <t>Zenit-2 76</t>
  </si>
  <si>
    <t>07/22/1969 12:30 p.m.</t>
  </si>
  <si>
    <t>Molniya-M | Molniya-1 12</t>
  </si>
  <si>
    <t>Molniya-1 12</t>
  </si>
  <si>
    <t>07/22/1969 12:55 p.m.</t>
  </si>
  <si>
    <t>Thor Burner 2 | DSAP-4B F3</t>
  </si>
  <si>
    <t>DSAP-4B F3</t>
  </si>
  <si>
    <t>07/23/1969 4:39 a.m.</t>
  </si>
  <si>
    <t>Kosmos 11K63 | DS-P1-Yu 23</t>
  </si>
  <si>
    <t>DS-P1-Yu 23</t>
  </si>
  <si>
    <t>07/23/1969 9 a.m.</t>
  </si>
  <si>
    <t>Thorad SLV-2H Agena D | KH-4B 7</t>
  </si>
  <si>
    <t>KH-4B 7</t>
  </si>
  <si>
    <t>07/24/1969 1:30 a.m.</t>
  </si>
  <si>
    <t>Thor Delta M | INTELSAT III F-5</t>
  </si>
  <si>
    <t>INTELSAT III F-5</t>
  </si>
  <si>
    <t>07/26/1969 2:06 a.m.</t>
  </si>
  <si>
    <t>Thorad SLV-2G Agena D | Strawman 2</t>
  </si>
  <si>
    <t>Strawman 2</t>
  </si>
  <si>
    <t>07/31/1969 10:19 a.m.</t>
  </si>
  <si>
    <t>Tsiklon-2 | IS-GVM 1</t>
  </si>
  <si>
    <t>Tsiklon-2</t>
  </si>
  <si>
    <t>IS-GVM 1</t>
  </si>
  <si>
    <t>08/06/1969 5:40 a.m.</t>
  </si>
  <si>
    <t>Proton / UR-500 K/D | Zond 7</t>
  </si>
  <si>
    <t>08/07/1969 11:48 p.m.</t>
  </si>
  <si>
    <t>Thor Delta N | OSO 6</t>
  </si>
  <si>
    <t>OSO 6</t>
  </si>
  <si>
    <t>08/09/1969 7:52 a.m.</t>
  </si>
  <si>
    <t>Atlas SLV-3C Centaur | ATS 5</t>
  </si>
  <si>
    <t>ATS 5</t>
  </si>
  <si>
    <t>08/12/1969 11:01 a.m.</t>
  </si>
  <si>
    <t>Kosmos-3M | Zaliv 3</t>
  </si>
  <si>
    <t>Zaliv 3</t>
  </si>
  <si>
    <t>08/13/1969 10 p.m.</t>
  </si>
  <si>
    <t>Voskhod | Zenit-2M 4</t>
  </si>
  <si>
    <t>Zenit-2M 4</t>
  </si>
  <si>
    <t>08/16/1969 11:59 a.m.</t>
  </si>
  <si>
    <t>Voskhod | Zenit-4 62</t>
  </si>
  <si>
    <t>Zenit-4 62</t>
  </si>
  <si>
    <t>08/19/1969 1 p.m.</t>
  </si>
  <si>
    <t>Kosmos 11K63 | DS-P1-Yu 24</t>
  </si>
  <si>
    <t>DS-P1-Yu 24</t>
  </si>
  <si>
    <t>08/22/1969 2:14 p.m.</t>
  </si>
  <si>
    <t>Titan 23B | KH-8 23</t>
  </si>
  <si>
    <t>Titan 23B</t>
  </si>
  <si>
    <t>KH-8 23</t>
  </si>
  <si>
    <t>08/23/1969 4 p.m.</t>
  </si>
  <si>
    <t>Thor Delta L | Pioneer E</t>
  </si>
  <si>
    <t>Thor Delta L</t>
  </si>
  <si>
    <t>Pioneer E</t>
  </si>
  <si>
    <t>08/27/1969 9:59 p.m.</t>
  </si>
  <si>
    <t>Voskhod | Zenit-4 63</t>
  </si>
  <si>
    <t>Zenit-4 63</t>
  </si>
  <si>
    <t>08/29/1969 9:05 a.m.</t>
  </si>
  <si>
    <t>Voskhod | Zenit-4 64</t>
  </si>
  <si>
    <t>Zenit-4 64</t>
  </si>
  <si>
    <t>09/02/1969 11 a.m.</t>
  </si>
  <si>
    <t>R-36O 8K69 | OGCh 21</t>
  </si>
  <si>
    <t>OGCh 21</t>
  </si>
  <si>
    <t>09/15/1969 4 p.m.</t>
  </si>
  <si>
    <t>191/66 | Baikonur Cosmodrome, Republic of Kazakhstan</t>
  </si>
  <si>
    <t>Voskhod | Zenit-4 65</t>
  </si>
  <si>
    <t>Zenit-4 65</t>
  </si>
  <si>
    <t>09/18/1969 8:40 a.m.</t>
  </si>
  <si>
    <t>Lambda 4S | Ohsumi 4</t>
  </si>
  <si>
    <t>Ohsumi 4</t>
  </si>
  <si>
    <t>09/22/1969 2:10 a.m.</t>
  </si>
  <si>
    <t>Thorad SLV-2G Agena D | KH-4A 52</t>
  </si>
  <si>
    <t>KH-4A 52</t>
  </si>
  <si>
    <t>09/22/1969 9:11 p.m.</t>
  </si>
  <si>
    <t>Proton | Luna-16a</t>
  </si>
  <si>
    <t>Luna-16a</t>
  </si>
  <si>
    <t>09/23/1969 2:07 p.m.</t>
  </si>
  <si>
    <t>Voskhod | Zenit-2 77</t>
  </si>
  <si>
    <t>Zenit-2 77</t>
  </si>
  <si>
    <t>09/24/1969 12:15 p.m.</t>
  </si>
  <si>
    <t>Thorad SLV-2G Agena D | Poppy 8A,B,C,D</t>
  </si>
  <si>
    <t>Poppy 8A,B,C,D</t>
  </si>
  <si>
    <t>09/30/1969 1:40 p.m.</t>
  </si>
  <si>
    <t>Scout B | ESRO 1B (Boreas)</t>
  </si>
  <si>
    <t>ESRO 1B (Boreas)</t>
  </si>
  <si>
    <t>10/01/1969 10:29 p.m.</t>
  </si>
  <si>
    <t>Vostok 8A92M | Meteor-1 2 (15L)</t>
  </si>
  <si>
    <t>Meteor-1 2 (15L)</t>
  </si>
  <si>
    <t>10/06/1969 1:45 a.m.</t>
  </si>
  <si>
    <t>Soyuz | Soyuz 6</t>
  </si>
  <si>
    <t>Soyuz 6</t>
  </si>
  <si>
    <t>10/11/1969 11:10 a.m.</t>
  </si>
  <si>
    <t>Soyuz | Soyuz 7</t>
  </si>
  <si>
    <t>Soyuz 7</t>
  </si>
  <si>
    <t>10/12/1969 10:44 a.m.</t>
  </si>
  <si>
    <t>Soyuz | Soyuz 8</t>
  </si>
  <si>
    <t>Soyuz 8</t>
  </si>
  <si>
    <t>10/13/1969 9:09 a.m.</t>
  </si>
  <si>
    <t>Kosmos 11K63 | DS-U3-IK 1</t>
  </si>
  <si>
    <t>DS-U3-IK 1</t>
  </si>
  <si>
    <t>10/14/1969 1:19 p.m.</t>
  </si>
  <si>
    <t>Voskhod | Zenit-4 66</t>
  </si>
  <si>
    <t>Zenit-4 66</t>
  </si>
  <si>
    <t>10/17/1969 11:45 a.m.</t>
  </si>
  <si>
    <t>Kosmos 11K63 | DS-P1-Yu 25</t>
  </si>
  <si>
    <t>DS-P1-Yu 25</t>
  </si>
  <si>
    <t>10/18/1969 10 a.m.</t>
  </si>
  <si>
    <t>Kosmos-3M | Zaliv 4</t>
  </si>
  <si>
    <t>Zaliv 4</t>
  </si>
  <si>
    <t>10/21/1969 12:49 p.m.</t>
  </si>
  <si>
    <t>132/1 (132L) | Plesetsk Cosmodrome, Russian Federation</t>
  </si>
  <si>
    <t>Proton | Luna-16b</t>
  </si>
  <si>
    <t>Luna-16b</t>
  </si>
  <si>
    <t>10/22/1969 2:09 p.m.</t>
  </si>
  <si>
    <t>Voskhod | Zenit-2M 5</t>
  </si>
  <si>
    <t>Zenit-2M 5</t>
  </si>
  <si>
    <t>10/24/1969 9:40 a.m.</t>
  </si>
  <si>
    <t>Kosmos 11K63 | DS-P1-Yu 26</t>
  </si>
  <si>
    <t>DS-P1-Yu 26</t>
  </si>
  <si>
    <t>10/24/1969 1:01 p.m.</t>
  </si>
  <si>
    <t>Titan 23B | KH-8 24</t>
  </si>
  <si>
    <t>KH-8 24</t>
  </si>
  <si>
    <t>10/24/1969 6:10 p.m.</t>
  </si>
  <si>
    <t>Kosmos 11K63 | DS-P1-I 6</t>
  </si>
  <si>
    <t>DS-P1-I 6</t>
  </si>
  <si>
    <t>11/04/1969 11:59 a.m.</t>
  </si>
  <si>
    <t>Scout B | Azur</t>
  </si>
  <si>
    <t>German Aerospace Center</t>
  </si>
  <si>
    <t>Azur</t>
  </si>
  <si>
    <t>11/08/1969 1:52 a.m.</t>
  </si>
  <si>
    <t>Voskhod | Zenit-2 78</t>
  </si>
  <si>
    <t>Zenit-2 78</t>
  </si>
  <si>
    <t>11/12/1969 11:30 a.m.</t>
  </si>
  <si>
    <t>Saturn V | Apollo 12</t>
  </si>
  <si>
    <t>Apollo 12</t>
  </si>
  <si>
    <t>11/14/1969 4:22 p.m.</t>
  </si>
  <si>
    <t>Voskhod | Zenit-4 67</t>
  </si>
  <si>
    <t>Zenit-4 67</t>
  </si>
  <si>
    <t>11/15/1969 8:30 a.m.</t>
  </si>
  <si>
    <t>Thor Delta M | Skynet IA</t>
  </si>
  <si>
    <t>Skynet IA</t>
  </si>
  <si>
    <t>11/22/1969 12:37 a.m.</t>
  </si>
  <si>
    <t>Kosmos 11K63 | DS-P1-Yu 27</t>
  </si>
  <si>
    <t>DS-P1-Yu 27</t>
  </si>
  <si>
    <t>11/24/1969 11 a.m.</t>
  </si>
  <si>
    <t>Kosmos-3M | Sfera 5</t>
  </si>
  <si>
    <t>Sfera 5</t>
  </si>
  <si>
    <t>11/24/1969 4:49 p.m.</t>
  </si>
  <si>
    <t>Proton / UR-500 K/D | Soyuz 7K-L1E No.1</t>
  </si>
  <si>
    <t>11/28/1969 9 a.m.</t>
  </si>
  <si>
    <t>Voskhod | Zenit-2M 6</t>
  </si>
  <si>
    <t>Zenit-2M 6</t>
  </si>
  <si>
    <t>12/03/1969 1:20 p.m.</t>
  </si>
  <si>
    <t>43/4 (43R) | Plesetsk Cosmodrome, Russian Federation</t>
  </si>
  <si>
    <t>Thorad SLV-2H Agena D | KH-4B 8</t>
  </si>
  <si>
    <t>KH-4B 8</t>
  </si>
  <si>
    <t>12/04/1969 9:38 p.m.</t>
  </si>
  <si>
    <t>Kosmos 11K63 | DS-P1-Yu 28</t>
  </si>
  <si>
    <t>DS-P1-Yu 28</t>
  </si>
  <si>
    <t>12/11/1969 12:58 p.m.</t>
  </si>
  <si>
    <t>Kosmos-3M | Tselina-O 5</t>
  </si>
  <si>
    <t>Tselina-O 5</t>
  </si>
  <si>
    <t>12/20/1969 3:26 a.m.</t>
  </si>
  <si>
    <t>Tsiklon-2 | I2P 3</t>
  </si>
  <si>
    <t>I2P 3</t>
  </si>
  <si>
    <t>12/23/1969 9:25 a.m.</t>
  </si>
  <si>
    <t>Voskhod | Zenit-4MK 1</t>
  </si>
  <si>
    <t>Zenit-4MK 1</t>
  </si>
  <si>
    <t>12/23/1969 1:50 p.m.</t>
  </si>
  <si>
    <t>Kosmos 11K63 | DS-U1-IK 1</t>
  </si>
  <si>
    <t>DS-U1-IK 1</t>
  </si>
  <si>
    <t>12/25/1969 9:59 a.m.</t>
  </si>
  <si>
    <t>Kosmos-3M | Ionosfernaya Stantsiya 1</t>
  </si>
  <si>
    <t>Ionosfernaya Stantsiya 1</t>
  </si>
  <si>
    <t>12/27/1969 2:20 p.m.</t>
  </si>
  <si>
    <t>Voskhod | Zenit-2M 7</t>
  </si>
  <si>
    <t>Zenit-2M 7</t>
  </si>
  <si>
    <t>01/09/1970 9:20 a.m.</t>
  </si>
  <si>
    <t>Titan 23B | KH-8 25</t>
  </si>
  <si>
    <t>KH-8 25</t>
  </si>
  <si>
    <t>01/14/1970 6:43 p.m.</t>
  </si>
  <si>
    <t>Thor Delta M | INTELSAT III F-6</t>
  </si>
  <si>
    <t>INTELSAT III F-6</t>
  </si>
  <si>
    <t>01/15/1970 12:16 a.m.</t>
  </si>
  <si>
    <t>Kosmos 11K63 | DS-P1-Yu 29</t>
  </si>
  <si>
    <t>DS-P1-Yu 29</t>
  </si>
  <si>
    <t>01/15/1970 1:39 p.m.</t>
  </si>
  <si>
    <t>Kosmos 11K63 | DS-MO 2</t>
  </si>
  <si>
    <t>DS-MO 2</t>
  </si>
  <si>
    <t>01/16/1970 10:59 a.m.</t>
  </si>
  <si>
    <t>Kosmos 11K63 | DS-U2-MG 1</t>
  </si>
  <si>
    <t>DS-U2-MG 1</t>
  </si>
  <si>
    <t>01/20/1970 8:20 p.m.</t>
  </si>
  <si>
    <t>Voskhod | Zenit-4 68</t>
  </si>
  <si>
    <t>Zenit-4 68</t>
  </si>
  <si>
    <t>01/21/1970 noon</t>
  </si>
  <si>
    <t>Thor Delta N6 | ITOS 1</t>
  </si>
  <si>
    <t>Thor Delta N6</t>
  </si>
  <si>
    <t>ITOS 1</t>
  </si>
  <si>
    <t>01/23/1970 11:31 a.m.</t>
  </si>
  <si>
    <t>Kosmos 11K63 | DS-P1-I 7</t>
  </si>
  <si>
    <t>DS-P1-I 7</t>
  </si>
  <si>
    <t>01/30/1970 3:40 p.m.</t>
  </si>
  <si>
    <t>Thorad SLV-2G Agena D | SERT 2</t>
  </si>
  <si>
    <t>SERT 2</t>
  </si>
  <si>
    <t>02/04/1970 2:59 a.m.</t>
  </si>
  <si>
    <t>Proton | Luna-16c</t>
  </si>
  <si>
    <t>Luna-16c</t>
  </si>
  <si>
    <t>02/06/1970 4:16 a.m.</t>
  </si>
  <si>
    <t>Voskhod | Zenit-4 69</t>
  </si>
  <si>
    <t>Zenit-4 69</t>
  </si>
  <si>
    <t>02/10/1970 noon</t>
  </si>
  <si>
    <t>Lambda 4S | Ohsumi 5</t>
  </si>
  <si>
    <t>Ohsumi 5</t>
  </si>
  <si>
    <t>02/11/1970 4:25 a.m.</t>
  </si>
  <si>
    <t>Thor Burner 2 | DSAP-5A F1</t>
  </si>
  <si>
    <t>DSAP-5A F1</t>
  </si>
  <si>
    <t>02/11/1970 8:40 a.m.</t>
  </si>
  <si>
    <t>Molniya-M | Molniya-1 13</t>
  </si>
  <si>
    <t>Molniya-1 13</t>
  </si>
  <si>
    <t>02/19/1970 6:57 p.m.</t>
  </si>
  <si>
    <t>Kosmos 11K63 | DS-P1-Yu 30</t>
  </si>
  <si>
    <t>DS-P1-Yu 30</t>
  </si>
  <si>
    <t>02/27/1970 5:24 p.m.</t>
  </si>
  <si>
    <t>Voskhod | Zenit-2 79</t>
  </si>
  <si>
    <t>Zenit-2 79</t>
  </si>
  <si>
    <t>03/04/1970 12:14 p.m.</t>
  </si>
  <si>
    <t>Thorad SLV-2H Agena D | KH-4B 9</t>
  </si>
  <si>
    <t>KH-4B 9</t>
  </si>
  <si>
    <t>03/04/1970 10:15 p.m.</t>
  </si>
  <si>
    <t>Diamant B | Dial Wika</t>
  </si>
  <si>
    <t>Diamant B</t>
  </si>
  <si>
    <t>Dial Wika</t>
  </si>
  <si>
    <t>03/10/1970 12:20 p.m.</t>
  </si>
  <si>
    <t>Diamant Launch Area | Kourou, French Guiana</t>
  </si>
  <si>
    <t>Voskhod | Zenit-2 80</t>
  </si>
  <si>
    <t>Zenit-2 80</t>
  </si>
  <si>
    <t>03/13/1970 8 a.m.</t>
  </si>
  <si>
    <t>Vostok 8A92M | Meteor-1 3 (14L)</t>
  </si>
  <si>
    <t>Meteor-1 3 (14L)</t>
  </si>
  <si>
    <t>03/17/1970 11:10 a.m.</t>
  </si>
  <si>
    <t>Kosmos 11K63 | DS-P1-I 8</t>
  </si>
  <si>
    <t>DS-P1-I 8</t>
  </si>
  <si>
    <t>03/18/1970 2:39 p.m.</t>
  </si>
  <si>
    <t>Thor Delta M | NATO IIA</t>
  </si>
  <si>
    <t>NATO IIA</t>
  </si>
  <si>
    <t>03/20/1970 11:52 p.m.</t>
  </si>
  <si>
    <t>Voskhod | Zenit-4MK 2</t>
  </si>
  <si>
    <t>Zenit-4MK 2</t>
  </si>
  <si>
    <t>03/27/1970 11:45 a.m.</t>
  </si>
  <si>
    <t>Voskhod | Zenit-2M 8</t>
  </si>
  <si>
    <t>Zenit-2M 8</t>
  </si>
  <si>
    <t>04/03/1970 8:30 a.m.</t>
  </si>
  <si>
    <t>Kosmos-3M | Tselina-O 6</t>
  </si>
  <si>
    <t>Tselina-O 6</t>
  </si>
  <si>
    <t>04/07/1970 11:10 a.m.</t>
  </si>
  <si>
    <t>Thorad SLV-2G Agena D | Nimbus 4</t>
  </si>
  <si>
    <t>Nimbus 4</t>
  </si>
  <si>
    <t>04/08/1970 8:17 a.m.</t>
  </si>
  <si>
    <t>Voskhod | Zenit-4 70</t>
  </si>
  <si>
    <t>Zenit-4 70</t>
  </si>
  <si>
    <t>04/08/1970 10:15 a.m.</t>
  </si>
  <si>
    <t>Titan IIIC | Vela 6A &amp; 6B</t>
  </si>
  <si>
    <t>Vela 6A &amp; 6B</t>
  </si>
  <si>
    <t>04/08/1970 10:50 a.m.</t>
  </si>
  <si>
    <t>Kosmos-3M | Zaliv 5</t>
  </si>
  <si>
    <t>Zaliv 5</t>
  </si>
  <si>
    <t>04/11/1970 5 p.m.</t>
  </si>
  <si>
    <t>Saturn V | Apollo 13</t>
  </si>
  <si>
    <t>Apollo 13</t>
  </si>
  <si>
    <t>04/11/1970 7:13 p.m.</t>
  </si>
  <si>
    <t>Voskhod | Zenit-4M 4</t>
  </si>
  <si>
    <t>Zenit-4M 4</t>
  </si>
  <si>
    <t>04/15/1970 9 a.m.</t>
  </si>
  <si>
    <t>Titan 23B | KH-8 26</t>
  </si>
  <si>
    <t>KH-8 26</t>
  </si>
  <si>
    <t>04/15/1970 3:52 p.m.</t>
  </si>
  <si>
    <t>Thor Delta M | INTELSAT III F-7</t>
  </si>
  <si>
    <t>INTELSAT III F-7</t>
  </si>
  <si>
    <t>04/23/1970 12:46 a.m.</t>
  </si>
  <si>
    <t>Kosmos 11K63 | DS-P1-Yu 31</t>
  </si>
  <si>
    <t>DS-P1-Yu 31</t>
  </si>
  <si>
    <t>04/23/1970 1:20 p.m.</t>
  </si>
  <si>
    <t>Long March 1 | Dong Fang Hong 1</t>
  </si>
  <si>
    <t>Seventh Ministry of Machine Building Industry</t>
  </si>
  <si>
    <t>Long March 1</t>
  </si>
  <si>
    <t>04/24/1970 1:37 p.m.</t>
  </si>
  <si>
    <t>Launch Area 2A | Jiuquan, People's Republic of China</t>
  </si>
  <si>
    <t>Kosmos 11K63 | DS-U1-R</t>
  </si>
  <si>
    <t>DS-U1-R</t>
  </si>
  <si>
    <t>04/24/1970 10:24 p.m.</t>
  </si>
  <si>
    <t>Kosmos-3M | Strela-1M 1-8</t>
  </si>
  <si>
    <t>Strela-1M 1-8</t>
  </si>
  <si>
    <t>04/25/1970 5:09 p.m.</t>
  </si>
  <si>
    <t>Vostok 8A92M | Meteor-1 4 (13L)</t>
  </si>
  <si>
    <t>Meteor-1 4 (13L)</t>
  </si>
  <si>
    <t>04/28/1970 10:50 a.m.</t>
  </si>
  <si>
    <t>Voskhod | Zenit-2 81</t>
  </si>
  <si>
    <t>Zenit-2 81</t>
  </si>
  <si>
    <t>05/12/1970 10:10 a.m.</t>
  </si>
  <si>
    <t>Voskhod | Zenit-4 71</t>
  </si>
  <si>
    <t>Zenit-4 71</t>
  </si>
  <si>
    <t>05/20/1970 9:20 a.m.</t>
  </si>
  <si>
    <t>Thorad SLV-2H Agena D | KH-4B 10</t>
  </si>
  <si>
    <t>KH-4B 10</t>
  </si>
  <si>
    <t>05/20/1970 9:35 p.m.</t>
  </si>
  <si>
    <t>Kosmos 11K63 | DS-P1-Yu 32</t>
  </si>
  <si>
    <t>DS-P1-Yu 32</t>
  </si>
  <si>
    <t>05/22/1970 12:39 p.m.</t>
  </si>
  <si>
    <t>Soyuz | Soyuz 9</t>
  </si>
  <si>
    <t>Soyuz 9</t>
  </si>
  <si>
    <t>06/01/1970 7 p.m.</t>
  </si>
  <si>
    <t>Voskhod | Zenit-4 72</t>
  </si>
  <si>
    <t>Zenit-4 72</t>
  </si>
  <si>
    <t>06/10/1970 9:30 a.m.</t>
  </si>
  <si>
    <t>Europa I | STV 3 (ELDO F9)</t>
  </si>
  <si>
    <t>STV 3 (ELDO F9)</t>
  </si>
  <si>
    <t>06/12/1970 1:10 a.m.</t>
  </si>
  <si>
    <t>Kosmos 11K63 | DS-P1-Yu 33</t>
  </si>
  <si>
    <t>DS-P1-Yu 33</t>
  </si>
  <si>
    <t>06/12/1970 9:30 a.m.</t>
  </si>
  <si>
    <t>Kosmos 11K63 | DS-U2-GK 2</t>
  </si>
  <si>
    <t>DS-U2-GK 2</t>
  </si>
  <si>
    <t>06/13/1970 4:59 a.m.</t>
  </si>
  <si>
    <t>Voskhod | Zenit-4 73</t>
  </si>
  <si>
    <t>Zenit-4 73</t>
  </si>
  <si>
    <t>06/17/1970 12:59 p.m.</t>
  </si>
  <si>
    <t>Atlas SLV-3A Agena D | Aquacade 1</t>
  </si>
  <si>
    <t>Aquacade 1</t>
  </si>
  <si>
    <t>06/19/1970 11:37 a.m.</t>
  </si>
  <si>
    <t>Vostok 8A92M | Meteor-1 5 (17L)</t>
  </si>
  <si>
    <t>Meteor-1 5 (17L)</t>
  </si>
  <si>
    <t>06/23/1970 2:15 p.m.</t>
  </si>
  <si>
    <t>Titan 23B | KH-8 27</t>
  </si>
  <si>
    <t>KH-8 27</t>
  </si>
  <si>
    <t>06/25/1970 2:50 p.m.</t>
  </si>
  <si>
    <t>Molniya-M | Molniya-1 14</t>
  </si>
  <si>
    <t>Molniya-1 14</t>
  </si>
  <si>
    <t>06/26/1970 3:23 a.m.</t>
  </si>
  <si>
    <t>Voskhod | Zenit-2M 9</t>
  </si>
  <si>
    <t>Zenit-2M 9</t>
  </si>
  <si>
    <t>06/26/1970 noon</t>
  </si>
  <si>
    <t>Kosmos 11K63 | DS-P1-Yu 34</t>
  </si>
  <si>
    <t>DS-P1-Yu 34</t>
  </si>
  <si>
    <t>06/27/1970 7:39 a.m.</t>
  </si>
  <si>
    <t>Kosmos-3M | Strela-2M 1</t>
  </si>
  <si>
    <t>Strela-2M 1</t>
  </si>
  <si>
    <t>06/27/1970 4:39 p.m.</t>
  </si>
  <si>
    <t>Voskhod | Zenit-4 74</t>
  </si>
  <si>
    <t>Zenit-4 74</t>
  </si>
  <si>
    <t>07/07/1970 10:30 a.m.</t>
  </si>
  <si>
    <t>Voskhod | Zenit-2M 10</t>
  </si>
  <si>
    <t>Zenit-2M 10</t>
  </si>
  <si>
    <t>07/09/1970 1:35 p.m.</t>
  </si>
  <si>
    <t>Voskhod | Zenit-4 75</t>
  </si>
  <si>
    <t>Zenit-4 75</t>
  </si>
  <si>
    <t>07/21/1970 12:30 p.m.</t>
  </si>
  <si>
    <t>Thorad SLV-2H Agena D | KH-4B 11</t>
  </si>
  <si>
    <t>KH-4B 11</t>
  </si>
  <si>
    <t>07/23/1970 1:25 a.m.</t>
  </si>
  <si>
    <t>Thor Delta M | INTELSAT III F-8</t>
  </si>
  <si>
    <t>INTELSAT III F-8</t>
  </si>
  <si>
    <t>07/23/1970 11:23 p.m.</t>
  </si>
  <si>
    <t>R-36O 8K69 | R-36O 8K69 | OGCh 22</t>
  </si>
  <si>
    <t>R-36O 8K69 | OGCh 22</t>
  </si>
  <si>
    <t>07/28/1970 10 p.m.</t>
  </si>
  <si>
    <t>Kosmos 11K63 | DS-U2-IK 1</t>
  </si>
  <si>
    <t>DS-U2-IK 1</t>
  </si>
  <si>
    <t>08/07/1970 2:59 a.m.</t>
  </si>
  <si>
    <t>Voskhod | Zenit-4 76</t>
  </si>
  <si>
    <t>Zenit-4 76</t>
  </si>
  <si>
    <t>08/07/1970 9:30 a.m.</t>
  </si>
  <si>
    <t>Kosmos 11K63 | DS-U2-MG 2</t>
  </si>
  <si>
    <t>DS-U2-MG 2</t>
  </si>
  <si>
    <t>08/10/1970 7:59 p.m.</t>
  </si>
  <si>
    <t>Molniya-M | Venera-7</t>
  </si>
  <si>
    <t>Venera-7</t>
  </si>
  <si>
    <t>08/17/1970 5:38 a.m.</t>
  </si>
  <si>
    <t>Titan 23B | KH-8 28</t>
  </si>
  <si>
    <t>KH-8 28</t>
  </si>
  <si>
    <t>08/18/1970 2:45 p.m.</t>
  </si>
  <si>
    <t>Thor Delta M | Skynet IB</t>
  </si>
  <si>
    <t>Skynet IB</t>
  </si>
  <si>
    <t>08/19/1970 12:11 p.m.</t>
  </si>
  <si>
    <t>Kosmos 11K63 | DS-P1-Yu 35</t>
  </si>
  <si>
    <t>DS-P1-Yu 35</t>
  </si>
  <si>
    <t>08/19/1970 2:59 p.m.</t>
  </si>
  <si>
    <t>Kosmos-3M | DS-P1-M 1</t>
  </si>
  <si>
    <t>DS-P1-M 1</t>
  </si>
  <si>
    <t>08/20/1970 2:30 p.m.</t>
  </si>
  <si>
    <t>Molniya-M | Venera-8a</t>
  </si>
  <si>
    <t>Venera-8a</t>
  </si>
  <si>
    <t>08/22/1970 5:06 a.m.</t>
  </si>
  <si>
    <t>Thorad SLV-2G Agena D | Strawman 3</t>
  </si>
  <si>
    <t>Strawman 3</t>
  </si>
  <si>
    <t>08/26/1970 10:01 a.m.</t>
  </si>
  <si>
    <t>Scout A | Transit-O 19</t>
  </si>
  <si>
    <t>Transit-O 19</t>
  </si>
  <si>
    <t>08/27/1970 1:23 p.m.</t>
  </si>
  <si>
    <t>Voskhod | Zenit-4M 5</t>
  </si>
  <si>
    <t>Zenit-4M 5</t>
  </si>
  <si>
    <t>08/29/1970 8:30 a.m.</t>
  </si>
  <si>
    <t>Atlas SLV-3A Agena D | Canyon 3</t>
  </si>
  <si>
    <t>Canyon 3</t>
  </si>
  <si>
    <t>09/01/1970 1 a.m.</t>
  </si>
  <si>
    <t>Black Arrow | X-2</t>
  </si>
  <si>
    <t>Royal Aircraft Establishment</t>
  </si>
  <si>
    <t>Black Arrow</t>
  </si>
  <si>
    <t>X-2</t>
  </si>
  <si>
    <t>09/02/1970 12:34 a.m.</t>
  </si>
  <si>
    <t>Launch Area 5B | RAAF Woomera Range Complex</t>
  </si>
  <si>
    <t>Thor Burner 2 | DSAP-5A F2</t>
  </si>
  <si>
    <t>DSAP-5A F2</t>
  </si>
  <si>
    <t>09/03/1970 8:39 a.m.</t>
  </si>
  <si>
    <t>Voskhod | Zenit-4M 6</t>
  </si>
  <si>
    <t>Zenit-4M 6</t>
  </si>
  <si>
    <t>09/08/1970 10:30 a.m.</t>
  </si>
  <si>
    <t>Proton | Luna-16</t>
  </si>
  <si>
    <t>Luna-16</t>
  </si>
  <si>
    <t>09/12/1970 1:25 p.m.</t>
  </si>
  <si>
    <t>Kosmos 11K63 | DS-P1-I 9</t>
  </si>
  <si>
    <t>DS-P1-I 9</t>
  </si>
  <si>
    <t>09/16/1970 11:59 a.m.</t>
  </si>
  <si>
    <t>Voskhod | Zenit-2M 11</t>
  </si>
  <si>
    <t>Zenit-2M 11</t>
  </si>
  <si>
    <t>09/17/1970 8:10 a.m.</t>
  </si>
  <si>
    <t>Voskhod | Zenit-4MK 3</t>
  </si>
  <si>
    <t>Zenit-4MK 3</t>
  </si>
  <si>
    <t>09/22/1970 1 p.m.</t>
  </si>
  <si>
    <t>Mu-4S | MS-F1</t>
  </si>
  <si>
    <t>Mu-4S</t>
  </si>
  <si>
    <t>MS-F1</t>
  </si>
  <si>
    <t>09/25/1970 5 a.m.</t>
  </si>
  <si>
    <t>Mu Center | Uchinoura Space Center, Japan</t>
  </si>
  <si>
    <t>R-36O 8K69M | OGCh 23</t>
  </si>
  <si>
    <t>R-36O 8K69M</t>
  </si>
  <si>
    <t>OGCh 23</t>
  </si>
  <si>
    <t>09/25/1970 2:05 p.m.</t>
  </si>
  <si>
    <t>Molniya-M | Molniya-1 15</t>
  </si>
  <si>
    <t>Molniya-1 15</t>
  </si>
  <si>
    <t>09/29/1970 8:14 a.m.</t>
  </si>
  <si>
    <t>Voskhod | Zenit-2M 12</t>
  </si>
  <si>
    <t>Zenit-2M 12</t>
  </si>
  <si>
    <t>10/01/1970 8:20 a.m.</t>
  </si>
  <si>
    <t>Tsiklon-2 | US-A 1</t>
  </si>
  <si>
    <t>US-A 1</t>
  </si>
  <si>
    <t>10/03/1970 10:26 a.m.</t>
  </si>
  <si>
    <t>Voskhod | Zenit-2M 13</t>
  </si>
  <si>
    <t>Zenit-2M 13</t>
  </si>
  <si>
    <t>10/08/1970 12:39 p.m.</t>
  </si>
  <si>
    <t>Kosmos 11K63 | DS-P1-Yu 36</t>
  </si>
  <si>
    <t>DS-P1-Yu 36</t>
  </si>
  <si>
    <t>10/08/1970 3:10 p.m.</t>
  </si>
  <si>
    <t>Voskhod | Zenit-4M 7</t>
  </si>
  <si>
    <t>Zenit-4M 7</t>
  </si>
  <si>
    <t>10/09/1970 11:04 a.m.</t>
  </si>
  <si>
    <t>Kosmos-3M | Zaliv 6</t>
  </si>
  <si>
    <t>Zaliv 6</t>
  </si>
  <si>
    <t>10/12/1970 1:57 p.m.</t>
  </si>
  <si>
    <t>Kosmos 11K63 | DS-U3-IK 2</t>
  </si>
  <si>
    <t>DS-U3-IK 2</t>
  </si>
  <si>
    <t>10/14/1970 11:29 a.m.</t>
  </si>
  <si>
    <t>Vostok 8A92M | Meteor-1 6 (16L)</t>
  </si>
  <si>
    <t>Meteor-1 6 (16L)</t>
  </si>
  <si>
    <t>10/15/1970 11:22 a.m.</t>
  </si>
  <si>
    <t>Kosmos-3M | Strela-2M 2</t>
  </si>
  <si>
    <t>Strela-2M 2</t>
  </si>
  <si>
    <t>10/16/1970 2:59 p.m.</t>
  </si>
  <si>
    <t>Tsiklon-2 | I2M 3</t>
  </si>
  <si>
    <t>I2M 3</t>
  </si>
  <si>
    <t>10/20/1970 5:38 a.m.</t>
  </si>
  <si>
    <t>Proton / UR-500 K/D | Zond 8</t>
  </si>
  <si>
    <t>10/20/1970 7:55 p.m.</t>
  </si>
  <si>
    <t>Tsiklon-2 | I2P 4</t>
  </si>
  <si>
    <t>I2P 4</t>
  </si>
  <si>
    <t>10/23/1970 4:42 a.m.</t>
  </si>
  <si>
    <t>Titan 23B | KH-8 29</t>
  </si>
  <si>
    <t>KH-8 29</t>
  </si>
  <si>
    <t>10/23/1970 5:40 p.m.</t>
  </si>
  <si>
    <t>Tsiklon-2 | I2P 5</t>
  </si>
  <si>
    <t>I2P 5</t>
  </si>
  <si>
    <t>10/30/1970 2:36 a.m.</t>
  </si>
  <si>
    <t>Voskhod | Zenit-4M 8</t>
  </si>
  <si>
    <t>Zenit-4M 8</t>
  </si>
  <si>
    <t>10/30/1970 1:20 p.m.</t>
  </si>
  <si>
    <t>Titan IIIC | DSP 1</t>
  </si>
  <si>
    <t>DSP 1</t>
  </si>
  <si>
    <t>11/06/1970 10:35 a.m.</t>
  </si>
  <si>
    <t>Scout B | OFO</t>
  </si>
  <si>
    <t>OFO</t>
  </si>
  <si>
    <t>11/09/1970 6 a.m.</t>
  </si>
  <si>
    <t>Proton | Luna-17</t>
  </si>
  <si>
    <t>Luna-17</t>
  </si>
  <si>
    <t>11/10/1970 2:44 p.m.</t>
  </si>
  <si>
    <t>Voskhod | Zenit-2M 14</t>
  </si>
  <si>
    <t>Zenit-2M 14</t>
  </si>
  <si>
    <t>11/11/1970 9:20 a.m.</t>
  </si>
  <si>
    <t>Kosmos-3M | DS-U2-IP</t>
  </si>
  <si>
    <t>DS-U2-IP</t>
  </si>
  <si>
    <t>11/17/1970 6:20 p.m.</t>
  </si>
  <si>
    <t>Thorad SLV-2H Agena D | KH-4B 12</t>
  </si>
  <si>
    <t>KH-4B 12</t>
  </si>
  <si>
    <t>11/18/1970 9:28 p.m.</t>
  </si>
  <si>
    <t>Soyuz 11A511L | T2K 1</t>
  </si>
  <si>
    <t>Soyuz 11A511L</t>
  </si>
  <si>
    <t>T2K 1</t>
  </si>
  <si>
    <t>11/24/1970 5:15 a.m.</t>
  </si>
  <si>
    <t>Kosmos 11K63 | DS-P1-Yu 37</t>
  </si>
  <si>
    <t>DS-P1-Yu 37</t>
  </si>
  <si>
    <t>11/24/1970 10:59 a.m.</t>
  </si>
  <si>
    <t>Molniya-M | Molniya-1 16</t>
  </si>
  <si>
    <t>Molniya-1 16</t>
  </si>
  <si>
    <t>11/27/1970 3:47 p.m.</t>
  </si>
  <si>
    <t>Atlas SLV-3C Centaur | OAO B</t>
  </si>
  <si>
    <t>OAO B</t>
  </si>
  <si>
    <t>11/30/1970 10:40 p.m.</t>
  </si>
  <si>
    <t>Kosmos-3M | Ionosfernaya Stantsiya 2</t>
  </si>
  <si>
    <t>Ionosfernaya Stantsiya 2</t>
  </si>
  <si>
    <t>12/02/1970 4 a.m.</t>
  </si>
  <si>
    <t>Proton | L1E 2K</t>
  </si>
  <si>
    <t>L1E 2K</t>
  </si>
  <si>
    <t>12/02/1970 5 p.m.</t>
  </si>
  <si>
    <t>Voskhod | Zenit-4MK 4</t>
  </si>
  <si>
    <t>Zenit-4MK 4</t>
  </si>
  <si>
    <t>12/03/1970 1:55 p.m.</t>
  </si>
  <si>
    <t>Voskhod | Zenit-2M 15</t>
  </si>
  <si>
    <t>Zenit-2M 15</t>
  </si>
  <si>
    <t>12/10/1970 11:10 a.m.</t>
  </si>
  <si>
    <t>Thor Delta N6 | NOAA 1</t>
  </si>
  <si>
    <t>NOAA 1</t>
  </si>
  <si>
    <t>12/11/1970 11:35 a.m.</t>
  </si>
  <si>
    <t>Scout B | Uhuru</t>
  </si>
  <si>
    <t>Uhuru</t>
  </si>
  <si>
    <t>12/12/1970 10:53 a.m.</t>
  </si>
  <si>
    <t>Kosmos-3M | Zaliv 7</t>
  </si>
  <si>
    <t>Zaliv 7</t>
  </si>
  <si>
    <t>12/12/1970 1 p.m.</t>
  </si>
  <si>
    <t>Diamant B | Péole</t>
  </si>
  <si>
    <t>Péole</t>
  </si>
  <si>
    <t>12/12/1970 1:04 p.m.</t>
  </si>
  <si>
    <t>Voskhod | Zenit-4M 9</t>
  </si>
  <si>
    <t>Zenit-4M 9</t>
  </si>
  <si>
    <t>12/15/1970 10 a.m.</t>
  </si>
  <si>
    <t>Kosmos-3M | Tselina-O 7</t>
  </si>
  <si>
    <t>Tselina-O 7</t>
  </si>
  <si>
    <t>12/16/1970 4:29 a.m.</t>
  </si>
  <si>
    <t>Kosmos 11K63 | DS-P1-Yu 38</t>
  </si>
  <si>
    <t>DS-P1-Yu 38</t>
  </si>
  <si>
    <t>12/18/1970 9:39 a.m.</t>
  </si>
  <si>
    <t>Vostok 8A92M | Tselina-D 1</t>
  </si>
  <si>
    <t>Tselina-D 1</t>
  </si>
  <si>
    <t>12/18/1970 4:15 p.m.</t>
  </si>
  <si>
    <t>Kosmos-3M | DS-P1-M 2</t>
  </si>
  <si>
    <t>DS-P1-M 2</t>
  </si>
  <si>
    <t>12/22/1970 9:30 p.m.</t>
  </si>
  <si>
    <t>Molniya-M | Molniya-1 17</t>
  </si>
  <si>
    <t>Molniya-1 17</t>
  </si>
  <si>
    <t>12/25/1970 3:50 a.m.</t>
  </si>
  <si>
    <t>Voskhod | Zenit-4M 10</t>
  </si>
  <si>
    <t>Zenit-4M 10</t>
  </si>
  <si>
    <t>01/12/1971 9:30 a.m.</t>
  </si>
  <si>
    <t>Kosmos 11K63 | DS-P1-I 10</t>
  </si>
  <si>
    <t>DS-P1-I 10</t>
  </si>
  <si>
    <t>01/14/1971 noon</t>
  </si>
  <si>
    <t>Vostok 8A92M | Meteor-1 7 (19L)</t>
  </si>
  <si>
    <t>Meteor-1 7 (19L)</t>
  </si>
  <si>
    <t>01/20/1971 11:24 a.m.</t>
  </si>
  <si>
    <t>Voskhod | Zenit-2M 16</t>
  </si>
  <si>
    <t>Zenit-2M 16</t>
  </si>
  <si>
    <t>01/21/1971 8:40 a.m.</t>
  </si>
  <si>
    <t>Titan 23B | KH-8 30</t>
  </si>
  <si>
    <t>KH-8 30</t>
  </si>
  <si>
    <t>01/21/1971 6:20 p.m.</t>
  </si>
  <si>
    <t>Atlas SLV-3C Centaur | INTELSAT IV F2</t>
  </si>
  <si>
    <t>INTELSAT IV F2</t>
  </si>
  <si>
    <t>01/26/1971 12:36 a.m.</t>
  </si>
  <si>
    <t>Kosmos 11K63 | DS-P1-Yu 39</t>
  </si>
  <si>
    <t>DS-P1-Yu 39</t>
  </si>
  <si>
    <t>01/26/1971 12:44 p.m.</t>
  </si>
  <si>
    <t>Saturn V | Apollo 14</t>
  </si>
  <si>
    <t>Apollo 14</t>
  </si>
  <si>
    <t>01/31/1971 9:03 p.m.</t>
  </si>
  <si>
    <t>Thor Delta M | NATO IIB</t>
  </si>
  <si>
    <t>NATO IIB</t>
  </si>
  <si>
    <t>02/03/1971 1:41 a.m.</t>
  </si>
  <si>
    <t>Kosmos-3M | DS-P1-M 3</t>
  </si>
  <si>
    <t>DS-P1-M 3</t>
  </si>
  <si>
    <t>02/09/1971 6:48 p.m.</t>
  </si>
  <si>
    <t>Mu-4S | Tansei-1</t>
  </si>
  <si>
    <t>Tansei-1</t>
  </si>
  <si>
    <t>02/16/1971 4 a.m.</t>
  </si>
  <si>
    <t>Thor Burner 2 | DSAP-5A F3</t>
  </si>
  <si>
    <t>DSAP-5A F3</t>
  </si>
  <si>
    <t>02/17/1971 3:52 a.m.</t>
  </si>
  <si>
    <t>Thorad SLV-2H Agena D | KH-4B 13</t>
  </si>
  <si>
    <t>KH-4B 13</t>
  </si>
  <si>
    <t>02/17/1971 8:04 p.m.</t>
  </si>
  <si>
    <t>Kosmos-3M | Tselina-O 8</t>
  </si>
  <si>
    <t>Tselina-O 8</t>
  </si>
  <si>
    <t>02/17/1971 9:09 p.m.</t>
  </si>
  <si>
    <t>Voskhod | Zenit-4M 11</t>
  </si>
  <si>
    <t>Zenit-4M 11</t>
  </si>
  <si>
    <t>02/18/1971 1:59 p.m.</t>
  </si>
  <si>
    <t>43/3 (43L) | Plesetsk Cosmodrome, Russian Federation</t>
  </si>
  <si>
    <t>Tsiklon-2 | I2P 6</t>
  </si>
  <si>
    <t>I2P 6</t>
  </si>
  <si>
    <t>02/25/1971 11:11 a.m.</t>
  </si>
  <si>
    <t>Soyuz 11A511L | T2K 2</t>
  </si>
  <si>
    <t>T2K 2</t>
  </si>
  <si>
    <t>02/26/1971 5:06 a.m.</t>
  </si>
  <si>
    <t>Voskhod | Zenit-4M 12</t>
  </si>
  <si>
    <t>Zenit-4M 12</t>
  </si>
  <si>
    <t>03/03/1971 9:30 a.m.</t>
  </si>
  <si>
    <t>Long March 1 | Shijian 1</t>
  </si>
  <si>
    <t>03/03/1971 12:15 p.m.</t>
  </si>
  <si>
    <t>Voskhod | DS-P1-Yu 40</t>
  </si>
  <si>
    <t>DS-P1-Yu 40</t>
  </si>
  <si>
    <t>03/05/1971 1:02 a.m.</t>
  </si>
  <si>
    <t>Kosmos 11K63 | Zenit-2M 17</t>
  </si>
  <si>
    <t>Zenit-2M 17</t>
  </si>
  <si>
    <t>03/05/1971 8:15 a.m.</t>
  </si>
  <si>
    <t>Thor Delta M6 | IMP 6</t>
  </si>
  <si>
    <t>Thor Delta M6</t>
  </si>
  <si>
    <t>IMP 6</t>
  </si>
  <si>
    <t>03/13/1971 4:15 p.m.</t>
  </si>
  <si>
    <t>Kosmos-3M | DS-P1-M 4</t>
  </si>
  <si>
    <t>DS-P1-M 4</t>
  </si>
  <si>
    <t>03/18/1971 9:45 p.m.</t>
  </si>
  <si>
    <t>Titan 33B | Jumpseat 1</t>
  </si>
  <si>
    <t>Titan 33B</t>
  </si>
  <si>
    <t>Jumpseat 1</t>
  </si>
  <si>
    <t>03/21/1971 3:45 a.m.</t>
  </si>
  <si>
    <t>Thorad SLV-2H Agena D | KH-4B 14</t>
  </si>
  <si>
    <t>KH-4B 14</t>
  </si>
  <si>
    <t>03/24/1971 9:06 p.m.</t>
  </si>
  <si>
    <t>Voskhod | Zenit-4M 13</t>
  </si>
  <si>
    <t>Zenit-4M 13</t>
  </si>
  <si>
    <t>03/27/1971 10:59 a.m.</t>
  </si>
  <si>
    <t>Thor Delta E1 | Isis 2</t>
  </si>
  <si>
    <t>Isis 2</t>
  </si>
  <si>
    <t>04/01/1971 2:57 a.m.</t>
  </si>
  <si>
    <t>Tsiklon-2 | US-A 2</t>
  </si>
  <si>
    <t>US-A 2</t>
  </si>
  <si>
    <t>04/01/1971 11:29 a.m.</t>
  </si>
  <si>
    <t>Voskhod | Zenit-2M 18</t>
  </si>
  <si>
    <t>Zenit-2M 18</t>
  </si>
  <si>
    <t>04/02/1971 8:20 a.m.</t>
  </si>
  <si>
    <t>Tsiklon-2 | I2P 7</t>
  </si>
  <si>
    <t>I2P 7</t>
  </si>
  <si>
    <t>04/04/1971 2:27 p.m.</t>
  </si>
  <si>
    <t>Vostok 8A92M | Tselina-D 2</t>
  </si>
  <si>
    <t>Tselina-D 2</t>
  </si>
  <si>
    <t>04/07/1971 7:10 a.m.</t>
  </si>
  <si>
    <t>Voskhod | Zenit-4M 14</t>
  </si>
  <si>
    <t>Zenit-4M 14</t>
  </si>
  <si>
    <t>04/14/1971 8 a.m.</t>
  </si>
  <si>
    <t>Diamant B | Tournesol</t>
  </si>
  <si>
    <t>Tournesol</t>
  </si>
  <si>
    <t>04/15/1971 9:19 a.m.</t>
  </si>
  <si>
    <t>Vostok 8A92M | Meteor-1 8 (21L)</t>
  </si>
  <si>
    <t>Meteor-1 8 (21L)</t>
  </si>
  <si>
    <t>04/17/1971 11:44 a.m.</t>
  </si>
  <si>
    <t>Proton | Salyut 1</t>
  </si>
  <si>
    <t>Salyut 1</t>
  </si>
  <si>
    <t>04/19/1971 1:40 a.m.</t>
  </si>
  <si>
    <t>Titan 23B | KH-8 31</t>
  </si>
  <si>
    <t>KH-8 31</t>
  </si>
  <si>
    <t>04/22/1971 3:30 p.m.</t>
  </si>
  <si>
    <t>Soyuz | Soyuz 10</t>
  </si>
  <si>
    <t>Soyuz 10</t>
  </si>
  <si>
    <t>04/22/1971 11:54 p.m.</t>
  </si>
  <si>
    <t>Kosmos-3M | Strela-2M 3</t>
  </si>
  <si>
    <t>Strela-2M 3</t>
  </si>
  <si>
    <t>04/23/1971 11:30 a.m.</t>
  </si>
  <si>
    <t>Scout B | San Marco 3</t>
  </si>
  <si>
    <t>Italian Space Agency</t>
  </si>
  <si>
    <t>San Marco 3</t>
  </si>
  <si>
    <t>04/24/1971 7:32 a.m.</t>
  </si>
  <si>
    <t>Kosmos 11K63 | DS-P1-Yu 41</t>
  </si>
  <si>
    <t>DS-P1-Yu 41</t>
  </si>
  <si>
    <t>04/24/1971 11:15 a.m.</t>
  </si>
  <si>
    <t>Kosmos-3M | Sfera 6</t>
  </si>
  <si>
    <t>Sfera 6</t>
  </si>
  <si>
    <t>04/28/1971 2:35 p.m.</t>
  </si>
  <si>
    <t>Titan IIIC | DSP 2</t>
  </si>
  <si>
    <t>DSP 2</t>
  </si>
  <si>
    <t>05/05/1971 7:43 a.m.</t>
  </si>
  <si>
    <t>Voskhod | Zenit-2M 19</t>
  </si>
  <si>
    <t>Zenit-2M 19</t>
  </si>
  <si>
    <t>05/06/1971 6:20 a.m.</t>
  </si>
  <si>
    <t>Kosmos-3M | Strela-1M 9-16</t>
  </si>
  <si>
    <t>Strela-1M 9-16</t>
  </si>
  <si>
    <t>05/07/1971 2:20 p.m.</t>
  </si>
  <si>
    <t>Atlas SLV-3C Centaur | Mariner 8</t>
  </si>
  <si>
    <t>Mariner 8</t>
  </si>
  <si>
    <t>05/09/1971 1:11 a.m.</t>
  </si>
  <si>
    <t>Proton | Mars-2d</t>
  </si>
  <si>
    <t>Mars-2d</t>
  </si>
  <si>
    <t>05/10/1971 4:58 p.m.</t>
  </si>
  <si>
    <t>Voskhod | Zenit-4M 15</t>
  </si>
  <si>
    <t>Zenit-4M 15</t>
  </si>
  <si>
    <t>05/18/1971 8 a.m.</t>
  </si>
  <si>
    <t>Kosmos 11K63 | DS-P1-Yu 42</t>
  </si>
  <si>
    <t>DS-P1-Yu 42</t>
  </si>
  <si>
    <t>05/19/1971 10:20 a.m.</t>
  </si>
  <si>
    <t>Proton | Mars-2</t>
  </si>
  <si>
    <t>Mars-2</t>
  </si>
  <si>
    <t>05/19/1971 4:22 p.m.</t>
  </si>
  <si>
    <t>Kosmos-3M | Zaliv 8</t>
  </si>
  <si>
    <t>Zaliv 8</t>
  </si>
  <si>
    <t>05/22/1971 12:51 a.m.</t>
  </si>
  <si>
    <t>Kosmos 11K63 | DS-P1-Yu 43</t>
  </si>
  <si>
    <t>DS-P1-Yu 43</t>
  </si>
  <si>
    <t>05/27/1971 11:59 a.m.</t>
  </si>
  <si>
    <t>Voskhod | Zenit-4M 16</t>
  </si>
  <si>
    <t>Zenit-4M 16</t>
  </si>
  <si>
    <t>05/28/1971 10:30 a.m.</t>
  </si>
  <si>
    <t>Proton | Mars-3</t>
  </si>
  <si>
    <t>Mars-3</t>
  </si>
  <si>
    <t>05/28/1971 3:26 p.m.</t>
  </si>
  <si>
    <t>Kosmos-3M | Tselina-O 9</t>
  </si>
  <si>
    <t>Tselina-O 9</t>
  </si>
  <si>
    <t>05/29/1971 3:49 a.m.</t>
  </si>
  <si>
    <t>Atlas SLV-3C Centaur | Mariner 9</t>
  </si>
  <si>
    <t>Mariner 9</t>
  </si>
  <si>
    <t>05/30/1971 10:23 p.m.</t>
  </si>
  <si>
    <t>Kosmos-3M | DS-U2-K</t>
  </si>
  <si>
    <t>DS-U2-K</t>
  </si>
  <si>
    <t>06/04/1971 6:10 p.m.</t>
  </si>
  <si>
    <t>Soyuz | Soyuz 11</t>
  </si>
  <si>
    <t>Soyuz 11</t>
  </si>
  <si>
    <t>06/06/1971 7:55 a.m.</t>
  </si>
  <si>
    <t>Thor Burner 2 | SESP 1</t>
  </si>
  <si>
    <t>SESP 1</t>
  </si>
  <si>
    <t>06/08/1971 2 p.m.</t>
  </si>
  <si>
    <t>Voskhod | Zenit-4MK 5</t>
  </si>
  <si>
    <t>Zenit-4MK 5</t>
  </si>
  <si>
    <t>06/11/1971 10 a.m.</t>
  </si>
  <si>
    <t>Titan IIID | KH-9 1</t>
  </si>
  <si>
    <t>Titan IIID</t>
  </si>
  <si>
    <t>KH-9 1</t>
  </si>
  <si>
    <t>06/15/1971 6:41 p.m.</t>
  </si>
  <si>
    <t>Voskhod | Zenit-2M 20</t>
  </si>
  <si>
    <t>Zenit-2M 20</t>
  </si>
  <si>
    <t>06/24/1971 7:59 a.m.</t>
  </si>
  <si>
    <t>Voskhod | Zenit-4M 17</t>
  </si>
  <si>
    <t>Zenit-4M 17</t>
  </si>
  <si>
    <t>06/25/1971 10:30 a.m.</t>
  </si>
  <si>
    <t>N1 | Soyuz 7K-LOK No.1</t>
  </si>
  <si>
    <t>06/26/1971 11:15 p.m.</t>
  </si>
  <si>
    <t>110/37 (110L) | Baikonur Cosmodrome, Republic of Kazakhstan</t>
  </si>
  <si>
    <t>Scout B | Solrad 10</t>
  </si>
  <si>
    <t>Solrad 10</t>
  </si>
  <si>
    <t>07/08/1971 10:58 p.m.</t>
  </si>
  <si>
    <t>Vostok 8A92M | Meteor-1 9 (20L)</t>
  </si>
  <si>
    <t>Meteor-1 9 (20L)</t>
  </si>
  <si>
    <t>07/16/1971 1:41 a.m.</t>
  </si>
  <si>
    <t>Thorad SLV-2H Agena D | Strawman 4</t>
  </si>
  <si>
    <t>Strawman 4</t>
  </si>
  <si>
    <t>07/16/1971 10:49 a.m.</t>
  </si>
  <si>
    <t>Voskhod | Zenit-4M 18</t>
  </si>
  <si>
    <t>Zenit-4M 18</t>
  </si>
  <si>
    <t>07/20/1971 10 a.m.</t>
  </si>
  <si>
    <t>Kosmos-3M | Tselina-O 10</t>
  </si>
  <si>
    <t>Tselina-O 10</t>
  </si>
  <si>
    <t>07/22/1971 1:45 p.m.</t>
  </si>
  <si>
    <t>Voskhod | Zenit-4M 19</t>
  </si>
  <si>
    <t>Zenit-4M 19</t>
  </si>
  <si>
    <t>07/23/1971 11 a.m.</t>
  </si>
  <si>
    <t>Saturn V | Apollo 15</t>
  </si>
  <si>
    <t>Apollo 15</t>
  </si>
  <si>
    <t>07/26/1971 1:34 p.m.</t>
  </si>
  <si>
    <t>Molniya-M | Molniya-1 18</t>
  </si>
  <si>
    <t>Molniya-1 18</t>
  </si>
  <si>
    <t>07/28/1971 3:29 a.m.</t>
  </si>
  <si>
    <t>Voskhod | Zenit-2M 21</t>
  </si>
  <si>
    <t>Zenit-2M 21</t>
  </si>
  <si>
    <t>07/30/1971 8:29 a.m.</t>
  </si>
  <si>
    <t>Kosmos 11K63 | DS-P1-Yu 44</t>
  </si>
  <si>
    <t>DS-P1-Yu 44</t>
  </si>
  <si>
    <t>08/03/1971 11 a.m.</t>
  </si>
  <si>
    <t>Voskhod | Zenit-4M 20</t>
  </si>
  <si>
    <t>Zenit-4M 20</t>
  </si>
  <si>
    <t>08/05/1971 10 a.m.</t>
  </si>
  <si>
    <t>Atlas F | LOADS 2</t>
  </si>
  <si>
    <t>LOADS 2</t>
  </si>
  <si>
    <t>08/07/1971 12:11 a.m.</t>
  </si>
  <si>
    <t>R-36O 8K69M | OGCh 24</t>
  </si>
  <si>
    <t>OGCh 24</t>
  </si>
  <si>
    <t>08/08/1971 11:45 p.m.</t>
  </si>
  <si>
    <t>Soyuz 11A511L | T2K 3</t>
  </si>
  <si>
    <t>T2K 3</t>
  </si>
  <si>
    <t>08/12/1971 5:30 a.m.</t>
  </si>
  <si>
    <t>Titan 24B | KH-8 32</t>
  </si>
  <si>
    <t>Titan 24B</t>
  </si>
  <si>
    <t>KH-8 32</t>
  </si>
  <si>
    <t>08/12/1971 3:30 p.m.</t>
  </si>
  <si>
    <t>Scout B-1 | Eole</t>
  </si>
  <si>
    <t>Scout B-1</t>
  </si>
  <si>
    <t>Eole</t>
  </si>
  <si>
    <t>08/16/1971 6:39 p.m.</t>
  </si>
  <si>
    <t>Voskhod | Zenit-4M 21</t>
  </si>
  <si>
    <t>Zenit-4M 21</t>
  </si>
  <si>
    <t>08/19/1971 6:30 a.m.</t>
  </si>
  <si>
    <t>Kosmos 11K63 | DS-P1-Yu 45</t>
  </si>
  <si>
    <t>DS-P1-Yu 45</t>
  </si>
  <si>
    <t>08/27/1971 10:54 a.m.</t>
  </si>
  <si>
    <t>Proton | Luna-18</t>
  </si>
  <si>
    <t>Luna-18</t>
  </si>
  <si>
    <t>09/02/1971 1:40 p.m.</t>
  </si>
  <si>
    <t>Kosmos-3M | Tselina-O 11</t>
  </si>
  <si>
    <t>Tselina-O 11</t>
  </si>
  <si>
    <t>09/07/1971 1:15 a.m.</t>
  </si>
  <si>
    <t>Kosmos-3M | Tselina-O 12</t>
  </si>
  <si>
    <t>Tselina-O 12</t>
  </si>
  <si>
    <t>09/10/1971 3:37 a.m.</t>
  </si>
  <si>
    <t>Thorad SLV-2H Agena D | KH-4B 15</t>
  </si>
  <si>
    <t>KH-4B 15</t>
  </si>
  <si>
    <t>09/10/1971 9:32 p.m.</t>
  </si>
  <si>
    <t>Voskhod | Zenit-4MK 6</t>
  </si>
  <si>
    <t>Zenit-4MK 6</t>
  </si>
  <si>
    <t>09/14/1971 1 p.m.</t>
  </si>
  <si>
    <t>Scout B | BIC</t>
  </si>
  <si>
    <t>BIC</t>
  </si>
  <si>
    <t>09/20/1971 11:31 p.m.</t>
  </si>
  <si>
    <t>Voskhod | Zenit-2M 22</t>
  </si>
  <si>
    <t>Zenit-2M 22</t>
  </si>
  <si>
    <t>09/21/1971 noon</t>
  </si>
  <si>
    <t>Kosmos 11K63 | DS-P1-I 11</t>
  </si>
  <si>
    <t>DS-P1-I 11</t>
  </si>
  <si>
    <t>09/24/1971 10:30 a.m.</t>
  </si>
  <si>
    <t>Mu-4S | Shinsei</t>
  </si>
  <si>
    <t>Shinsei</t>
  </si>
  <si>
    <t>09/28/1971 4 a.m.</t>
  </si>
  <si>
    <t>Voskhod | Zenit-4M 22</t>
  </si>
  <si>
    <t>Zenit-4M 22</t>
  </si>
  <si>
    <t>09/28/1971 7:40 a.m.</t>
  </si>
  <si>
    <t>Proton | Luna-19</t>
  </si>
  <si>
    <t>Luna-19</t>
  </si>
  <si>
    <t>09/28/1971 10 a.m.</t>
  </si>
  <si>
    <t>Thor Delta N | OSO 7</t>
  </si>
  <si>
    <t>OSO 7</t>
  </si>
  <si>
    <t>09/29/1971 9:45 a.m.</t>
  </si>
  <si>
    <t>Voskhod | Zenit-4M 23</t>
  </si>
  <si>
    <t>Zenit-4M 23</t>
  </si>
  <si>
    <t>09/29/1971 11:30 a.m.</t>
  </si>
  <si>
    <t>Voskhod | Zenit-2M 23</t>
  </si>
  <si>
    <t>Zenit-2M 23</t>
  </si>
  <si>
    <t>10/07/1971 12:30 p.m.</t>
  </si>
  <si>
    <t>Kosmos-3M | Strela-1M 17-24</t>
  </si>
  <si>
    <t>Strela-1M 17-24</t>
  </si>
  <si>
    <t>10/13/1971 1:41 p.m.</t>
  </si>
  <si>
    <t>Thor Burner 2A | DSAP-5B F1</t>
  </si>
  <si>
    <t>Thor Burner 2A</t>
  </si>
  <si>
    <t>DSAP-5B F1</t>
  </si>
  <si>
    <t>10/14/1971 7:51 a.m.</t>
  </si>
  <si>
    <t>Voskhod | Zenit-4M 24</t>
  </si>
  <si>
    <t>Zenit-4M 24</t>
  </si>
  <si>
    <t>10/14/1971 9 a.m.</t>
  </si>
  <si>
    <t>Thorad SLV-2G Agena D | ASTEX</t>
  </si>
  <si>
    <t>ASTEX</t>
  </si>
  <si>
    <t>10/17/1971 1:36 p.m.</t>
  </si>
  <si>
    <t>Kosmos 11K63 | DS-P1-Yu 46</t>
  </si>
  <si>
    <t>DS-P1-Yu 46</t>
  </si>
  <si>
    <t>10/19/1971 12:40 p.m.</t>
  </si>
  <si>
    <t>Thor Delta N6 | ITOS B</t>
  </si>
  <si>
    <t>ITOS B</t>
  </si>
  <si>
    <t>10/21/1971 11:32 a.m.</t>
  </si>
  <si>
    <t>Titan 24B | KH-8 33</t>
  </si>
  <si>
    <t>KH-8 33</t>
  </si>
  <si>
    <t>10/23/1971 5:10 p.m.</t>
  </si>
  <si>
    <t>Black Arrow | Prospero</t>
  </si>
  <si>
    <t>Prospero</t>
  </si>
  <si>
    <t>10/28/1971 4:09 a.m.</t>
  </si>
  <si>
    <t>Voskhod | Zenit-4M 25</t>
  </si>
  <si>
    <t>Zenit-4M 25</t>
  </si>
  <si>
    <t>11/02/1971 2:25 p.m.</t>
  </si>
  <si>
    <t>Titan IIIC | DSCS-2 1 &amp; 2</t>
  </si>
  <si>
    <t>DSCS-2 1 &amp; 2</t>
  </si>
  <si>
    <t>11/03/1971 3:09 a.m.</t>
  </si>
  <si>
    <t>Europa II | STV 4</t>
  </si>
  <si>
    <t>Europa II</t>
  </si>
  <si>
    <t>STV 4</t>
  </si>
  <si>
    <t>11/05/1971 1 p.m.</t>
  </si>
  <si>
    <t>Ariane Launch Area 1 | Kourou, French Guiana</t>
  </si>
  <si>
    <t>Scout B | SSS 1</t>
  </si>
  <si>
    <t>SSS 1</t>
  </si>
  <si>
    <t>11/15/1971 5:52 a.m.</t>
  </si>
  <si>
    <t>Kosmos 11K63 | DS-P1-Yu 47</t>
  </si>
  <si>
    <t>DS-P1-Yu 47</t>
  </si>
  <si>
    <t>11/17/1971 11:09 a.m.</t>
  </si>
  <si>
    <t>Voskhod | Zenit-4M 26</t>
  </si>
  <si>
    <t>Zenit-4M 26</t>
  </si>
  <si>
    <t>11/19/1971 noon</t>
  </si>
  <si>
    <t>Kosmos-3M | Sfera 7</t>
  </si>
  <si>
    <t>Sfera 7</t>
  </si>
  <si>
    <t>11/20/1971 6 p.m.</t>
  </si>
  <si>
    <t>Molniya-M | Molniya-2 1</t>
  </si>
  <si>
    <t>Molniya-2 1</t>
  </si>
  <si>
    <t>11/24/1971 9:30 a.m.</t>
  </si>
  <si>
    <t>Kosmos 11K63 | DS-P1-Yu 48</t>
  </si>
  <si>
    <t>DS-P1-Yu 48</t>
  </si>
  <si>
    <t>11/29/1971 10:09 a.m.</t>
  </si>
  <si>
    <t>Kosmos-3M | DS-P1-M 5</t>
  </si>
  <si>
    <t>DS-P1-M 5</t>
  </si>
  <si>
    <t>11/29/1971 5:30 p.m.</t>
  </si>
  <si>
    <t>Kosmos-3M | Tselina-O 13</t>
  </si>
  <si>
    <t>Tselina-O 13</t>
  </si>
  <si>
    <t>11/30/1971 4:39 p.m.</t>
  </si>
  <si>
    <t>Kosmos 11K63 | DS-U2-IK 2</t>
  </si>
  <si>
    <t>DS-U2-IK 2</t>
  </si>
  <si>
    <t>12/02/1971 8:25 a.m.</t>
  </si>
  <si>
    <t>Kosmos-3M | DS-U2-MT</t>
  </si>
  <si>
    <t>DS-U2-MT</t>
  </si>
  <si>
    <t>12/02/1971 5:30 p.m.</t>
  </si>
  <si>
    <t>Voskhod | Zenit-2M 24</t>
  </si>
  <si>
    <t>Zenit-2M 24</t>
  </si>
  <si>
    <t>12/03/1971 1 p.m.</t>
  </si>
  <si>
    <t>Tsiklon-2 | I2P 8</t>
  </si>
  <si>
    <t>I2P 8</t>
  </si>
  <si>
    <t>12/03/1971 1:19 p.m.</t>
  </si>
  <si>
    <t>Atlas SLV-3A Agena D | Canyon 4</t>
  </si>
  <si>
    <t>Canyon 4</t>
  </si>
  <si>
    <t>12/04/1971 10:33 p.m.</t>
  </si>
  <si>
    <t>Diamant B | Polaire</t>
  </si>
  <si>
    <t>Polaire</t>
  </si>
  <si>
    <t>12/05/1971 4:20 p.m.</t>
  </si>
  <si>
    <t>Voskhod | Zenit-4M 27</t>
  </si>
  <si>
    <t>Zenit-4M 27</t>
  </si>
  <si>
    <t>12/06/1971 9:50 a.m.</t>
  </si>
  <si>
    <t>Voskhod | Zenit-4M 28</t>
  </si>
  <si>
    <t>Zenit-4M 28</t>
  </si>
  <si>
    <t>12/10/1971 11 a.m.</t>
  </si>
  <si>
    <t>Scout B-1 | Ariel 4</t>
  </si>
  <si>
    <t>Ariel 4</t>
  </si>
  <si>
    <t>12/11/1971 8:47 p.m.</t>
  </si>
  <si>
    <t>Thorad SLV-2G Agena D | Poppy 9A,B,C,D</t>
  </si>
  <si>
    <t>Poppy 9A,B,C,D</t>
  </si>
  <si>
    <t>12/14/1971 12:13 p.m.</t>
  </si>
  <si>
    <t>Kosmos-3M | Zaliv 9</t>
  </si>
  <si>
    <t>Zaliv 9</t>
  </si>
  <si>
    <t>12/15/1971 4:31 a.m.</t>
  </si>
  <si>
    <t>Voskhod | Zenit-4M 29</t>
  </si>
  <si>
    <t>Zenit-4M 29</t>
  </si>
  <si>
    <t>12/16/1971 9:39 a.m.</t>
  </si>
  <si>
    <t>Kosmos 11K63 | DS-P1-Yu 49</t>
  </si>
  <si>
    <t>DS-P1-Yu 49</t>
  </si>
  <si>
    <t>12/17/1971 10:39 a.m.</t>
  </si>
  <si>
    <t>Kosmos-3M | Strela-2M 4</t>
  </si>
  <si>
    <t>Strela-2M 4</t>
  </si>
  <si>
    <t>12/17/1971 1 p.m.</t>
  </si>
  <si>
    <t>Molniya-M | Molniya-1 19</t>
  </si>
  <si>
    <t>Molniya-1 19</t>
  </si>
  <si>
    <t>12/19/1971 10:50 p.m.</t>
  </si>
  <si>
    <t>Atlas SLV-3C Centaur | INTELSAT IV F3</t>
  </si>
  <si>
    <t>INTELSAT IV F3</t>
  </si>
  <si>
    <t>12/20/1971 1:10 a.m.</t>
  </si>
  <si>
    <t>Tsiklon-2 | US-A 3</t>
  </si>
  <si>
    <t>US-A 3</t>
  </si>
  <si>
    <t>12/25/1971 11:29 a.m.</t>
  </si>
  <si>
    <t>Soyuz 11A511M | Zenit-4MT 1</t>
  </si>
  <si>
    <t>Soyuz 11A511M</t>
  </si>
  <si>
    <t>Zenit-4MT 1</t>
  </si>
  <si>
    <t>12/27/1971 2:04 p.m.</t>
  </si>
  <si>
    <t>Kosmos-3M | Aureole 1</t>
  </si>
  <si>
    <t>Aureole 1</t>
  </si>
  <si>
    <t>12/27/1971 7 p.m.</t>
  </si>
  <si>
    <t>Vostok 8A92M | Meteor-1 10 (18L)</t>
  </si>
  <si>
    <t>Meteor-1 10 (18L)</t>
  </si>
  <si>
    <t>12/29/1971 10:50 a.m.</t>
  </si>
  <si>
    <t>Voskhod | Zenit-4M 30</t>
  </si>
  <si>
    <t>Zenit-4M 30</t>
  </si>
  <si>
    <t>01/12/1972 9:59 a.m.</t>
  </si>
  <si>
    <t>Titan IIID | KH-9 2</t>
  </si>
  <si>
    <t>KH-9 2</t>
  </si>
  <si>
    <t>01/20/1972 6:36 p.m.</t>
  </si>
  <si>
    <t>Atlas SLV-3C Centaur | INTELSAT IV F4</t>
  </si>
  <si>
    <t>INTELSAT IV F4</t>
  </si>
  <si>
    <t>01/23/1972 12:12 a.m.</t>
  </si>
  <si>
    <t>Kosmos 11K63 | DS-P1-Yu 50</t>
  </si>
  <si>
    <t>DS-P1-Yu 50</t>
  </si>
  <si>
    <t>01/25/1972 11:15 a.m.</t>
  </si>
  <si>
    <t>Thor Delta L | HEOS 2</t>
  </si>
  <si>
    <t>HEOS 2</t>
  </si>
  <si>
    <t>01/31/1972 5:20 p.m.</t>
  </si>
  <si>
    <t>Voskhod | Zenit-2M 25</t>
  </si>
  <si>
    <t>Zenit-2M 25</t>
  </si>
  <si>
    <t>02/03/1972 8:40 a.m.</t>
  </si>
  <si>
    <t>Proton | Luna-20</t>
  </si>
  <si>
    <t>Luna-20</t>
  </si>
  <si>
    <t>02/14/1972 3:27 a.m.</t>
  </si>
  <si>
    <t>Voskhod | Zenit-4M 31</t>
  </si>
  <si>
    <t>Zenit-4M 31</t>
  </si>
  <si>
    <t>02/16/1972 9:30 a.m.</t>
  </si>
  <si>
    <t>Titan 33B | Jumpseat 2</t>
  </si>
  <si>
    <t>Jumpseat 2</t>
  </si>
  <si>
    <t>02/16/1972 9:59 a.m.</t>
  </si>
  <si>
    <t>Kosmos-3M | Zaliv 10</t>
  </si>
  <si>
    <t>Zaliv 10</t>
  </si>
  <si>
    <t>02/25/1972 7:52 a.m.</t>
  </si>
  <si>
    <t>Titan IIIC | DSP 3</t>
  </si>
  <si>
    <t>DSP 3</t>
  </si>
  <si>
    <t>03/01/1972 9:39 a.m.</t>
  </si>
  <si>
    <t>Vostok 8A92M | Tselina-D 3</t>
  </si>
  <si>
    <t>Tselina-D 3</t>
  </si>
  <si>
    <t>03/01/1972 11:15 a.m.</t>
  </si>
  <si>
    <t>Atlas SLV-3C Centaur | Pioneer 10</t>
  </si>
  <si>
    <t>Pioneer 10</t>
  </si>
  <si>
    <t>03/03/1972 1:49 a.m.</t>
  </si>
  <si>
    <t>Voskhod | Zenit-2M 26</t>
  </si>
  <si>
    <t>Zenit-2M 26</t>
  </si>
  <si>
    <t>03/04/1972 10 a.m.</t>
  </si>
  <si>
    <t>Thor Delta N | TD-1A</t>
  </si>
  <si>
    <t>TD-1A</t>
  </si>
  <si>
    <t>03/12/1972 1:55 a.m.</t>
  </si>
  <si>
    <t>Voskhod | Zenit-4M 32</t>
  </si>
  <si>
    <t>Zenit-4M 32</t>
  </si>
  <si>
    <t>03/15/1972 1 p.m.</t>
  </si>
  <si>
    <t>Titan 24B | KH-8 34</t>
  </si>
  <si>
    <t>KH-8 34</t>
  </si>
  <si>
    <t>03/17/1972 5 p.m.</t>
  </si>
  <si>
    <t>Kosmos-3M | Tselina-O 14</t>
  </si>
  <si>
    <t>Tselina-O 14</t>
  </si>
  <si>
    <t>03/22/1972 8:30 p.m.</t>
  </si>
  <si>
    <t>Thor Burner 2A | DMSP-5B F2</t>
  </si>
  <si>
    <t>DMSP-5B F2</t>
  </si>
  <si>
    <t>03/24/1972 8:46 a.m.</t>
  </si>
  <si>
    <t>Kosmos-3M | Sfera 8</t>
  </si>
  <si>
    <t>Sfera 8</t>
  </si>
  <si>
    <t>03/25/1972 2:20 a.m.</t>
  </si>
  <si>
    <t>Kosmos 11K63 | DS-P1-Yu 51</t>
  </si>
  <si>
    <t>DS-P1-Yu 51</t>
  </si>
  <si>
    <t>03/25/1972 10:39 a.m.</t>
  </si>
  <si>
    <t>Molniya-M | Venera-8</t>
  </si>
  <si>
    <t>Venera-8</t>
  </si>
  <si>
    <t>03/27/1972 4:15 a.m.</t>
  </si>
  <si>
    <t>Vostok 8A92M | Meteor-1 11 (23L)</t>
  </si>
  <si>
    <t>Meteor-1 11 (23L)</t>
  </si>
  <si>
    <t>03/30/1972 2:05 p.m.</t>
  </si>
  <si>
    <t>Molniya-M | Venera-9a</t>
  </si>
  <si>
    <t>Venera-9a</t>
  </si>
  <si>
    <t>03/31/1972 4:02 a.m.</t>
  </si>
  <si>
    <t>Voskhod | Zenit-4M 33</t>
  </si>
  <si>
    <t>Zenit-4M 33</t>
  </si>
  <si>
    <t>04/03/1972 10:15 a.m.</t>
  </si>
  <si>
    <t>Molniya-M | Molniya-1 20</t>
  </si>
  <si>
    <t>Molniya-1 20</t>
  </si>
  <si>
    <t>04/04/1972 8:38 p.m.</t>
  </si>
  <si>
    <t>Voskhod | Zenit-2M 27</t>
  </si>
  <si>
    <t>Zenit-2M 27</t>
  </si>
  <si>
    <t>04/06/1972 8 a.m.</t>
  </si>
  <si>
    <t>Voskhod | Energiya 1</t>
  </si>
  <si>
    <t>Energiya 1</t>
  </si>
  <si>
    <t>04/07/1972 10 a.m.</t>
  </si>
  <si>
    <t>Kosmos 11K63 | DS-P1-Yu 52</t>
  </si>
  <si>
    <t>DS-P1-Yu 52</t>
  </si>
  <si>
    <t>04/11/1972 11:04 a.m.</t>
  </si>
  <si>
    <t>Molniya-M | Prognoz</t>
  </si>
  <si>
    <t>Prognoz</t>
  </si>
  <si>
    <t>04/14/1972 12:54 a.m.</t>
  </si>
  <si>
    <t>Voskhod | Zenit-4M 34</t>
  </si>
  <si>
    <t>Zenit-4M 34</t>
  </si>
  <si>
    <t>04/14/1972 8 a.m.</t>
  </si>
  <si>
    <t>Saturn V | Apollo 16</t>
  </si>
  <si>
    <t>Apollo 16</t>
  </si>
  <si>
    <t>04/16/1972 5:54 p.m.</t>
  </si>
  <si>
    <t>Thorad SLV-2H Agena D | KH-4B 16</t>
  </si>
  <si>
    <t>KH-4B 16</t>
  </si>
  <si>
    <t>04/19/1972 9:43 p.m.</t>
  </si>
  <si>
    <t>Kosmos 11K63 | DS-P1-Yu 53</t>
  </si>
  <si>
    <t>DS-P1-Yu 53</t>
  </si>
  <si>
    <t>04/21/1972 11:59 a.m.</t>
  </si>
  <si>
    <t>Kosmos 11K63 | DS-P1-Yu 54</t>
  </si>
  <si>
    <t>DS-P1-Yu 54</t>
  </si>
  <si>
    <t>04/25/1972 11:29 a.m.</t>
  </si>
  <si>
    <t>Voskhod | Zenit-4MK 7</t>
  </si>
  <si>
    <t>Zenit-4MK 7</t>
  </si>
  <si>
    <t>05/05/1972 11:20 a.m.</t>
  </si>
  <si>
    <t>Kosmos-3M | Zaliv 11</t>
  </si>
  <si>
    <t>Zaliv 11</t>
  </si>
  <si>
    <t>05/06/1972 11:24 a.m.</t>
  </si>
  <si>
    <t>Voskhod | Zenit-2M 28</t>
  </si>
  <si>
    <t>Zenit-2M 28</t>
  </si>
  <si>
    <t>05/17/1972 10:19 a.m.</t>
  </si>
  <si>
    <t>Molniya-M | Molniya-2 2</t>
  </si>
  <si>
    <t>Molniya-2 2</t>
  </si>
  <si>
    <t>05/19/1972 2:30 p.m.</t>
  </si>
  <si>
    <t>Titan 24B | KH-8 35</t>
  </si>
  <si>
    <t>KH-8 35</t>
  </si>
  <si>
    <t>05/20/1972 3:30 p.m.</t>
  </si>
  <si>
    <t>Voskhod | Zenit-4M 35</t>
  </si>
  <si>
    <t>Zenit-4M 35</t>
  </si>
  <si>
    <t>05/25/1972 6:35 a.m.</t>
  </si>
  <si>
    <t>Thorad SLV-2H Agena D | KH-4B 17</t>
  </si>
  <si>
    <t>KH-4B 17</t>
  </si>
  <si>
    <t>05/25/1972 6:41 p.m.</t>
  </si>
  <si>
    <t>Voskhod | Zenit-4M 36</t>
  </si>
  <si>
    <t>Zenit-4M 36</t>
  </si>
  <si>
    <t>06/09/1972 6:59 a.m.</t>
  </si>
  <si>
    <t>Atlas SLV-3C Centaur | INTELSAT IV F5</t>
  </si>
  <si>
    <t>INTELSAT IV F5</t>
  </si>
  <si>
    <t>06/13/1972 9:53 p.m.</t>
  </si>
  <si>
    <t>Voskhod | Zenit-2M 29</t>
  </si>
  <si>
    <t>Zenit-2M 29</t>
  </si>
  <si>
    <t>06/21/1972 6:25 a.m.</t>
  </si>
  <si>
    <t>Kosmos-3M | Strela-2M 5</t>
  </si>
  <si>
    <t>Strela-2M 5</t>
  </si>
  <si>
    <t>06/23/1972 9:24 a.m.</t>
  </si>
  <si>
    <t>Voskhod | Zenit-4M 37</t>
  </si>
  <si>
    <t>Zenit-4M 37</t>
  </si>
  <si>
    <t>06/23/1972 11:19 a.m.</t>
  </si>
  <si>
    <t>Soyuz | Kosmos 496</t>
  </si>
  <si>
    <t>06/26/1972 2:53 p.m.</t>
  </si>
  <si>
    <t>Molniya-M | Prognoz-2</t>
  </si>
  <si>
    <t>Prognoz-2</t>
  </si>
  <si>
    <t>06/29/1972 3:47 a.m.</t>
  </si>
  <si>
    <t>Kosmos 11K63 | DS-U3-IK 3</t>
  </si>
  <si>
    <t>DS-U3-IK 3</t>
  </si>
  <si>
    <t>06/30/1972 5:58 a.m.</t>
  </si>
  <si>
    <t>Kosmos 11K63 | DS-P1-I 13</t>
  </si>
  <si>
    <t>DS-P1-I 13</t>
  </si>
  <si>
    <t>06/30/1972 9:19 a.m.</t>
  </si>
  <si>
    <t>Vostok 8A92M | Meteor-1 12 (26L)</t>
  </si>
  <si>
    <t>Meteor-1 12 (26L)</t>
  </si>
  <si>
    <t>06/30/1972 6:52 p.m.</t>
  </si>
  <si>
    <t>Kosmos 11K63 | DS-P1-Yu 55</t>
  </si>
  <si>
    <t>DS-P1-Yu 55</t>
  </si>
  <si>
    <t>07/05/1972 9:29 a.m.</t>
  </si>
  <si>
    <t>Voskhod | Zenit-4M 38</t>
  </si>
  <si>
    <t>Zenit-4M 38</t>
  </si>
  <si>
    <t>07/06/1972 10:40 a.m.</t>
  </si>
  <si>
    <t>Titan IIID | KH-9 3</t>
  </si>
  <si>
    <t>KH-9 3</t>
  </si>
  <si>
    <t>07/07/1972 5:46 p.m.</t>
  </si>
  <si>
    <t>Kosmos-3M | Tselina-O 15</t>
  </si>
  <si>
    <t>Tselina-O 15</t>
  </si>
  <si>
    <t>07/10/1972 4:15 p.m.</t>
  </si>
  <si>
    <t>Kosmos 11K63 | DS-P1-Yu 56</t>
  </si>
  <si>
    <t>DS-P1-Yu 56</t>
  </si>
  <si>
    <t>07/12/1972 5:59 a.m.</t>
  </si>
  <si>
    <t>Soyuz 11A511M | Zenit-4MT 2</t>
  </si>
  <si>
    <t>Zenit-4MT 2</t>
  </si>
  <si>
    <t>07/13/1972 2:30 p.m.</t>
  </si>
  <si>
    <t>Voskhod | Zenit-4M 39</t>
  </si>
  <si>
    <t>Zenit-4M 39</t>
  </si>
  <si>
    <t>07/19/1972 1:45 p.m.</t>
  </si>
  <si>
    <t>Kosmos-3M | Strela-1M 25-32</t>
  </si>
  <si>
    <t>Strela-1M 25-32</t>
  </si>
  <si>
    <t>07/20/1972 6:10 p.m.</t>
  </si>
  <si>
    <t>Delta 0900 | Landsat 1</t>
  </si>
  <si>
    <t>Delta 0900</t>
  </si>
  <si>
    <t>Landsat 1</t>
  </si>
  <si>
    <t>07/23/1972 6:06 p.m.</t>
  </si>
  <si>
    <t>Voskhod | Zenit-2M 30</t>
  </si>
  <si>
    <t>Zenit-2M 30</t>
  </si>
  <si>
    <t>07/28/1972 10:19 a.m.</t>
  </si>
  <si>
    <t>Proton | Salyut-2a</t>
  </si>
  <si>
    <t>Salyut-2a</t>
  </si>
  <si>
    <t>07/29/1972 3:20 a.m.</t>
  </si>
  <si>
    <t>Voskhod | Zenit-4M 40</t>
  </si>
  <si>
    <t>Zenit-4M 40</t>
  </si>
  <si>
    <t>08/02/1972 8:15 a.m.</t>
  </si>
  <si>
    <t>Scout D-1 | Explorer 46</t>
  </si>
  <si>
    <t>Scout D-1</t>
  </si>
  <si>
    <t>Explorer 46</t>
  </si>
  <si>
    <t>08/13/1972 3:10 p.m.</t>
  </si>
  <si>
    <t>Kosmos-3M | Zaliv-GVM 3</t>
  </si>
  <si>
    <t>Zaliv-GVM 3</t>
  </si>
  <si>
    <t>08/16/1972 1:40 p.m.</t>
  </si>
  <si>
    <t>Voskhod | Zenit-4MK 8</t>
  </si>
  <si>
    <t>Zenit-4MK 8</t>
  </si>
  <si>
    <t>08/18/1972 10 a.m.</t>
  </si>
  <si>
    <t>Mu-4S | Denpa</t>
  </si>
  <si>
    <t>Denpa</t>
  </si>
  <si>
    <t>08/19/1972 2:40 a.m.</t>
  </si>
  <si>
    <t>Atlas SLV-3C Centaur | Copernicus</t>
  </si>
  <si>
    <t>Copernicus</t>
  </si>
  <si>
    <t>08/21/1972 10:28 a.m.</t>
  </si>
  <si>
    <t>Tsiklon-2 | US-A 4</t>
  </si>
  <si>
    <t>US-A 4</t>
  </si>
  <si>
    <t>08/21/1972 10:36 a.m.</t>
  </si>
  <si>
    <t>Voskhod | Zenit-2M 31</t>
  </si>
  <si>
    <t>Zenit-2M 31</t>
  </si>
  <si>
    <t>08/30/1972 8:19 a.m.</t>
  </si>
  <si>
    <t>Titan 24B | KH-8 36</t>
  </si>
  <si>
    <t>KH-8 36</t>
  </si>
  <si>
    <t>09/01/1972 5:36 p.m.</t>
  </si>
  <si>
    <t>Voskhod | Zenit-4M 41</t>
  </si>
  <si>
    <t>Zenit-4M 41</t>
  </si>
  <si>
    <t>09/02/1972 10:49 a.m.</t>
  </si>
  <si>
    <t>Scout B-1 | Triad 1</t>
  </si>
  <si>
    <t>Triad 1</t>
  </si>
  <si>
    <t>09/02/1972 5:50 p.m.</t>
  </si>
  <si>
    <t>Voskhod | Zenit-2M 32</t>
  </si>
  <si>
    <t>Zenit-2M 32</t>
  </si>
  <si>
    <t>09/15/1972 9:40 a.m.</t>
  </si>
  <si>
    <t>Voskhod | Zenit-4M 42</t>
  </si>
  <si>
    <t>Zenit-4M 42</t>
  </si>
  <si>
    <t>09/16/1972 8:20 a.m.</t>
  </si>
  <si>
    <t>Molniya-M | US-K 1</t>
  </si>
  <si>
    <t>US-K 1</t>
  </si>
  <si>
    <t>09/19/1972 7:19 p.m.</t>
  </si>
  <si>
    <t>Delta 1604 | IMP 7</t>
  </si>
  <si>
    <t>Delta 1604</t>
  </si>
  <si>
    <t>IMP 7</t>
  </si>
  <si>
    <t>09/23/1972 1:20 a.m.</t>
  </si>
  <si>
    <t>Kosmos-3M | DS-P1-M 6</t>
  </si>
  <si>
    <t>DS-P1-M 6</t>
  </si>
  <si>
    <t>09/29/1972 8:18 p.m.</t>
  </si>
  <si>
    <t>Molniya-M | Molniya-2 3</t>
  </si>
  <si>
    <t>Molniya-2 3</t>
  </si>
  <si>
    <t>09/30/1972 8:19 p.m.</t>
  </si>
  <si>
    <t>Atlas Burner 2 | Radcat</t>
  </si>
  <si>
    <t>Radcat</t>
  </si>
  <si>
    <t>10/02/1972 8:10 p.m.</t>
  </si>
  <si>
    <t>576A1 | Vandenberg SFB, CA, USA</t>
  </si>
  <si>
    <t>Voskhod | Zenit-4M 43</t>
  </si>
  <si>
    <t>Zenit-4M 43</t>
  </si>
  <si>
    <t>10/04/1972 noon</t>
  </si>
  <si>
    <t>Kosmos 11K63 | DS-P1-Yu 57</t>
  </si>
  <si>
    <t>DS-P1-Yu 57</t>
  </si>
  <si>
    <t>10/05/1972 11:30 a.m.</t>
  </si>
  <si>
    <t>Titan IIID | KH-9 4</t>
  </si>
  <si>
    <t>KH-9 4</t>
  </si>
  <si>
    <t>10/10/1972 6:03 p.m.</t>
  </si>
  <si>
    <t>Kosmos 11K63 | DS-P1-Yu 58</t>
  </si>
  <si>
    <t>DS-P1-Yu 58</t>
  </si>
  <si>
    <t>10/11/1972 1:19 p.m.</t>
  </si>
  <si>
    <t>Molniya-M | Molniya-1 21</t>
  </si>
  <si>
    <t>Molniya-1 21</t>
  </si>
  <si>
    <t>10/14/1972 6:16 a.m.</t>
  </si>
  <si>
    <t>Delta 0300 | NOAA 2</t>
  </si>
  <si>
    <t>Delta 0300</t>
  </si>
  <si>
    <t>NOAA 2</t>
  </si>
  <si>
    <t>10/15/1972 5:19 p.m.</t>
  </si>
  <si>
    <t>Kosmos-3M | Strela-2M 6</t>
  </si>
  <si>
    <t>Strela-2M 6</t>
  </si>
  <si>
    <t>10/17/1972 7:59 p.m.</t>
  </si>
  <si>
    <t>Voskhod | Zenit-2M 33</t>
  </si>
  <si>
    <t>Zenit-2M 33</t>
  </si>
  <si>
    <t>10/18/1972 11:59 a.m.</t>
  </si>
  <si>
    <t>Kosmos 11K63 | DS-P1-Yu 59</t>
  </si>
  <si>
    <t>DS-P1-Yu 59</t>
  </si>
  <si>
    <t>10/25/1972 10:39 a.m.</t>
  </si>
  <si>
    <t>Vostok 8A92M | Meteor-1 13 (25L)</t>
  </si>
  <si>
    <t>Meteor-1 13 (25L)</t>
  </si>
  <si>
    <t>10/26/1972 10:05 p.m.</t>
  </si>
  <si>
    <t>Voskhod | Zenit-4MK 9</t>
  </si>
  <si>
    <t>Zenit-4MK 9</t>
  </si>
  <si>
    <t>10/31/1972 1:29 p.m.</t>
  </si>
  <si>
    <t>Kosmos-3M | Strela-1M 33-40</t>
  </si>
  <si>
    <t>Strela-1M 33-40</t>
  </si>
  <si>
    <t>11/01/1972 2:08 a.m.</t>
  </si>
  <si>
    <t>Kosmos-3M | Tselina-O 16</t>
  </si>
  <si>
    <t>Tselina-O 16</t>
  </si>
  <si>
    <t>11/03/1972 1:34 a.m.</t>
  </si>
  <si>
    <t>Thor Burner 2A | DSAP-5B F3</t>
  </si>
  <si>
    <t>DSAP-5B F3</t>
  </si>
  <si>
    <t>11/09/1972 3:23 a.m.</t>
  </si>
  <si>
    <t>Delta 1914 | Anik A1</t>
  </si>
  <si>
    <t>Delta 1914</t>
  </si>
  <si>
    <t>Anik A1</t>
  </si>
  <si>
    <t>11/10/1972 1:14 a.m.</t>
  </si>
  <si>
    <t>Scout D-1 | SAS 2</t>
  </si>
  <si>
    <t>SAS 2</t>
  </si>
  <si>
    <t>11/15/1972 10:13 p.m.</t>
  </si>
  <si>
    <t>Scout D-1 | ESRO 4</t>
  </si>
  <si>
    <t>ESRO 4</t>
  </si>
  <si>
    <t>11/22/1972 12:17 a.m.</t>
  </si>
  <si>
    <t>N1 | Soyuz 7K-LOK No.2</t>
  </si>
  <si>
    <t>11/23/1972 6:11 a.m.</t>
  </si>
  <si>
    <t>Voskhod | Zenit-2M 34</t>
  </si>
  <si>
    <t>Zenit-2M 34</t>
  </si>
  <si>
    <t>11/25/1972 9:10 a.m.</t>
  </si>
  <si>
    <t>Kosmos 11K63 | DS-U1-IK 2</t>
  </si>
  <si>
    <t>DS-U1-IK 2</t>
  </si>
  <si>
    <t>11/30/1972 9:49 p.m.</t>
  </si>
  <si>
    <t>Molniya-M | Molniya-1 22</t>
  </si>
  <si>
    <t>Molniya-1 22</t>
  </si>
  <si>
    <t>12/02/1972 4:39 a.m.</t>
  </si>
  <si>
    <t>Saturn V | Apollo 17</t>
  </si>
  <si>
    <t>Apollo 17</t>
  </si>
  <si>
    <t>12/07/1972 5:33 a.m.</t>
  </si>
  <si>
    <t>Delta 0900 | Nimbus 5</t>
  </si>
  <si>
    <t>Nimbus 5</t>
  </si>
  <si>
    <t>12/11/1972 7:56 a.m.</t>
  </si>
  <si>
    <t>Molniya-M | Molniya-2 4</t>
  </si>
  <si>
    <t>Molniya-2 4</t>
  </si>
  <si>
    <t>12/12/1972 6:51 a.m.</t>
  </si>
  <si>
    <t>Voskhod | Zenit-4M 44</t>
  </si>
  <si>
    <t>Zenit-4M 44</t>
  </si>
  <si>
    <t>12/14/1972 1:40 p.m.</t>
  </si>
  <si>
    <t>Scout D-1 | Aeros 1</t>
  </si>
  <si>
    <t>Aeros 1</t>
  </si>
  <si>
    <t>12/16/1972 11:24 a.m.</t>
  </si>
  <si>
    <t>Atlas SLV-3A Agena D | Canyon 5</t>
  </si>
  <si>
    <t>Canyon 5</t>
  </si>
  <si>
    <t>12/20/1972 10:20 p.m.</t>
  </si>
  <si>
    <t>Kosmos-3M | Sfera 9</t>
  </si>
  <si>
    <t>Sfera 9</t>
  </si>
  <si>
    <t>12/21/1972 2:05 a.m.</t>
  </si>
  <si>
    <t>Titan 24B | KH-8 37</t>
  </si>
  <si>
    <t>KH-8 37</t>
  </si>
  <si>
    <t>12/21/1972 5:45 p.m.</t>
  </si>
  <si>
    <t>Kosmos-3M | Strela-2M 7</t>
  </si>
  <si>
    <t>Strela-2M 7</t>
  </si>
  <si>
    <t>12/25/1972 11:05 p.m.</t>
  </si>
  <si>
    <t>Soyuz 11A511M | Zenit-4MT 3</t>
  </si>
  <si>
    <t>Zenit-4MT 3</t>
  </si>
  <si>
    <t>12/27/1972 10:30 a.m.</t>
  </si>
  <si>
    <t>Vostok 8A92M | Tselina-D 4</t>
  </si>
  <si>
    <t>Tselina-D 4</t>
  </si>
  <si>
    <t>12/28/1972 11 a.m.</t>
  </si>
  <si>
    <t>Proton | Luna-21</t>
  </si>
  <si>
    <t>Luna-21</t>
  </si>
  <si>
    <t>01/08/1973 6:55 a.m.</t>
  </si>
  <si>
    <t>Voskhod | Zenit-4M 45</t>
  </si>
  <si>
    <t>Zenit-4M 45</t>
  </si>
  <si>
    <t>01/11/1973 10 a.m.</t>
  </si>
  <si>
    <t>Kosmos-3M | Tselina-O 17</t>
  </si>
  <si>
    <t>Tselina-O 17</t>
  </si>
  <si>
    <t>01/20/1973 3:36 a.m.</t>
  </si>
  <si>
    <t>Kosmos 11K63 | DS-P1-Yu 60</t>
  </si>
  <si>
    <t>DS-P1-Yu 60</t>
  </si>
  <si>
    <t>01/24/1973 11:44 a.m.</t>
  </si>
  <si>
    <t>Kosmos-3M | Zaliv-GVM 4</t>
  </si>
  <si>
    <t>Zaliv-GVM 4</t>
  </si>
  <si>
    <t>01/26/1973 11:44 a.m.</t>
  </si>
  <si>
    <t>107/1 | Kapustin Yar, Russian Federation</t>
  </si>
  <si>
    <t>Voskhod | Zenit-2M 35</t>
  </si>
  <si>
    <t>Zenit-2M 35</t>
  </si>
  <si>
    <t>02/01/1973 8:30 a.m.</t>
  </si>
  <si>
    <t>Molniya-M | Molniya-1 23</t>
  </si>
  <si>
    <t>Molniya-1 23</t>
  </si>
  <si>
    <t>02/03/1973 5:48 a.m.</t>
  </si>
  <si>
    <t>Voskhod | Zenit-4M 46</t>
  </si>
  <si>
    <t>Zenit-4M 46</t>
  </si>
  <si>
    <t>02/08/1973 1:15 p.m.</t>
  </si>
  <si>
    <t>Molniya-M | Prognoz-3</t>
  </si>
  <si>
    <t>Prognoz-3</t>
  </si>
  <si>
    <t>02/15/1973 1:11 a.m.</t>
  </si>
  <si>
    <t>Kosmos-3M | Tselina-O 18</t>
  </si>
  <si>
    <t>Tselina-O 18</t>
  </si>
  <si>
    <t>02/28/1973 4:37 a.m.</t>
  </si>
  <si>
    <t>Voskhod | Zenit-4MK 10</t>
  </si>
  <si>
    <t>Zenit-4MK 10</t>
  </si>
  <si>
    <t>03/01/1973 12:40 p.m.</t>
  </si>
  <si>
    <t>Voskhod | Zenit-4M 47</t>
  </si>
  <si>
    <t>Zenit-4M 47</t>
  </si>
  <si>
    <t>03/06/1973 9:20 a.m.</t>
  </si>
  <si>
    <t>Atlas SLV-3A Agena D | Aquacade 2</t>
  </si>
  <si>
    <t>Aquacade 2</t>
  </si>
  <si>
    <t>03/06/1973 9:30 a.m.</t>
  </si>
  <si>
    <t>Titan IIID | KH-9 5</t>
  </si>
  <si>
    <t>KH-9 5</t>
  </si>
  <si>
    <t>03/09/1973 9 p.m.</t>
  </si>
  <si>
    <t>Vostok 8A92M | Meteor-1 14 (29L)</t>
  </si>
  <si>
    <t>Meteor-1 14 (29L)</t>
  </si>
  <si>
    <t>03/20/1973 11:20 a.m.</t>
  </si>
  <si>
    <t>Voskhod | Zenit-2M 36</t>
  </si>
  <si>
    <t>Zenit-2M 36</t>
  </si>
  <si>
    <t>03/22/1973 10 a.m.</t>
  </si>
  <si>
    <t>Proton | Salyut-2</t>
  </si>
  <si>
    <t>Salyut-2</t>
  </si>
  <si>
    <t>04/03/1973 9 a.m.</t>
  </si>
  <si>
    <t>Molniya-M | Molniya-2 5</t>
  </si>
  <si>
    <t>Molniya-2 5</t>
  </si>
  <si>
    <t>04/05/1973 11:11 a.m.</t>
  </si>
  <si>
    <t>Atlas SLV-3D Centaur | Pioneer 11</t>
  </si>
  <si>
    <t>Atlas SLV-3D Centaur</t>
  </si>
  <si>
    <t>Pioneer 11</t>
  </si>
  <si>
    <t>04/06/1973 2:11 a.m.</t>
  </si>
  <si>
    <t>Kosmos 11K63 | DS-P1-Yu 61</t>
  </si>
  <si>
    <t>DS-P1-Yu 61</t>
  </si>
  <si>
    <t>04/12/1973 11:49 a.m.</t>
  </si>
  <si>
    <t>Voskhod | Zenit-4MK 11</t>
  </si>
  <si>
    <t>Zenit-4MK 11</t>
  </si>
  <si>
    <t>04/19/1973 8:59 a.m.</t>
  </si>
  <si>
    <t>Kosmos 11K63 | DS-U2-IK 3 &amp; Kopernik-500</t>
  </si>
  <si>
    <t>DS-U2-IK 3 &amp; Kopernik-500</t>
  </si>
  <si>
    <t>04/19/1973 10:19 a.m.</t>
  </si>
  <si>
    <t>Delta 1914 | Anik A2</t>
  </si>
  <si>
    <t>Anik A2</t>
  </si>
  <si>
    <t>04/20/1973 11:47 p.m.</t>
  </si>
  <si>
    <t>Tsiklon-2 | US-A 5</t>
  </si>
  <si>
    <t>US-A 5</t>
  </si>
  <si>
    <t>04/25/1973 9:10 a.m.</t>
  </si>
  <si>
    <t>90 | Baikonur Cosmodrome, Republic of Kazakhstan</t>
  </si>
  <si>
    <t>Voskhod | Zenit-2M 37</t>
  </si>
  <si>
    <t>Zenit-2M 37</t>
  </si>
  <si>
    <t>04/25/1973 10:45 a.m.</t>
  </si>
  <si>
    <t>Voskhod | Zenit-4MK 12</t>
  </si>
  <si>
    <t>Zenit-4MK 12</t>
  </si>
  <si>
    <t>05/05/1973 7 a.m.</t>
  </si>
  <si>
    <t>Proton | Salyut-3a</t>
  </si>
  <si>
    <t>Salyut-3a</t>
  </si>
  <si>
    <t>05/11/1973 12:20 a.m.</t>
  </si>
  <si>
    <t>Saturn V | Skylab 1</t>
  </si>
  <si>
    <t>05/14/1973 4:37 p.m.</t>
  </si>
  <si>
    <t>Titan 24B | KH-8 38</t>
  </si>
  <si>
    <t>KH-8 38</t>
  </si>
  <si>
    <t>05/16/1973 4:40 p.m.</t>
  </si>
  <si>
    <t>Kosmos 11K63 | DS-P1-Yu 62</t>
  </si>
  <si>
    <t>DS-P1-Yu 62</t>
  </si>
  <si>
    <t>05/17/1973 1:19 p.m.</t>
  </si>
  <si>
    <t>Soyuz U | Zenit-4MK 13</t>
  </si>
  <si>
    <t>Soyuz U</t>
  </si>
  <si>
    <t>Zenit-4MK 13</t>
  </si>
  <si>
    <t>05/18/1973 11 a.m.</t>
  </si>
  <si>
    <t>Diamant B | Castor &amp; Pollux</t>
  </si>
  <si>
    <t>Castor &amp; Pollux</t>
  </si>
  <si>
    <t>05/21/1973 8:47 a.m.</t>
  </si>
  <si>
    <t>Voskhod | Zenit-4M 48</t>
  </si>
  <si>
    <t>Zenit-4M 48</t>
  </si>
  <si>
    <t>05/23/1973 10:30 a.m.</t>
  </si>
  <si>
    <t>Kosmos-3M | Zaliv 12</t>
  </si>
  <si>
    <t>Zaliv 12</t>
  </si>
  <si>
    <t>05/25/1973 9:15 a.m.</t>
  </si>
  <si>
    <t>Saturn IB | Skylab 2</t>
  </si>
  <si>
    <t>Skylab 2</t>
  </si>
  <si>
    <t>05/25/1973 1 p.m.</t>
  </si>
  <si>
    <t>Voskhod | Zenit-2M 38</t>
  </si>
  <si>
    <t>Zenit-2M 38</t>
  </si>
  <si>
    <t>05/25/1973 1:30 p.m.</t>
  </si>
  <si>
    <t>Vostok 8A92M | Meteor-1 15 (27L)</t>
  </si>
  <si>
    <t>Meteor-1 15 (27L)</t>
  </si>
  <si>
    <t>05/29/1973 10:16 a.m.</t>
  </si>
  <si>
    <t>Kosmos 11K63 | DS-P1-Yu 63</t>
  </si>
  <si>
    <t>DS-P1-Yu 63</t>
  </si>
  <si>
    <t>06/05/1973 11:29 a.m.</t>
  </si>
  <si>
    <t>Voskhod | Zenit-4M 49</t>
  </si>
  <si>
    <t>Zenit-4M 49</t>
  </si>
  <si>
    <t>06/06/1973 11:30 a.m.</t>
  </si>
  <si>
    <t>Kosmos-3M | Strela-1M 41-48</t>
  </si>
  <si>
    <t>Strela-1M 41-48</t>
  </si>
  <si>
    <t>06/08/1973 3:50 p.m.</t>
  </si>
  <si>
    <t>Voskhod | Zenit-4M 50</t>
  </si>
  <si>
    <t>Zenit-4M 50</t>
  </si>
  <si>
    <t>06/10/1973 10:10 a.m.</t>
  </si>
  <si>
    <t>Delta 1913 | RAE 2</t>
  </si>
  <si>
    <t>Delta 1913</t>
  </si>
  <si>
    <t>RAE 2</t>
  </si>
  <si>
    <t>06/10/1973 2:13 p.m.</t>
  </si>
  <si>
    <t>Titan IIIC | DSP 4</t>
  </si>
  <si>
    <t>DSP 4</t>
  </si>
  <si>
    <t>06/12/1973 7:14 a.m.</t>
  </si>
  <si>
    <t>Soyuz | Kosmos 573</t>
  </si>
  <si>
    <t>06/15/1973 6 a.m.</t>
  </si>
  <si>
    <t>Kosmos-3M | Zaliv 13</t>
  </si>
  <si>
    <t>Zaliv 13</t>
  </si>
  <si>
    <t>06/20/1973 6:16 a.m.</t>
  </si>
  <si>
    <t>Voskhod | Zenit-2M 39</t>
  </si>
  <si>
    <t>Zenit-2M 39</t>
  </si>
  <si>
    <t>06/21/1973 1:29 p.m.</t>
  </si>
  <si>
    <t>Titan 24B | KH-8 39</t>
  </si>
  <si>
    <t>KH-8 39</t>
  </si>
  <si>
    <t>06/26/1973 5 p.m.</t>
  </si>
  <si>
    <t>Soyuz 11A511M | Zenit-4MT 4</t>
  </si>
  <si>
    <t>Zenit-4MT 4</t>
  </si>
  <si>
    <t>06/27/1973 11:50 a.m.</t>
  </si>
  <si>
    <t>Voskhod | Zenit-4M 51</t>
  </si>
  <si>
    <t>Zenit-4M 51</t>
  </si>
  <si>
    <t>07/04/1973 10:59 a.m.</t>
  </si>
  <si>
    <t>Molniya-M | Molniya-2 6</t>
  </si>
  <si>
    <t>Molniya-2 6</t>
  </si>
  <si>
    <t>07/11/1973 9:58 a.m.</t>
  </si>
  <si>
    <t>Titan IIID | KH-9 6</t>
  </si>
  <si>
    <t>KH-9 6</t>
  </si>
  <si>
    <t>07/13/1973 8:22 p.m.</t>
  </si>
  <si>
    <t>Delta 0300 | ITOS E</t>
  </si>
  <si>
    <t>ITOS E</t>
  </si>
  <si>
    <t>07/16/1973 5:10 p.m.</t>
  </si>
  <si>
    <t>Proton | Mars-4</t>
  </si>
  <si>
    <t>Mars-4</t>
  </si>
  <si>
    <t>07/21/1973 7:30 p.m.</t>
  </si>
  <si>
    <t>Voskhod | Zenit-4M 52</t>
  </si>
  <si>
    <t>Zenit-4M 52</t>
  </si>
  <si>
    <t>07/25/1973 11:30 a.m.</t>
  </si>
  <si>
    <t>Proton | Mars-5</t>
  </si>
  <si>
    <t>Mars-5</t>
  </si>
  <si>
    <t>07/25/1973 6:55 p.m.</t>
  </si>
  <si>
    <t>Saturn IB | Skylab 3</t>
  </si>
  <si>
    <t>Skylab 3</t>
  </si>
  <si>
    <t>07/28/1973 11:10 a.m.</t>
  </si>
  <si>
    <t>Voskhod | Zenit-2M 40</t>
  </si>
  <si>
    <t>Zenit-2M 40</t>
  </si>
  <si>
    <t>08/01/1973 2 p.m.</t>
  </si>
  <si>
    <t>Proton | Mars-6</t>
  </si>
  <si>
    <t>Mars-6</t>
  </si>
  <si>
    <t>08/05/1973 5:45 p.m.</t>
  </si>
  <si>
    <t>Proton | Mars-7</t>
  </si>
  <si>
    <t>Mars-7</t>
  </si>
  <si>
    <t>08/09/1973 5 p.m.</t>
  </si>
  <si>
    <t>Thor Burner 2A | DMSP-5B F4</t>
  </si>
  <si>
    <t>DMSP-5B F4</t>
  </si>
  <si>
    <t>08/17/1973 4:49 a.m.</t>
  </si>
  <si>
    <t>Voskhod | Zenit-4M 53</t>
  </si>
  <si>
    <t>Zenit-4M 53</t>
  </si>
  <si>
    <t>08/21/1973 12:30 p.m.</t>
  </si>
  <si>
    <t>Titan 33B | Jumpseat 3</t>
  </si>
  <si>
    <t>Jumpseat 3</t>
  </si>
  <si>
    <t>08/21/1973 4:07 p.m.</t>
  </si>
  <si>
    <t>Kosmos 11K63 | DS-P1-Yu 64</t>
  </si>
  <si>
    <t>DS-P1-Yu 64</t>
  </si>
  <si>
    <t>08/22/1973 11:24 a.m.</t>
  </si>
  <si>
    <t>Atlas SLV-3D Centaur | INTELSAT IV F7</t>
  </si>
  <si>
    <t>INTELSAT IV F7</t>
  </si>
  <si>
    <t>08/23/1973 10:57 p.m.</t>
  </si>
  <si>
    <t>Voskhod | Zenit-4M 54</t>
  </si>
  <si>
    <t>Zenit-4M 54</t>
  </si>
  <si>
    <t>08/24/1973 10:59 a.m.</t>
  </si>
  <si>
    <t>Kosmos-3M | Tselina-O 20</t>
  </si>
  <si>
    <t>Tselina-O 20</t>
  </si>
  <si>
    <t>08/28/1973 10:08 a.m.</t>
  </si>
  <si>
    <t>Molniya-M | Molniya-1 24</t>
  </si>
  <si>
    <t>Molniya-1 24</t>
  </si>
  <si>
    <t>08/30/1973 12:07 a.m.</t>
  </si>
  <si>
    <t>Voskhod | Zenit-2M 41</t>
  </si>
  <si>
    <t>Zenit-2M 41</t>
  </si>
  <si>
    <t>08/30/1973 10:30 a.m.</t>
  </si>
  <si>
    <t>Voskhod | Zenit-4M 55</t>
  </si>
  <si>
    <t>Zenit-4M 55</t>
  </si>
  <si>
    <t>09/06/1973 10:40 a.m.</t>
  </si>
  <si>
    <t>Kosmos-3M | Sfera 10</t>
  </si>
  <si>
    <t>Sfera 10</t>
  </si>
  <si>
    <t>09/08/1973 1:50 a.m.</t>
  </si>
  <si>
    <t>Kosmos-3M | Zaliv 14</t>
  </si>
  <si>
    <t>Zaliv 14</t>
  </si>
  <si>
    <t>09/14/1973 12:31 a.m.</t>
  </si>
  <si>
    <t>Feng Bao 1 | JSSW 1a</t>
  </si>
  <si>
    <t>Feng Bao 1</t>
  </si>
  <si>
    <t>JSSW 1a</t>
  </si>
  <si>
    <t>09/18/1973 12:12 p.m.</t>
  </si>
  <si>
    <t>Launch Area 2B | Jiuquan, People's Republic of China</t>
  </si>
  <si>
    <t>Soyuz U | Zenit-4MK 14</t>
  </si>
  <si>
    <t>Zenit-4MK 14</t>
  </si>
  <si>
    <t>09/21/1973 1:05 p.m.</t>
  </si>
  <si>
    <t>Soyuz | Soyuz 12</t>
  </si>
  <si>
    <t>Soyuz 12</t>
  </si>
  <si>
    <t>09/27/1973 12:18 p.m.</t>
  </si>
  <si>
    <t>Titan 24B | KH-8 40</t>
  </si>
  <si>
    <t>KH-8 40</t>
  </si>
  <si>
    <t>09/27/1973 5:15 p.m.</t>
  </si>
  <si>
    <t>Kosmos-3M | Strela-1M 49-56</t>
  </si>
  <si>
    <t>Strela-1M 49-56</t>
  </si>
  <si>
    <t>10/02/1973 9:46 p.m.</t>
  </si>
  <si>
    <t>Voskhod | Zenit-2M 42</t>
  </si>
  <si>
    <t>Zenit-2M 42</t>
  </si>
  <si>
    <t>10/03/1973 1 p.m.</t>
  </si>
  <si>
    <t>Voskhod | Zenit-4MK 15</t>
  </si>
  <si>
    <t>Zenit-4MK 15</t>
  </si>
  <si>
    <t>10/06/1973 12:30 p.m.</t>
  </si>
  <si>
    <t>Voskhod | Zenit-4M 56</t>
  </si>
  <si>
    <t>Zenit-4M 56</t>
  </si>
  <si>
    <t>10/10/1973 10:45 a.m.</t>
  </si>
  <si>
    <t>Voskhod | Zenit-2M 43</t>
  </si>
  <si>
    <t>Zenit-2M 43</t>
  </si>
  <si>
    <t>10/15/1973 8:45 a.m.</t>
  </si>
  <si>
    <t>Voskhod | Zenit-4M 57</t>
  </si>
  <si>
    <t>Zenit-4M 57</t>
  </si>
  <si>
    <t>10/16/1973 noon</t>
  </si>
  <si>
    <t>Kosmos 11K63 | DS-P1-Yu 65</t>
  </si>
  <si>
    <t>DS-P1-Yu 65</t>
  </si>
  <si>
    <t>10/16/1973 2 p.m.</t>
  </si>
  <si>
    <t>Molniya-M | Molniya-2 7</t>
  </si>
  <si>
    <t>Molniya-2 7</t>
  </si>
  <si>
    <t>10/19/1973 10:26 a.m.</t>
  </si>
  <si>
    <t>Voskhod | Zenit-4MK 16</t>
  </si>
  <si>
    <t>Zenit-4MK 16</t>
  </si>
  <si>
    <t>10/20/1973 10:14 a.m.</t>
  </si>
  <si>
    <t>Delta 1604 | IMP 8</t>
  </si>
  <si>
    <t>IMP 8</t>
  </si>
  <si>
    <t>10/26/1973 2:26 a.m.</t>
  </si>
  <si>
    <t>Voskhod | Zenit-4M 58</t>
  </si>
  <si>
    <t>Zenit-4M 58</t>
  </si>
  <si>
    <t>10/27/1973 11:09 a.m.</t>
  </si>
  <si>
    <t>Vostok 8A92M | Tselina-D 5</t>
  </si>
  <si>
    <t>Tselina-D 5</t>
  </si>
  <si>
    <t>10/29/1973 2 p.m.</t>
  </si>
  <si>
    <t>Scout A-1 | Transit-O 20</t>
  </si>
  <si>
    <t>Scout A-1</t>
  </si>
  <si>
    <t>Transit-O 20</t>
  </si>
  <si>
    <t>10/30/1973 12:37 a.m.</t>
  </si>
  <si>
    <t>Kosmos-3M | DS-U2-IK 4</t>
  </si>
  <si>
    <t>DS-U2-IK 4</t>
  </si>
  <si>
    <t>10/30/1973 7 p.m.</t>
  </si>
  <si>
    <t>Soyuz U | Bion 1</t>
  </si>
  <si>
    <t>Bion 1</t>
  </si>
  <si>
    <t>10/31/1973 6:24 p.m.</t>
  </si>
  <si>
    <t>Molniya-M | US-K 2</t>
  </si>
  <si>
    <t>US-K 2</t>
  </si>
  <si>
    <t>11/02/1973 1:01 p.m.</t>
  </si>
  <si>
    <t>Atlas SLV-3D Centaur | Mariner 10</t>
  </si>
  <si>
    <t>Mariner 10</t>
  </si>
  <si>
    <t>11/03/1973 5:45 a.m.</t>
  </si>
  <si>
    <t>Delta 0300 | NOAA 3</t>
  </si>
  <si>
    <t>NOAA 3</t>
  </si>
  <si>
    <t>11/06/1973 5:02 p.m.</t>
  </si>
  <si>
    <t>Voskhod | Zenit-4MK 17</t>
  </si>
  <si>
    <t>Zenit-4MK 17</t>
  </si>
  <si>
    <t>11/10/1973 12:38 p.m.</t>
  </si>
  <si>
    <t>Titan IIID | KH-9 7</t>
  </si>
  <si>
    <t>KH-9 7</t>
  </si>
  <si>
    <t>11/10/1973 8:12 p.m.</t>
  </si>
  <si>
    <t>Molniya-M | Molniya-1 25</t>
  </si>
  <si>
    <t>Molniya-1 25</t>
  </si>
  <si>
    <t>11/14/1973 8:40 p.m.</t>
  </si>
  <si>
    <t>Saturn IB | Skylab 4</t>
  </si>
  <si>
    <t>Skylab 4</t>
  </si>
  <si>
    <t>11/16/1973 2:01 p.m.</t>
  </si>
  <si>
    <t>Kosmos 11K63 | DS-P1-Yu 66</t>
  </si>
  <si>
    <t>DS-P1-Yu 66</t>
  </si>
  <si>
    <t>11/20/1973 12:29 p.m.</t>
  </si>
  <si>
    <t>Voskhod | Zenit-4M 59</t>
  </si>
  <si>
    <t>Zenit-4M 59</t>
  </si>
  <si>
    <t>11/21/1973 10 a.m.</t>
  </si>
  <si>
    <t>Kosmos-3M | Tselina-O 21</t>
  </si>
  <si>
    <t>Tselina-O 21</t>
  </si>
  <si>
    <t>11/27/1973 12:08 a.m.</t>
  </si>
  <si>
    <t>Kosmos 11K63 | DS-P1-Yu 67</t>
  </si>
  <si>
    <t>DS-P1-Yu 67</t>
  </si>
  <si>
    <t>11/28/1973 9:29 a.m.</t>
  </si>
  <si>
    <t>Voskhod | Zenit-4MK 18</t>
  </si>
  <si>
    <t>Zenit-4MK 18</t>
  </si>
  <si>
    <t>11/28/1973 11:43 a.m.</t>
  </si>
  <si>
    <t>Soyuz | Kosmos 613</t>
  </si>
  <si>
    <t>11/30/1973 5:20 a.m.</t>
  </si>
  <si>
    <t>Molniya-M | Molniya-1K 26</t>
  </si>
  <si>
    <t>Molniya-1K 26</t>
  </si>
  <si>
    <t>11/30/1973 1:08 p.m.</t>
  </si>
  <si>
    <t>Kosmos-3M | Strela-2M 8</t>
  </si>
  <si>
    <t>Strela-2M 8</t>
  </si>
  <si>
    <t>12/04/1973 3 p.m.</t>
  </si>
  <si>
    <t>Kosmos 11K63 | DS-P1-I 14</t>
  </si>
  <si>
    <t>DS-P1-I 14</t>
  </si>
  <si>
    <t>12/13/1973 11:10 a.m.</t>
  </si>
  <si>
    <t>Titan IIIC | DSCS-2 3 &amp; 4</t>
  </si>
  <si>
    <t>DSCS-2 3 &amp; 4</t>
  </si>
  <si>
    <t>12/13/1973 11:57 p.m.</t>
  </si>
  <si>
    <t>Delta 1900 | AE-C</t>
  </si>
  <si>
    <t>Delta 1900</t>
  </si>
  <si>
    <t>AE-C</t>
  </si>
  <si>
    <t>12/16/1973 6:18 a.m.</t>
  </si>
  <si>
    <t>Soyuz 11A511M | Zenit-4MT 5</t>
  </si>
  <si>
    <t>Zenit-4MT 5</t>
  </si>
  <si>
    <t>12/17/1973 noon</t>
  </si>
  <si>
    <t>Soyuz | Soyuz 13</t>
  </si>
  <si>
    <t>Soyuz 13</t>
  </si>
  <si>
    <t>12/18/1973 11:55 a.m.</t>
  </si>
  <si>
    <t>Kosmos-3M | Strela-1M 57-64</t>
  </si>
  <si>
    <t>Strela-1M 57-64</t>
  </si>
  <si>
    <t>12/19/1973 9:43 a.m.</t>
  </si>
  <si>
    <t>Voskhod | Zenit-4MK 19</t>
  </si>
  <si>
    <t>Zenit-4MK 19</t>
  </si>
  <si>
    <t>12/21/1973 12:30 p.m.</t>
  </si>
  <si>
    <t>Molniya-M | Molniya-2 8</t>
  </si>
  <si>
    <t>Molniya-2 8</t>
  </si>
  <si>
    <t>12/25/1973 11:17 a.m.</t>
  </si>
  <si>
    <t>Kosmos-3M | Aureole 2</t>
  </si>
  <si>
    <t>Aureole 2</t>
  </si>
  <si>
    <t>12/26/1973 4:30 p.m.</t>
  </si>
  <si>
    <t>Tsiklon-2 | US-A 6</t>
  </si>
  <si>
    <t>US-A 6</t>
  </si>
  <si>
    <t>12/27/1973 8:19 p.m.</t>
  </si>
  <si>
    <t>Kosmos-3M | Zaliv 15</t>
  </si>
  <si>
    <t>Zaliv 15</t>
  </si>
  <si>
    <t>12/29/1973 4:12 a.m.</t>
  </si>
  <si>
    <t>Kosmos-3M | Zaliv 16</t>
  </si>
  <si>
    <t>Zaliv 16</t>
  </si>
  <si>
    <t>01/17/1974 10:07 a.m.</t>
  </si>
  <si>
    <t>Delta 2313 | Skynet IIA</t>
  </si>
  <si>
    <t>Delta 2313</t>
  </si>
  <si>
    <t>Skynet IIA</t>
  </si>
  <si>
    <t>01/19/1974 1:38 a.m.</t>
  </si>
  <si>
    <t>Voskhod | Zenit-2M 44</t>
  </si>
  <si>
    <t>Zenit-2M 44</t>
  </si>
  <si>
    <t>01/24/1974 3 p.m.</t>
  </si>
  <si>
    <t>Voskhod | Zenit-4MK 20</t>
  </si>
  <si>
    <t>Zenit-4MK 20</t>
  </si>
  <si>
    <t>01/30/1974 11 a.m.</t>
  </si>
  <si>
    <t>Kosmos-3M | Tselina-O 22</t>
  </si>
  <si>
    <t>Tselina-O 22</t>
  </si>
  <si>
    <t>02/06/1974 12:33 a.m.</t>
  </si>
  <si>
    <t>Titan IIIE | Sphinx (Titan IIIE Maiden Flight)</t>
  </si>
  <si>
    <t>Lockheed Martin</t>
  </si>
  <si>
    <t>Titan III</t>
  </si>
  <si>
    <t>Sphinx (Titan IIIE maiden flight)</t>
  </si>
  <si>
    <t>02/11/1974 1:48 p.m.</t>
  </si>
  <si>
    <t>Voskhod | Zenit-4M 60</t>
  </si>
  <si>
    <t>Zenit-4M 60</t>
  </si>
  <si>
    <t>02/12/1974 8:56 a.m.</t>
  </si>
  <si>
    <t>Titan 24B | KH-8 41</t>
  </si>
  <si>
    <t>KH-8 41</t>
  </si>
  <si>
    <t>02/13/1974 6 p.m.</t>
  </si>
  <si>
    <t>Mu-3C | Tansei-2</t>
  </si>
  <si>
    <t>Mu-3C</t>
  </si>
  <si>
    <t>Tansei-2</t>
  </si>
  <si>
    <t>02/16/1974 5 a.m.</t>
  </si>
  <si>
    <t>Scout D-1 | San Marco 4</t>
  </si>
  <si>
    <t>San Marco 4</t>
  </si>
  <si>
    <t>02/18/1974 10:05 a.m.</t>
  </si>
  <si>
    <t>Kosmos 11K63 | DS-P1-Yu 68</t>
  </si>
  <si>
    <t>DS-P1-Yu 68</t>
  </si>
  <si>
    <t>02/27/1974 11:04 a.m.</t>
  </si>
  <si>
    <t>Vostok 8A92M | Meteor-1 16 (30L)</t>
  </si>
  <si>
    <t>Meteor-1 16 (30L)</t>
  </si>
  <si>
    <t>03/05/1974 11:38 a.m.</t>
  </si>
  <si>
    <t>Kosmos 11K63 | DS-P1-Yu 69</t>
  </si>
  <si>
    <t>DS-P1-Yu 69</t>
  </si>
  <si>
    <t>03/05/1974 4:04 p.m.</t>
  </si>
  <si>
    <t>Scout D-1 | Miranda</t>
  </si>
  <si>
    <t>Miranda</t>
  </si>
  <si>
    <t>03/09/1974 2:22 a.m.</t>
  </si>
  <si>
    <t>Voskhod | Zenit-2M 45</t>
  </si>
  <si>
    <t>Zenit-2M 45</t>
  </si>
  <si>
    <t>03/14/1974 10:29 a.m.</t>
  </si>
  <si>
    <t>Thor Burner 2A | DMSP-5B F5</t>
  </si>
  <si>
    <t>DMSP-5B F5</t>
  </si>
  <si>
    <t>03/16/1974 8 a.m.</t>
  </si>
  <si>
    <t>Soyuz U | Zenit-4MK 21</t>
  </si>
  <si>
    <t>Zenit-4MK 21</t>
  </si>
  <si>
    <t>03/20/1974 8:30 a.m.</t>
  </si>
  <si>
    <t>Proton-K/DM | Raduga-GVM</t>
  </si>
  <si>
    <t>Proton-K/DM</t>
  </si>
  <si>
    <t>Raduga-GVM</t>
  </si>
  <si>
    <t>03/26/1974 1:35 p.m.</t>
  </si>
  <si>
    <t>Soyuz U | Kosmos 638</t>
  </si>
  <si>
    <t>04/03/1974 7:30 a.m.</t>
  </si>
  <si>
    <t>Voskhod | Zenit-4MK 22</t>
  </si>
  <si>
    <t>Zenit-4MK 22</t>
  </si>
  <si>
    <t>04/04/1974 8:30 a.m.</t>
  </si>
  <si>
    <t>Titan IIID | KH-9 8</t>
  </si>
  <si>
    <t>KH-9 8</t>
  </si>
  <si>
    <t>04/10/1974 8:20 p.m.</t>
  </si>
  <si>
    <t>Voskhod | Zenit-2M 46</t>
  </si>
  <si>
    <t>Zenit-2M 46</t>
  </si>
  <si>
    <t>04/11/1974 12:22 p.m.</t>
  </si>
  <si>
    <t>Voskhod | Zenit-4MK 23</t>
  </si>
  <si>
    <t>Zenit-4MK 23</t>
  </si>
  <si>
    <t>04/12/1974 8 a.m.</t>
  </si>
  <si>
    <t>Delta 2914 | Westar 1</t>
  </si>
  <si>
    <t>Delta 2914</t>
  </si>
  <si>
    <t>Westar 1</t>
  </si>
  <si>
    <t>04/13/1974 11:33 p.m.</t>
  </si>
  <si>
    <t>Molniya-M | Molniya-1 27</t>
  </si>
  <si>
    <t>Molniya-1 27</t>
  </si>
  <si>
    <t>04/20/1974 8:53 p.m.</t>
  </si>
  <si>
    <t>Kosmos-3M | Strela-1M 65-72</t>
  </si>
  <si>
    <t>Strela-1M 65-72</t>
  </si>
  <si>
    <t>04/23/1974 2:14 p.m.</t>
  </si>
  <si>
    <t>Vostok 8A92M | Meteor-1 17 (22L)</t>
  </si>
  <si>
    <t>Meteor-1 17 (22L)</t>
  </si>
  <si>
    <t>04/24/1974 11:50 a.m.</t>
  </si>
  <si>
    <t>Molniya-M | Molniya-2 9</t>
  </si>
  <si>
    <t>Molniya-2 9</t>
  </si>
  <si>
    <t>04/26/1974 2:22 p.m.</t>
  </si>
  <si>
    <t>Voskhod | Zenit-4MK 24</t>
  </si>
  <si>
    <t>Zenit-4MK 24</t>
  </si>
  <si>
    <t>04/29/1974 1:29 p.m.</t>
  </si>
  <si>
    <t>Kosmos-3M | Sfera 11</t>
  </si>
  <si>
    <t>Sfera 11</t>
  </si>
  <si>
    <t>04/29/1974 5:10 p.m.</t>
  </si>
  <si>
    <t>Tsiklon-2 | US-A 7</t>
  </si>
  <si>
    <t>US-A 7</t>
  </si>
  <si>
    <t>05/15/1974 7:30 a.m.</t>
  </si>
  <si>
    <t>Soyuz U | Zenit-4MK 25</t>
  </si>
  <si>
    <t>Zenit-4MK 25</t>
  </si>
  <si>
    <t>05/15/1974 8:30 a.m.</t>
  </si>
  <si>
    <t>Voskhod | Zenit-2M 47</t>
  </si>
  <si>
    <t>Zenit-2M 47</t>
  </si>
  <si>
    <t>05/15/1974 12:30 p.m.</t>
  </si>
  <si>
    <t>Tsiklon-2 | US-A 8</t>
  </si>
  <si>
    <t>US-A 8</t>
  </si>
  <si>
    <t>05/17/1974 6:53 a.m.</t>
  </si>
  <si>
    <t>Delta 2914 | SMS 1</t>
  </si>
  <si>
    <t>SMS 1</t>
  </si>
  <si>
    <t>05/17/1974 9:31 a.m.</t>
  </si>
  <si>
    <t>Kosmos-3M | DS-U3-IK 4</t>
  </si>
  <si>
    <t>DS-U3-IK 4</t>
  </si>
  <si>
    <t>05/17/1974 11 a.m.</t>
  </si>
  <si>
    <t>Kosmos-3M | Tselina-O 23</t>
  </si>
  <si>
    <t>Tselina-O 23</t>
  </si>
  <si>
    <t>05/21/1974 6:15 a.m.</t>
  </si>
  <si>
    <t>Soyuz U | Yantar-2K 1</t>
  </si>
  <si>
    <t>Yantar-2K 1</t>
  </si>
  <si>
    <t>05/23/1974 12:16 p.m.</t>
  </si>
  <si>
    <t>Soyuz | Kosmos 656</t>
  </si>
  <si>
    <t>05/27/1974 7:25 a.m.</t>
  </si>
  <si>
    <t>Proton | Luna-22</t>
  </si>
  <si>
    <t>Luna-22</t>
  </si>
  <si>
    <t>05/29/1974 8:56 a.m.</t>
  </si>
  <si>
    <t>Voskhod | Zenit-4MK 26</t>
  </si>
  <si>
    <t>Zenit-4MK 26</t>
  </si>
  <si>
    <t>05/30/1974 12:44 p.m.</t>
  </si>
  <si>
    <t>Titan IIIC | ATS 6</t>
  </si>
  <si>
    <t>ATS 6</t>
  </si>
  <si>
    <t>05/30/1974 1 p.m.</t>
  </si>
  <si>
    <t>Scout E-1 | Hawkeye 1</t>
  </si>
  <si>
    <t>Scout E-1</t>
  </si>
  <si>
    <t>Hawkeye 1</t>
  </si>
  <si>
    <t>06/03/1974 11:09 p.m.</t>
  </si>
  <si>
    <t>Voskhod | Zenit-2M 48</t>
  </si>
  <si>
    <t>Zenit-2M 48</t>
  </si>
  <si>
    <t>06/06/1974 6:20 a.m.</t>
  </si>
  <si>
    <t>Titan 24B | KH-8 42</t>
  </si>
  <si>
    <t>KH-8 42</t>
  </si>
  <si>
    <t>06/06/1974 4:30 p.m.</t>
  </si>
  <si>
    <t>Voskhod | Zenit-4MK 27</t>
  </si>
  <si>
    <t>Zenit-4MK 27</t>
  </si>
  <si>
    <t>06/13/1974 12:29 p.m.</t>
  </si>
  <si>
    <t>Kosmos-3M | Taifun-1 1</t>
  </si>
  <si>
    <t>Taifun-1 1</t>
  </si>
  <si>
    <t>06/18/1974 1 p.m.</t>
  </si>
  <si>
    <t>Kosmos-3M | Tselina-O 24</t>
  </si>
  <si>
    <t>Tselina-O 24</t>
  </si>
  <si>
    <t>06/21/1974 9:03 a.m.</t>
  </si>
  <si>
    <t>Proton | Salyut-3</t>
  </si>
  <si>
    <t>Salyut-3</t>
  </si>
  <si>
    <t>06/24/1974 10:38 p.m.</t>
  </si>
  <si>
    <t>Kosmos 11K63 | DS-P1-I 15</t>
  </si>
  <si>
    <t>DS-P1-I 15</t>
  </si>
  <si>
    <t>06/26/1974 12:29 p.m.</t>
  </si>
  <si>
    <t>Kosmos-3M | Zaliv 17</t>
  </si>
  <si>
    <t>Zaliv 17</t>
  </si>
  <si>
    <t>06/27/1974 3:39 p.m.</t>
  </si>
  <si>
    <t>Soyuz 11A511M | Zenit-4MT 6</t>
  </si>
  <si>
    <t>Zenit-4MT 6</t>
  </si>
  <si>
    <t>06/29/1974 12:50 p.m.</t>
  </si>
  <si>
    <t>Molniya-M | US-K 3</t>
  </si>
  <si>
    <t>US-K 3</t>
  </si>
  <si>
    <t>06/29/1974 3:59 p.m.</t>
  </si>
  <si>
    <t>Soyuz | Soyuz 14</t>
  </si>
  <si>
    <t>Soyuz 14</t>
  </si>
  <si>
    <t>07/03/1974 6:51 p.m.</t>
  </si>
  <si>
    <t>Vostok 8A92M | Meteor-Priroda 1</t>
  </si>
  <si>
    <t>Meteor-Priroda 1</t>
  </si>
  <si>
    <t>07/09/1974 2:39 p.m.</t>
  </si>
  <si>
    <t>Kosmos 11K63 | DS-P1-Yu 70</t>
  </si>
  <si>
    <t>DS-P1-Yu 70</t>
  </si>
  <si>
    <t>07/11/1974 10:59 a.m.</t>
  </si>
  <si>
    <t>Voskhod | Zenit-4MK 28</t>
  </si>
  <si>
    <t>Zenit-4MK 28</t>
  </si>
  <si>
    <t>07/12/1974 12:50 p.m.</t>
  </si>
  <si>
    <t>Feng Bao 1 | JSSW 1b</t>
  </si>
  <si>
    <t>JSSW 1b</t>
  </si>
  <si>
    <t>07/12/1974 1:55 p.m.</t>
  </si>
  <si>
    <t>Atlas F/PTS | NTS 1</t>
  </si>
  <si>
    <t>Atlas F/PTS</t>
  </si>
  <si>
    <t>NTS 1</t>
  </si>
  <si>
    <t>07/14/1974 5:17 a.m.</t>
  </si>
  <si>
    <t>Scout D-1 | Aeros 2</t>
  </si>
  <si>
    <t>Aeros 2</t>
  </si>
  <si>
    <t>07/16/1974 11:51 a.m.</t>
  </si>
  <si>
    <t>Molniya-M | Molniya-2 10</t>
  </si>
  <si>
    <t>Molniya-2 10</t>
  </si>
  <si>
    <t>07/23/1974 1:23 a.m.</t>
  </si>
  <si>
    <t>Voskhod | Zenit-4M 61</t>
  </si>
  <si>
    <t>Zenit-4M 61</t>
  </si>
  <si>
    <t>07/25/1974 7 a.m.</t>
  </si>
  <si>
    <t>Kosmos 11K63 | DS-P1-Yu 71</t>
  </si>
  <si>
    <t>DS-P1-Yu 71</t>
  </si>
  <si>
    <t>07/25/1974 12:06 p.m.</t>
  </si>
  <si>
    <t>Voskhod | Zenit-2M 49</t>
  </si>
  <si>
    <t>Zenit-2M 49</t>
  </si>
  <si>
    <t>07/26/1974 6:59 a.m.</t>
  </si>
  <si>
    <t>Proton-K/DM | Molniya-1S</t>
  </si>
  <si>
    <t>Molniya-1S</t>
  </si>
  <si>
    <t>07/29/1974 noon</t>
  </si>
  <si>
    <t>Soyuz U | Kosmos 670</t>
  </si>
  <si>
    <t>08/06/1974 12:02 a.m.</t>
  </si>
  <si>
    <t>Voskhod | Zenit-4MK 29</t>
  </si>
  <si>
    <t>Zenit-4MK 29</t>
  </si>
  <si>
    <t>08/07/1974 12:49 p.m.</t>
  </si>
  <si>
    <t>Thor Burner 2A | DMSP-5C F1</t>
  </si>
  <si>
    <t>DMSP-5C F1</t>
  </si>
  <si>
    <t>08/09/1974 3:22 a.m.</t>
  </si>
  <si>
    <t>Soyuz U | Kosmos 672</t>
  </si>
  <si>
    <t>08/12/1974 6:25 a.m.</t>
  </si>
  <si>
    <t>Titan 24B | KH-8 43</t>
  </si>
  <si>
    <t>KH-8 43</t>
  </si>
  <si>
    <t>08/14/1974 3:45 p.m.</t>
  </si>
  <si>
    <t>Vostok 8A92M | Tselina-D 6</t>
  </si>
  <si>
    <t>Tselina-D 6</t>
  </si>
  <si>
    <t>08/16/1974 3:41 a.m.</t>
  </si>
  <si>
    <t>Soyuz | Soyuz 15</t>
  </si>
  <si>
    <t>Soyuz 15</t>
  </si>
  <si>
    <t>08/26/1974 7:58 p.m.</t>
  </si>
  <si>
    <t>Voskhod | Zenit-4MK 30</t>
  </si>
  <si>
    <t>Zenit-4MK 30</t>
  </si>
  <si>
    <t>08/29/1974 7:39 a.m.</t>
  </si>
  <si>
    <t>Kosmos-3M | Sfera 12</t>
  </si>
  <si>
    <t>Sfera 12</t>
  </si>
  <si>
    <t>08/29/1974 2:54 p.m.</t>
  </si>
  <si>
    <t>Voskhod | Zenit-2M 50</t>
  </si>
  <si>
    <t>Zenit-2M 50</t>
  </si>
  <si>
    <t>08/30/1974 9 a.m.</t>
  </si>
  <si>
    <t>Scout D-1 | ANS</t>
  </si>
  <si>
    <t>ANS</t>
  </si>
  <si>
    <t>08/30/1974 2:07 p.m.</t>
  </si>
  <si>
    <t>Kosmos-3M | Strela-2M 9</t>
  </si>
  <si>
    <t>Strela-2M 9</t>
  </si>
  <si>
    <t>09/11/1974 5:40 p.m.</t>
  </si>
  <si>
    <t>Kosmos-3M | Strela-1M 73-80</t>
  </si>
  <si>
    <t>Strela-1M 73-80</t>
  </si>
  <si>
    <t>09/19/1974 2:57 p.m.</t>
  </si>
  <si>
    <t>Voskhod | Zenit-2M 51</t>
  </si>
  <si>
    <t>Zenit-2M 51</t>
  </si>
  <si>
    <t>09/20/1974 9:30 a.m.</t>
  </si>
  <si>
    <t>Kosmos 11K63 | DS-P1-Yu 72</t>
  </si>
  <si>
    <t>DS-P1-Yu 72</t>
  </si>
  <si>
    <t>09/26/1974 4:34 p.m.</t>
  </si>
  <si>
    <t>Delta 2914 | Westar 2</t>
  </si>
  <si>
    <t>Westar 2</t>
  </si>
  <si>
    <t>10/10/1974 10:53 p.m.</t>
  </si>
  <si>
    <t>Kosmos-3M | Taifun-1 2</t>
  </si>
  <si>
    <t>Taifun-1 2</t>
  </si>
  <si>
    <t>10/11/1974 11:29 a.m.</t>
  </si>
  <si>
    <t>Scout B-1 | Ariel 5</t>
  </si>
  <si>
    <t>Ariel 5</t>
  </si>
  <si>
    <t>10/15/1974 7:47 a.m.</t>
  </si>
  <si>
    <t>Voskhod | Zenit-4MK 31</t>
  </si>
  <si>
    <t>Zenit-4MK 31</t>
  </si>
  <si>
    <t>10/18/1974 3 p.m.</t>
  </si>
  <si>
    <t>Kosmos-3M | Zaliv 18</t>
  </si>
  <si>
    <t>Zaliv 18</t>
  </si>
  <si>
    <t>10/18/1974 10:36 p.m.</t>
  </si>
  <si>
    <t>Soyuz U | Bion 2</t>
  </si>
  <si>
    <t>Bion 2</t>
  </si>
  <si>
    <t>10/22/1974 5:59 p.m.</t>
  </si>
  <si>
    <t>Molniya-M | Molniya-1 28</t>
  </si>
  <si>
    <t>Molniya-1 28</t>
  </si>
  <si>
    <t>10/24/1974 12:38 p.m.</t>
  </si>
  <si>
    <t>Soyuz U | Zenit-4MK 32</t>
  </si>
  <si>
    <t>Zenit-4MK 32</t>
  </si>
  <si>
    <t>10/25/1974 9:30 a.m.</t>
  </si>
  <si>
    <t>Vostok 8A92M | Meteor-1 19 (33L)</t>
  </si>
  <si>
    <t>Meteor-1 19 (33L)</t>
  </si>
  <si>
    <t>10/28/1974 10:17 a.m.</t>
  </si>
  <si>
    <t>Proton | Luna-23</t>
  </si>
  <si>
    <t>Luna-23</t>
  </si>
  <si>
    <t>10/28/1974 2:30 p.m.</t>
  </si>
  <si>
    <t>Titan IIID | KH-9 9</t>
  </si>
  <si>
    <t>KH-9 9</t>
  </si>
  <si>
    <t>10/29/1974 7:30 p.m.</t>
  </si>
  <si>
    <t>Kosmos-3M | DS-U2-IK 5</t>
  </si>
  <si>
    <t>DS-U2-IK 5</t>
  </si>
  <si>
    <t>10/31/1974 10 a.m.</t>
  </si>
  <si>
    <t>Voskhod | Zenit-2M 52</t>
  </si>
  <si>
    <t>Zenit-2M 52</t>
  </si>
  <si>
    <t>11/01/1974 2:20 p.m.</t>
  </si>
  <si>
    <t>Soyuz 11A511M | Zenit-4MT 7</t>
  </si>
  <si>
    <t>Zenit-4MT 7</t>
  </si>
  <si>
    <t>11/04/1974 10:40 a.m.</t>
  </si>
  <si>
    <t>Long March 2 | FSW-0 0</t>
  </si>
  <si>
    <t>Long March 2</t>
  </si>
  <si>
    <t>FSW-0 0</t>
  </si>
  <si>
    <t>11/05/1974 9:40 a.m.</t>
  </si>
  <si>
    <t>Delta 2310 | NOAA 4</t>
  </si>
  <si>
    <t>Delta 2310</t>
  </si>
  <si>
    <t>NOAA 4</t>
  </si>
  <si>
    <t>11/15/1974 5:11 p.m.</t>
  </si>
  <si>
    <t>Voskhod | Zenit-4MK 33</t>
  </si>
  <si>
    <t>Zenit-4MK 33</t>
  </si>
  <si>
    <t>11/16/1974 11:45 a.m.</t>
  </si>
  <si>
    <t>Kosmos 11K63 | DS-P1-Yu 73</t>
  </si>
  <si>
    <t>DS-P1-Yu 73</t>
  </si>
  <si>
    <t>11/20/1974 11:59 a.m.</t>
  </si>
  <si>
    <t>Molniya-M | Molniya-3 11L</t>
  </si>
  <si>
    <t>Molniya-3 11L</t>
  </si>
  <si>
    <t>11/21/1974 10:33 a.m.</t>
  </si>
  <si>
    <t>Atlas SLV-3D Centaur | INTELSAT IV F8</t>
  </si>
  <si>
    <t>INTELSAT IV F8</t>
  </si>
  <si>
    <t>11/21/1974 11:43 p.m.</t>
  </si>
  <si>
    <t>Delta 2313 | Skynet IIB</t>
  </si>
  <si>
    <t>Skynet IIB</t>
  </si>
  <si>
    <t>11/23/1974 12:28 a.m.</t>
  </si>
  <si>
    <t>Voskhod | Zenit-2M 53</t>
  </si>
  <si>
    <t>Zenit-2M 53</t>
  </si>
  <si>
    <t>11/27/1974 11:44 a.m.</t>
  </si>
  <si>
    <t>Soyuz-U | Soyuz 16</t>
  </si>
  <si>
    <t>Soyuz 16</t>
  </si>
  <si>
    <t>12/02/1974 9:40 a.m.</t>
  </si>
  <si>
    <t>Titan IIIE | Helios-A</t>
  </si>
  <si>
    <t>Helios-A</t>
  </si>
  <si>
    <t>12/10/1974 7:11 a.m.</t>
  </si>
  <si>
    <t>Soyuz U | Yantar-2K 2</t>
  </si>
  <si>
    <t>Yantar-2K 2</t>
  </si>
  <si>
    <t>12/13/1974 1:30 p.m.</t>
  </si>
  <si>
    <t>Vostok 8A92M | Meteor-1 20 (32L)</t>
  </si>
  <si>
    <t>Meteor-1 20 (32L)</t>
  </si>
  <si>
    <t>12/17/1974 11:45 a.m.</t>
  </si>
  <si>
    <t>Kosmos-3M | Tselina-O 25</t>
  </si>
  <si>
    <t>Tselina-O 25</t>
  </si>
  <si>
    <t>12/18/1974 2:11 p.m.</t>
  </si>
  <si>
    <t>Delta 2914 | Symphonie 1</t>
  </si>
  <si>
    <t>Symphonie 1</t>
  </si>
  <si>
    <t>12/19/1974 2:39 a.m.</t>
  </si>
  <si>
    <t>Molniya-M | Molniya-2 11</t>
  </si>
  <si>
    <t>Molniya-2 11</t>
  </si>
  <si>
    <t>12/21/1974 2:19 a.m.</t>
  </si>
  <si>
    <t>Tsiklon-2 | US-P 1</t>
  </si>
  <si>
    <t>US-P 1</t>
  </si>
  <si>
    <t>12/24/1974 11 a.m.</t>
  </si>
  <si>
    <t>Proton | Salyut-4</t>
  </si>
  <si>
    <t>Salyut-4</t>
  </si>
  <si>
    <t>12/26/1974 4:15 a.m.</t>
  </si>
  <si>
    <t>Kosmos-3M | Parus 1</t>
  </si>
  <si>
    <t>Parus 1</t>
  </si>
  <si>
    <t>12/26/1974 11:59 a.m.</t>
  </si>
  <si>
    <t>Voskhod | Zenit-4MK 34</t>
  </si>
  <si>
    <t>Zenit-4MK 34</t>
  </si>
  <si>
    <t>12/27/1974 9:10 a.m.</t>
  </si>
  <si>
    <t>Soyuz | Soyuz 17</t>
  </si>
  <si>
    <t>Soyuz 17</t>
  </si>
  <si>
    <t>01/10/1975 9:43 p.m.</t>
  </si>
  <si>
    <t>Voskhod | Zenit-2M 54</t>
  </si>
  <si>
    <t>Zenit-2M 54</t>
  </si>
  <si>
    <t>01/17/1975 9 a.m.</t>
  </si>
  <si>
    <t>Kosmos 11K63 | DS-P1-Yu 74</t>
  </si>
  <si>
    <t>DS-P1-Yu 74</t>
  </si>
  <si>
    <t>01/21/1975 11:04 a.m.</t>
  </si>
  <si>
    <t>Delta 2910 | Landsat 2</t>
  </si>
  <si>
    <t>Delta 2910</t>
  </si>
  <si>
    <t>Landsat 2</t>
  </si>
  <si>
    <t>01/22/1975 5:55 p.m.</t>
  </si>
  <si>
    <t>Voskhod | Zenit-4MK 35</t>
  </si>
  <si>
    <t>Zenit-4MK 35</t>
  </si>
  <si>
    <t>01/23/1975 11 a.m.</t>
  </si>
  <si>
    <t>Kosmos 11K63 | DS-P1-Yu 75</t>
  </si>
  <si>
    <t>DS-P1-Yu 75</t>
  </si>
  <si>
    <t>01/28/1975 12:05 p.m.</t>
  </si>
  <si>
    <t>Molniya-M | US-K 4</t>
  </si>
  <si>
    <t>US-K 4</t>
  </si>
  <si>
    <t>01/30/1975 3:02 p.m.</t>
  </si>
  <si>
    <t>Kosmos-3M | Tselina-O 26</t>
  </si>
  <si>
    <t>Tselina-O 26</t>
  </si>
  <si>
    <t>02/05/1975 1:15 p.m.</t>
  </si>
  <si>
    <t>Molniya-M | Molniya-2 12</t>
  </si>
  <si>
    <t>Molniya-2 12</t>
  </si>
  <si>
    <t>02/06/1975 4:49 a.m.</t>
  </si>
  <si>
    <t>Diamant BP4 | Starlette</t>
  </si>
  <si>
    <t>Diamant BP4</t>
  </si>
  <si>
    <t>Starlette</t>
  </si>
  <si>
    <t>02/06/1975 4:35 p.m.</t>
  </si>
  <si>
    <t>Delta 2914 | SMS 2</t>
  </si>
  <si>
    <t>SMS 2</t>
  </si>
  <si>
    <t>02/06/1975 10:04 p.m.</t>
  </si>
  <si>
    <t>Kosmos-3M | Sfera 13</t>
  </si>
  <si>
    <t>Sfera 13</t>
  </si>
  <si>
    <t>02/12/1975 3:30 a.m.</t>
  </si>
  <si>
    <t>Voskhod | Zenit-4MK 36</t>
  </si>
  <si>
    <t>Zenit-4MK 36</t>
  </si>
  <si>
    <t>02/12/1975 2:30 p.m.</t>
  </si>
  <si>
    <t>Atlas SLV-3D Centaur | INTELSAT IV F6</t>
  </si>
  <si>
    <t>INTELSAT IV F6</t>
  </si>
  <si>
    <t>02/20/1975 11:35 p.m.</t>
  </si>
  <si>
    <t>Mu-3C | Taiyo</t>
  </si>
  <si>
    <t>Taiyo</t>
  </si>
  <si>
    <t>02/24/1975 5:25 a.m.</t>
  </si>
  <si>
    <t>Voskhod | Zenit-4MK 37</t>
  </si>
  <si>
    <t>Zenit-4MK 37</t>
  </si>
  <si>
    <t>02/26/1975 9 a.m.</t>
  </si>
  <si>
    <t>Kosmos-3M | Strela-1M 81-88</t>
  </si>
  <si>
    <t>Strela-1M 81-88</t>
  </si>
  <si>
    <t>02/28/1975 2:01 p.m.</t>
  </si>
  <si>
    <t>Titan 34B | Jumpseat 4</t>
  </si>
  <si>
    <t>Titan 34B</t>
  </si>
  <si>
    <t>Jumpseat 4</t>
  </si>
  <si>
    <t>03/10/1975 4:41 a.m.</t>
  </si>
  <si>
    <t>Voskhod | Zenit-4MK 38</t>
  </si>
  <si>
    <t>Zenit-4MK 38</t>
  </si>
  <si>
    <t>03/12/1975 8:55 a.m.</t>
  </si>
  <si>
    <t>Soyuz U | Zenit-4MT 8</t>
  </si>
  <si>
    <t>Zenit-4MT 8</t>
  </si>
  <si>
    <t>03/21/1975 6:50 a.m.</t>
  </si>
  <si>
    <t>Voskhod | Zenit-2M 55</t>
  </si>
  <si>
    <t>Zenit-2M 55</t>
  </si>
  <si>
    <t>03/26/1975 8:50 a.m.</t>
  </si>
  <si>
    <t>Voskhod | Zenit-4MK 39</t>
  </si>
  <si>
    <t>Zenit-4MK 39</t>
  </si>
  <si>
    <t>03/27/1975 8 a.m.</t>
  </si>
  <si>
    <t>Kosmos-3M | DS-U2-IK 6</t>
  </si>
  <si>
    <t>DS-U2-IK 6</t>
  </si>
  <si>
    <t>03/27/1975 2:30 p.m.</t>
  </si>
  <si>
    <t>Vostok 8A92M | Meteor-1 21 (31L)</t>
  </si>
  <si>
    <t>Meteor-1 21 (31L)</t>
  </si>
  <si>
    <t>04/01/1975 12:30 p.m.</t>
  </si>
  <si>
    <t>Tsiklon-2 | US-A 9</t>
  </si>
  <si>
    <t>US-A 9</t>
  </si>
  <si>
    <t>04/02/1975 11 a.m.</t>
  </si>
  <si>
    <t>Soyuz | Soyuz 7K-T No.39 (Soyuz 18a / Soyuz 18-1)</t>
  </si>
  <si>
    <t>Soyuz 7K-T No.39 (Soyuz 18a / Soyuz 18-1)</t>
  </si>
  <si>
    <t>04/05/1975 11:04 a.m.</t>
  </si>
  <si>
    <t>Tsiklon-2 | US-A 10</t>
  </si>
  <si>
    <t>US-A 10</t>
  </si>
  <si>
    <t>04/07/1975 11 a.m.</t>
  </si>
  <si>
    <t>Kosmos 11K63 | DS-P1-Yu 76</t>
  </si>
  <si>
    <t>DS-P1-Yu 76</t>
  </si>
  <si>
    <t>04/08/1975 6:29 p.m.</t>
  </si>
  <si>
    <t>Delta 1410 | Geos 3</t>
  </si>
  <si>
    <t>Delta 1410</t>
  </si>
  <si>
    <t>Geos 3</t>
  </si>
  <si>
    <t>04/09/1975 11:58 p.m.</t>
  </si>
  <si>
    <t>Kosmos-3M | Parus 2</t>
  </si>
  <si>
    <t>Parus 2</t>
  </si>
  <si>
    <t>04/11/1975 7:57 a.m.</t>
  </si>
  <si>
    <t>Atlas F | P72-2</t>
  </si>
  <si>
    <t>P72-2</t>
  </si>
  <si>
    <t>04/13/1975 12:51 a.m.</t>
  </si>
  <si>
    <t>Molniya-M | Molniya-3 12L</t>
  </si>
  <si>
    <t>Molniya-3 12L</t>
  </si>
  <si>
    <t>04/14/1975 5:52 p.m.</t>
  </si>
  <si>
    <t>Soyuz U | Zenit-4MK 40</t>
  </si>
  <si>
    <t>Zenit-4MK 40</t>
  </si>
  <si>
    <t>04/16/1975 8 a.m.</t>
  </si>
  <si>
    <t>Voskhod | Zenit-2M 56</t>
  </si>
  <si>
    <t>Zenit-2M 56</t>
  </si>
  <si>
    <t>04/18/1975 10 a.m.</t>
  </si>
  <si>
    <t>Titan 24B | KH-8 44</t>
  </si>
  <si>
    <t>KH-8 44</t>
  </si>
  <si>
    <t>04/18/1975 4:45 p.m.</t>
  </si>
  <si>
    <t>Kosmos-3M | Aryabhata</t>
  </si>
  <si>
    <t>Aryabhata</t>
  </si>
  <si>
    <t>04/19/1975 7:58 a.m.</t>
  </si>
  <si>
    <t>107/2 | Kapustin Yar, Russian Federation</t>
  </si>
  <si>
    <t>Kosmos-3M | Zaliv 19</t>
  </si>
  <si>
    <t>Zaliv 19</t>
  </si>
  <si>
    <t>04/22/1975 9:10 p.m.</t>
  </si>
  <si>
    <t>Voskhod | Zenit-4MK 41</t>
  </si>
  <si>
    <t>Zenit-4MK 41</t>
  </si>
  <si>
    <t>04/24/1975 8:04 a.m.</t>
  </si>
  <si>
    <t>Molniya-M | Molniya-1 29</t>
  </si>
  <si>
    <t>Molniya-1 29</t>
  </si>
  <si>
    <t>04/29/1975 10:23 a.m.</t>
  </si>
  <si>
    <t>Scout F-1 | SAS 3</t>
  </si>
  <si>
    <t>Scout F-1</t>
  </si>
  <si>
    <t>SAS 3</t>
  </si>
  <si>
    <t>05/07/1975 10:45 p.m.</t>
  </si>
  <si>
    <t>Delta 2914 | Anik A3</t>
  </si>
  <si>
    <t>Anik A3</t>
  </si>
  <si>
    <t>05/07/1975 11:35 p.m.</t>
  </si>
  <si>
    <t>Diamant BP4 | Castor &amp; Pollux</t>
  </si>
  <si>
    <t>05/17/1975 10:32 a.m.</t>
  </si>
  <si>
    <t>Titan IIIC | DSCS-2 5 &amp; 6</t>
  </si>
  <si>
    <t>DSCS-2 5 &amp; 6</t>
  </si>
  <si>
    <t>05/20/1975 2:03 p.m.</t>
  </si>
  <si>
    <t>Voskhod | Zenit-2M 57</t>
  </si>
  <si>
    <t>Zenit-2M 57</t>
  </si>
  <si>
    <t>05/21/1975 6:59 a.m.</t>
  </si>
  <si>
    <t>Atlas SLV-3D Centaur | INTELSAT IV F1</t>
  </si>
  <si>
    <t>INTELSAT IV F1</t>
  </si>
  <si>
    <t>05/22/1975 10:04 p.m.</t>
  </si>
  <si>
    <t>Thor Burner 2A | DMSP-5C F2</t>
  </si>
  <si>
    <t>DMSP-5C F2</t>
  </si>
  <si>
    <t>05/24/1975 3:22 a.m.</t>
  </si>
  <si>
    <t>Soyuz | Soyuz 18</t>
  </si>
  <si>
    <t>Soyuz 18</t>
  </si>
  <si>
    <t>05/24/1975 2:58 p.m.</t>
  </si>
  <si>
    <t>Kosmos-3M | Strela-1M 89-96</t>
  </si>
  <si>
    <t>Strela-1M 89-96</t>
  </si>
  <si>
    <t>05/28/1975 12:25 a.m.</t>
  </si>
  <si>
    <t>Voskhod | Zenit-4MK 42</t>
  </si>
  <si>
    <t>Zenit-4MK 42</t>
  </si>
  <si>
    <t>05/28/1975 7:29 a.m.</t>
  </si>
  <si>
    <t>Voskhod | Zenit-2M/NKh 1</t>
  </si>
  <si>
    <t>Zenit-2M/NKh 1</t>
  </si>
  <si>
    <t>05/30/1975 6:45 a.m.</t>
  </si>
  <si>
    <t>Kosmos-3M | DS-U3-IK 5</t>
  </si>
  <si>
    <t>DS-U3-IK 5</t>
  </si>
  <si>
    <t>06/03/1975 9 a.m.</t>
  </si>
  <si>
    <t>Voskhod | Zenit-4MK 43</t>
  </si>
  <si>
    <t>Zenit-4MK 43</t>
  </si>
  <si>
    <t>06/03/1975 1:20 p.m.</t>
  </si>
  <si>
    <t>Molniya-M | Molniya-1K 30</t>
  </si>
  <si>
    <t>Molniya-1K 30</t>
  </si>
  <si>
    <t>06/05/1975 1:37 a.m.</t>
  </si>
  <si>
    <t>Proton | Venera-9</t>
  </si>
  <si>
    <t>Venera-9</t>
  </si>
  <si>
    <t>06/08/1975 2:38 a.m.</t>
  </si>
  <si>
    <t>Titan IIID | KH-9 10</t>
  </si>
  <si>
    <t>KH-9 10</t>
  </si>
  <si>
    <t>06/08/1975 6:30 p.m.</t>
  </si>
  <si>
    <t>Delta 2910 | Nimbus 6</t>
  </si>
  <si>
    <t>Nimbus 6</t>
  </si>
  <si>
    <t>06/12/1975 8:12 a.m.</t>
  </si>
  <si>
    <t>Soyuz U | Zenit-4MK 44</t>
  </si>
  <si>
    <t>Zenit-4MK 44</t>
  </si>
  <si>
    <t>06/12/1975 12:30 p.m.</t>
  </si>
  <si>
    <t>Proton | Venera-10</t>
  </si>
  <si>
    <t>Venera-10</t>
  </si>
  <si>
    <t>06/14/1975 3 a.m.</t>
  </si>
  <si>
    <t>Atlas SLV-3A Agena D | Canyon 6</t>
  </si>
  <si>
    <t>Canyon 6</t>
  </si>
  <si>
    <t>06/18/1975 9 a.m.</t>
  </si>
  <si>
    <t>Vostok 8A92M | Tselina-D 7</t>
  </si>
  <si>
    <t>Tselina-D 7</t>
  </si>
  <si>
    <t>06/20/1975 6:54 a.m.</t>
  </si>
  <si>
    <t>Delta 1910 | OSO 8</t>
  </si>
  <si>
    <t>Delta 1910</t>
  </si>
  <si>
    <t>OSO 8</t>
  </si>
  <si>
    <t>06/21/1975 11:43 a.m.</t>
  </si>
  <si>
    <t>Kosmos 11K63 | DS-P1-Yu 77</t>
  </si>
  <si>
    <t>DS-P1-Yu 77</t>
  </si>
  <si>
    <t>06/24/1975 12:04 p.m.</t>
  </si>
  <si>
    <t>Voskhod | Zenit-4MK 45</t>
  </si>
  <si>
    <t>Zenit-4MK 45</t>
  </si>
  <si>
    <t>06/25/1975 12:59 p.m.</t>
  </si>
  <si>
    <t>Voskhod | Zenit-2M 58</t>
  </si>
  <si>
    <t>Zenit-2M 58</t>
  </si>
  <si>
    <t>06/27/1975 1 p.m.</t>
  </si>
  <si>
    <t>Voskhod | Zenit-4MK 46</t>
  </si>
  <si>
    <t>Zenit-4MK 46</t>
  </si>
  <si>
    <t>07/03/1975 1:40 p.m.</t>
  </si>
  <si>
    <t>Kosmos-3M | Tselina-O 27</t>
  </si>
  <si>
    <t>Tselina-O 27</t>
  </si>
  <si>
    <t>07/04/1975 12:56 a.m.</t>
  </si>
  <si>
    <t>Molniya-M | Molniya-2 13</t>
  </si>
  <si>
    <t>Molniya-2 13</t>
  </si>
  <si>
    <t>07/08/1975 5:05 a.m.</t>
  </si>
  <si>
    <t>Vostok 8A92M | Meteor-2 1</t>
  </si>
  <si>
    <t>Meteor-2 1</t>
  </si>
  <si>
    <t>07/11/1975 4:15 a.m.</t>
  </si>
  <si>
    <t>Soyuz-U | Soyuz 19</t>
  </si>
  <si>
    <t>Soyuz 19</t>
  </si>
  <si>
    <t>07/15/1975 12:20 p.m.</t>
  </si>
  <si>
    <t>Saturn IB | Apollo-Soyuz Test Project</t>
  </si>
  <si>
    <t>Apollo-Soyuz Test Project</t>
  </si>
  <si>
    <t>07/15/1975 7:50 p.m.</t>
  </si>
  <si>
    <t>Kosmos 11K63 | DS-P1-I 16</t>
  </si>
  <si>
    <t>DS-P1-I 16</t>
  </si>
  <si>
    <t>07/17/1975 9:10 a.m.</t>
  </si>
  <si>
    <t>Voskhod | Zenit-2M 59</t>
  </si>
  <si>
    <t>Zenit-2M 59</t>
  </si>
  <si>
    <t>07/23/1975 1 p.m.</t>
  </si>
  <si>
    <t>Kosmos-3M | Taifun-1 3</t>
  </si>
  <si>
    <t>Taifun-1 3</t>
  </si>
  <si>
    <t>07/24/1975 7 p.m.</t>
  </si>
  <si>
    <t>Feng Bao 1 | JSSW 1</t>
  </si>
  <si>
    <t>JSSW 1</t>
  </si>
  <si>
    <t>07/26/1975 1:30 p.m.</t>
  </si>
  <si>
    <t>Voskhod | Zenit-4MK 47</t>
  </si>
  <si>
    <t>Zenit-4MK 47</t>
  </si>
  <si>
    <t>07/31/1975 1 p.m.</t>
  </si>
  <si>
    <t>Delta 2913 | COS-B</t>
  </si>
  <si>
    <t>Delta 2913</t>
  </si>
  <si>
    <t>COS-B</t>
  </si>
  <si>
    <t>08/09/1975 1:50 a.m.</t>
  </si>
  <si>
    <t>Voskhod | Zenit-4MK 48</t>
  </si>
  <si>
    <t>Zenit-4MK 48</t>
  </si>
  <si>
    <t>08/13/1975 7:21 a.m.</t>
  </si>
  <si>
    <t>Kosmos-3M | Parus 3</t>
  </si>
  <si>
    <t>Parus 3</t>
  </si>
  <si>
    <t>08/14/1975 1:29 p.m.</t>
  </si>
  <si>
    <t>Titan IIIE | Viking 1</t>
  </si>
  <si>
    <t>Viking 1</t>
  </si>
  <si>
    <t>08/20/1975 9:22 p.m.</t>
  </si>
  <si>
    <t>Vostok 8A92M | Tselina-D 8</t>
  </si>
  <si>
    <t>Tselina-D 8</t>
  </si>
  <si>
    <t>08/22/1975 2:10 a.m.</t>
  </si>
  <si>
    <t>Delta 2914 | Symphonie 2</t>
  </si>
  <si>
    <t>Symphonie 2</t>
  </si>
  <si>
    <t>08/27/1975 1:42 a.m.</t>
  </si>
  <si>
    <t>Voskhod | Zenit-4MK 49</t>
  </si>
  <si>
    <t>Zenit-4MK 49</t>
  </si>
  <si>
    <t>08/27/1975 2:45 p.m.</t>
  </si>
  <si>
    <t>Molniya-M | Molniya-1 31</t>
  </si>
  <si>
    <t>Molniya-1 31</t>
  </si>
  <si>
    <t>09/02/1975 1:09 p.m.</t>
  </si>
  <si>
    <t>Soyuz U | Yantar-2K 3</t>
  </si>
  <si>
    <t>Yantar-2K 3</t>
  </si>
  <si>
    <t>09/05/1975 2:49 p.m.</t>
  </si>
  <si>
    <t>Molniya-M | Molniya-2 14</t>
  </si>
  <si>
    <t>Molniya-2 14</t>
  </si>
  <si>
    <t>09/09/1975 12:19 a.m.</t>
  </si>
  <si>
    <t>N-I | Kiku-1</t>
  </si>
  <si>
    <t>National Space Development Agency of Japan</t>
  </si>
  <si>
    <t>N-I</t>
  </si>
  <si>
    <t>Kiku-1</t>
  </si>
  <si>
    <t>09/09/1975 5:30 a.m.</t>
  </si>
  <si>
    <t>Unknown Pad | Tanegashima, Japan</t>
  </si>
  <si>
    <t>Titan IIIE | Viking 2</t>
  </si>
  <si>
    <t>Viking 2</t>
  </si>
  <si>
    <t>09/09/1975 6:39 p.m.</t>
  </si>
  <si>
    <t>Soyuz U | Zenit-4MT 9</t>
  </si>
  <si>
    <t>Zenit-4MT 9</t>
  </si>
  <si>
    <t>09/12/1975 5:30 a.m.</t>
  </si>
  <si>
    <t>Voskhod | Zenit-4MK 50</t>
  </si>
  <si>
    <t>Zenit-4MK 50</t>
  </si>
  <si>
    <t>09/16/1975 9 a.m.</t>
  </si>
  <si>
    <t>Kosmos-3M | Strela-1M 97-104</t>
  </si>
  <si>
    <t>Strela-1M 97-104</t>
  </si>
  <si>
    <t>09/17/1975 7:10 a.m.</t>
  </si>
  <si>
    <t>Vostok 8A92M | Meteor-1 22 (28L)</t>
  </si>
  <si>
    <t>Meteor-1 22 (28L)</t>
  </si>
  <si>
    <t>09/18/1975 12:12 a.m.</t>
  </si>
  <si>
    <t>Voskhod | Zenit-2M 60</t>
  </si>
  <si>
    <t>Zenit-2M 60</t>
  </si>
  <si>
    <t>09/23/1975 9:59 a.m.</t>
  </si>
  <si>
    <t>Kosmos-3M | Sfera 14</t>
  </si>
  <si>
    <t>Sfera 14</t>
  </si>
  <si>
    <t>09/24/1975 noon</t>
  </si>
  <si>
    <t>Soyuz U | Zenit-4MKT 1</t>
  </si>
  <si>
    <t>Zenit-4MKT 1</t>
  </si>
  <si>
    <t>09/25/1975 9:49 a.m.</t>
  </si>
  <si>
    <t>Atlas SLV-3D Centaur | Intelsat-4A 1</t>
  </si>
  <si>
    <t>Intelsat-4A 1</t>
  </si>
  <si>
    <t>09/26/1975 12:17 a.m.</t>
  </si>
  <si>
    <t>Diamant BP4 | Aura</t>
  </si>
  <si>
    <t>Aura</t>
  </si>
  <si>
    <t>09/27/1975 8:37 a.m.</t>
  </si>
  <si>
    <t>Soyuz U | Kosmos 772</t>
  </si>
  <si>
    <t>09/29/1975 4:15 a.m.</t>
  </si>
  <si>
    <t>Kosmos-3M | Strela-2M 10</t>
  </si>
  <si>
    <t>Strela-2M 10</t>
  </si>
  <si>
    <t>09/30/1975 6:37 p.m.</t>
  </si>
  <si>
    <t>Voskhod | Zenit-4MK 51</t>
  </si>
  <si>
    <t>Zenit-4MK 51</t>
  </si>
  <si>
    <t>10/01/1975 8:30 a.m.</t>
  </si>
  <si>
    <t>Delta 2910 | AE-D</t>
  </si>
  <si>
    <t>AE-D</t>
  </si>
  <si>
    <t>10/06/1975 9 a.m.</t>
  </si>
  <si>
    <t>Proton-K/DM | US-KS 1</t>
  </si>
  <si>
    <t>US-KS 1</t>
  </si>
  <si>
    <t>10/08/1975 12:30 a.m.</t>
  </si>
  <si>
    <t>Titan 24B | KH-8 45</t>
  </si>
  <si>
    <t>KH-8 45</t>
  </si>
  <si>
    <t>10/09/1975 7:15 p.m.</t>
  </si>
  <si>
    <t>Scout D-1 | TIP 2</t>
  </si>
  <si>
    <t>TIP 2</t>
  </si>
  <si>
    <t>10/12/1975 6:39 a.m.</t>
  </si>
  <si>
    <t>Proton-K/D-1 | Luna-24a</t>
  </si>
  <si>
    <t>Proton-K/D-1</t>
  </si>
  <si>
    <t>Luna-24a</t>
  </si>
  <si>
    <t>10/16/1975 4:04 a.m.</t>
  </si>
  <si>
    <t>Delta 2914 | GOES 1</t>
  </si>
  <si>
    <t>GOES 1</t>
  </si>
  <si>
    <t>10/16/1975 10:40 p.m.</t>
  </si>
  <si>
    <t>Voskhod | Zenit-2M 61</t>
  </si>
  <si>
    <t>Zenit-2M 61</t>
  </si>
  <si>
    <t>10/17/1975 2:29 p.m.</t>
  </si>
  <si>
    <t>Tsiklon-2 | US-P 2</t>
  </si>
  <si>
    <t>US-P 2</t>
  </si>
  <si>
    <t>10/29/1975 11 a.m.</t>
  </si>
  <si>
    <t>Kosmos-3M | Parus 4</t>
  </si>
  <si>
    <t>Parus 4</t>
  </si>
  <si>
    <t>11/04/1975 10:12 a.m.</t>
  </si>
  <si>
    <t>Voskhod | Zenit-4MK 52</t>
  </si>
  <si>
    <t>Zenit-4MK 52</t>
  </si>
  <si>
    <t>11/04/1975 3:19 p.m.</t>
  </si>
  <si>
    <t>Molniya-M | Molniya-3 13L</t>
  </si>
  <si>
    <t>Molniya-3 13L</t>
  </si>
  <si>
    <t>11/14/1975 7:13 p.m.</t>
  </si>
  <si>
    <t>Soyuz U | Soyuz 20</t>
  </si>
  <si>
    <t>11/17/1975 2:38 p.m.</t>
  </si>
  <si>
    <t>Delta 2910 | AE-E</t>
  </si>
  <si>
    <t>AE-E</t>
  </si>
  <si>
    <t>11/20/1975 2:06 a.m.</t>
  </si>
  <si>
    <t>Voskhod | Zenit-2M 62</t>
  </si>
  <si>
    <t>Zenit-2M 62</t>
  </si>
  <si>
    <t>11/21/1975 9:20 a.m.</t>
  </si>
  <si>
    <t>Kosmos-3M | Tselina-O 28</t>
  </si>
  <si>
    <t>Tselina-O 28</t>
  </si>
  <si>
    <t>11/21/1975 5:11 p.m.</t>
  </si>
  <si>
    <t>Soyuz U | Bion 3</t>
  </si>
  <si>
    <t>Bion 3</t>
  </si>
  <si>
    <t>11/25/1975 5 p.m.</t>
  </si>
  <si>
    <t>Long March 2 | FSW-0 1</t>
  </si>
  <si>
    <t>FSW-0 1</t>
  </si>
  <si>
    <t>11/26/1975 3:27 a.m.</t>
  </si>
  <si>
    <t>Kosmos-3M | Strela-2M 11</t>
  </si>
  <si>
    <t>Strela-2M 11</t>
  </si>
  <si>
    <t>11/28/1975 12:10 a.m.</t>
  </si>
  <si>
    <t>Voskhod | Zenit-2M 63</t>
  </si>
  <si>
    <t>Zenit-2M 63</t>
  </si>
  <si>
    <t>12/03/1975 10 a.m.</t>
  </si>
  <si>
    <t>Titan IIID | KH-9 11</t>
  </si>
  <si>
    <t>KH-9 11</t>
  </si>
  <si>
    <t>12/04/1975 8:30 p.m.</t>
  </si>
  <si>
    <t>Scout F-1 | DAD-A &amp; B</t>
  </si>
  <si>
    <t>DAD-A &amp; B</t>
  </si>
  <si>
    <t>12/06/1975 3:35 a.m.</t>
  </si>
  <si>
    <t>Kosmos-3M | DS-U2-IK 7</t>
  </si>
  <si>
    <t>DS-U2-IK 7</t>
  </si>
  <si>
    <t>12/11/1975 5 p.m.</t>
  </si>
  <si>
    <t>Tsiklon-2 | US-A 11</t>
  </si>
  <si>
    <t>US-A 11</t>
  </si>
  <si>
    <t>12/12/1975 12:45 p.m.</t>
  </si>
  <si>
    <t>Delta 3914 | Satcom 1</t>
  </si>
  <si>
    <t>Delta 3914</t>
  </si>
  <si>
    <t>Satcom 1</t>
  </si>
  <si>
    <t>12/13/1975 1:56 a.m.</t>
  </si>
  <si>
    <t>Titan IIIC | DSP 5</t>
  </si>
  <si>
    <t>DSP 5</t>
  </si>
  <si>
    <t>12/14/1975 5:15 a.m.</t>
  </si>
  <si>
    <t>Feng Bao 1 | JSSW 2</t>
  </si>
  <si>
    <t>JSSW 2</t>
  </si>
  <si>
    <t>12/16/1975 9:21 a.m.</t>
  </si>
  <si>
    <t>Voskhod | Zenit-4MK 53</t>
  </si>
  <si>
    <t>Zenit-4MK 53</t>
  </si>
  <si>
    <t>12/16/1975 9:50 a.m.</t>
  </si>
  <si>
    <t>Molniya-M | Molniya-2 15</t>
  </si>
  <si>
    <t>Molniya-2 15</t>
  </si>
  <si>
    <t>12/17/1975 11:06 a.m.</t>
  </si>
  <si>
    <t>Kosmos-3M | DS-P1-M 7</t>
  </si>
  <si>
    <t>DS-P1-M 7</t>
  </si>
  <si>
    <t>12/19/1975 2 p.m.</t>
  </si>
  <si>
    <t>Molniya-M | Prognoz-4</t>
  </si>
  <si>
    <t>Prognoz-4</t>
  </si>
  <si>
    <t>12/22/1975 2:08 a.m.</t>
  </si>
  <si>
    <t>Proton-K/DM | Raduga 1</t>
  </si>
  <si>
    <t>Raduga 1</t>
  </si>
  <si>
    <t>12/22/1975 1 p.m.</t>
  </si>
  <si>
    <t>Vostok 8A92M | Meteor-1 23 (38L)</t>
  </si>
  <si>
    <t>Meteor-1 23 (38L)</t>
  </si>
  <si>
    <t>12/25/1975 7 p.m.</t>
  </si>
  <si>
    <t>Molniya-M | Molniya-3 15L</t>
  </si>
  <si>
    <t>Molniya-3 15L</t>
  </si>
  <si>
    <t>12/27/1975 10:22 a.m.</t>
  </si>
  <si>
    <t>Kosmos-3M | Tselina-O 29</t>
  </si>
  <si>
    <t>Tselina-O 29</t>
  </si>
  <si>
    <t>01/06/1976 4:52 a.m.</t>
  </si>
  <si>
    <t>Voskhod | Zenit-4MK 54</t>
  </si>
  <si>
    <t>Zenit-4MK 54</t>
  </si>
  <si>
    <t>01/07/1976 3:34 p.m.</t>
  </si>
  <si>
    <t>Titan IIIE | Helios-B</t>
  </si>
  <si>
    <t>Helios-B</t>
  </si>
  <si>
    <t>01/15/1976 5:34 a.m.</t>
  </si>
  <si>
    <t>Delta 2914 | Hermes</t>
  </si>
  <si>
    <t>Hermes</t>
  </si>
  <si>
    <t>01/17/1976 11:27 p.m.</t>
  </si>
  <si>
    <t>Kosmos-3M | Parus 5</t>
  </si>
  <si>
    <t>Parus 5</t>
  </si>
  <si>
    <t>01/20/1976 5:07 p.m.</t>
  </si>
  <si>
    <t>Molniya-M | Molniya-1K 32</t>
  </si>
  <si>
    <t>Molniya-1K 32</t>
  </si>
  <si>
    <t>01/22/1976 11:38 a.m.</t>
  </si>
  <si>
    <t>Kosmos-3M | Tselina-O 30</t>
  </si>
  <si>
    <t>Tselina-O 30</t>
  </si>
  <si>
    <t>01/22/1976 10:26 p.m.</t>
  </si>
  <si>
    <t>Kosmos-3M | Strela-1M 105-112</t>
  </si>
  <si>
    <t>Strela-1M 105-112</t>
  </si>
  <si>
    <t>01/28/1976 10:39 a.m.</t>
  </si>
  <si>
    <t>Voskhod | Zenit-2M 64</t>
  </si>
  <si>
    <t>Zenit-2M 64</t>
  </si>
  <si>
    <t>01/29/1976 8:30 a.m.</t>
  </si>
  <si>
    <t>Atlas SLV-3D Centaur | Intelsat-4A 2</t>
  </si>
  <si>
    <t>Intelsat-4A 2</t>
  </si>
  <si>
    <t>01/29/1976 11:56 p.m.</t>
  </si>
  <si>
    <t>Kosmos-3M | Zaliv 20</t>
  </si>
  <si>
    <t>Zaliv 20</t>
  </si>
  <si>
    <t>02/03/1976 8:16 a.m.</t>
  </si>
  <si>
    <t>Mu-3C | CORSA</t>
  </si>
  <si>
    <t>CORSA</t>
  </si>
  <si>
    <t>02/04/1976 6 a.m.</t>
  </si>
  <si>
    <t>Kosmos 11K63 | DS-P1-I 17</t>
  </si>
  <si>
    <t>DS-P1-I 17</t>
  </si>
  <si>
    <t>02/05/1976 2:30 p.m.</t>
  </si>
  <si>
    <t>Voskhod | Zenit-4MK 55</t>
  </si>
  <si>
    <t>Zenit-4MK 55</t>
  </si>
  <si>
    <t>02/11/1976 8:50 a.m.</t>
  </si>
  <si>
    <t>Kosmos-3M | DS-P1-M 8</t>
  </si>
  <si>
    <t>DS-P1-M 8</t>
  </si>
  <si>
    <t>02/12/1976 1 p.m.</t>
  </si>
  <si>
    <t>Tsiklon-2 | IS-A 1</t>
  </si>
  <si>
    <t>IS-A 1</t>
  </si>
  <si>
    <t>02/16/1976 8:29 a.m.</t>
  </si>
  <si>
    <t>Thor Burner 2A | DMSP-5C F3</t>
  </si>
  <si>
    <t>DMSP-5C F3</t>
  </si>
  <si>
    <t>02/19/1976 7:52 a.m.</t>
  </si>
  <si>
    <t>Delta 2914 | Marisat 1</t>
  </si>
  <si>
    <t>Marisat 1</t>
  </si>
  <si>
    <t>02/19/1976 10:32 p.m.</t>
  </si>
  <si>
    <t>Soyuz U | Yantar-2K 4</t>
  </si>
  <si>
    <t>Yantar-2K 4</t>
  </si>
  <si>
    <t>02/20/1976 2:01 p.m.</t>
  </si>
  <si>
    <t>N-I | Ume 1</t>
  </si>
  <si>
    <t>Ume 1</t>
  </si>
  <si>
    <t>02/29/1976 3:30 a.m.</t>
  </si>
  <si>
    <t>Soyuz U | Zenit-4MK 56</t>
  </si>
  <si>
    <t>Zenit-4MK 56</t>
  </si>
  <si>
    <t>03/10/1976 8 a.m.</t>
  </si>
  <si>
    <t>Molniya-M | Molniya-1K 33</t>
  </si>
  <si>
    <t>Molniya-1K 33</t>
  </si>
  <si>
    <t>03/11/1976 7:45 p.m.</t>
  </si>
  <si>
    <t>Kosmos-3M | Taifun-1 4</t>
  </si>
  <si>
    <t>Taifun-1 4</t>
  </si>
  <si>
    <t>03/12/1976 1:30 p.m.</t>
  </si>
  <si>
    <t>Titan IIIC | LES 8, 9 &amp; Solrad 11A, 11B</t>
  </si>
  <si>
    <t>LES 8, 9 &amp; Solrad 11A, 11B</t>
  </si>
  <si>
    <t>03/15/1976 1:25 a.m.</t>
  </si>
  <si>
    <t>Vostok 8A92M | Tselina-D 9</t>
  </si>
  <si>
    <t>Tselina-D 9</t>
  </si>
  <si>
    <t>03/16/1976 5:22 p.m.</t>
  </si>
  <si>
    <t>Soyuz U | Zenit-2M 65</t>
  </si>
  <si>
    <t>Zenit-2M 65</t>
  </si>
  <si>
    <t>03/18/1976 9:15 a.m.</t>
  </si>
  <si>
    <t>Molniya-M | Molniya-1K 34</t>
  </si>
  <si>
    <t>Molniya-1K 34</t>
  </si>
  <si>
    <t>03/19/1976 7:31 p.m.</t>
  </si>
  <si>
    <t>Titan 24B | KH-8 46</t>
  </si>
  <si>
    <t>KH-8 46</t>
  </si>
  <si>
    <t>03/22/1976 6:14 p.m.</t>
  </si>
  <si>
    <t>Voskhod | Zenit-4MK 57</t>
  </si>
  <si>
    <t>Zenit-4MK 57</t>
  </si>
  <si>
    <t>03/26/1976 3 p.m.</t>
  </si>
  <si>
    <t>Delta 3914 | Satcom 2</t>
  </si>
  <si>
    <t>Satcom 2</t>
  </si>
  <si>
    <t>03/26/1976 10:47 p.m.</t>
  </si>
  <si>
    <t>Soyuz 11A511M | Zenit-4MT 10</t>
  </si>
  <si>
    <t>Zenit-4MT 10</t>
  </si>
  <si>
    <t>03/31/1976 12:50 p.m.</t>
  </si>
  <si>
    <t>Kosmos-3M | Tselina-O 31</t>
  </si>
  <si>
    <t>Tselina-O 31</t>
  </si>
  <si>
    <t>04/06/1976 4:14 a.m.</t>
  </si>
  <si>
    <t>Vostok 8A92M | Meteor-1 24 (37L)</t>
  </si>
  <si>
    <t>Meteor-1 24 (37L)</t>
  </si>
  <si>
    <t>04/07/1976 1:05 p.m.</t>
  </si>
  <si>
    <t>Voskhod | Zenit-2M 66</t>
  </si>
  <si>
    <t>Zenit-2M 66</t>
  </si>
  <si>
    <t>04/09/1976 8:30 a.m.</t>
  </si>
  <si>
    <t>Tsiklon-2 | IS-A 2</t>
  </si>
  <si>
    <t>IS-A 2</t>
  </si>
  <si>
    <t>04/13/1976 5:15 p.m.</t>
  </si>
  <si>
    <t>Delta 2914 | NATO 3A</t>
  </si>
  <si>
    <t>NATO 3A</t>
  </si>
  <si>
    <t>04/22/1976 8:46 p.m.</t>
  </si>
  <si>
    <t>Voskhod | Zenit-4MK 58</t>
  </si>
  <si>
    <t>Zenit-4MK 58</t>
  </si>
  <si>
    <t>04/28/1976 9:30 a.m.</t>
  </si>
  <si>
    <t>Kosmos-3M | Taifun-2 1</t>
  </si>
  <si>
    <t>Taifun-2 1</t>
  </si>
  <si>
    <t>04/28/1976 1:30 p.m.</t>
  </si>
  <si>
    <t>Atlas F/MSD | Parcae 1A,B,C &amp; MSD 1</t>
  </si>
  <si>
    <t>Atlas F/MSD</t>
  </si>
  <si>
    <t>Parcae 1A,B,C &amp; MSD 1</t>
  </si>
  <si>
    <t>04/30/1976 7:12 p.m.</t>
  </si>
  <si>
    <t>Delta 2913 | Lageos 1</t>
  </si>
  <si>
    <t>Lageos 1</t>
  </si>
  <si>
    <t>05/04/1976 8 a.m.</t>
  </si>
  <si>
    <t>Voskhod | Zenit-4MK 59</t>
  </si>
  <si>
    <t>Zenit-4MK 59</t>
  </si>
  <si>
    <t>05/05/1976 7:50 a.m.</t>
  </si>
  <si>
    <t>Molniya-M | Molniya-3 16L</t>
  </si>
  <si>
    <t>Molniya-3 16L</t>
  </si>
  <si>
    <t>05/12/1976 5:57 p.m.</t>
  </si>
  <si>
    <t>Atlas SLV-3D Centaur | Comstar 1A</t>
  </si>
  <si>
    <t>Comstar 1A</t>
  </si>
  <si>
    <t>05/13/1976 10:28 p.m.</t>
  </si>
  <si>
    <t>Vostok 8A92M | Meteor-Priroda 2-1</t>
  </si>
  <si>
    <t>Meteor-Priroda 2-1</t>
  </si>
  <si>
    <t>05/15/1976 1:30 p.m.</t>
  </si>
  <si>
    <t>Kosmos 11K63 | DS-P1-Yu 78</t>
  </si>
  <si>
    <t>DS-P1-Yu 78</t>
  </si>
  <si>
    <t>05/18/1976 10:59 a.m.</t>
  </si>
  <si>
    <t>Voskhod | Zenit-2M 67</t>
  </si>
  <si>
    <t>Zenit-2M 67</t>
  </si>
  <si>
    <t>05/20/1976 9 a.m.</t>
  </si>
  <si>
    <t>Soyuz U | Zenit-4MKT 2</t>
  </si>
  <si>
    <t>Zenit-4MKT 2</t>
  </si>
  <si>
    <t>05/21/1976 7 a.m.</t>
  </si>
  <si>
    <t>Scout B-1 | Wideband</t>
  </si>
  <si>
    <t>Wideband</t>
  </si>
  <si>
    <t>05/22/1976 7:42 a.m.</t>
  </si>
  <si>
    <t>Voskhod | Zenit-4MK 60</t>
  </si>
  <si>
    <t>Zenit-4MK 60</t>
  </si>
  <si>
    <t>05/26/1976 9 a.m.</t>
  </si>
  <si>
    <t>Kosmos-3M | Taifun-1 5</t>
  </si>
  <si>
    <t>Taifun-1 5</t>
  </si>
  <si>
    <t>05/28/1976 3 p.m.</t>
  </si>
  <si>
    <t>Titan 34B | Quasar 1</t>
  </si>
  <si>
    <t>Quasar 1</t>
  </si>
  <si>
    <t>06/02/1976 8:56 p.m.</t>
  </si>
  <si>
    <t>Kosmos-3M | Zaliv 21</t>
  </si>
  <si>
    <t>Zaliv 21</t>
  </si>
  <si>
    <t>06/02/1976 10:30 p.m.</t>
  </si>
  <si>
    <t>Voskhod | Zenit-4MK 61</t>
  </si>
  <si>
    <t>Zenit-4MK 61</t>
  </si>
  <si>
    <t>06/08/1976 7 a.m.</t>
  </si>
  <si>
    <t>Delta 2914 | Marisat 2</t>
  </si>
  <si>
    <t>Marisat 2</t>
  </si>
  <si>
    <t>06/10/1976 12:09 a.m.</t>
  </si>
  <si>
    <t>Kosmos-3M | Strela-1M 113-120</t>
  </si>
  <si>
    <t>Strela-1M 113-120</t>
  </si>
  <si>
    <t>06/15/1976 1:19 p.m.</t>
  </si>
  <si>
    <t>Voskhod | Zenit-4MK 62</t>
  </si>
  <si>
    <t>Zenit-4MK 62</t>
  </si>
  <si>
    <t>06/16/1976 1:09 p.m.</t>
  </si>
  <si>
    <t>Scout D-1 | GP-A</t>
  </si>
  <si>
    <t>GP-A</t>
  </si>
  <si>
    <t>06/18/1976 11:41 a.m.</t>
  </si>
  <si>
    <t>Kosmos-3M | AUOS-Z-T-IK 1</t>
  </si>
  <si>
    <t>AUOS-Z-T-IK 1</t>
  </si>
  <si>
    <t>06/19/1976 4 p.m.</t>
  </si>
  <si>
    <t>Proton | Salyut-5</t>
  </si>
  <si>
    <t>Salyut-5</t>
  </si>
  <si>
    <t>06/22/1976 6:04 p.m.</t>
  </si>
  <si>
    <t>Soyuz U | Zenit-2M 68</t>
  </si>
  <si>
    <t>Zenit-2M 68</t>
  </si>
  <si>
    <t>06/24/1976 7:10 a.m.</t>
  </si>
  <si>
    <t>Titan IIIC | DSP 6</t>
  </si>
  <si>
    <t>DSP 6</t>
  </si>
  <si>
    <t>06/26/1976 3 a.m.</t>
  </si>
  <si>
    <t>Voskhod | Zenit-4MK 63</t>
  </si>
  <si>
    <t>Zenit-4MK 63</t>
  </si>
  <si>
    <t>06/29/1976 7:20 a.m.</t>
  </si>
  <si>
    <t>Kosmos-3M | Strela-2M 12</t>
  </si>
  <si>
    <t>Strela-2M 12</t>
  </si>
  <si>
    <t>06/29/1976 8:12 a.m.</t>
  </si>
  <si>
    <t>Molniya-M | Molniya-2</t>
  </si>
  <si>
    <t>Molniya-2</t>
  </si>
  <si>
    <t>07/01/1976 8:05 a.m.</t>
  </si>
  <si>
    <t>Tsiklon-2 | US-P 3</t>
  </si>
  <si>
    <t>US-P 3</t>
  </si>
  <si>
    <t>07/02/1976 10:30 a.m.</t>
  </si>
  <si>
    <t>Soyuz | Soyuz 21</t>
  </si>
  <si>
    <t>Soyuz 21</t>
  </si>
  <si>
    <t>07/06/1976 12:08 p.m.</t>
  </si>
  <si>
    <t>Titan IIID | KH-9 12</t>
  </si>
  <si>
    <t>KH-9 12</t>
  </si>
  <si>
    <t>07/08/1976 6:30 p.m.</t>
  </si>
  <si>
    <t>Kosmos-3M | DS-P1-M 9 (Kosmos-839)</t>
  </si>
  <si>
    <t>DS-P1-M 9</t>
  </si>
  <si>
    <t>07/08/1976 9:08 p.m.</t>
  </si>
  <si>
    <t>Delta 2914 | Palapa A1</t>
  </si>
  <si>
    <t>Palapa A1</t>
  </si>
  <si>
    <t>07/08/1976 11:31 p.m.</t>
  </si>
  <si>
    <t>Soyuz U | Zenit-2M 69</t>
  </si>
  <si>
    <t>Zenit-2M 69</t>
  </si>
  <si>
    <t>07/14/1976 9 a.m.</t>
  </si>
  <si>
    <t>Kosmos-3M | Strela-2M 13</t>
  </si>
  <si>
    <t>Strela-2M 13</t>
  </si>
  <si>
    <t>07/15/1976 1:11 p.m.</t>
  </si>
  <si>
    <t>Kosmos-3M | Sfera 15</t>
  </si>
  <si>
    <t>Sfera 15</t>
  </si>
  <si>
    <t>07/21/1976 10:20 a.m.</t>
  </si>
  <si>
    <t>Tsiklon-2 | IS-A 3</t>
  </si>
  <si>
    <t>IS-A 3</t>
  </si>
  <si>
    <t>07/21/1976 3:14 p.m.</t>
  </si>
  <si>
    <t>Soyuz U | Yantar-2K 5</t>
  </si>
  <si>
    <t>Yantar-2K 5</t>
  </si>
  <si>
    <t>07/22/1976 3:40 p.m.</t>
  </si>
  <si>
    <t>Atlas SLV-3D Centaur | Comstar 1B</t>
  </si>
  <si>
    <t>Comstar 1B</t>
  </si>
  <si>
    <t>07/22/1976 10:04 p.m.</t>
  </si>
  <si>
    <t>Molniya-M | Molniya-1K 35</t>
  </si>
  <si>
    <t>Molniya-1K 35</t>
  </si>
  <si>
    <t>07/23/1976 3:49 p.m.</t>
  </si>
  <si>
    <t>Kosmos-3M | Tselina-O 32</t>
  </si>
  <si>
    <t>Tselina-O 32</t>
  </si>
  <si>
    <t>07/27/1976 5:21 a.m.</t>
  </si>
  <si>
    <t>Kosmos-3M | DS-U3-IK 6</t>
  </si>
  <si>
    <t>DS-U3-IK 6</t>
  </si>
  <si>
    <t>07/27/1976 noon</t>
  </si>
  <si>
    <t>Delta 2310 | NOAA 5</t>
  </si>
  <si>
    <t>NOAA 5</t>
  </si>
  <si>
    <t>07/29/1976 5:07 p.m.</t>
  </si>
  <si>
    <t>Kosmos-3M | Zaliv 22</t>
  </si>
  <si>
    <t>Zaliv 22</t>
  </si>
  <si>
    <t>07/29/1976 8:02 p.m.</t>
  </si>
  <si>
    <t>Soyuz U | Zenit-4MK 64</t>
  </si>
  <si>
    <t>Zenit-4MK 64</t>
  </si>
  <si>
    <t>08/04/1976 1:40 p.m.</t>
  </si>
  <si>
    <t>Titan 34B | Quasar 2</t>
  </si>
  <si>
    <t>Quasar 2</t>
  </si>
  <si>
    <t>08/06/1976 10:21 p.m.</t>
  </si>
  <si>
    <t>Proton-K/D-1 | Luna-24</t>
  </si>
  <si>
    <t>Luna-24</t>
  </si>
  <si>
    <t>08/09/1976 3:04 p.m.</t>
  </si>
  <si>
    <t>Soyuz U | Zenit-2M 70</t>
  </si>
  <si>
    <t>Zenit-2M 70</t>
  </si>
  <si>
    <t>08/12/1976 1:30 p.m.</t>
  </si>
  <si>
    <t>Kosmos 11K63 | DS-P1-I 18</t>
  </si>
  <si>
    <t>DS-P1-I 18</t>
  </si>
  <si>
    <t>08/18/1976 9:30 a.m.</t>
  </si>
  <si>
    <t>Kosmos 11K63 | DS-P1-Yu 79</t>
  </si>
  <si>
    <t>DS-P1-Yu 79</t>
  </si>
  <si>
    <t>08/26/1976 10:59 a.m.</t>
  </si>
  <si>
    <t>Vostok 8A92M | Tselina-D 10</t>
  </si>
  <si>
    <t>Tselina-D 10</t>
  </si>
  <si>
    <t>08/27/1976 2:34 p.m.</t>
  </si>
  <si>
    <t>Soyuz U | Zenit-4MK 65</t>
  </si>
  <si>
    <t>Zenit-4MK 65</t>
  </si>
  <si>
    <t>08/28/1976 9 a.m.</t>
  </si>
  <si>
    <t>Feng Bao 1 | JSSW 3</t>
  </si>
  <si>
    <t>JSSW 3</t>
  </si>
  <si>
    <t>08/30/1976 11:45 a.m.</t>
  </si>
  <si>
    <t>09/01/1976 3:23 a.m.</t>
  </si>
  <si>
    <t>Scout D-1 | TIP 3</t>
  </si>
  <si>
    <t>TIP 3</t>
  </si>
  <si>
    <t>09/01/1976 9:14 p.m.</t>
  </si>
  <si>
    <t>Soyuz U | Zenit-4MK 66</t>
  </si>
  <si>
    <t>Zenit-4MK 66</t>
  </si>
  <si>
    <t>09/03/1976 9:20 a.m.</t>
  </si>
  <si>
    <t>Thor DSV-2U | DMSP-5D1 F1</t>
  </si>
  <si>
    <t>Thor DSV-2U</t>
  </si>
  <si>
    <t>DMSP-5D1 F1</t>
  </si>
  <si>
    <t>09/11/1976 8 a.m.</t>
  </si>
  <si>
    <t>Proton-K/DM | Raduga 2</t>
  </si>
  <si>
    <t>Raduga 2</t>
  </si>
  <si>
    <t>09/11/1976 6:24 p.m.</t>
  </si>
  <si>
    <t>Soyuz-U | Soyuz 22</t>
  </si>
  <si>
    <t>Soyuz 22</t>
  </si>
  <si>
    <t>09/15/1976 9:48 a.m.</t>
  </si>
  <si>
    <t>Titan 24B | KH-8 47</t>
  </si>
  <si>
    <t>KH-8 47</t>
  </si>
  <si>
    <t>09/15/1976 6:50 p.m.</t>
  </si>
  <si>
    <t>Soyuz U | Zenit-4MT 11</t>
  </si>
  <si>
    <t>Zenit-4MT 11</t>
  </si>
  <si>
    <t>09/21/1976 11:40 a.m.</t>
  </si>
  <si>
    <t>Soyuz U | Zenit-2M 71</t>
  </si>
  <si>
    <t>Zenit-2M 71</t>
  </si>
  <si>
    <t>09/22/1976 9:30 a.m.</t>
  </si>
  <si>
    <t>Soyuz U | Zenit-4MK 67</t>
  </si>
  <si>
    <t>Zenit-4MK 67</t>
  </si>
  <si>
    <t>09/24/1976 3 p.m.</t>
  </si>
  <si>
    <t>Kosmos-3M | Strela-2M 14</t>
  </si>
  <si>
    <t>Strela-2M 14</t>
  </si>
  <si>
    <t>09/29/1976 7:04 a.m.</t>
  </si>
  <si>
    <t>Soyuz U | Zenit-4MKT 3</t>
  </si>
  <si>
    <t>Zenit-4MKT 3</t>
  </si>
  <si>
    <t>10/04/1976 11 a.m.</t>
  </si>
  <si>
    <t>Soyuz U | Zenit-4MK 68</t>
  </si>
  <si>
    <t>Zenit-4MK 68</t>
  </si>
  <si>
    <t>10/10/1976 9:35 a.m.</t>
  </si>
  <si>
    <t>Soyuz | Soyuz 23</t>
  </si>
  <si>
    <t>Soyuz 23</t>
  </si>
  <si>
    <t>10/14/1976 5:39 p.m.</t>
  </si>
  <si>
    <t>Delta 2914 | Marisat 3</t>
  </si>
  <si>
    <t>Marisat 3</t>
  </si>
  <si>
    <t>10/14/1976 10:44 p.m.</t>
  </si>
  <si>
    <t>Vostok 8A92M | Meteor-1 26 (35L)</t>
  </si>
  <si>
    <t>Meteor-1 26 (35L)</t>
  </si>
  <si>
    <t>10/15/1976 10:59 p.m.</t>
  </si>
  <si>
    <t>Tsiklon-2 | US-A 12</t>
  </si>
  <si>
    <t>US-A 12</t>
  </si>
  <si>
    <t>10/17/1976 6:06 p.m.</t>
  </si>
  <si>
    <t>Tsiklon-2 | US-A 13</t>
  </si>
  <si>
    <t>US-A 13</t>
  </si>
  <si>
    <t>10/21/1976 4:53 p.m.</t>
  </si>
  <si>
    <t>Molniya-M | US-K 5</t>
  </si>
  <si>
    <t>US-K 5</t>
  </si>
  <si>
    <t>10/22/1976 9:11 a.m.</t>
  </si>
  <si>
    <t>Soyuz U | Zenit-4MK 69</t>
  </si>
  <si>
    <t>Zenit-4MK 69</t>
  </si>
  <si>
    <t>10/25/1976 2:30 p.m.</t>
  </si>
  <si>
    <t>Proton-K/DM | Ekran</t>
  </si>
  <si>
    <t>Ekran</t>
  </si>
  <si>
    <t>10/26/1976 2:50 p.m.</t>
  </si>
  <si>
    <t>Kosmos-3M | Parus 6</t>
  </si>
  <si>
    <t>Parus 6</t>
  </si>
  <si>
    <t>10/29/1976 12:39 p.m.</t>
  </si>
  <si>
    <t>Soyuz U | Zenit-2M 72</t>
  </si>
  <si>
    <t>Zenit-2M 72</t>
  </si>
  <si>
    <t>11/01/1976 11:20 a.m.</t>
  </si>
  <si>
    <t>Feng Bao 1 | JSSW 4</t>
  </si>
  <si>
    <t>JSSW 4</t>
  </si>
  <si>
    <t>11/10/1976 9:05 a.m.</t>
  </si>
  <si>
    <t>Soyuz U | Zenit-4MK 70</t>
  </si>
  <si>
    <t>Zenit-4MK 70</t>
  </si>
  <si>
    <t>11/11/1976 10:45 a.m.</t>
  </si>
  <si>
    <t>Soyuz U | Zenit-6U 1</t>
  </si>
  <si>
    <t>Zenit-6U 1</t>
  </si>
  <si>
    <t>11/23/1976 4:27 p.m.</t>
  </si>
  <si>
    <t>Molniya-M | Prognoz-5</t>
  </si>
  <si>
    <t>Prognoz-5</t>
  </si>
  <si>
    <t>11/25/1976 3:59 a.m.</t>
  </si>
  <si>
    <t>Tsiklon-2 | US-P 4</t>
  </si>
  <si>
    <t>US-P 4</t>
  </si>
  <si>
    <t>11/26/1976 2:30 p.m.</t>
  </si>
  <si>
    <t>Soyuz U | Kosmos 869</t>
  </si>
  <si>
    <t>11/29/1976 4 p.m.</t>
  </si>
  <si>
    <t>Kosmos-3M | Tselina-O 33</t>
  </si>
  <si>
    <t>Tselina-O 33</t>
  </si>
  <si>
    <t>12/02/1976 12:17 a.m.</t>
  </si>
  <si>
    <t>Molniya-M | Molniya-2 16</t>
  </si>
  <si>
    <t>Molniya-2 16</t>
  </si>
  <si>
    <t>12/02/1976 2:44 a.m.</t>
  </si>
  <si>
    <t>Long March 2 | FSW-0 2</t>
  </si>
  <si>
    <t>FSW-0 2</t>
  </si>
  <si>
    <t>12/07/1976 4:38 a.m.</t>
  </si>
  <si>
    <t>Kosmos-3M | Strela-1M 121-128</t>
  </si>
  <si>
    <t>Strela-1M 121-128</t>
  </si>
  <si>
    <t>12/07/1976 10:23 a.m.</t>
  </si>
  <si>
    <t>Soyuz U | Zenit-2M 73</t>
  </si>
  <si>
    <t>Zenit-2M 73</t>
  </si>
  <si>
    <t>12/09/1976 10 a.m.</t>
  </si>
  <si>
    <t>Kosmos-3M | DS-P1-M 10</t>
  </si>
  <si>
    <t>DS-P1-M 10</t>
  </si>
  <si>
    <t>12/09/1976 8 p.m.</t>
  </si>
  <si>
    <t>Proton | TKS-VA 1 &amp; 2</t>
  </si>
  <si>
    <t>TKS-VA 1 &amp; 2</t>
  </si>
  <si>
    <t>12/15/1976 1:30 a.m.</t>
  </si>
  <si>
    <t>Kosmos-3M | Tsikada 1</t>
  </si>
  <si>
    <t>Tsikada 1</t>
  </si>
  <si>
    <t>12/15/1976 1:59 p.m.</t>
  </si>
  <si>
    <t>Soyuz U | Zenit-4MK 71</t>
  </si>
  <si>
    <t>Zenit-4MK 71</t>
  </si>
  <si>
    <t>12/17/1976 9:30 a.m.</t>
  </si>
  <si>
    <t>Kosmos-3M | Taifun-2 2</t>
  </si>
  <si>
    <t>Taifun-2 2</t>
  </si>
  <si>
    <t>12/17/1976 noon</t>
  </si>
  <si>
    <t>Titan IIID | KH-11 1</t>
  </si>
  <si>
    <t>KH-11 1</t>
  </si>
  <si>
    <t>12/19/1976 6:19 p.m.</t>
  </si>
  <si>
    <t>Tsiklon-2 | IS-A 4</t>
  </si>
  <si>
    <t>IS-A 4</t>
  </si>
  <si>
    <t>12/27/1976 12:05 p.m.</t>
  </si>
  <si>
    <t>Molniya-M | Molniya-3 17L</t>
  </si>
  <si>
    <t>Molniya-3 17L</t>
  </si>
  <si>
    <t>12/28/1976 6:38 a.m.</t>
  </si>
  <si>
    <t>Kosmos-3M | Parus 7</t>
  </si>
  <si>
    <t>Parus 7</t>
  </si>
  <si>
    <t>12/28/1976 7:49 a.m.</t>
  </si>
  <si>
    <t>Soyuz U | Zenit-4MK 72</t>
  </si>
  <si>
    <t>Zenit-4MK 72</t>
  </si>
  <si>
    <t>01/06/1977 9:40 a.m.</t>
  </si>
  <si>
    <t>Vostok 8A92M | Meteor-2 2</t>
  </si>
  <si>
    <t>Meteor-2 2</t>
  </si>
  <si>
    <t>01/06/1977 11:17 p.m.</t>
  </si>
  <si>
    <t>Soyuz U | Zenit-2M 74</t>
  </si>
  <si>
    <t>Zenit-2M 74</t>
  </si>
  <si>
    <t>01/20/1977 8:30 a.m.</t>
  </si>
  <si>
    <t>Kosmos-3M | Zaliv 23</t>
  </si>
  <si>
    <t>Zaliv 23</t>
  </si>
  <si>
    <t>01/20/1977 8:05 p.m.</t>
  </si>
  <si>
    <t>Delta 2914 | NATO 3B</t>
  </si>
  <si>
    <t>NATO 3B</t>
  </si>
  <si>
    <t>01/28/1977 12:50 a.m.</t>
  </si>
  <si>
    <t>Kosmos-3M | Taifun-1 6</t>
  </si>
  <si>
    <t>Taifun-1 6</t>
  </si>
  <si>
    <t>02/02/1977 12:30 p.m.</t>
  </si>
  <si>
    <t>Titan IIIC | DSP 7</t>
  </si>
  <si>
    <t>DSP 7</t>
  </si>
  <si>
    <t>02/06/1977 6 a.m.</t>
  </si>
  <si>
    <t>Soyuz-U | Soyuz 24</t>
  </si>
  <si>
    <t>Soyuz 24</t>
  </si>
  <si>
    <t>02/07/1977 4:11 p.m.</t>
  </si>
  <si>
    <t>Soyuz U | Zenit-4MK 73</t>
  </si>
  <si>
    <t>Zenit-4MK 73</t>
  </si>
  <si>
    <t>02/09/1977 11:30 a.m.</t>
  </si>
  <si>
    <t>Molniya-M | Molniya-2 17</t>
  </si>
  <si>
    <t>Molniya-2 17</t>
  </si>
  <si>
    <t>02/11/1977 2:57 p.m.</t>
  </si>
  <si>
    <t>Kosmos-3M | DS-U2-IK GVM</t>
  </si>
  <si>
    <t>DS-U2-IK GVM</t>
  </si>
  <si>
    <t>02/15/1977 11 a.m.</t>
  </si>
  <si>
    <t>Mu-3H | Tansei-3</t>
  </si>
  <si>
    <t>Mu-3H</t>
  </si>
  <si>
    <t>Tansei-3</t>
  </si>
  <si>
    <t>02/19/1977 5:15 a.m.</t>
  </si>
  <si>
    <t>Kosmos-3M | Parus 8</t>
  </si>
  <si>
    <t>Parus 8</t>
  </si>
  <si>
    <t>02/21/1977 5:20 p.m.</t>
  </si>
  <si>
    <t>Soyuz U | Zenit-4MK 74</t>
  </si>
  <si>
    <t>Zenit-4MK 74</t>
  </si>
  <si>
    <t>02/22/1977 9:19 a.m.</t>
  </si>
  <si>
    <t>N-I | Kiku 2</t>
  </si>
  <si>
    <t>Kiku 2</t>
  </si>
  <si>
    <t>02/23/1977 8:50 a.m.</t>
  </si>
  <si>
    <t>Vostok 8A92M | Tselina-D 11</t>
  </si>
  <si>
    <t>Tselina-D 11</t>
  </si>
  <si>
    <t>02/26/1977 9:18 p.m.</t>
  </si>
  <si>
    <t>Soyuz U | Zenit-6U 2</t>
  </si>
  <si>
    <t>Zenit-6U 2</t>
  </si>
  <si>
    <t>03/03/1977 10:30 a.m.</t>
  </si>
  <si>
    <t>Soyuz U | Zenit-4MK 75</t>
  </si>
  <si>
    <t>Zenit-4MK 75</t>
  </si>
  <si>
    <t>03/10/1977 11 a.m.</t>
  </si>
  <si>
    <t>Delta 2914 | Palapa A2</t>
  </si>
  <si>
    <t>Palapa A2</t>
  </si>
  <si>
    <t>03/10/1977 11:16 p.m.</t>
  </si>
  <si>
    <t>Titan 24B | KH-8 48</t>
  </si>
  <si>
    <t>KH-8 48</t>
  </si>
  <si>
    <t>03/13/1977 6:41 p.m.</t>
  </si>
  <si>
    <t>Soyuz U | Zenit-2M 75</t>
  </si>
  <si>
    <t>Zenit-2M 75</t>
  </si>
  <si>
    <t>03/17/1977 8:30 a.m.</t>
  </si>
  <si>
    <t>Molniya-M | Molniya-1K 36</t>
  </si>
  <si>
    <t>Molniya-1K 36</t>
  </si>
  <si>
    <t>03/24/1977 11:51 a.m.</t>
  </si>
  <si>
    <t>Kosmos-3M | Tselina-O 34</t>
  </si>
  <si>
    <t>Tselina-O 34</t>
  </si>
  <si>
    <t>03/24/1977 10:11 p.m.</t>
  </si>
  <si>
    <t>Kosmos-3M | Oval</t>
  </si>
  <si>
    <t>Oval</t>
  </si>
  <si>
    <t>03/29/1977 11 p.m.</t>
  </si>
  <si>
    <t>Vostok 8A92M | Meteor-1 27 (39L)</t>
  </si>
  <si>
    <t>Meteor-1 27 (39L)</t>
  </si>
  <si>
    <t>04/05/1977 2:05 a.m.</t>
  </si>
  <si>
    <t>Kosmos 11K63 | DS-P1-I 19</t>
  </si>
  <si>
    <t>DS-P1-I 19</t>
  </si>
  <si>
    <t>04/05/1977 10:30 a.m.</t>
  </si>
  <si>
    <t>Soyuz U | Zenit-4MK 76</t>
  </si>
  <si>
    <t>Zenit-4MK 76</t>
  </si>
  <si>
    <t>04/07/1977 8:59 a.m.</t>
  </si>
  <si>
    <t>Molniya-M | US-K 6</t>
  </si>
  <si>
    <t>US-K 6</t>
  </si>
  <si>
    <t>04/11/1977 1:38 a.m.</t>
  </si>
  <si>
    <t>Soyuz U | Zenit-2M 76</t>
  </si>
  <si>
    <t>Zenit-2M 76</t>
  </si>
  <si>
    <t>04/20/1977 9 a.m.</t>
  </si>
  <si>
    <t>Delta 2914 | Geos 1</t>
  </si>
  <si>
    <t>Geos 1</t>
  </si>
  <si>
    <t>04/20/1977 10:15 a.m.</t>
  </si>
  <si>
    <t>Soyuz U | Yantar-2K 6</t>
  </si>
  <si>
    <t>Yantar-2K 6</t>
  </si>
  <si>
    <t>04/26/1977 2:45 p.m.</t>
  </si>
  <si>
    <t>Kosmos-3M | ER763-4</t>
  </si>
  <si>
    <t>ER763-4</t>
  </si>
  <si>
    <t>04/27/1977 3:30 a.m.</t>
  </si>
  <si>
    <t>Molniya-M | Molniya-3 19L</t>
  </si>
  <si>
    <t>Molniya-3 19L</t>
  </si>
  <si>
    <t>04/28/1977 9:10 a.m.</t>
  </si>
  <si>
    <t>Soyuz U | Zenit-4MK 77</t>
  </si>
  <si>
    <t>Zenit-4MK 77</t>
  </si>
  <si>
    <t>05/05/1977 2 p.m.</t>
  </si>
  <si>
    <t>Titan IIIC | DSCS-2 7 &amp; 8</t>
  </si>
  <si>
    <t>DSCS-2 7 &amp; 8</t>
  </si>
  <si>
    <t>05/12/1977 2:26 p.m.</t>
  </si>
  <si>
    <t>Soyuz U | Zenit-4MK 78</t>
  </si>
  <si>
    <t>Zenit-4MK 78</t>
  </si>
  <si>
    <t>05/17/1977 10:10 a.m.</t>
  </si>
  <si>
    <t>Kosmos-3M | DS-P1-M 11</t>
  </si>
  <si>
    <t>DS-P1-M 11</t>
  </si>
  <si>
    <t>05/19/1977 4:30 p.m.</t>
  </si>
  <si>
    <t>Tsiklon-2 | IS-A 5</t>
  </si>
  <si>
    <t>IS-A 5</t>
  </si>
  <si>
    <t>05/23/1977 12:14 p.m.</t>
  </si>
  <si>
    <t>Atlas SLV-3A Agena D | Canyon 7</t>
  </si>
  <si>
    <t>Canyon 7</t>
  </si>
  <si>
    <t>05/23/1977 6:13 p.m.</t>
  </si>
  <si>
    <t>Kosmos-3M | Sfera 16</t>
  </si>
  <si>
    <t>Sfera 16</t>
  </si>
  <si>
    <t>05/25/1977 11 a.m.</t>
  </si>
  <si>
    <t>Soyuz U | Zenit-4MKT 4</t>
  </si>
  <si>
    <t>Zenit-4MKT 4</t>
  </si>
  <si>
    <t>05/26/1977 7 a.m.</t>
  </si>
  <si>
    <t>Atlas SLV-3D Centaur | Intelsat-4A 4</t>
  </si>
  <si>
    <t>Intelsat-4A 4</t>
  </si>
  <si>
    <t>05/26/1977 9:47 p.m.</t>
  </si>
  <si>
    <t>Kosmos-3M | Taifun-2 3</t>
  </si>
  <si>
    <t>Taifun-2 3</t>
  </si>
  <si>
    <t>05/30/1977 10:30 p.m.</t>
  </si>
  <si>
    <t>Soyuz U | Zenit-2M 77</t>
  </si>
  <si>
    <t>Zenit-2M 77</t>
  </si>
  <si>
    <t>05/31/1977 7:30 a.m.</t>
  </si>
  <si>
    <t>Thor DSV-2U | DMSP-5D1 F2</t>
  </si>
  <si>
    <t>DMSP-5D1 F2</t>
  </si>
  <si>
    <t>06/05/1977 2:59 a.m.</t>
  </si>
  <si>
    <t>Soyuz U | Zenit-4MK 79</t>
  </si>
  <si>
    <t>Zenit-4MK 79</t>
  </si>
  <si>
    <t>06/08/1977 2 p.m.</t>
  </si>
  <si>
    <t>Soyuz U | Zenit-4MT 12</t>
  </si>
  <si>
    <t>Zenit-4MT 12</t>
  </si>
  <si>
    <t>06/10/1977 8 a.m.</t>
  </si>
  <si>
    <t>Molniya-M | US-K 7</t>
  </si>
  <si>
    <t>US-K 7</t>
  </si>
  <si>
    <t>06/16/1977 1:58 a.m.</t>
  </si>
  <si>
    <t>Delta 2914 | GOES 2</t>
  </si>
  <si>
    <t>GOES 2</t>
  </si>
  <si>
    <t>06/16/1977 10:51 a.m.</t>
  </si>
  <si>
    <t>Kosmos-3M | Signe 3</t>
  </si>
  <si>
    <t>Signe 3</t>
  </si>
  <si>
    <t>06/17/1977 3:30 a.m.</t>
  </si>
  <si>
    <t>Tsiklon-2 | IS-A 6</t>
  </si>
  <si>
    <t>IS-A 6</t>
  </si>
  <si>
    <t>06/17/1977 7:23 a.m.</t>
  </si>
  <si>
    <t>Kosmos 11K63 | DS-P1-I 20</t>
  </si>
  <si>
    <t>DS-P1-I 20</t>
  </si>
  <si>
    <t>06/18/1977 10:30 a.m.</t>
  </si>
  <si>
    <t>Soyuz U | Zenit-4MK 80</t>
  </si>
  <si>
    <t>Zenit-4MK 80</t>
  </si>
  <si>
    <t>06/22/1977 8 a.m.</t>
  </si>
  <si>
    <t>Atlas F/SVS | NTS 2</t>
  </si>
  <si>
    <t>Atlas F/SVS</t>
  </si>
  <si>
    <t>NTS 2</t>
  </si>
  <si>
    <t>06/23/1977 8:17 a.m.</t>
  </si>
  <si>
    <t>Molniya-M | Molniya-1K 37</t>
  </si>
  <si>
    <t>Molniya-1K 37</t>
  </si>
  <si>
    <t>06/24/1977 5:41 a.m.</t>
  </si>
  <si>
    <t>Tsiklon-3 | EPN 03.0380 1</t>
  </si>
  <si>
    <t>Tsiklon-3</t>
  </si>
  <si>
    <t>EPN 03.0380 1</t>
  </si>
  <si>
    <t>06/24/1977 10:30 a.m.</t>
  </si>
  <si>
    <t>32/2 | Plesetsk Cosmodrome, Russian Federation</t>
  </si>
  <si>
    <t>Titan IIID | KH-9 13</t>
  </si>
  <si>
    <t>KH-9 13</t>
  </si>
  <si>
    <t>06/27/1977 6:30 p.m.</t>
  </si>
  <si>
    <t>Vostok 8A92M | Meteor-Priroda 2-2</t>
  </si>
  <si>
    <t>Meteor-Priroda 2-2</t>
  </si>
  <si>
    <t>06/29/1977 6:34 p.m.</t>
  </si>
  <si>
    <t>Soyuz U | Zenit-2M 78</t>
  </si>
  <si>
    <t>Zenit-2M 78</t>
  </si>
  <si>
    <t>06/30/1977 2 p.m.</t>
  </si>
  <si>
    <t>Kosmos-3M | Strela-2M 15</t>
  </si>
  <si>
    <t>Strela-2M 15</t>
  </si>
  <si>
    <t>07/01/1977 11:52 a.m.</t>
  </si>
  <si>
    <t>Kosmos-3M | Tselina-O 35</t>
  </si>
  <si>
    <t>Tselina-O 35</t>
  </si>
  <si>
    <t>07/04/1977 10:20 p.m.</t>
  </si>
  <si>
    <t>Vostok 8A92M | Tselina-D 12</t>
  </si>
  <si>
    <t>Tselina-D 12</t>
  </si>
  <si>
    <t>07/07/1977 7:25 a.m.</t>
  </si>
  <si>
    <t>Kosmos-3M | Tsikada 2</t>
  </si>
  <si>
    <t>Tsikada 2</t>
  </si>
  <si>
    <t>07/08/1977 5:30 p.m.</t>
  </si>
  <si>
    <t>Soyuz U | Zenit-4MKM 1</t>
  </si>
  <si>
    <t>Zenit-4MKM 1</t>
  </si>
  <si>
    <t>07/12/1977 9 a.m.</t>
  </si>
  <si>
    <t>Kosmos-3M | Parus 9</t>
  </si>
  <si>
    <t>Parus 9</t>
  </si>
  <si>
    <t>07/13/1977 5:02 a.m.</t>
  </si>
  <si>
    <t>Delta 2914 | Himawari</t>
  </si>
  <si>
    <t>Himawari</t>
  </si>
  <si>
    <t>07/14/1977 10:39 a.m.</t>
  </si>
  <si>
    <t>Proton | TKS 1</t>
  </si>
  <si>
    <t>TKS 1</t>
  </si>
  <si>
    <t>07/17/1977 9 a.m.</t>
  </si>
  <si>
    <t>Kosmos-3M | Taifun-1 7</t>
  </si>
  <si>
    <t>Taifun-1 7</t>
  </si>
  <si>
    <t>07/19/1977 8:40 a.m.</t>
  </si>
  <si>
    <t>Molniya-M | US-K 8</t>
  </si>
  <si>
    <t>US-K 8</t>
  </si>
  <si>
    <t>07/20/1977 4:44 a.m.</t>
  </si>
  <si>
    <t>Soyuz U | Zenit-4MKM 2</t>
  </si>
  <si>
    <t>Zenit-4MKM 2</t>
  </si>
  <si>
    <t>07/20/1977 7:35 a.m.</t>
  </si>
  <si>
    <t>Kosmos-3M | Taifun-1 8</t>
  </si>
  <si>
    <t>Taifun-1 8</t>
  </si>
  <si>
    <t>07/22/1977 10 a.m.</t>
  </si>
  <si>
    <t>Proton-K/DM | Raduga 3</t>
  </si>
  <si>
    <t>Raduga 3</t>
  </si>
  <si>
    <t>07/23/1977 9:15 p.m.</t>
  </si>
  <si>
    <t>200/40 | Baikonur Cosmodrome, Republic of Kazakhstan</t>
  </si>
  <si>
    <t>Soyuz U | Zenit-6U 3</t>
  </si>
  <si>
    <t>Zenit-6U 3</t>
  </si>
  <si>
    <t>07/27/1977 6:07 p.m.</t>
  </si>
  <si>
    <t>Soyuz U | Zenit-2M 79</t>
  </si>
  <si>
    <t>Zenit-2M 79</t>
  </si>
  <si>
    <t>07/29/1977 8 a.m.</t>
  </si>
  <si>
    <t>Soyuz U | Bion 4</t>
  </si>
  <si>
    <t>Bion 4</t>
  </si>
  <si>
    <t>08/03/1977 2:01 p.m.</t>
  </si>
  <si>
    <t>Proton | TKS-VA 3 &amp; 4</t>
  </si>
  <si>
    <t>TKS-VA 3 &amp; 4</t>
  </si>
  <si>
    <t>08/04/1977 10 p.m.</t>
  </si>
  <si>
    <t>Soyuz U | Zenit-4MKM 3</t>
  </si>
  <si>
    <t>Zenit-4MKM 3</t>
  </si>
  <si>
    <t>08/10/1977 10:40 a.m.</t>
  </si>
  <si>
    <t>Atlas SLV-3D Centaur | HEAO 1</t>
  </si>
  <si>
    <t>HEAO 1</t>
  </si>
  <si>
    <t>08/12/1977 6:29 a.m.</t>
  </si>
  <si>
    <t>Titan IIIE | Voyager 2</t>
  </si>
  <si>
    <t>Voyager 2</t>
  </si>
  <si>
    <t>08/20/1977 2:29 p.m.</t>
  </si>
  <si>
    <t>Tsiklon-2 | US-P 5</t>
  </si>
  <si>
    <t>US-P 5</t>
  </si>
  <si>
    <t>08/24/1977 7:07 a.m.</t>
  </si>
  <si>
    <t>Soyuz U | Zenit-4MKM 4</t>
  </si>
  <si>
    <t>Zenit-4MKM 4</t>
  </si>
  <si>
    <t>08/24/1977 2:29 p.m.</t>
  </si>
  <si>
    <t>Kosmos-3M | Strela-1M 129-136</t>
  </si>
  <si>
    <t>Strela-1M 129-136</t>
  </si>
  <si>
    <t>08/24/1977 6:20 p.m.</t>
  </si>
  <si>
    <t>Delta 2313 | Sirio 1</t>
  </si>
  <si>
    <t>Sirio 1</t>
  </si>
  <si>
    <t>08/25/1977 11:49 p.m.</t>
  </si>
  <si>
    <t>Soyuz U | Zenit-2M 80</t>
  </si>
  <si>
    <t>Zenit-2M 80</t>
  </si>
  <si>
    <t>08/27/1977 10:09 a.m.</t>
  </si>
  <si>
    <t>Molniya-M | Molniya-1K 38</t>
  </si>
  <si>
    <t>Molniya-1K 38</t>
  </si>
  <si>
    <t>08/30/1977 6:06 p.m.</t>
  </si>
  <si>
    <t>Soyuz U | Zenit-4MKT 5</t>
  </si>
  <si>
    <t>Zenit-4MKT 5</t>
  </si>
  <si>
    <t>09/02/1977 9 a.m.</t>
  </si>
  <si>
    <t>Titan IIIE | Voyager 1</t>
  </si>
  <si>
    <t>Voyager 1</t>
  </si>
  <si>
    <t>09/05/1977 12:56 p.m.</t>
  </si>
  <si>
    <t>Soyuz U | Yantar-2K 7</t>
  </si>
  <si>
    <t>Yantar-2K 7</t>
  </si>
  <si>
    <t>09/06/1977 5:30 p.m.</t>
  </si>
  <si>
    <t>Soyuz U | Zenit-2M 81</t>
  </si>
  <si>
    <t>Zenit-2M 81</t>
  </si>
  <si>
    <t>09/13/1977 3:10 p.m.</t>
  </si>
  <si>
    <t>Kosmos-3M | Parus 10</t>
  </si>
  <si>
    <t>Parus 10</t>
  </si>
  <si>
    <t>09/13/1977 7:59 p.m.</t>
  </si>
  <si>
    <t>Delta 3914 | OTS 1</t>
  </si>
  <si>
    <t>OTS 1</t>
  </si>
  <si>
    <t>09/13/1977 11:31 p.m.</t>
  </si>
  <si>
    <t>Tsiklon-2 | US-A 14</t>
  </si>
  <si>
    <t>US-A 14</t>
  </si>
  <si>
    <t>09/16/1977 2:25 p.m.</t>
  </si>
  <si>
    <t>Soyuz U | Zenit-4MKM 5</t>
  </si>
  <si>
    <t>Zenit-4MKM 5</t>
  </si>
  <si>
    <t>09/16/1977 2:30 p.m.</t>
  </si>
  <si>
    <t>Tsiklon-2 | US-A 15</t>
  </si>
  <si>
    <t>US-A 15</t>
  </si>
  <si>
    <t>09/18/1977 1:48 p.m.</t>
  </si>
  <si>
    <t>Vostok 8A92M | Tselina-D 13</t>
  </si>
  <si>
    <t>Tselina-D 13</t>
  </si>
  <si>
    <t>09/20/1977 1 a.m.</t>
  </si>
  <si>
    <t>09/20/1977 5:28 p.m.</t>
  </si>
  <si>
    <t>Molniya-M | Prognoz-6</t>
  </si>
  <si>
    <t>Prognoz-6</t>
  </si>
  <si>
    <t>09/22/1977 12:51 a.m.</t>
  </si>
  <si>
    <t>Titan 24B | KH-8 49</t>
  </si>
  <si>
    <t>KH-8 49</t>
  </si>
  <si>
    <t>09/23/1977 6:34 p.m.</t>
  </si>
  <si>
    <t>Tsiklon-3 | EPN 03.0380 2</t>
  </si>
  <si>
    <t>EPN 03.0380 2</t>
  </si>
  <si>
    <t>09/24/1977 10:15 a.m.</t>
  </si>
  <si>
    <t>Kosmos-3M | AUOS-Z-R-E-IK 1</t>
  </si>
  <si>
    <t>AUOS-Z-R-E-IK 1</t>
  </si>
  <si>
    <t>09/24/1977 4:30 p.m.</t>
  </si>
  <si>
    <t>Proton | Salyut-6</t>
  </si>
  <si>
    <t>Salyut-6</t>
  </si>
  <si>
    <t>09/29/1977 6:50 a.m.</t>
  </si>
  <si>
    <t>Atlas SLV-3D Centaur | Intelsat-4A 5</t>
  </si>
  <si>
    <t>Intelsat-4A 5</t>
  </si>
  <si>
    <t>09/30/1977 1:02 a.m.</t>
  </si>
  <si>
    <t>Soyuz U | Zenit-4MKM 6</t>
  </si>
  <si>
    <t>Zenit-4MKM 6</t>
  </si>
  <si>
    <t>09/30/1977 9:46 a.m.</t>
  </si>
  <si>
    <t>Soyuz U | Soyuz 25</t>
  </si>
  <si>
    <t>Soyuz 25</t>
  </si>
  <si>
    <t>10/09/1977 2:40 a.m.</t>
  </si>
  <si>
    <t>Soyuz U | Zenit-6U 4</t>
  </si>
  <si>
    <t>Zenit-6U 4</t>
  </si>
  <si>
    <t>10/11/1977 3:14 p.m.</t>
  </si>
  <si>
    <t>Kosmos-3M | DS-P1-M 12</t>
  </si>
  <si>
    <t>DS-P1-M 12</t>
  </si>
  <si>
    <t>10/21/1977 10:05 a.m.</t>
  </si>
  <si>
    <t>Delta 2914 | ISEE 1 &amp; 2</t>
  </si>
  <si>
    <t>ISEE 1 &amp; 2</t>
  </si>
  <si>
    <t>10/22/1977 1:53 p.m.</t>
  </si>
  <si>
    <t>Kosmos-3M | Tselina-O 36</t>
  </si>
  <si>
    <t>Tselina-O 36</t>
  </si>
  <si>
    <t>10/25/1977 5:25 a.m.</t>
  </si>
  <si>
    <t>Tsiklon-2 | IS-A 7</t>
  </si>
  <si>
    <t>IS-A 7</t>
  </si>
  <si>
    <t>10/26/1977 5:14 a.m.</t>
  </si>
  <si>
    <t>Molniya-M | Molniya-3 18L</t>
  </si>
  <si>
    <t>Molniya-3 18L</t>
  </si>
  <si>
    <t>10/28/1977 1:37 a.m.</t>
  </si>
  <si>
    <t>Scout D-1 | Transat O-11</t>
  </si>
  <si>
    <t>Transat O-11</t>
  </si>
  <si>
    <t>10/28/1977 4:52 a.m.</t>
  </si>
  <si>
    <t>Kosmos-3M | Zaliv 24</t>
  </si>
  <si>
    <t>Zaliv 24</t>
  </si>
  <si>
    <t>10/28/1977 4 p.m.</t>
  </si>
  <si>
    <t>Delta 2914 | Meteosat 1</t>
  </si>
  <si>
    <t>Meteosat 1</t>
  </si>
  <si>
    <t>11/23/1977 1:35 a.m.</t>
  </si>
  <si>
    <t>Kosmos-3M | Sfera 17</t>
  </si>
  <si>
    <t>Sfera 17</t>
  </si>
  <si>
    <t>11/24/1977 2:30 p.m.</t>
  </si>
  <si>
    <t>Kosmos-3M | Tsikada 3</t>
  </si>
  <si>
    <t>Tsikada 3</t>
  </si>
  <si>
    <t>11/29/1977 7:05 a.m.</t>
  </si>
  <si>
    <t>Soyuz U | Zenit-4MKM 7</t>
  </si>
  <si>
    <t>Zenit-4MKM 7</t>
  </si>
  <si>
    <t>12/04/1977 noon</t>
  </si>
  <si>
    <t>Kosmos-3M | Taifun-2 4</t>
  </si>
  <si>
    <t>Taifun-2 4</t>
  </si>
  <si>
    <t>12/08/1977 11 a.m.</t>
  </si>
  <si>
    <t>Atlas F/MSD | Parcae 2A,B,C &amp; MSD 2</t>
  </si>
  <si>
    <t>Parcae 2A,B,C &amp; MSD 2</t>
  </si>
  <si>
    <t>12/08/1977 5:45 p.m.</t>
  </si>
  <si>
    <t>Soyuz-U | Soyuz 26</t>
  </si>
  <si>
    <t>Soyuz 26</t>
  </si>
  <si>
    <t>12/10/1977 1:18 a.m.</t>
  </si>
  <si>
    <t>Atlas SLV-3A Agena D | Aquacade 3</t>
  </si>
  <si>
    <t>Aquacade 3</t>
  </si>
  <si>
    <t>12/11/1977 10:45 p.m.</t>
  </si>
  <si>
    <t>Soyuz U | Zenit-2M 82</t>
  </si>
  <si>
    <t>Zenit-2M 82</t>
  </si>
  <si>
    <t>12/12/1977 9:40 a.m.</t>
  </si>
  <si>
    <t>Kosmos-3M | DS-P1-M 13</t>
  </si>
  <si>
    <t>DS-P1-M 13</t>
  </si>
  <si>
    <t>12/13/1977 3:53 p.m.</t>
  </si>
  <si>
    <t>Vostok 8A92M | Meteor-2 3</t>
  </si>
  <si>
    <t>Meteor-2 3</t>
  </si>
  <si>
    <t>12/14/1977 9:30 a.m.</t>
  </si>
  <si>
    <t>Delta 2914 | Sakura</t>
  </si>
  <si>
    <t>Sakura</t>
  </si>
  <si>
    <t>12/15/1977 12:47 a.m.</t>
  </si>
  <si>
    <t>Kosmos-3M | Strela-2M 16</t>
  </si>
  <si>
    <t>Strela-2M 16</t>
  </si>
  <si>
    <t>12/16/1977 4:25 a.m.</t>
  </si>
  <si>
    <t>Soyuz U | Zenit-4MKM 8</t>
  </si>
  <si>
    <t>Zenit-4MKM 8</t>
  </si>
  <si>
    <t>12/20/1977 3:50 p.m.</t>
  </si>
  <si>
    <t>Tsiklon-2 | IS-A 8</t>
  </si>
  <si>
    <t>IS-A 8</t>
  </si>
  <si>
    <t>12/21/1977 10:35 a.m.</t>
  </si>
  <si>
    <t>Kosmos-3M | Parus 11</t>
  </si>
  <si>
    <t>Parus 11</t>
  </si>
  <si>
    <t>12/23/1977 4:24 p.m.</t>
  </si>
  <si>
    <t>Tsiklon-3 | EPN 03.0380 3</t>
  </si>
  <si>
    <t>EPN 03.0380 3</t>
  </si>
  <si>
    <t>12/27/1977 8 a.m.</t>
  </si>
  <si>
    <t>Soyuz U | Zenit-2M 83</t>
  </si>
  <si>
    <t>Zenit-2M 83</t>
  </si>
  <si>
    <t>12/27/1977 9:20 a.m.</t>
  </si>
  <si>
    <t>Soyuz U | Zenit-4MKM 9</t>
  </si>
  <si>
    <t>Zenit-4MKM 9</t>
  </si>
  <si>
    <t>01/06/1978 3:50 p.m.</t>
  </si>
  <si>
    <t>Atlas SLV-3D Centaur | Intelsat-4A 3</t>
  </si>
  <si>
    <t>Intelsat-4A 3</t>
  </si>
  <si>
    <t>01/07/1978 12:15 a.m.</t>
  </si>
  <si>
    <t>Soyuz-U | Soyuz 27</t>
  </si>
  <si>
    <t>Soyuz 27</t>
  </si>
  <si>
    <t>01/10/1978 12:26 p.m.</t>
  </si>
  <si>
    <t>Vostok 8A92M | Tselina-D 14</t>
  </si>
  <si>
    <t>Tselina-D 14</t>
  </si>
  <si>
    <t>01/10/1978 1:23 p.m.</t>
  </si>
  <si>
    <t>Kosmos-3M | Strela-1M 137-144</t>
  </si>
  <si>
    <t>Strela-1M 137-144</t>
  </si>
  <si>
    <t>01/10/1978 8:51 p.m.</t>
  </si>
  <si>
    <t>Soyuz U | Zenit-2M 84</t>
  </si>
  <si>
    <t>Zenit-2M 84</t>
  </si>
  <si>
    <t>01/13/1978 3:15 p.m.</t>
  </si>
  <si>
    <t>Kosmos-3M | Parus 12</t>
  </si>
  <si>
    <t>Parus 12</t>
  </si>
  <si>
    <t>01/17/1978 3:26 a.m.</t>
  </si>
  <si>
    <t>Soyuz U | Progress 1</t>
  </si>
  <si>
    <t>01/20/1978 8:24 a.m.</t>
  </si>
  <si>
    <t>Molniya-M | Molniya-3 20L</t>
  </si>
  <si>
    <t>Molniya-3 20L</t>
  </si>
  <si>
    <t>01/24/1978 6:51 a.m.</t>
  </si>
  <si>
    <t>Soyuz U | Zenit-4MKM 10</t>
  </si>
  <si>
    <t>Zenit-4MKM 10</t>
  </si>
  <si>
    <t>01/24/1978 9:50 a.m.</t>
  </si>
  <si>
    <t>Long March 2 | FSW-0 3</t>
  </si>
  <si>
    <t>FSW-0 3</t>
  </si>
  <si>
    <t>01/26/1978 5 a.m.</t>
  </si>
  <si>
    <t>Delta 2914 | IUE</t>
  </si>
  <si>
    <t>IUE</t>
  </si>
  <si>
    <t>01/26/1978 5:36 p.m.</t>
  </si>
  <si>
    <t>Soyuz U | Zenit-4MKM 11</t>
  </si>
  <si>
    <t>Zenit-4MKM 11</t>
  </si>
  <si>
    <t>01/31/1978 2:50 p.m.</t>
  </si>
  <si>
    <t>Mu-3H | Kyokko</t>
  </si>
  <si>
    <t>Kyokko</t>
  </si>
  <si>
    <t>02/04/1978 7 a.m.</t>
  </si>
  <si>
    <t>Soyuz U | Zenit-4MT 13</t>
  </si>
  <si>
    <t>Zenit-4MT 13</t>
  </si>
  <si>
    <t>02/08/1978 12:15 p.m.</t>
  </si>
  <si>
    <t>Atlas SLV-3D Centaur | FLTSATCOM 1</t>
  </si>
  <si>
    <t>FLTSATCOM 1</t>
  </si>
  <si>
    <t>02/09/1978 9:17 p.m.</t>
  </si>
  <si>
    <t>Soyuz U | Zenit-4MKM 12</t>
  </si>
  <si>
    <t>Zenit-4MKM 12</t>
  </si>
  <si>
    <t>02/14/1978 9:30 a.m.</t>
  </si>
  <si>
    <t>N-I | Ume 2</t>
  </si>
  <si>
    <t>Ume 2</t>
  </si>
  <si>
    <t>02/16/1978 4 a.m.</t>
  </si>
  <si>
    <t>Kosmos-3M | Strela-2M 17</t>
  </si>
  <si>
    <t>Strela-2M 17</t>
  </si>
  <si>
    <t>02/17/1978 4:33 p.m.</t>
  </si>
  <si>
    <t>Atlas F/SVS | Navstar 1</t>
  </si>
  <si>
    <t>Navstar 1</t>
  </si>
  <si>
    <t>02/22/1978 11:44 p.m.</t>
  </si>
  <si>
    <t>Titan 34B | Jumpseat 5</t>
  </si>
  <si>
    <t>Jumpseat 5</t>
  </si>
  <si>
    <t>02/25/1978 5 a.m.</t>
  </si>
  <si>
    <t>Kosmos-3M | Parus 13</t>
  </si>
  <si>
    <t>Parus 13</t>
  </si>
  <si>
    <t>02/28/1978 6:43 a.m.</t>
  </si>
  <si>
    <t>Soyuz-U | Soyuz 28</t>
  </si>
  <si>
    <t>Soyuz 28</t>
  </si>
  <si>
    <t>03/02/1978 3:28 p.m.</t>
  </si>
  <si>
    <t>Molniya-M | Molniya-1K 39</t>
  </si>
  <si>
    <t>Molniya-1K 39</t>
  </si>
  <si>
    <t>03/02/1978 10:07 p.m.</t>
  </si>
  <si>
    <t>Soyuz U | Zenit-2M 85</t>
  </si>
  <si>
    <t>Zenit-2M 85</t>
  </si>
  <si>
    <t>03/04/1978 7:40 a.m.</t>
  </si>
  <si>
    <t>Delta 2910 | Landsat 3</t>
  </si>
  <si>
    <t>Landsat 3</t>
  </si>
  <si>
    <t>03/05/1978 5:54 p.m.</t>
  </si>
  <si>
    <t>Soyuz U | Zenit-4MKM 13</t>
  </si>
  <si>
    <t>Zenit-4MKM 13</t>
  </si>
  <si>
    <t>03/10/1978 10:42 a.m.</t>
  </si>
  <si>
    <t>Kosmos-3M | Zaliv 25</t>
  </si>
  <si>
    <t>Zaliv 25</t>
  </si>
  <si>
    <t>03/15/1978 3:57 p.m.</t>
  </si>
  <si>
    <t>Titan IIID | KH-9 14</t>
  </si>
  <si>
    <t>KH-9 14</t>
  </si>
  <si>
    <t>03/16/1978 6:40 p.m.</t>
  </si>
  <si>
    <t>Soyuz U | Zenit-2M 86</t>
  </si>
  <si>
    <t>Zenit-2M 86</t>
  </si>
  <si>
    <t>03/17/1978 10:50 a.m.</t>
  </si>
  <si>
    <t>Titan IIIC | DSCS-2 9 &amp; 10</t>
  </si>
  <si>
    <t>DSCS-2 9 &amp; 10</t>
  </si>
  <si>
    <t>03/25/1978 6:09 p.m.</t>
  </si>
  <si>
    <t>Kosmos-3M | Parus 14</t>
  </si>
  <si>
    <t>Parus 14</t>
  </si>
  <si>
    <t>03/28/1978 1:30 a.m.</t>
  </si>
  <si>
    <t>Proton | TKS-VA 5 &amp; 6</t>
  </si>
  <si>
    <t>TKS-VA 5 &amp; 6</t>
  </si>
  <si>
    <t>03/30/1978 midnight</t>
  </si>
  <si>
    <t>Soyuz U | Zenit-4MKM 14</t>
  </si>
  <si>
    <t>Zenit-4MKM 14</t>
  </si>
  <si>
    <t>03/30/1978 7:50 a.m.</t>
  </si>
  <si>
    <t>Kosmos-3M | Tsikada 4</t>
  </si>
  <si>
    <t>Tsikada 4</t>
  </si>
  <si>
    <t>03/31/1978 2:01 p.m.</t>
  </si>
  <si>
    <t>Atlas SLV-3D Centaur | Intelsat-4A 6</t>
  </si>
  <si>
    <t>Intelsat-4A 6</t>
  </si>
  <si>
    <t>03/31/1978 11:36 p.m.</t>
  </si>
  <si>
    <t>Soyuz U | Kosmos 1001</t>
  </si>
  <si>
    <t>04/04/1978 3 p.m.</t>
  </si>
  <si>
    <t>Soyuz U | Zenit-2M 87</t>
  </si>
  <si>
    <t>Zenit-2M 87</t>
  </si>
  <si>
    <t>04/06/1978 9:10 a.m.</t>
  </si>
  <si>
    <t>Atlas SLV-3A Agena D | Aquacade 4</t>
  </si>
  <si>
    <t>Aquacade 4</t>
  </si>
  <si>
    <t>04/07/1978 12:45 a.m.</t>
  </si>
  <si>
    <t>Delta 2914 | Yuri 1</t>
  </si>
  <si>
    <t>Yuri 1</t>
  </si>
  <si>
    <t>04/07/1978 10:01 p.m.</t>
  </si>
  <si>
    <t>Soyuz U | Zenit-4MKM 15</t>
  </si>
  <si>
    <t>Zenit-4MKM 15</t>
  </si>
  <si>
    <t>04/20/1978 3:30 p.m.</t>
  </si>
  <si>
    <t>Scout D-1 | HCMM</t>
  </si>
  <si>
    <t>HCMM</t>
  </si>
  <si>
    <t>04/26/1978 10:20 a.m.</t>
  </si>
  <si>
    <t>Thor DSV-2U | DMSP-5D1 F3</t>
  </si>
  <si>
    <t>DMSP-5D1 F3</t>
  </si>
  <si>
    <t>05/01/1978 3:05 a.m.</t>
  </si>
  <si>
    <t>Soyuz U | Zenit-2M 88</t>
  </si>
  <si>
    <t>Zenit-2M 88</t>
  </si>
  <si>
    <t>05/05/1978 3:30 p.m.</t>
  </si>
  <si>
    <t>Delta 3914 | OTS 2</t>
  </si>
  <si>
    <t>OTS 2</t>
  </si>
  <si>
    <t>05/11/1978 10:59 p.m.</t>
  </si>
  <si>
    <t>Vostok 8A92M | Tselina-D 15</t>
  </si>
  <si>
    <t>Tselina-D 15</t>
  </si>
  <si>
    <t>05/12/1978 4:07 a.m.</t>
  </si>
  <si>
    <t>Kosmos-3M | Taifun-1 9</t>
  </si>
  <si>
    <t>Taifun-1 9</t>
  </si>
  <si>
    <t>05/12/1978 11 a.m.</t>
  </si>
  <si>
    <t>Atlas F/SVS | Navstar 2</t>
  </si>
  <si>
    <t>Navstar 2</t>
  </si>
  <si>
    <t>05/13/1978 10:34 a.m.</t>
  </si>
  <si>
    <t>Soyuz U | Zenit-4MKM 16</t>
  </si>
  <si>
    <t>Zenit-4MKM 16</t>
  </si>
  <si>
    <t>05/16/1978 10:40 a.m.</t>
  </si>
  <si>
    <t>Kosmos-3M | Tselina-O 37</t>
  </si>
  <si>
    <t>Tselina-O 37</t>
  </si>
  <si>
    <t>05/17/1978 2:39 p.m.</t>
  </si>
  <si>
    <t>Tsiklon-2 | IS-A 9</t>
  </si>
  <si>
    <t>IS-A 9</t>
  </si>
  <si>
    <t>05/19/1978 12:21 a.m.</t>
  </si>
  <si>
    <t>Atlas SLV-3D Centaur | Pioneer Venus Orbiter</t>
  </si>
  <si>
    <t>Pioneer Venus Orbiter</t>
  </si>
  <si>
    <t>05/20/1978 1:13 p.m.</t>
  </si>
  <si>
    <t>Soyuz U | Zenit-4MKT 6</t>
  </si>
  <si>
    <t>Zenit-4MKT 6</t>
  </si>
  <si>
    <t>05/23/1978 7:30 a.m.</t>
  </si>
  <si>
    <t>Kosmos-3M | Parus 15</t>
  </si>
  <si>
    <t>Parus 15</t>
  </si>
  <si>
    <t>05/23/1978 4:57 p.m.</t>
  </si>
  <si>
    <t>Soyuz U | Zenit-2M 89</t>
  </si>
  <si>
    <t>Zenit-2M 89</t>
  </si>
  <si>
    <t>05/25/1978 2:30 p.m.</t>
  </si>
  <si>
    <t>05/27/1978 1:25 a.m.</t>
  </si>
  <si>
    <t>Molniya-M | Molniya-1K 40</t>
  </si>
  <si>
    <t>Molniya-1K 40</t>
  </si>
  <si>
    <t>06/02/1978 12:12 p.m.</t>
  </si>
  <si>
    <t>Kosmos-3M | Strela-1M 145-152</t>
  </si>
  <si>
    <t>Strela-1M 145-152</t>
  </si>
  <si>
    <t>06/07/1978 10 p.m.</t>
  </si>
  <si>
    <t>Soyuz U | Zenit-4MKM 17</t>
  </si>
  <si>
    <t>Zenit-4MKM 17</t>
  </si>
  <si>
    <t>06/10/1978 8:35 a.m.</t>
  </si>
  <si>
    <t>Titan IIIC | Chalet 8</t>
  </si>
  <si>
    <t>Chalet 8</t>
  </si>
  <si>
    <t>06/10/1978 7:08 p.m.</t>
  </si>
  <si>
    <t>Soyuz U | Zenit-4MKM 18</t>
  </si>
  <si>
    <t>Zenit-4MKM 18</t>
  </si>
  <si>
    <t>06/12/1978 10:30 a.m.</t>
  </si>
  <si>
    <t>Titan IIID | KH-11 2</t>
  </si>
  <si>
    <t>KH-11 2</t>
  </si>
  <si>
    <t>06/14/1978 6:23 p.m.</t>
  </si>
  <si>
    <t>Soyuz-U | Soyuz 29</t>
  </si>
  <si>
    <t>Soyuz 29</t>
  </si>
  <si>
    <t>06/15/1978 8:16 p.m.</t>
  </si>
  <si>
    <t>Delta 2914 | GOES 3</t>
  </si>
  <si>
    <t>GOES 3</t>
  </si>
  <si>
    <t>06/16/1978 10:49 a.m.</t>
  </si>
  <si>
    <t>Kosmos-3M | Strela-2M 18</t>
  </si>
  <si>
    <t>Strela-2M 18</t>
  </si>
  <si>
    <t>06/21/1978 9:27 a.m.</t>
  </si>
  <si>
    <t>Atlas F/Agena D | Seasat 1</t>
  </si>
  <si>
    <t>Atlas F/Agena D</t>
  </si>
  <si>
    <t>Seasat 1</t>
  </si>
  <si>
    <t>06/27/1978 1:12 a.m.</t>
  </si>
  <si>
    <t>Soyuz-U | Soyuz 30</t>
  </si>
  <si>
    <t>Soyuz 30</t>
  </si>
  <si>
    <t>06/27/1978 3:27 p.m.</t>
  </si>
  <si>
    <t>Molniya-M | US-K 9</t>
  </si>
  <si>
    <t>US-K 9</t>
  </si>
  <si>
    <t>06/28/1978 2:58 a.m.</t>
  </si>
  <si>
    <t>Tsiklon-3 | EPN 03.0380 4</t>
  </si>
  <si>
    <t>EPN 03.0380 4</t>
  </si>
  <si>
    <t>06/28/1978 5:35 p.m.</t>
  </si>
  <si>
    <t>Atlas SLV-3D Centaur | Comstar 1C</t>
  </si>
  <si>
    <t>Comstar 1C</t>
  </si>
  <si>
    <t>06/29/1978 10:24 p.m.</t>
  </si>
  <si>
    <t>Soyuz U | Energiya 2</t>
  </si>
  <si>
    <t>Energiya 2</t>
  </si>
  <si>
    <t>07/02/1978 9:30 a.m.</t>
  </si>
  <si>
    <t>Soyuz U | Progress 2</t>
  </si>
  <si>
    <t>07/07/1978 11:26 a.m.</t>
  </si>
  <si>
    <t>Delta 2914 | Geos 2</t>
  </si>
  <si>
    <t>Geos 2</t>
  </si>
  <si>
    <t>07/14/1978 10:43 a.m.</t>
  </si>
  <si>
    <t>Molniya-M | Molniya-1K 41</t>
  </si>
  <si>
    <t>Molniya-1K 41</t>
  </si>
  <si>
    <t>07/14/1978 3 p.m.</t>
  </si>
  <si>
    <t>Proton-K/DM | Raduga 4</t>
  </si>
  <si>
    <t>Raduga 4</t>
  </si>
  <si>
    <t>07/18/1978 9:59 p.m.</t>
  </si>
  <si>
    <t>Kosmos-3M | Zaliv 26</t>
  </si>
  <si>
    <t>Zaliv 26</t>
  </si>
  <si>
    <t>07/27/1978 4:49 a.m.</t>
  </si>
  <si>
    <t>Titan 34B | Quasar 3</t>
  </si>
  <si>
    <t>Quasar 3</t>
  </si>
  <si>
    <t>08/05/1978 5 a.m.</t>
  </si>
  <si>
    <t>Soyuz U | Yantar-2K 8</t>
  </si>
  <si>
    <t>Yantar-2K 8</t>
  </si>
  <si>
    <t>08/05/1978 3 p.m.</t>
  </si>
  <si>
    <t>Soyuz U | Progress 3</t>
  </si>
  <si>
    <t>08/07/1978 10:31 p.m.</t>
  </si>
  <si>
    <t>Atlas SLV-3D Centaur | Pioneer Venus Multiprobe</t>
  </si>
  <si>
    <t>Pioneer Venus Multiprobe</t>
  </si>
  <si>
    <t>08/08/1978 7:33 a.m.</t>
  </si>
  <si>
    <t>Delta 2914 | ISEE 3</t>
  </si>
  <si>
    <t>ISEE 3</t>
  </si>
  <si>
    <t>08/12/1978 3:12 p.m.</t>
  </si>
  <si>
    <t>08/17/1978 8:02 p.m.</t>
  </si>
  <si>
    <t>Molniya-M | Molniya-1K 42</t>
  </si>
  <si>
    <t>Molniya-1K 42</t>
  </si>
  <si>
    <t>08/22/1978 11:47 p.m.</t>
  </si>
  <si>
    <t>Soyuz-U | Soyuz 31</t>
  </si>
  <si>
    <t>Soyuz 31</t>
  </si>
  <si>
    <t>08/26/1978 2:51 p.m.</t>
  </si>
  <si>
    <t>Soyuz U | Zenit-4MKM 19</t>
  </si>
  <si>
    <t>Zenit-4MKM 19</t>
  </si>
  <si>
    <t>08/29/1978 3 p.m.</t>
  </si>
  <si>
    <t>Molniya-M | US-K 10</t>
  </si>
  <si>
    <t>US-K 10</t>
  </si>
  <si>
    <t>09/06/1978 3:04 a.m.</t>
  </si>
  <si>
    <t>Proton-K/D-1 | Venera-11</t>
  </si>
  <si>
    <t>Venera-11</t>
  </si>
  <si>
    <t>09/09/1978 3:25 a.m.</t>
  </si>
  <si>
    <t>Soyuz U | Zenit-4MKM 20</t>
  </si>
  <si>
    <t>Zenit-4MKM 20</t>
  </si>
  <si>
    <t>09/09/1978 3 p.m.</t>
  </si>
  <si>
    <t>Proton-K/D-1 | Venera-12</t>
  </si>
  <si>
    <t>Venera-12</t>
  </si>
  <si>
    <t>09/14/1978 2:25 a.m.</t>
  </si>
  <si>
    <t>Mu-3H | Jikiken</t>
  </si>
  <si>
    <t>Jikiken</t>
  </si>
  <si>
    <t>09/16/1978 5 a.m.</t>
  </si>
  <si>
    <t>Soyuz U | Zenit-2M 90</t>
  </si>
  <si>
    <t>Zenit-2M 90</t>
  </si>
  <si>
    <t>09/19/1978 8:05 a.m.</t>
  </si>
  <si>
    <t>Soyuz U | Zenit-4MKT 7</t>
  </si>
  <si>
    <t>Zenit-4MKT 7</t>
  </si>
  <si>
    <t>10/03/1978 11 a.m.</t>
  </si>
  <si>
    <t>Soyuz U | Progress 4</t>
  </si>
  <si>
    <t>10/03/1978 11:09 p.m.</t>
  </si>
  <si>
    <t>Kosmos-3M | Strela-1M 153-160</t>
  </si>
  <si>
    <t>Strela-1M 153-160</t>
  </si>
  <si>
    <t>10/04/1978 3:49 a.m.</t>
  </si>
  <si>
    <t>Soyuz U | Zenit-4MKM 21</t>
  </si>
  <si>
    <t>Zenit-4MKM 21</t>
  </si>
  <si>
    <t>10/06/1978 3:30 p.m.</t>
  </si>
  <si>
    <t>Atlas F/SVS | Navstar 3</t>
  </si>
  <si>
    <t>Navstar 3</t>
  </si>
  <si>
    <t>10/07/1978 12:28 a.m.</t>
  </si>
  <si>
    <t>Vostok 8A92M | Tselina-D 16</t>
  </si>
  <si>
    <t>Tselina-D 16</t>
  </si>
  <si>
    <t>10/10/1978 7:44 p.m.</t>
  </si>
  <si>
    <t>Molniya-M | Molniya-3 22L</t>
  </si>
  <si>
    <t>Molniya-3 22L</t>
  </si>
  <si>
    <t>10/13/1978 5:19 a.m.</t>
  </si>
  <si>
    <t>Atlas F | Tiros-N</t>
  </si>
  <si>
    <t>Tiros-N</t>
  </si>
  <si>
    <t>10/13/1978 11:23 a.m.</t>
  </si>
  <si>
    <t>Soyuz U | Zenit-2M 91</t>
  </si>
  <si>
    <t>Zenit-2M 91</t>
  </si>
  <si>
    <t>10/17/1978 3 p.m.</t>
  </si>
  <si>
    <t>10/17/1978 4:04 p.m.</t>
  </si>
  <si>
    <t>Delta 2910 | Nimbus 7</t>
  </si>
  <si>
    <t>Nimbus 7</t>
  </si>
  <si>
    <t>10/24/1978 8:14 a.m.</t>
  </si>
  <si>
    <t>Kosmos-3M | AUOS-Z-M-IK 1</t>
  </si>
  <si>
    <t>AUOS-Z-M-IK 1</t>
  </si>
  <si>
    <t>10/24/1978 7 p.m.</t>
  </si>
  <si>
    <t>Tsiklon-3 | Meteor-2-GVM</t>
  </si>
  <si>
    <t>Meteor-2-GVM</t>
  </si>
  <si>
    <t>10/26/1978 7 a.m.</t>
  </si>
  <si>
    <t>Molniya-M | Prognoz-7</t>
  </si>
  <si>
    <t>Prognoz-7</t>
  </si>
  <si>
    <t>10/30/1978 5:23 a.m.</t>
  </si>
  <si>
    <t>Soyuz U | Zenit-4MT 14</t>
  </si>
  <si>
    <t>Zenit-4MT 14</t>
  </si>
  <si>
    <t>11/01/1978 noon</t>
  </si>
  <si>
    <t>Atlas SLV-3D Centaur | Einstein Observatory</t>
  </si>
  <si>
    <t>Einstein Observatory</t>
  </si>
  <si>
    <t>11/13/1978 5:24 a.m.</t>
  </si>
  <si>
    <t>Soyuz U | Zenit-4MKM 22</t>
  </si>
  <si>
    <t>Zenit-4MKM 22</t>
  </si>
  <si>
    <t>11/15/1978 11:45 a.m.</t>
  </si>
  <si>
    <t>Kosmos-3M | Strela-2M 19</t>
  </si>
  <si>
    <t>Strela-2M 19</t>
  </si>
  <si>
    <t>11/16/1978 9:45 p.m.</t>
  </si>
  <si>
    <t>Delta 2914 | NATO 3C</t>
  </si>
  <si>
    <t>NATO 3C</t>
  </si>
  <si>
    <t>11/19/1978 12:46 a.m.</t>
  </si>
  <si>
    <t>Soyuz U | Zenit-4MKM 23</t>
  </si>
  <si>
    <t>Zenit-4MKM 23</t>
  </si>
  <si>
    <t>11/21/1978 noon</t>
  </si>
  <si>
    <t>Soyuz U | Zenit-6U 5</t>
  </si>
  <si>
    <t>Zenit-6U 5</t>
  </si>
  <si>
    <t>11/28/1978 4:20 p.m.</t>
  </si>
  <si>
    <t>Kosmos-3M | Strela-1M 161-168</t>
  </si>
  <si>
    <t>Strela-1M 161-168</t>
  </si>
  <si>
    <t>12/05/1978 6:12 p.m.</t>
  </si>
  <si>
    <t>Soyuz U | Zenit-4MKM 24</t>
  </si>
  <si>
    <t>Zenit-4MKM 24</t>
  </si>
  <si>
    <t>12/07/1978 3:30 p.m.</t>
  </si>
  <si>
    <t>Soyuz U | Zenit-2M 92</t>
  </si>
  <si>
    <t>Zenit-2M 92</t>
  </si>
  <si>
    <t>12/08/1978 9:30 a.m.</t>
  </si>
  <si>
    <t>Atlas F/SVS | Navstar 4</t>
  </si>
  <si>
    <t>Navstar 4</t>
  </si>
  <si>
    <t>12/11/1978 3:59 a.m.</t>
  </si>
  <si>
    <t>Titan IIIC | DSCS-2 11 &amp; 12</t>
  </si>
  <si>
    <t>DSCS-2 11 &amp; 12</t>
  </si>
  <si>
    <t>12/14/1978 12:40 a.m.</t>
  </si>
  <si>
    <t>Soyuz U | Zenit-2M 93</t>
  </si>
  <si>
    <t>Zenit-2M 93</t>
  </si>
  <si>
    <t>12/14/1978 3:20 p.m.</t>
  </si>
  <si>
    <t>Kosmos-3M | Tselina-O 38</t>
  </si>
  <si>
    <t>Tselina-O 38</t>
  </si>
  <si>
    <t>12/15/1978 1:19 p.m.</t>
  </si>
  <si>
    <t>Delta 3914 | Anik B</t>
  </si>
  <si>
    <t>Anik B</t>
  </si>
  <si>
    <t>12/16/1978 12:21 a.m.</t>
  </si>
  <si>
    <t>Vostok 8A92M | Tselina-D 17</t>
  </si>
  <si>
    <t>Tselina-D 17</t>
  </si>
  <si>
    <t>12/19/1978 1:35 a.m.</t>
  </si>
  <si>
    <t>Proton-K/DM | Gorizont 1</t>
  </si>
  <si>
    <t>Gorizont 1</t>
  </si>
  <si>
    <t>12/19/1978 12:15 p.m.</t>
  </si>
  <si>
    <t>Kosmos-3M | Parus 16</t>
  </si>
  <si>
    <t>Parus 16</t>
  </si>
  <si>
    <t>12/20/1978 8:43 p.m.</t>
  </si>
  <si>
    <t>Kosmos-3M | Taifun-2 5</t>
  </si>
  <si>
    <t>Taifun-2 5</t>
  </si>
  <si>
    <t>12/22/1978 10 p.m.</t>
  </si>
  <si>
    <t>Vostok 8A92M | Astrofizika</t>
  </si>
  <si>
    <t>Astrofizika</t>
  </si>
  <si>
    <t>12/23/1978 8:39 a.m.</t>
  </si>
  <si>
    <t>Kosmos-3M | Sfera 18</t>
  </si>
  <si>
    <t>Sfera 18</t>
  </si>
  <si>
    <t>12/26/1978 1:30 p.m.</t>
  </si>
  <si>
    <t>Soyuz U | Zenit-4MKM 25</t>
  </si>
  <si>
    <t>Zenit-4MKM 25</t>
  </si>
  <si>
    <t>12/26/1978 3:30 p.m.</t>
  </si>
  <si>
    <t>Soyuz U | Zenit-4MT 15</t>
  </si>
  <si>
    <t>Zenit-4MT 15</t>
  </si>
  <si>
    <t>12/28/1978 4:30 p.m.</t>
  </si>
  <si>
    <t>Soyuz U | Zenit-2M 94</t>
  </si>
  <si>
    <t>Zenit-2M 94</t>
  </si>
  <si>
    <t>01/11/1979 3 p.m.</t>
  </si>
  <si>
    <t>Soyuz U | Zenit-4MKM 26</t>
  </si>
  <si>
    <t>Zenit-4MKM 26</t>
  </si>
  <si>
    <t>01/13/1979 3:30 p.m.</t>
  </si>
  <si>
    <t>Kosmos-3M | Parus 17</t>
  </si>
  <si>
    <t>Parus 17</t>
  </si>
  <si>
    <t>01/16/1979 5:37 p.m.</t>
  </si>
  <si>
    <t>Molniya-M | Molniya-3 23L</t>
  </si>
  <si>
    <t>Molniya-3 23L</t>
  </si>
  <si>
    <t>01/18/1979 3:42 p.m.</t>
  </si>
  <si>
    <t>Vostok 8A92M | Meteor-Priroda 2-3</t>
  </si>
  <si>
    <t>Meteor-Priroda 2-3</t>
  </si>
  <si>
    <t>01/25/1979 5:43 a.m.</t>
  </si>
  <si>
    <t>Soyuz U | Zenit-4MKM 27</t>
  </si>
  <si>
    <t>Zenit-4MKM 27</t>
  </si>
  <si>
    <t>01/30/1979 3:15 p.m.</t>
  </si>
  <si>
    <t>Delta 2914 | SCATHA</t>
  </si>
  <si>
    <t>SCATHA</t>
  </si>
  <si>
    <t>01/30/1979 9:42 p.m.</t>
  </si>
  <si>
    <t>Soyuz U | Kosmos 1074</t>
  </si>
  <si>
    <t>01/31/1979 9 a.m.</t>
  </si>
  <si>
    <t>N-I | Ayame</t>
  </si>
  <si>
    <t>Ayame</t>
  </si>
  <si>
    <t>02/06/1979 8:46 a.m.</t>
  </si>
  <si>
    <t>Kosmos-3M | Taifun-1 10</t>
  </si>
  <si>
    <t>Taifun-1 10</t>
  </si>
  <si>
    <t>02/08/1979 10 a.m.</t>
  </si>
  <si>
    <t>Tsiklon-3 | Okean-E 1</t>
  </si>
  <si>
    <t>Okean-E 1</t>
  </si>
  <si>
    <t>02/12/1979 1 p.m.</t>
  </si>
  <si>
    <t>Vostok 8A92M | Tselina-D 18</t>
  </si>
  <si>
    <t>Tselina-D 18</t>
  </si>
  <si>
    <t>02/13/1979 9:41 p.m.</t>
  </si>
  <si>
    <t>Soyuz U | Zenit-2M 95</t>
  </si>
  <si>
    <t>Zenit-2M 95</t>
  </si>
  <si>
    <t>02/16/1979 3 p.m.</t>
  </si>
  <si>
    <t>Scout D-1 | SAGE</t>
  </si>
  <si>
    <t>SAGE</t>
  </si>
  <si>
    <t>02/18/1979 4:18 p.m.</t>
  </si>
  <si>
    <t>Mu-3C | Hakucho</t>
  </si>
  <si>
    <t>Hakucho</t>
  </si>
  <si>
    <t>02/21/1979 5 a.m.</t>
  </si>
  <si>
    <t>02/21/1979 7:49 a.m.</t>
  </si>
  <si>
    <t>Soyuz U | Zenit-4MKM 28</t>
  </si>
  <si>
    <t>Zenit-4MKM 28</t>
  </si>
  <si>
    <t>02/22/1979 12:10 p.m.</t>
  </si>
  <si>
    <t>Atlas F/OIS | Solwind</t>
  </si>
  <si>
    <t>Atlas F/OIS</t>
  </si>
  <si>
    <t>Solwind</t>
  </si>
  <si>
    <t>02/24/1979 8:20 a.m.</t>
  </si>
  <si>
    <t>Soyuz-U | Soyuz 32</t>
  </si>
  <si>
    <t>Soyuz 32</t>
  </si>
  <si>
    <t>02/25/1979 11:53 a.m.</t>
  </si>
  <si>
    <t>Soyuz U | Yantar-2K 9</t>
  </si>
  <si>
    <t>Yantar-2K 9</t>
  </si>
  <si>
    <t>02/27/1979 3 p.m.</t>
  </si>
  <si>
    <t>Kosmos-3M | AUOS-Z-I-IK 1</t>
  </si>
  <si>
    <t>AUOS-Z-I-IK 1</t>
  </si>
  <si>
    <t>02/27/1979 5 p.m.</t>
  </si>
  <si>
    <t>Vostok 8A92M | Meteor-2 4</t>
  </si>
  <si>
    <t>Meteor-2 4</t>
  </si>
  <si>
    <t>03/01/1979 6:45 p.m.</t>
  </si>
  <si>
    <t>Soyuz U | Progress 5</t>
  </si>
  <si>
    <t>03/12/1979 5:47 a.m.</t>
  </si>
  <si>
    <t>Soyuz U | Zenit-4MKM 29</t>
  </si>
  <si>
    <t>Zenit-4MKM 29</t>
  </si>
  <si>
    <t>03/14/1979 10:50 a.m.</t>
  </si>
  <si>
    <t>Kosmos-3M | Strela-1M 169-176</t>
  </si>
  <si>
    <t>Strela-1M 169-176</t>
  </si>
  <si>
    <t>03/15/1979 2:58 a.m.</t>
  </si>
  <si>
    <t>Titan IIID | KH-9 15</t>
  </si>
  <si>
    <t>KH-9 15</t>
  </si>
  <si>
    <t>03/16/1979 6:30 p.m.</t>
  </si>
  <si>
    <t>Kosmos-3M | Parus 18</t>
  </si>
  <si>
    <t>Parus 18</t>
  </si>
  <si>
    <t>03/21/1979 4:13 a.m.</t>
  </si>
  <si>
    <t>Soyuz U | Zenit-2M 96</t>
  </si>
  <si>
    <t>Zenit-2M 96</t>
  </si>
  <si>
    <t>03/31/1979 10:45 a.m.</t>
  </si>
  <si>
    <t>Kosmos-3M | Parus 19</t>
  </si>
  <si>
    <t>Parus 19</t>
  </si>
  <si>
    <t>04/07/1979 6:20 a.m.</t>
  </si>
  <si>
    <t>Soyuz-U | Soyuz 33</t>
  </si>
  <si>
    <t>Soyuz 33</t>
  </si>
  <si>
    <t>04/10/1979 5:34 p.m.</t>
  </si>
  <si>
    <t>Kosmos-3M | Tsikada 5</t>
  </si>
  <si>
    <t>Tsikada 5</t>
  </si>
  <si>
    <t>04/11/1979 9:51 p.m.</t>
  </si>
  <si>
    <t>Molniya-M | Molniya-1K 43</t>
  </si>
  <si>
    <t>Molniya-1K 43</t>
  </si>
  <si>
    <t>04/12/1979 12:28 a.m.</t>
  </si>
  <si>
    <t>Vostok 8A92M | Tselina-D 19</t>
  </si>
  <si>
    <t>Tselina-D 19</t>
  </si>
  <si>
    <t>04/14/1979 5:27 a.m.</t>
  </si>
  <si>
    <t>Tsiklon-2 | US-P 6</t>
  </si>
  <si>
    <t>US-P 6</t>
  </si>
  <si>
    <t>04/18/1979 noon</t>
  </si>
  <si>
    <t>Soyuz U | Zenit-6U 6</t>
  </si>
  <si>
    <t>Zenit-6U 6</t>
  </si>
  <si>
    <t>04/20/1979 11:30 a.m.</t>
  </si>
  <si>
    <t>Proton-K/DM | Raduga 5</t>
  </si>
  <si>
    <t>Raduga 5</t>
  </si>
  <si>
    <t>04/25/1979 3:44 a.m.</t>
  </si>
  <si>
    <t>Tsiklon-2 | US-P 7</t>
  </si>
  <si>
    <t>US-P 7</t>
  </si>
  <si>
    <t>04/25/1979 10 a.m.</t>
  </si>
  <si>
    <t>Soyuz U | Yantar-4K1 1</t>
  </si>
  <si>
    <t>Yantar-4K1 1</t>
  </si>
  <si>
    <t>04/27/1979 5:15 p.m.</t>
  </si>
  <si>
    <t>Atlas SLV-3D Centaur | FLTSATCOM 2</t>
  </si>
  <si>
    <t>FLTSATCOM 2</t>
  </si>
  <si>
    <t>05/04/1979 6:57 p.m.</t>
  </si>
  <si>
    <t>Soyuz U | Progress 6</t>
  </si>
  <si>
    <t>05/13/1979 4:17 a.m.</t>
  </si>
  <si>
    <t>Soyuz U | Zenit-4MKM 30</t>
  </si>
  <si>
    <t>Zenit-4MKM 30</t>
  </si>
  <si>
    <t>05/15/1979 11:40 a.m.</t>
  </si>
  <si>
    <t>Soyuz U | Zenit-4MKT 8</t>
  </si>
  <si>
    <t>Zenit-4MKT 8</t>
  </si>
  <si>
    <t>05/17/1979 7:10 a.m.</t>
  </si>
  <si>
    <t>Proton | TKS-VA 9 &amp; 10</t>
  </si>
  <si>
    <t>TKS-VA 9 &amp; 10</t>
  </si>
  <si>
    <t>05/22/1979 11 p.m.</t>
  </si>
  <si>
    <t>Soyuz U | Zenit-2M/NKh 2</t>
  </si>
  <si>
    <t>Zenit-2M/NKh 2</t>
  </si>
  <si>
    <t>05/25/1979 7 a.m.</t>
  </si>
  <si>
    <t>Titan 24B | KH-8 50</t>
  </si>
  <si>
    <t>KH-8 50</t>
  </si>
  <si>
    <t>05/28/1979 6:30 p.m.</t>
  </si>
  <si>
    <t>Soyuz U | Zenit-6U 7</t>
  </si>
  <si>
    <t>Zenit-6U 7</t>
  </si>
  <si>
    <t>05/31/1979 4:30 p.m.</t>
  </si>
  <si>
    <t>Kosmos-3M | Parus 20</t>
  </si>
  <si>
    <t>Parus 20</t>
  </si>
  <si>
    <t>05/31/1979 5:58 p.m.</t>
  </si>
  <si>
    <t>Scout D-1 | Ariel 6</t>
  </si>
  <si>
    <t>Ariel 6</t>
  </si>
  <si>
    <t>06/02/1979 11:26 p.m.</t>
  </si>
  <si>
    <t>Molniya-M | Molniya-3 21L</t>
  </si>
  <si>
    <t>Molniya-3 21L</t>
  </si>
  <si>
    <t>06/05/1979 11:28 p.m.</t>
  </si>
  <si>
    <t>Soyuz U | Soyuz-34</t>
  </si>
  <si>
    <t>Soyuz-34</t>
  </si>
  <si>
    <t>06/06/1979 6:12 p.m.</t>
  </si>
  <si>
    <t>Thor DSV-2U | DMSP-5D1 F4</t>
  </si>
  <si>
    <t>DMSP-5D1 F4</t>
  </si>
  <si>
    <t>06/06/1979 6:22 p.m.</t>
  </si>
  <si>
    <t>Kosmos-3M | Bhaskara 1</t>
  </si>
  <si>
    <t>Bhaskara 1</t>
  </si>
  <si>
    <t>06/07/1979 10:30 a.m.</t>
  </si>
  <si>
    <t>Soyuz U | Zenit-4MKT 9</t>
  </si>
  <si>
    <t>Zenit-4MKT 9</t>
  </si>
  <si>
    <t>06/08/1979 7:10 a.m.</t>
  </si>
  <si>
    <t>Titan IIIC | DSP 8</t>
  </si>
  <si>
    <t>DSP 8</t>
  </si>
  <si>
    <t>06/10/1979 1:39 p.m.</t>
  </si>
  <si>
    <t>Soyuz U | Zenit-2M/NKh 3</t>
  </si>
  <si>
    <t>Zenit-2M/NKh 3</t>
  </si>
  <si>
    <t>06/12/1979 7 a.m.</t>
  </si>
  <si>
    <t>Soyuz U | Zenit-6U 8</t>
  </si>
  <si>
    <t>Zenit-6U 8</t>
  </si>
  <si>
    <t>06/15/1979 10:50 a.m.</t>
  </si>
  <si>
    <t>Soyuz U | Zenit-4MKT 10</t>
  </si>
  <si>
    <t>Zenit-4MKT 10</t>
  </si>
  <si>
    <t>06/22/1979 7 a.m.</t>
  </si>
  <si>
    <t>Atlas F | NOAA 6</t>
  </si>
  <si>
    <t>NOAA 6</t>
  </si>
  <si>
    <t>06/27/1979 3:51 p.m.</t>
  </si>
  <si>
    <t>Molniya-M | US-K 11</t>
  </si>
  <si>
    <t>US-K 11</t>
  </si>
  <si>
    <t>06/27/1979 6:11 p.m.</t>
  </si>
  <si>
    <t>Soyuz U | Progress 7</t>
  </si>
  <si>
    <t>06/28/1979 9:25 a.m.</t>
  </si>
  <si>
    <t>Kosmos-3M | Strela-2M 20</t>
  </si>
  <si>
    <t>Strela-2M 20</t>
  </si>
  <si>
    <t>06/28/1979 8:09 p.m.</t>
  </si>
  <si>
    <t>Soyuz U | Zenit-6U 9</t>
  </si>
  <si>
    <t>Zenit-6U 9</t>
  </si>
  <si>
    <t>06/29/1979 4 p.m.</t>
  </si>
  <si>
    <t>Proton-K/DM | Gorizont 2</t>
  </si>
  <si>
    <t>Gorizont 2</t>
  </si>
  <si>
    <t>07/05/1979 11:19 p.m.</t>
  </si>
  <si>
    <t>Kosmos-3M | Taifun-2 6</t>
  </si>
  <si>
    <t>Taifun-2 6</t>
  </si>
  <si>
    <t>07/06/1979 8:20 a.m.</t>
  </si>
  <si>
    <t>Soyuz U | Zenit-4MKM 31</t>
  </si>
  <si>
    <t>Zenit-4MKM 31</t>
  </si>
  <si>
    <t>07/10/1979 9 a.m.</t>
  </si>
  <si>
    <t>Kosmos-3M | Tselina-O 39</t>
  </si>
  <si>
    <t>Tselina-O 39</t>
  </si>
  <si>
    <t>07/11/1979 3:41 p.m.</t>
  </si>
  <si>
    <t>Soyuz U | Zenit-4MKT 11</t>
  </si>
  <si>
    <t>Zenit-4MKT 11</t>
  </si>
  <si>
    <t>07/13/1979 8:25 a.m.</t>
  </si>
  <si>
    <t>Vostok 8A92M | Tselina-D 20</t>
  </si>
  <si>
    <t>Tselina-D 20</t>
  </si>
  <si>
    <t>07/20/1979 11:58 a.m.</t>
  </si>
  <si>
    <t>Soyuz U | Zenit-4MKM 32</t>
  </si>
  <si>
    <t>Zenit-4MKM 32</t>
  </si>
  <si>
    <t>07/25/1979 3:20 p.m.</t>
  </si>
  <si>
    <t>Soyuz U | Zenit-2M/NKh 4</t>
  </si>
  <si>
    <t>Zenit-2M/NKh 4</t>
  </si>
  <si>
    <t>07/27/1979 7:30 a.m.</t>
  </si>
  <si>
    <t>Feng Bao 1 | Shi Jian 2</t>
  </si>
  <si>
    <t>Shi Jian 2</t>
  </si>
  <si>
    <t>07/27/1979 9:28 p.m.</t>
  </si>
  <si>
    <t>Molniya-M | Molniya-1K 44</t>
  </si>
  <si>
    <t>Molniya-1K 44</t>
  </si>
  <si>
    <t>07/31/1979 3:56 a.m.</t>
  </si>
  <si>
    <t>Soyuz U | Zenit-4MT 16</t>
  </si>
  <si>
    <t>Zenit-4MT 16</t>
  </si>
  <si>
    <t>08/03/1979 10:45 a.m.</t>
  </si>
  <si>
    <t>Delta 2914 | Westar 3</t>
  </si>
  <si>
    <t>Westar 3</t>
  </si>
  <si>
    <t>08/10/1979 12:20 a.m.</t>
  </si>
  <si>
    <t>SLV-3 | Rohini 1A</t>
  </si>
  <si>
    <t>Indian Space Research Organization</t>
  </si>
  <si>
    <t>SLV-3</t>
  </si>
  <si>
    <t>Rohini 1A</t>
  </si>
  <si>
    <t>08/10/1979 2:28 a.m.</t>
  </si>
  <si>
    <t>Unknown Pad | Satish Dhawan Space Centre, India</t>
  </si>
  <si>
    <t>Soyuz U | Zenit-4MKM 33</t>
  </si>
  <si>
    <t>Zenit-4MKM 33</t>
  </si>
  <si>
    <t>08/11/1979 9:15 a.m.</t>
  </si>
  <si>
    <t>Soyuz U | Yantar-2K 10</t>
  </si>
  <si>
    <t>Yantar-2K 10</t>
  </si>
  <si>
    <t>08/14/1979 3:30 p.m.</t>
  </si>
  <si>
    <t>Soyuz U | Zenit-2M/NKh 5</t>
  </si>
  <si>
    <t>Zenit-2M/NKh 5</t>
  </si>
  <si>
    <t>08/17/1979 7:45 a.m.</t>
  </si>
  <si>
    <t>Soyuz U | Zenit-4MKT 12</t>
  </si>
  <si>
    <t>Zenit-4MKT 12</t>
  </si>
  <si>
    <t>08/21/1979 11:10 a.m.</t>
  </si>
  <si>
    <t>Molniya-M | US-K 12</t>
  </si>
  <si>
    <t>US-K 12</t>
  </si>
  <si>
    <t>08/28/1979 12:17 a.m.</t>
  </si>
  <si>
    <t>Kosmos-3M | Strela-2M 21</t>
  </si>
  <si>
    <t>Strela-2M 21</t>
  </si>
  <si>
    <t>08/28/1979 12:55 a.m.</t>
  </si>
  <si>
    <t>Soyuz U | Zenit-6U 10</t>
  </si>
  <si>
    <t>Zenit-6U 10</t>
  </si>
  <si>
    <t>08/31/1979 11:30 a.m.</t>
  </si>
  <si>
    <t>Soyuz U | Resurs-F1 17F41 11L</t>
  </si>
  <si>
    <t>Resurs-F1 17F41 11L</t>
  </si>
  <si>
    <t>09/05/1979 10:20 a.m.</t>
  </si>
  <si>
    <t>Soyuz U | Zenit-4MKM 34</t>
  </si>
  <si>
    <t>Zenit-4MKM 34</t>
  </si>
  <si>
    <t>09/14/1979 3:30 p.m.</t>
  </si>
  <si>
    <t>Atlas SLV-3D Centaur | HEAO 3</t>
  </si>
  <si>
    <t>HEAO 3</t>
  </si>
  <si>
    <t>09/20/1979 5:28 a.m.</t>
  </si>
  <si>
    <t>Soyuz U | Bion 5</t>
  </si>
  <si>
    <t>Bion 5</t>
  </si>
  <si>
    <t>09/25/1979 3:30 p.m.</t>
  </si>
  <si>
    <t>Kosmos-3M | Strela-1M 177-184</t>
  </si>
  <si>
    <t>Strela-1M 177-184</t>
  </si>
  <si>
    <t>09/25/1979 9 p.m.</t>
  </si>
  <si>
    <t>Soyuz U | Zenit-6U 11</t>
  </si>
  <si>
    <t>Zenit-6U 11</t>
  </si>
  <si>
    <t>09/28/1979 12:20 p.m.</t>
  </si>
  <si>
    <t>Titan IIIC | Vortex 9</t>
  </si>
  <si>
    <t>Vortex 9</t>
  </si>
  <si>
    <t>10/01/1979 11:22 a.m.</t>
  </si>
  <si>
    <t>10/03/1979 5:12 p.m.</t>
  </si>
  <si>
    <t>Soyuz U | Zenit-4MT 17</t>
  </si>
  <si>
    <t>Zenit-4MT 17</t>
  </si>
  <si>
    <t>10/05/1979 11:30 a.m.</t>
  </si>
  <si>
    <t>Kosmos-3M | Strela-2M 22</t>
  </si>
  <si>
    <t>Strela-2M 22</t>
  </si>
  <si>
    <t>10/11/1979 4:36 p.m.</t>
  </si>
  <si>
    <t>Soyuz U | Zenit-6U 12</t>
  </si>
  <si>
    <t>Zenit-6U 12</t>
  </si>
  <si>
    <t>10/12/1979 12:30 p.m.</t>
  </si>
  <si>
    <t>Kosmos-3M | Parus 21</t>
  </si>
  <si>
    <t>Parus 21</t>
  </si>
  <si>
    <t>10/16/1979 12:17 p.m.</t>
  </si>
  <si>
    <t>Molniya-M | Molniya-1K 45</t>
  </si>
  <si>
    <t>Molniya-1K 45</t>
  </si>
  <si>
    <t>10/20/1979 7:03 a.m.</t>
  </si>
  <si>
    <t>Soyuz U | Zenit-6U 13</t>
  </si>
  <si>
    <t>Zenit-6U 13</t>
  </si>
  <si>
    <t>10/22/1979 12:30 p.m.</t>
  </si>
  <si>
    <t>Vostok 8A92M | Tselina-D 21</t>
  </si>
  <si>
    <t>Tselina-D 21</t>
  </si>
  <si>
    <t>10/26/1979 6:12 p.m.</t>
  </si>
  <si>
    <t>Scout G-1 | Magsat</t>
  </si>
  <si>
    <t>Scout G-1</t>
  </si>
  <si>
    <t>Magsat</t>
  </si>
  <si>
    <t>10/30/1979 2:16 p.m.</t>
  </si>
  <si>
    <t>Vostok 8A92M | Meteor-2 5</t>
  </si>
  <si>
    <t>Meteor-2 5</t>
  </si>
  <si>
    <t>10/31/1979 9:25 a.m.</t>
  </si>
  <si>
    <t>Kosmos-3M | AUOS-Z-R-P-IK 1</t>
  </si>
  <si>
    <t>AUOS-Z-R-P-IK 1</t>
  </si>
  <si>
    <t>11/01/1979 8:05 a.m.</t>
  </si>
  <si>
    <t>Soyuz U | Yantar-2K 11</t>
  </si>
  <si>
    <t>Yantar-2K 11</t>
  </si>
  <si>
    <t>11/02/1979 4 p.m.</t>
  </si>
  <si>
    <t>Titan IIIC | DSCS-2 13 &amp; 14</t>
  </si>
  <si>
    <t>DSCS-2 13 &amp; 14</t>
  </si>
  <si>
    <t>11/21/1979 2:09 a.m.</t>
  </si>
  <si>
    <t>Vostok 8A92M | Tselina-D 22</t>
  </si>
  <si>
    <t>Tselina-D 22</t>
  </si>
  <si>
    <t>11/27/1979 9:55 a.m.</t>
  </si>
  <si>
    <t>Kosmos-3M | Taifun-1B 1</t>
  </si>
  <si>
    <t>Taifun-1B 1</t>
  </si>
  <si>
    <t>12/05/1979 9 a.m.</t>
  </si>
  <si>
    <t>Delta 3914 | Satcom 3</t>
  </si>
  <si>
    <t>Satcom 3</t>
  </si>
  <si>
    <t>12/07/1979 1:35 a.m.</t>
  </si>
  <si>
    <t>Soyuz U | Zenit-6U 14</t>
  </si>
  <si>
    <t>Zenit-6U 14</t>
  </si>
  <si>
    <t>12/12/1979 12:30 p.m.</t>
  </si>
  <si>
    <t>Soyuz U | Soyuz T-1</t>
  </si>
  <si>
    <t>Soyuz T-1</t>
  </si>
  <si>
    <t>12/16/1979 12:29 p.m.</t>
  </si>
  <si>
    <t>Ariane 1 | CAT 1</t>
  </si>
  <si>
    <t>European Space Agency</t>
  </si>
  <si>
    <t>Ariane 1</t>
  </si>
  <si>
    <t>CAT 1</t>
  </si>
  <si>
    <t>12/24/1979 5:14 p.m.</t>
  </si>
  <si>
    <t>Proton-K/DM | Gorizont 3</t>
  </si>
  <si>
    <t>Gorizont 3</t>
  </si>
  <si>
    <t>12/28/1979 11:51 a.m.</t>
  </si>
  <si>
    <t>Soyuz U | Zenit-4MKM 35</t>
  </si>
  <si>
    <t>Zenit-4MKM 35</t>
  </si>
  <si>
    <t>12/28/1979 1 p.m.</t>
  </si>
  <si>
    <t>Soyuz U | Zenit-6U 15</t>
  </si>
  <si>
    <t>Zenit-6U 15</t>
  </si>
  <si>
    <t>01/09/1980 12:15 p.m.</t>
  </si>
  <si>
    <t>Molniya-M | Molniya-1K 46</t>
  </si>
  <si>
    <t>Molniya-1K 46</t>
  </si>
  <si>
    <t>01/11/1980 12:28 p.m.</t>
  </si>
  <si>
    <t>Kosmos-3M | Parus 22</t>
  </si>
  <si>
    <t>Parus 22</t>
  </si>
  <si>
    <t>01/14/1980 7:49 p.m.</t>
  </si>
  <si>
    <t>Atlas SLV-3D Centaur | FLTSATCOM 3</t>
  </si>
  <si>
    <t>FLTSATCOM 3</t>
  </si>
  <si>
    <t>01/18/1980 1:26 a.m.</t>
  </si>
  <si>
    <t>Tsiklon-3 | Okean-E 2</t>
  </si>
  <si>
    <t>Okean-E 2</t>
  </si>
  <si>
    <t>01/23/1980 7 a.m.</t>
  </si>
  <si>
    <t>32/1 | Plesetsk Cosmodrome, Russian Federation</t>
  </si>
  <si>
    <t>Soyuz U | Yantar-2K 12</t>
  </si>
  <si>
    <t>Yantar-2K 12</t>
  </si>
  <si>
    <t>01/24/1980 3:45 p.m.</t>
  </si>
  <si>
    <t>Kosmos-3M | Parus 23</t>
  </si>
  <si>
    <t>Parus 23</t>
  </si>
  <si>
    <t>01/25/1980 8:36 p.m.</t>
  </si>
  <si>
    <t>Vostok 8A92M | Tselina-D 23</t>
  </si>
  <si>
    <t>Tselina-D 23</t>
  </si>
  <si>
    <t>01/30/1980 12:51 p.m.</t>
  </si>
  <si>
    <t>Soyuz U | Zenit-6U 16</t>
  </si>
  <si>
    <t>Zenit-6U 16</t>
  </si>
  <si>
    <t>02/07/1980 11 a.m.</t>
  </si>
  <si>
    <t>Titan IIID | KH-11 3</t>
  </si>
  <si>
    <t>KH-11 3</t>
  </si>
  <si>
    <t>02/07/1980 9:10 p.m.</t>
  </si>
  <si>
    <t>Atlas F/SVS | Navstar 5</t>
  </si>
  <si>
    <t>Navstar 5</t>
  </si>
  <si>
    <t>02/09/1980 11:08 p.m.</t>
  </si>
  <si>
    <t>Kosmos-3M | Strela-1M 185-192</t>
  </si>
  <si>
    <t>Strela-1M 185-192</t>
  </si>
  <si>
    <t>02/11/1980 11:32 p.m.</t>
  </si>
  <si>
    <t>Molniya-M | US-K 13</t>
  </si>
  <si>
    <t>US-K 13</t>
  </si>
  <si>
    <t>02/12/1980 12:52 a.m.</t>
  </si>
  <si>
    <t>Delta 3910 | Solar Maximum Mission</t>
  </si>
  <si>
    <t>Delta 3910</t>
  </si>
  <si>
    <t>Solar Maximum Mission</t>
  </si>
  <si>
    <t>02/14/1980 3:57 p.m.</t>
  </si>
  <si>
    <t>Mu-3S | Tansei-4</t>
  </si>
  <si>
    <t>Mu-3S</t>
  </si>
  <si>
    <t>Tansei-4</t>
  </si>
  <si>
    <t>02/17/1980 12:40 a.m.</t>
  </si>
  <si>
    <t>Proton-K/DM | Raduga 6</t>
  </si>
  <si>
    <t>Raduga 6</t>
  </si>
  <si>
    <t>02/20/1980 8:05 a.m.</t>
  </si>
  <si>
    <t>200/39 (200L) | Baikonur Cosmodrome, Republic of Kazakhstan</t>
  </si>
  <si>
    <t>Soyuz U | Zenit-4MKM 36</t>
  </si>
  <si>
    <t>Zenit-4MKM 36</t>
  </si>
  <si>
    <t>02/21/1980 noon</t>
  </si>
  <si>
    <t>N-I | Ayame 2</t>
  </si>
  <si>
    <t>Ayame 2</t>
  </si>
  <si>
    <t>02/22/1980 8:35 a.m.</t>
  </si>
  <si>
    <t>Atlas F/MSD | Parcae 3A,B,C &amp; MSD 3</t>
  </si>
  <si>
    <t>Parcae 3A,B,C &amp; MSD 3</t>
  </si>
  <si>
    <t>03/03/1980 9:27 a.m.</t>
  </si>
  <si>
    <t>Soyuz U | Zenit-6U 17</t>
  </si>
  <si>
    <t>Zenit-6U 17</t>
  </si>
  <si>
    <t>03/04/1980 10:30 a.m.</t>
  </si>
  <si>
    <t>Tsiklon-2 | US-P 8</t>
  </si>
  <si>
    <t>US-P 8</t>
  </si>
  <si>
    <t>03/14/1980 10:40 a.m.</t>
  </si>
  <si>
    <t>Kosmos-3M | Tsikada 6</t>
  </si>
  <si>
    <t>Tsikada 6</t>
  </si>
  <si>
    <t>03/17/1980 9:37 p.m.</t>
  </si>
  <si>
    <t>Kosmos-3M | Taifun-1 11</t>
  </si>
  <si>
    <t>Taifun-1 11</t>
  </si>
  <si>
    <t>03/27/1980 7:30 a.m.</t>
  </si>
  <si>
    <t>Soyuz U | Progress 8</t>
  </si>
  <si>
    <t>03/27/1980 6:53 p.m.</t>
  </si>
  <si>
    <t>Soyuz U | Zenit-4MKM 37</t>
  </si>
  <si>
    <t>Zenit-4MKM 37</t>
  </si>
  <si>
    <t>04/01/1980 8 a.m.</t>
  </si>
  <si>
    <t>Kosmos-3M | DS-P1-M 14</t>
  </si>
  <si>
    <t>DS-P1-M 14</t>
  </si>
  <si>
    <t>04/03/1980 7:40 a.m.</t>
  </si>
  <si>
    <t>Soyuz-U | Soyuz 35</t>
  </si>
  <si>
    <t>Soyuz 35</t>
  </si>
  <si>
    <t>04/09/1980 1:38 p.m.</t>
  </si>
  <si>
    <t>Molniya-M | US-K 14</t>
  </si>
  <si>
    <t>US-K 14</t>
  </si>
  <si>
    <t>04/12/1980 8:17 p.m.</t>
  </si>
  <si>
    <t>Soyuz U | Zenit-4MKM 38</t>
  </si>
  <si>
    <t>Zenit-4MKM 38</t>
  </si>
  <si>
    <t>04/17/1980 8:30 a.m.</t>
  </si>
  <si>
    <t>Tsiklon-2 | IS-A 10</t>
  </si>
  <si>
    <t>IS-A 10</t>
  </si>
  <si>
    <t>04/18/1980 12:51 a.m.</t>
  </si>
  <si>
    <t>Molniya-M | Molniya-3 26L</t>
  </si>
  <si>
    <t>Molniya-3 26L</t>
  </si>
  <si>
    <t>04/18/1980 5:31 p.m.</t>
  </si>
  <si>
    <t>Atlas F/SVS | Navstar 6</t>
  </si>
  <si>
    <t>Navstar 6</t>
  </si>
  <si>
    <t>04/26/1980 10 a.m.</t>
  </si>
  <si>
    <t>Soyuz U | Progress 9</t>
  </si>
  <si>
    <t>04/27/1980 6:24 a.m.</t>
  </si>
  <si>
    <t>Tsiklon-2 | US-A 16</t>
  </si>
  <si>
    <t>US-A 16</t>
  </si>
  <si>
    <t>04/29/1980 11:40 a.m.</t>
  </si>
  <si>
    <t>Soyuz U | Yantar-4K1 2</t>
  </si>
  <si>
    <t>Yantar-4K1 2</t>
  </si>
  <si>
    <t>04/29/1980 1:30 p.m.</t>
  </si>
  <si>
    <t>Soyuz U | Zenit-6U 18</t>
  </si>
  <si>
    <t>Zenit-6U 18</t>
  </si>
  <si>
    <t>05/07/1980 1 p.m.</t>
  </si>
  <si>
    <t>Kosmos-3M | Taifun-1B 2</t>
  </si>
  <si>
    <t>Taifun-1B 2</t>
  </si>
  <si>
    <t>05/14/1980 1 p.m.</t>
  </si>
  <si>
    <t>Soyuz U | Zenit-4MT 18</t>
  </si>
  <si>
    <t>Zenit-4MT 18</t>
  </si>
  <si>
    <t>05/15/1980 5:35 a.m.</t>
  </si>
  <si>
    <t>Kosmos-3M | Parus 24</t>
  </si>
  <si>
    <t>Parus 24</t>
  </si>
  <si>
    <t>05/20/1980 9:21 a.m.</t>
  </si>
  <si>
    <t>Soyuz U | Zenit-4MKT 13</t>
  </si>
  <si>
    <t>Zenit-4MKT 13</t>
  </si>
  <si>
    <t>05/23/1980 7:10 a.m.</t>
  </si>
  <si>
    <t>Ariane 1 | Firewheel</t>
  </si>
  <si>
    <t>Arianespace</t>
  </si>
  <si>
    <t>Firewheel</t>
  </si>
  <si>
    <t>05/23/1980 2:29 p.m.</t>
  </si>
  <si>
    <t>Soyuz-U | Soyuz 36</t>
  </si>
  <si>
    <t>Soyuz 36</t>
  </si>
  <si>
    <t>05/26/1980 6:20 p.m.</t>
  </si>
  <si>
    <t>Soyuz U | Zenit-6U 19</t>
  </si>
  <si>
    <t>Zenit-6U 19</t>
  </si>
  <si>
    <t>05/28/1980 noon</t>
  </si>
  <si>
    <t>Atlas F | NOAA B</t>
  </si>
  <si>
    <t>NOAA B</t>
  </si>
  <si>
    <t>05/29/1980 10:53 a.m.</t>
  </si>
  <si>
    <t>Vostok 8A92M | Tselina-D 25</t>
  </si>
  <si>
    <t>Tselina-D 25</t>
  </si>
  <si>
    <t>06/04/1980 7:34 a.m.</t>
  </si>
  <si>
    <t>Soyuz-U | Soyuz T-2</t>
  </si>
  <si>
    <t>Soyuz T-2</t>
  </si>
  <si>
    <t>06/05/1980 2:19 p.m.</t>
  </si>
  <si>
    <t>Soyuz U | Resurs-F1 17F41 12L</t>
  </si>
  <si>
    <t>Resurs-F1 17F41 12L</t>
  </si>
  <si>
    <t>06/06/1980 7 a.m.</t>
  </si>
  <si>
    <t>Kosmos-3M | Taifun-2 7</t>
  </si>
  <si>
    <t>Taifun-2 7</t>
  </si>
  <si>
    <t>06/06/1980 11 a.m.</t>
  </si>
  <si>
    <t>Soyuz U | Zenit-6U 20</t>
  </si>
  <si>
    <t>Zenit-6U 20</t>
  </si>
  <si>
    <t>06/12/1980 12:30 p.m.</t>
  </si>
  <si>
    <t>Proton-K/DM | Gorizont 4</t>
  </si>
  <si>
    <t>Gorizont 4</t>
  </si>
  <si>
    <t>06/14/1980 12:49 a.m.</t>
  </si>
  <si>
    <t>Molniya-M | US-K 15</t>
  </si>
  <si>
    <t>US-K 15</t>
  </si>
  <si>
    <t>06/14/1980 8:51 p.m.</t>
  </si>
  <si>
    <t>Vostok 8A92M | Meteor-Priroda 3-1</t>
  </si>
  <si>
    <t>Meteor-Priroda 3-1</t>
  </si>
  <si>
    <t>06/18/1980 6:14 a.m.</t>
  </si>
  <si>
    <t>Titan IIID | KH-9 16</t>
  </si>
  <si>
    <t>KH-9 16</t>
  </si>
  <si>
    <t>06/18/1980 6:30 p.m.</t>
  </si>
  <si>
    <t>Molniya-M | Molniya-1K 47</t>
  </si>
  <si>
    <t>Molniya-1K 47</t>
  </si>
  <si>
    <t>06/21/1980 6:34 p.m.</t>
  </si>
  <si>
    <t>Soyuz U | Zenit-6U 21</t>
  </si>
  <si>
    <t>Zenit-6U 21</t>
  </si>
  <si>
    <t>06/26/1980 12:20 p.m.</t>
  </si>
  <si>
    <t>Soyuz U | Progress 10</t>
  </si>
  <si>
    <t>06/29/1980 4:40 a.m.</t>
  </si>
  <si>
    <t>Kosmos-3M | Strela-2M 23</t>
  </si>
  <si>
    <t>Strela-2M 23</t>
  </si>
  <si>
    <t>07/01/1980 7:12 a.m.</t>
  </si>
  <si>
    <t>Molniya-M | US-K 16</t>
  </si>
  <si>
    <t>US-K 16</t>
  </si>
  <si>
    <t>07/02/1980 12:53 a.m.</t>
  </si>
  <si>
    <t>Kosmos-3M | Strela-1M 193-200</t>
  </si>
  <si>
    <t>Strela-1M 193-200</t>
  </si>
  <si>
    <t>07/09/1980 12:42 a.m.</t>
  </si>
  <si>
    <t>Soyuz U | Zenit-6U 22</t>
  </si>
  <si>
    <t>Zenit-6U 22</t>
  </si>
  <si>
    <t>07/09/1980 12:40 p.m.</t>
  </si>
  <si>
    <t>07/14/1980 10:35 p.m.</t>
  </si>
  <si>
    <t>Thor DSV-2U | DMSP-5D1 F5</t>
  </si>
  <si>
    <t>DMSP-5D1 F5</t>
  </si>
  <si>
    <t>07/15/1980 2:22 a.m.</t>
  </si>
  <si>
    <t>Soyuz U | Zenit-4MKT 14</t>
  </si>
  <si>
    <t>Zenit-4MKT 14</t>
  </si>
  <si>
    <t>07/15/1980 7:30 a.m.</t>
  </si>
  <si>
    <t>SLV-3 | Rohini 1B</t>
  </si>
  <si>
    <t>Rohini 1B</t>
  </si>
  <si>
    <t>07/18/1980 2:33 a.m.</t>
  </si>
  <si>
    <t>Molniya-M | Molniya-3 27L</t>
  </si>
  <si>
    <t>Molniya-3 27L</t>
  </si>
  <si>
    <t>07/18/1980 10:37 a.m.</t>
  </si>
  <si>
    <t>Soyuz-U | Soyuz 37</t>
  </si>
  <si>
    <t>Soyuz 37</t>
  </si>
  <si>
    <t>07/23/1980 6:33 p.m.</t>
  </si>
  <si>
    <t>Soyuz U | Zenit-6U 23</t>
  </si>
  <si>
    <t>Zenit-6U 23</t>
  </si>
  <si>
    <t>07/24/1980 12:40 p.m.</t>
  </si>
  <si>
    <t>Soyuz U | Resurs-F1 17F41 13L</t>
  </si>
  <si>
    <t>Resurs-F1 17F41 13L</t>
  </si>
  <si>
    <t>07/31/1980 7:45 a.m.</t>
  </si>
  <si>
    <t>Kosmos-3M | Taifun-2 8</t>
  </si>
  <si>
    <t>Taifun-2 8</t>
  </si>
  <si>
    <t>07/31/1980 10:20 a.m.</t>
  </si>
  <si>
    <t>Soyuz U | Zenit-6U 24</t>
  </si>
  <si>
    <t>Zenit-6U 24</t>
  </si>
  <si>
    <t>08/12/1980 11:50 a.m.</t>
  </si>
  <si>
    <t>Vostok 8A92M | Tselina-D 26</t>
  </si>
  <si>
    <t>Tselina-D 26</t>
  </si>
  <si>
    <t>08/15/1980 5:34 a.m.</t>
  </si>
  <si>
    <t>Soyuz U | Zenit-4MKT 15</t>
  </si>
  <si>
    <t>Zenit-4MKT 15</t>
  </si>
  <si>
    <t>08/22/1980 10 a.m.</t>
  </si>
  <si>
    <t>Soyuz U | Yantar-2K 13</t>
  </si>
  <si>
    <t>Yantar-2K 13</t>
  </si>
  <si>
    <t>08/26/1980 3:30 p.m.</t>
  </si>
  <si>
    <t>Soyuz U | Resurs-F1 17F41 14L</t>
  </si>
  <si>
    <t>Resurs-F1 17F41 14L</t>
  </si>
  <si>
    <t>09/03/1980 10:20 a.m.</t>
  </si>
  <si>
    <t>Vostok 8A92M | Meteor-2 6</t>
  </si>
  <si>
    <t>Meteor-2 6</t>
  </si>
  <si>
    <t>09/09/1980 11 a.m.</t>
  </si>
  <si>
    <t>Delta 3914 | GOES 4</t>
  </si>
  <si>
    <t>GOES 4</t>
  </si>
  <si>
    <t>09/09/1980 10:27 p.m.</t>
  </si>
  <si>
    <t>Soyuz-U | Soyuz 38</t>
  </si>
  <si>
    <t>Soyuz 38</t>
  </si>
  <si>
    <t>09/18/1980 7:11 p.m.</t>
  </si>
  <si>
    <t>Soyuz U | Zenit-6U 25</t>
  </si>
  <si>
    <t>Zenit-6U 25</t>
  </si>
  <si>
    <t>09/19/1980 10:10 a.m.</t>
  </si>
  <si>
    <t>Soyuz U | Zenit-4MT 19</t>
  </si>
  <si>
    <t>Zenit-4MT 19</t>
  </si>
  <si>
    <t>09/23/1980 10:30 a.m.</t>
  </si>
  <si>
    <t>Soyuz U | Zenit-4MKT 16</t>
  </si>
  <si>
    <t>Zenit-4MKT 16</t>
  </si>
  <si>
    <t>09/26/1980 10:10 a.m.</t>
  </si>
  <si>
    <t>Soyuz U | Progress 11</t>
  </si>
  <si>
    <t>09/28/1980 3:09 p.m.</t>
  </si>
  <si>
    <t>Soyuz U | Zenit-6U 26</t>
  </si>
  <si>
    <t>Zenit-6U 26</t>
  </si>
  <si>
    <t>10/03/1980 noon</t>
  </si>
  <si>
    <t>Proton-K/DM | Raduga 7</t>
  </si>
  <si>
    <t>Raduga 7</t>
  </si>
  <si>
    <t>10/05/1980 5:10 p.m.</t>
  </si>
  <si>
    <t>Soyuz U | Zenit-4MKM 39</t>
  </si>
  <si>
    <t>Zenit-4MKM 39</t>
  </si>
  <si>
    <t>10/10/1980 1:10 p.m.</t>
  </si>
  <si>
    <t>Kosmos-3M | Tselina-O 40</t>
  </si>
  <si>
    <t>Tselina-O 40</t>
  </si>
  <si>
    <t>10/14/1980 8:41 p.m.</t>
  </si>
  <si>
    <t>Soyuz U | Zenit-6U 27</t>
  </si>
  <si>
    <t>Zenit-6U 27</t>
  </si>
  <si>
    <t>10/16/1980 12:20 p.m.</t>
  </si>
  <si>
    <t>Molniya-M | US-K 17</t>
  </si>
  <si>
    <t>US-K 17</t>
  </si>
  <si>
    <t>10/24/1980 10:53 a.m.</t>
  </si>
  <si>
    <t>Soyuz U | Yantar-4K1 3</t>
  </si>
  <si>
    <t>Yantar-4K1 3</t>
  </si>
  <si>
    <t>10/30/1980 10 a.m.</t>
  </si>
  <si>
    <t>Atlas SLV-3D Centaur | FLTSATCOM 4</t>
  </si>
  <si>
    <t>FLTSATCOM 4</t>
  </si>
  <si>
    <t>10/31/1980 3:54 a.m.</t>
  </si>
  <si>
    <t>Soyuz U | Zenit-6U 28</t>
  </si>
  <si>
    <t>Zenit-6U 28</t>
  </si>
  <si>
    <t>10/31/1980 noon</t>
  </si>
  <si>
    <t>Tsiklon-2 | US-P 9</t>
  </si>
  <si>
    <t>US-P 9</t>
  </si>
  <si>
    <t>11/04/1980 3:04 p.m.</t>
  </si>
  <si>
    <t>Soyuz U | Zenit-6U 29</t>
  </si>
  <si>
    <t>Zenit-6U 29</t>
  </si>
  <si>
    <t>11/12/1980 12:30 p.m.</t>
  </si>
  <si>
    <t>Delta 3910/PAM | SBS 1</t>
  </si>
  <si>
    <t>Delta 3910/PAM</t>
  </si>
  <si>
    <t>SBS 1</t>
  </si>
  <si>
    <t>11/15/1980 10:49 p.m.</t>
  </si>
  <si>
    <t>Molniya-M | Molniya-1K 48</t>
  </si>
  <si>
    <t>Molniya-1K 48</t>
  </si>
  <si>
    <t>11/16/1980 4:18 a.m.</t>
  </si>
  <si>
    <t>Vostok 8A92M | Tselina-D 27</t>
  </si>
  <si>
    <t>Tselina-D 27</t>
  </si>
  <si>
    <t>11/21/1980 11:53 a.m.</t>
  </si>
  <si>
    <t>Soyuz-U | Soyuz T-3</t>
  </si>
  <si>
    <t>Soyuz T-3</t>
  </si>
  <si>
    <t>11/27/1980 2:18 p.m.</t>
  </si>
  <si>
    <t>Molniya-M | US-K 18</t>
  </si>
  <si>
    <t>US-K 18</t>
  </si>
  <si>
    <t>11/27/1980 9:37 p.m.</t>
  </si>
  <si>
    <t>Soyuz U | Zenit-6U 30</t>
  </si>
  <si>
    <t>Zenit-6U 30</t>
  </si>
  <si>
    <t>12/01/1980 12:15 p.m.</t>
  </si>
  <si>
    <t>Kosmos-3M | Parus 25</t>
  </si>
  <si>
    <t>Parus 25</t>
  </si>
  <si>
    <t>12/05/1980 4:23 a.m.</t>
  </si>
  <si>
    <t>Atlas SLV-3D Centaur | Intelsat 502</t>
  </si>
  <si>
    <t>Intelsat 502</t>
  </si>
  <si>
    <t>12/06/1980 11:31 p.m.</t>
  </si>
  <si>
    <t>Atlas E/MSD | Parcae 4A,B,C &amp; MSD 4</t>
  </si>
  <si>
    <t>Atlas E/MSD</t>
  </si>
  <si>
    <t>Parcae 4A,B,C &amp; MSD 4</t>
  </si>
  <si>
    <t>12/09/1980 7:18 a.m.</t>
  </si>
  <si>
    <t>Kosmos-3M | Tsikada 7</t>
  </si>
  <si>
    <t>Tsikada 7</t>
  </si>
  <si>
    <t>12/10/1980 8:53 p.m.</t>
  </si>
  <si>
    <t>Titan 34B | Quasar 4</t>
  </si>
  <si>
    <t>Quasar 4</t>
  </si>
  <si>
    <t>12/13/1980 4:04 p.m.</t>
  </si>
  <si>
    <t>Soyuz U | Zenit-6U 31</t>
  </si>
  <si>
    <t>Zenit-6U 31</t>
  </si>
  <si>
    <t>12/16/1980 12:15 p.m.</t>
  </si>
  <si>
    <t>Kosmos-3M | Strela-1M 201-208</t>
  </si>
  <si>
    <t>Strela-1M 201-208</t>
  </si>
  <si>
    <t>12/23/1980 10:48 p.m.</t>
  </si>
  <si>
    <t>Molniya-M | Prognoz-8</t>
  </si>
  <si>
    <t>Prognoz-8</t>
  </si>
  <si>
    <t>12/25/1980 4:02 a.m.</t>
  </si>
  <si>
    <t>12/26/1980 11:49 a.m.</t>
  </si>
  <si>
    <t>Soyuz U | Yantar-2K 14</t>
  </si>
  <si>
    <t>Yantar-2K 14</t>
  </si>
  <si>
    <t>12/26/1980 4:10 p.m.</t>
  </si>
  <si>
    <t>Soyuz U | Zenit-6U 32</t>
  </si>
  <si>
    <t>Zenit-6U 32</t>
  </si>
  <si>
    <t>01/06/1981 12:15 p.m.</t>
  </si>
  <si>
    <t>Molniya-M | Molniya-3 25L</t>
  </si>
  <si>
    <t>Molniya-3 25L</t>
  </si>
  <si>
    <t>01/09/1981 2:57 p.m.</t>
  </si>
  <si>
    <t>Kosmos-3M | Taifun-1 12</t>
  </si>
  <si>
    <t>Taifun-1 12</t>
  </si>
  <si>
    <t>01/16/1981 9 a.m.</t>
  </si>
  <si>
    <t>Soyuz U | Zenit-4MT 20</t>
  </si>
  <si>
    <t>Zenit-4MT 20</t>
  </si>
  <si>
    <t>01/16/1981 noon</t>
  </si>
  <si>
    <t>Soyuz U | Yantar-2K 15</t>
  </si>
  <si>
    <t>Yantar-2K 15</t>
  </si>
  <si>
    <t>01/20/1981 11 a.m.</t>
  </si>
  <si>
    <t>Kosmos-3M | DS-P1-M 15</t>
  </si>
  <si>
    <t>DS-P1-M 15</t>
  </si>
  <si>
    <t>01/21/1981 8:29 a.m.</t>
  </si>
  <si>
    <t>Tsiklon-3 | Geo-IK 1</t>
  </si>
  <si>
    <t>Geo-IK 1</t>
  </si>
  <si>
    <t>01/23/1981 11:20 a.m.</t>
  </si>
  <si>
    <t>Soyuz U | Progress 12</t>
  </si>
  <si>
    <t>01/24/1981 2:18 p.m.</t>
  </si>
  <si>
    <t>Vostok 8A92M | Tselina-D 28</t>
  </si>
  <si>
    <t>Tselina-D 28</t>
  </si>
  <si>
    <t>01/27/1981 2:58 p.m.</t>
  </si>
  <si>
    <t>Molniya-M | Molniya-1K 49</t>
  </si>
  <si>
    <t>Molniya-1K 49</t>
  </si>
  <si>
    <t>01/30/1981 4:27 p.m.</t>
  </si>
  <si>
    <t>Tsiklon-2 | IS-A 11</t>
  </si>
  <si>
    <t>IS-A 11</t>
  </si>
  <si>
    <t>02/02/1981 2:19 a.m.</t>
  </si>
  <si>
    <t>Kosmos-3M | AUOS-Z-R-P-IK 2</t>
  </si>
  <si>
    <t>AUOS-Z-R-P-IK 2</t>
  </si>
  <si>
    <t>02/06/1981 8 a.m.</t>
  </si>
  <si>
    <t>N-2 | Kiku-3</t>
  </si>
  <si>
    <t>N-2</t>
  </si>
  <si>
    <t>Kiku-3</t>
  </si>
  <si>
    <t>02/11/1981 8:30 a.m.</t>
  </si>
  <si>
    <t>Kosmos-3M | Parus 26</t>
  </si>
  <si>
    <t>Parus 26</t>
  </si>
  <si>
    <t>02/12/1981 6:21 p.m.</t>
  </si>
  <si>
    <t>Soyuz U | Zenit-6U 33</t>
  </si>
  <si>
    <t>Zenit-6U 33</t>
  </si>
  <si>
    <t>02/13/1981 11:15 a.m.</t>
  </si>
  <si>
    <t>Soyuz U | Yantar-1KFT 1</t>
  </si>
  <si>
    <t>Yantar-1KFT 1</t>
  </si>
  <si>
    <t>02/18/1981 9 a.m.</t>
  </si>
  <si>
    <t>Molniya-M | US-K 19</t>
  </si>
  <si>
    <t>US-K 19</t>
  </si>
  <si>
    <t>02/19/1981 10 a.m.</t>
  </si>
  <si>
    <t>16/2 | Plesetsk Cosmodrome, Russian Federation</t>
  </si>
  <si>
    <t>Mu-3S | Hinotori</t>
  </si>
  <si>
    <t>Hinotori</t>
  </si>
  <si>
    <t>02/21/1981 12:30 a.m.</t>
  </si>
  <si>
    <t>Atlas SLV-3D Centaur | Comstar 1D</t>
  </si>
  <si>
    <t>Convair</t>
  </si>
  <si>
    <t>Comstar 1D</t>
  </si>
  <si>
    <t>02/21/1981 11:23 p.m.</t>
  </si>
  <si>
    <t>Titan 24B | KH-8 51</t>
  </si>
  <si>
    <t>KH-8 51</t>
  </si>
  <si>
    <t>02/28/1981 7:10 p.m.</t>
  </si>
  <si>
    <t>Soyuz U | Yantar-2K 16</t>
  </si>
  <si>
    <t>Yantar-2K 16</t>
  </si>
  <si>
    <t>03/05/1981 3 p.m.</t>
  </si>
  <si>
    <t>Tsiklon-2 | US-A 17</t>
  </si>
  <si>
    <t>US-A 17</t>
  </si>
  <si>
    <t>03/05/1981 6:09 p.m.</t>
  </si>
  <si>
    <t>Kosmos-3M | Strela-1M 209-216</t>
  </si>
  <si>
    <t>Strela-1M 209-216</t>
  </si>
  <si>
    <t>03/06/1981 11:31 a.m.</t>
  </si>
  <si>
    <t>Soyuz-U | Soyuz T-4</t>
  </si>
  <si>
    <t>Soyuz T-4</t>
  </si>
  <si>
    <t>03/12/1981 7 p.m.</t>
  </si>
  <si>
    <t>Tsiklon-2 | IS-A 12</t>
  </si>
  <si>
    <t>IS-A 12</t>
  </si>
  <si>
    <t>03/14/1981 4:55 p.m.</t>
  </si>
  <si>
    <t>Titan IIIC | DSP 9</t>
  </si>
  <si>
    <t>DSP 9</t>
  </si>
  <si>
    <t>03/16/1981 7:24 p.m.</t>
  </si>
  <si>
    <t>Soyuz U | Zenit-6U 34</t>
  </si>
  <si>
    <t>Zenit-6U 34</t>
  </si>
  <si>
    <t>03/17/1981 8:40 a.m.</t>
  </si>
  <si>
    <t>Proton-K/DM | Raduga 8</t>
  </si>
  <si>
    <t>Raduga 8</t>
  </si>
  <si>
    <t>03/18/1981 4:40 a.m.</t>
  </si>
  <si>
    <t>Tsiklon-2 | US-P 10</t>
  </si>
  <si>
    <t>US-P 10</t>
  </si>
  <si>
    <t>03/20/1981 11:45 p.m.</t>
  </si>
  <si>
    <t>Soyuz-U | Soyuz 39</t>
  </si>
  <si>
    <t>Soyuz 39</t>
  </si>
  <si>
    <t>03/22/1981 2:58 p.m.</t>
  </si>
  <si>
    <t>Molniya-M | Molniya-3 24L</t>
  </si>
  <si>
    <t>Molniya-3 24L</t>
  </si>
  <si>
    <t>03/24/1981 3:31 a.m.</t>
  </si>
  <si>
    <t>Soyuz U | Yantar-2K 17</t>
  </si>
  <si>
    <t>Yantar-2K 17</t>
  </si>
  <si>
    <t>03/28/1981 9:30 a.m.</t>
  </si>
  <si>
    <t>Molniya-M | US-K 20</t>
  </si>
  <si>
    <t>US-K 20</t>
  </si>
  <si>
    <t>03/31/1981 9:39 a.m.</t>
  </si>
  <si>
    <t>Soyuz U | Zenit-6U 35</t>
  </si>
  <si>
    <t>Zenit-6U 35</t>
  </si>
  <si>
    <t>04/07/1981 10:51 a.m.</t>
  </si>
  <si>
    <t>Kosmos-3M | Taifun-1 13</t>
  </si>
  <si>
    <t>Taifun-1 13</t>
  </si>
  <si>
    <t>04/09/1981 noon</t>
  </si>
  <si>
    <t>Space Shuttle Columbia / OV-102 | STS-1</t>
  </si>
  <si>
    <t>Space Shuttle</t>
  </si>
  <si>
    <t>STS-1</t>
  </si>
  <si>
    <t>04/12/1981 noon</t>
  </si>
  <si>
    <t>Soyuz U | Zenit-6U 36</t>
  </si>
  <si>
    <t>Zenit-6U 36</t>
  </si>
  <si>
    <t>04/15/1981 10:30 a.m.</t>
  </si>
  <si>
    <t>Soyuz U | Zenit-6U 37</t>
  </si>
  <si>
    <t>Zenit-6U 37</t>
  </si>
  <si>
    <t>04/16/1981 11:30 a.m.</t>
  </si>
  <si>
    <t>Tsiklon-2 | US-A 18</t>
  </si>
  <si>
    <t>US-A 18</t>
  </si>
  <si>
    <t>04/21/1981 3:45 a.m.</t>
  </si>
  <si>
    <t>Titan 34B | Jumpseat 6</t>
  </si>
  <si>
    <t>Jumpseat 6</t>
  </si>
  <si>
    <t>04/24/1981 9:32 p.m.</t>
  </si>
  <si>
    <t>Proton | TKS 2</t>
  </si>
  <si>
    <t>TKS 2</t>
  </si>
  <si>
    <t>04/25/1981 2:01 a.m.</t>
  </si>
  <si>
    <t>Soyuz U | Zenit-6U 38</t>
  </si>
  <si>
    <t>Zenit-6U 38</t>
  </si>
  <si>
    <t>04/28/1981 9 a.m.</t>
  </si>
  <si>
    <t>Kosmos-3M | Strela-2M 24</t>
  </si>
  <si>
    <t>Strela-2M 24</t>
  </si>
  <si>
    <t>05/07/1981 1:21 p.m.</t>
  </si>
  <si>
    <t>Soyuz-U | Soyuz 40</t>
  </si>
  <si>
    <t>Soyuz 40</t>
  </si>
  <si>
    <t>05/14/1981 5:16 p.m.</t>
  </si>
  <si>
    <t>Vostok 8A92M | Meteor-2 7</t>
  </si>
  <si>
    <t>Meteor-2 7</t>
  </si>
  <si>
    <t>05/14/1981 9:45 p.m.</t>
  </si>
  <si>
    <t>Scout G-1 | Nova 1</t>
  </si>
  <si>
    <t>Nova 1</t>
  </si>
  <si>
    <t>05/15/1981 6:07 a.m.</t>
  </si>
  <si>
    <t>Soyuz U | Yantar-2K 18</t>
  </si>
  <si>
    <t>Yantar-2K 18</t>
  </si>
  <si>
    <t>05/18/1981 11:50 a.m.</t>
  </si>
  <si>
    <t>Vostok 8A92M | Tselina-D 29</t>
  </si>
  <si>
    <t>Tselina-D 29</t>
  </si>
  <si>
    <t>05/19/1981 3:49 a.m.</t>
  </si>
  <si>
    <t>Soyuz U | Zenit-6U 39</t>
  </si>
  <si>
    <t>Zenit-6U 39</t>
  </si>
  <si>
    <t>05/21/1981 9:10 a.m.</t>
  </si>
  <si>
    <t>Soyuz U | Zenit-4MKT 17</t>
  </si>
  <si>
    <t>Zenit-4MKT 17</t>
  </si>
  <si>
    <t>05/22/1981 7:10 a.m.</t>
  </si>
  <si>
    <t>Delta 3914 | GOES 5</t>
  </si>
  <si>
    <t>GOES 5</t>
  </si>
  <si>
    <t>05/22/1981 10:29 p.m.</t>
  </si>
  <si>
    <t>Atlas SLV-3D Centaur | Intelsat 501</t>
  </si>
  <si>
    <t>Intelsat 501</t>
  </si>
  <si>
    <t>05/23/1981 10:42 p.m.</t>
  </si>
  <si>
    <t>SLV-3 | Rohini RS-D-1</t>
  </si>
  <si>
    <t>Rohini RS-D-1</t>
  </si>
  <si>
    <t>05/31/1981 3:33 a.m.</t>
  </si>
  <si>
    <t>Soyuz U | Yantar-2K 19</t>
  </si>
  <si>
    <t>Yantar-2K 19</t>
  </si>
  <si>
    <t>06/03/1981 2 p.m.</t>
  </si>
  <si>
    <t>Kosmos-3M | Parus 27</t>
  </si>
  <si>
    <t>Parus 27</t>
  </si>
  <si>
    <t>06/04/1981 3:41 p.m.</t>
  </si>
  <si>
    <t>Molniya-M | Molniya-3 30L</t>
  </si>
  <si>
    <t>Molniya-3 30L</t>
  </si>
  <si>
    <t>06/09/1981 3:33 a.m.</t>
  </si>
  <si>
    <t>Soyuz U | Zenit-4MKT 18</t>
  </si>
  <si>
    <t>Zenit-4MKT 18</t>
  </si>
  <si>
    <t>06/16/1981 7 a.m.</t>
  </si>
  <si>
    <t>Soyuz U | Zenit-6U 40</t>
  </si>
  <si>
    <t>Zenit-6U 40</t>
  </si>
  <si>
    <t>06/17/1981 9:30 a.m.</t>
  </si>
  <si>
    <t>Ariane 1 | Meteosat 2</t>
  </si>
  <si>
    <t>Meteosat 2</t>
  </si>
  <si>
    <t>06/19/1981 12:32 p.m.</t>
  </si>
  <si>
    <t>Molniya-M | US-K 21</t>
  </si>
  <si>
    <t>US-K 21</t>
  </si>
  <si>
    <t>06/19/1981 7:37 p.m.</t>
  </si>
  <si>
    <t>Atlas F | NOAA 7</t>
  </si>
  <si>
    <t>NOAA 7</t>
  </si>
  <si>
    <t>06/23/1981 10:52 a.m.</t>
  </si>
  <si>
    <t>Molniya-M | Molniya-1K 50</t>
  </si>
  <si>
    <t>Molniya-1K 50</t>
  </si>
  <si>
    <t>06/24/1981 5:47 p.m.</t>
  </si>
  <si>
    <t>06/25/1981 11:55 p.m.</t>
  </si>
  <si>
    <t>Soyuz U | Zenit-6U 41</t>
  </si>
  <si>
    <t>Zenit-6U 41</t>
  </si>
  <si>
    <t>07/01/1981 9:30 a.m.</t>
  </si>
  <si>
    <t>Soyuz U | Resurs-F1 17F41 15L</t>
  </si>
  <si>
    <t>Resurs-F1 17F41 15L</t>
  </si>
  <si>
    <t>07/02/1981 7:10 a.m.</t>
  </si>
  <si>
    <t>Soyuz U | Zenit-6U 42</t>
  </si>
  <si>
    <t>Zenit-6U 42</t>
  </si>
  <si>
    <t>07/07/1981 12:30 p.m.</t>
  </si>
  <si>
    <t>Vostok 8A92M | Meteor-Priroda 2-4</t>
  </si>
  <si>
    <t>Meteor-Priroda 2-4</t>
  </si>
  <si>
    <t>07/10/1981 5:14 a.m.</t>
  </si>
  <si>
    <t>Soyuz U | Yantar-2K 20</t>
  </si>
  <si>
    <t>Yantar-2K 20</t>
  </si>
  <si>
    <t>07/15/1981 1 p.m.</t>
  </si>
  <si>
    <t>Soyuz U | Zenit-6U 43</t>
  </si>
  <si>
    <t>Zenit-6U 43</t>
  </si>
  <si>
    <t>07/17/1981 8 a.m.</t>
  </si>
  <si>
    <t>Soyuz U | Zenit-6U 44</t>
  </si>
  <si>
    <t>Zenit-6U 44</t>
  </si>
  <si>
    <t>07/29/1981 11:55 a.m.</t>
  </si>
  <si>
    <t>Proton-K/DM | Raduga 9</t>
  </si>
  <si>
    <t>Raduga 9</t>
  </si>
  <si>
    <t>07/30/1981 9:38 p.m.</t>
  </si>
  <si>
    <t>Delta 3913 | Dynamics Explorer 1 &amp; 2</t>
  </si>
  <si>
    <t>Delta 3913</t>
  </si>
  <si>
    <t>Dynamics Explorer 1 &amp; 2</t>
  </si>
  <si>
    <t>08/03/1981 9:56 a.m.</t>
  </si>
  <si>
    <t>Molniya-M | US-K 22</t>
  </si>
  <si>
    <t>US-K 22</t>
  </si>
  <si>
    <t>08/04/1981 12:12 a.m.</t>
  </si>
  <si>
    <t>Tsiklon-2 | US-P 11</t>
  </si>
  <si>
    <t>US-P 11</t>
  </si>
  <si>
    <t>08/04/1981 8:28 a.m.</t>
  </si>
  <si>
    <t>Atlas SLV-3D Centaur | FLTSATCOM 5</t>
  </si>
  <si>
    <t>FLTSATCOM 5</t>
  </si>
  <si>
    <t>08/06/1981 8:16 a.m.</t>
  </si>
  <si>
    <t>Kosmos-3M | Strela-1M 217-224</t>
  </si>
  <si>
    <t>Strela-1M 217-224</t>
  </si>
  <si>
    <t>08/06/1981 11:49 a.m.</t>
  </si>
  <si>
    <t>Vostok 8A92M | Bulgaria 1300</t>
  </si>
  <si>
    <t>Bulgaria 1300</t>
  </si>
  <si>
    <t>08/07/1981 1:35 p.m.</t>
  </si>
  <si>
    <t>N-2 | Himawari 2</t>
  </si>
  <si>
    <t>Himawari 2</t>
  </si>
  <si>
    <t>08/10/1981 8:03 p.m.</t>
  </si>
  <si>
    <t>Kosmos-3M | Parus 28</t>
  </si>
  <si>
    <t>Parus 28</t>
  </si>
  <si>
    <t>08/12/1981 5:46 a.m.</t>
  </si>
  <si>
    <t>Soyuz U | Yantar-2K 21</t>
  </si>
  <si>
    <t>Yantar-2K 21</t>
  </si>
  <si>
    <t>08/13/1981 4:20 p.m.</t>
  </si>
  <si>
    <t>Soyuz U | Zenit-6U 45</t>
  </si>
  <si>
    <t>Zenit-6U 45</t>
  </si>
  <si>
    <t>08/18/1981 9:30 a.m.</t>
  </si>
  <si>
    <t>Soyuz U | Yantar-4K2 1</t>
  </si>
  <si>
    <t>Yantar-4K2 1</t>
  </si>
  <si>
    <t>08/21/1981 10:20 a.m.</t>
  </si>
  <si>
    <t>Tsiklon-2 | US-A 19</t>
  </si>
  <si>
    <t>US-A 19</t>
  </si>
  <si>
    <t>08/24/1981 4:37 p.m.</t>
  </si>
  <si>
    <t>Tsiklon-3 | Tselina-D 30</t>
  </si>
  <si>
    <t>Tselina-D 30</t>
  </si>
  <si>
    <t>08/24/1981 9:40 p.m.</t>
  </si>
  <si>
    <t>Soyuz U | Resurs-F1 17F41 16L</t>
  </si>
  <si>
    <t>Resurs-F1 17F41 16L</t>
  </si>
  <si>
    <t>08/27/1981 10:30 a.m.</t>
  </si>
  <si>
    <t>Kosmos-3M | Strela-2M 25</t>
  </si>
  <si>
    <t>Strela-2M 25</t>
  </si>
  <si>
    <t>08/28/1981 4:18 p.m.</t>
  </si>
  <si>
    <t>Titan IIID | KH-11 4</t>
  </si>
  <si>
    <t>KH-11 4</t>
  </si>
  <si>
    <t>09/03/1981 6:29 p.m.</t>
  </si>
  <si>
    <t>Soyuz U | Zenit-6U 46</t>
  </si>
  <si>
    <t>Zenit-6U 46</t>
  </si>
  <si>
    <t>09/04/1981 8 a.m.</t>
  </si>
  <si>
    <t>Kosmos-3M | Tsikada 8</t>
  </si>
  <si>
    <t>Tsikada 8</t>
  </si>
  <si>
    <t>09/04/1981 11:06 a.m.</t>
  </si>
  <si>
    <t>Molniya-M | Molniya-3 28L</t>
  </si>
  <si>
    <t>Molniya-3 28L</t>
  </si>
  <si>
    <t>09/11/1981 8:43 a.m.</t>
  </si>
  <si>
    <t>Tsiklon-2 | US-P 12</t>
  </si>
  <si>
    <t>US-P 12</t>
  </si>
  <si>
    <t>09/14/1981 8:31 p.m.</t>
  </si>
  <si>
    <t>Soyuz U | Zenit-6U 47</t>
  </si>
  <si>
    <t>Zenit-6U 47</t>
  </si>
  <si>
    <t>09/15/1981 11:30 a.m.</t>
  </si>
  <si>
    <t>Kosmos-3M | Parus 29</t>
  </si>
  <si>
    <t>Parus 29</t>
  </si>
  <si>
    <t>09/18/1981 3:34 a.m.</t>
  </si>
  <si>
    <t>Soyuz U | Zenit-4MT 21</t>
  </si>
  <si>
    <t>Zenit-4MT 21</t>
  </si>
  <si>
    <t>09/18/1981 9:30 a.m.</t>
  </si>
  <si>
    <t>Feng Bao 1 | Shi Jian 2, 2A, 2B</t>
  </si>
  <si>
    <t>Shi Jian 2, 2A, 2B</t>
  </si>
  <si>
    <t>09/19/1981 9:28 p.m.</t>
  </si>
  <si>
    <t>Tsiklon-3 | Aureole 3</t>
  </si>
  <si>
    <t>Aureole 3</t>
  </si>
  <si>
    <t>09/21/1981 1:10 p.m.</t>
  </si>
  <si>
    <t>Kosmos-3M | Taifun-1 14</t>
  </si>
  <si>
    <t>Taifun-1 14</t>
  </si>
  <si>
    <t>09/23/1981 8 a.m.</t>
  </si>
  <si>
    <t>Delta 3910/PAM | SBS 2</t>
  </si>
  <si>
    <t>SBS 2</t>
  </si>
  <si>
    <t>09/24/1981 11:09 p.m.</t>
  </si>
  <si>
    <t>Kosmos-3M | Taifun-2 9</t>
  </si>
  <si>
    <t>Taifun-2 9</t>
  </si>
  <si>
    <t>09/28/1981 9 p.m.</t>
  </si>
  <si>
    <t>Tsiklon-3 | Geo-IK 2</t>
  </si>
  <si>
    <t>Geo-IK 2</t>
  </si>
  <si>
    <t>09/30/1981 8 a.m.</t>
  </si>
  <si>
    <t>Soyuz U | Zenit-6U 48</t>
  </si>
  <si>
    <t>Zenit-6U 48</t>
  </si>
  <si>
    <t>10/01/1981 9 a.m.</t>
  </si>
  <si>
    <t>Delta 2310 | Solar Mesosphere Explorer</t>
  </si>
  <si>
    <t>Solar Mesosphere Explorer</t>
  </si>
  <si>
    <t>10/06/1981 11:27 a.m.</t>
  </si>
  <si>
    <t>Soyuz U | Zenit-4MKT 19</t>
  </si>
  <si>
    <t>Zenit-4MKT 19</t>
  </si>
  <si>
    <t>10/09/1981 10:40 a.m.</t>
  </si>
  <si>
    <t>Proton-K/DM | Raduga 10</t>
  </si>
  <si>
    <t>Raduga 10</t>
  </si>
  <si>
    <t>10/09/1981 4:59 p.m.</t>
  </si>
  <si>
    <t>Vostok 8A92M | Tselina-D 31</t>
  </si>
  <si>
    <t>Tselina-D 31</t>
  </si>
  <si>
    <t>10/13/1981 11:01 p.m.</t>
  </si>
  <si>
    <t>Soyuz U | Zenit-6U 49</t>
  </si>
  <si>
    <t>Zenit-6U 49</t>
  </si>
  <si>
    <t>10/15/1981 9:15 a.m.</t>
  </si>
  <si>
    <t>Molniya-M | Molniya-3 31L</t>
  </si>
  <si>
    <t>Molniya-3 31L</t>
  </si>
  <si>
    <t>10/17/1981 5:59 a.m.</t>
  </si>
  <si>
    <t>Proton-K/D-1 | Venera-13</t>
  </si>
  <si>
    <t>Venera-13</t>
  </si>
  <si>
    <t>10/30/1981 6:04 a.m.</t>
  </si>
  <si>
    <t>Titan IIIC | Vortex 10</t>
  </si>
  <si>
    <t>Vortex 10</t>
  </si>
  <si>
    <t>10/31/1981 9:22 a.m.</t>
  </si>
  <si>
    <t>Molniya-M | US-K 23</t>
  </si>
  <si>
    <t>US-K 23</t>
  </si>
  <si>
    <t>10/31/1981 10:53 p.m.</t>
  </si>
  <si>
    <t>Soyuz U | Yantar-2K 22</t>
  </si>
  <si>
    <t>Yantar-2K 22</t>
  </si>
  <si>
    <t>11/03/1981 1 p.m.</t>
  </si>
  <si>
    <t>Proton-K/D-1 | Venera-14</t>
  </si>
  <si>
    <t>Venera-14</t>
  </si>
  <si>
    <t>11/04/1981 5:31 a.m.</t>
  </si>
  <si>
    <t>Space Shuttle Columbia / OV-102 | STS-2</t>
  </si>
  <si>
    <t>Rockwell International</t>
  </si>
  <si>
    <t>STS-2</t>
  </si>
  <si>
    <t>11/12/1981 3:10 p.m.</t>
  </si>
  <si>
    <t>Soyuz U | Zenit-6U 50</t>
  </si>
  <si>
    <t>Zenit-6U 50</t>
  </si>
  <si>
    <t>11/13/1981 9:30 a.m.</t>
  </si>
  <si>
    <t>Molniya-M | Molniya-1K 51</t>
  </si>
  <si>
    <t>Molniya-1K 51</t>
  </si>
  <si>
    <t>11/17/1981 3:25 p.m.</t>
  </si>
  <si>
    <t>Delta 3910/PAM | Satcom 3R</t>
  </si>
  <si>
    <t>Satcom 3R</t>
  </si>
  <si>
    <t>11/20/1981 1:37 a.m.</t>
  </si>
  <si>
    <t>Kosmos-3M | Bhaskara 2</t>
  </si>
  <si>
    <t>Bhaskara 2</t>
  </si>
  <si>
    <t>11/20/1981 8:30 a.m.</t>
  </si>
  <si>
    <t>Kosmos-3M | Strela-1M 225-232</t>
  </si>
  <si>
    <t>Strela-1M 225-232</t>
  </si>
  <si>
    <t>11/28/1981 6:08 p.m.</t>
  </si>
  <si>
    <t>Tsiklon-3 | Tselina-D 32</t>
  </si>
  <si>
    <t>Tselina-D 32</t>
  </si>
  <si>
    <t>12/03/1981 11:47 a.m.</t>
  </si>
  <si>
    <t>Soyuz U | Zenit-6U 51</t>
  </si>
  <si>
    <t>Zenit-6U 51</t>
  </si>
  <si>
    <t>12/04/1981 9:50 a.m.</t>
  </si>
  <si>
    <t>Atlas SLV-3D Centaur | Intelsat 503</t>
  </si>
  <si>
    <t>Intelsat 503</t>
  </si>
  <si>
    <t>12/15/1981 11:35 p.m.</t>
  </si>
  <si>
    <t>Kosmos-3M | Radio Sputnik 3 to 8</t>
  </si>
  <si>
    <t>Radio Sputnik 3 to 8</t>
  </si>
  <si>
    <t>12/17/1981 11 a.m.</t>
  </si>
  <si>
    <t>Atlas E/SVS | Navstar 7</t>
  </si>
  <si>
    <t>Atlas E/SVS</t>
  </si>
  <si>
    <t>Navstar 7</t>
  </si>
  <si>
    <t>12/19/1981 1:10 a.m.</t>
  </si>
  <si>
    <t>Soyuz U | Yantar-2K 23</t>
  </si>
  <si>
    <t>Yantar-2K 23</t>
  </si>
  <si>
    <t>12/19/1981 11:50 a.m.</t>
  </si>
  <si>
    <t>Ariane 1 | Marecs 1</t>
  </si>
  <si>
    <t>Marecs 1</t>
  </si>
  <si>
    <t>12/20/1981 1:29 a.m.</t>
  </si>
  <si>
    <t>Molniya-M | Molniya-1K 52</t>
  </si>
  <si>
    <t>Molniya-1K 52</t>
  </si>
  <si>
    <t>12/23/1981 1:15 p.m.</t>
  </si>
  <si>
    <t>Kosmos-3M | Strela-2M 26</t>
  </si>
  <si>
    <t>Strela-2M 26</t>
  </si>
  <si>
    <t>01/07/1982 3:38 p.m.</t>
  </si>
  <si>
    <t>Soyuz U | Zenit-4MT 22</t>
  </si>
  <si>
    <t>Zenit-4MT 22</t>
  </si>
  <si>
    <t>01/12/1982 12:30 p.m.</t>
  </si>
  <si>
    <t>Kosmos-3M | Parus 30</t>
  </si>
  <si>
    <t>Parus 30</t>
  </si>
  <si>
    <t>01/14/1982 7:51 a.m.</t>
  </si>
  <si>
    <t>Delta 3910/PAM | Satcom 4</t>
  </si>
  <si>
    <t>Satcom 4</t>
  </si>
  <si>
    <t>01/16/1982 1:55 a.m.</t>
  </si>
  <si>
    <t>Soyuz U | Zenit-6U 52</t>
  </si>
  <si>
    <t>Zenit-6U 52</t>
  </si>
  <si>
    <t>01/20/1982 11:30 a.m.</t>
  </si>
  <si>
    <t>Titan 24B | KH-8 52</t>
  </si>
  <si>
    <t>KH-8 52</t>
  </si>
  <si>
    <t>01/21/1982 7:30 p.m.</t>
  </si>
  <si>
    <t>Kosmos-3M | Taifun-2 10</t>
  </si>
  <si>
    <t>Taifun-2 10</t>
  </si>
  <si>
    <t>01/29/1982 11 a.m.</t>
  </si>
  <si>
    <t>Soyuz U | Yantar-2K 24</t>
  </si>
  <si>
    <t>Yantar-2K 24</t>
  </si>
  <si>
    <t>01/30/1982 11:30 a.m.</t>
  </si>
  <si>
    <t>02/05/1982 9:12 a.m.</t>
  </si>
  <si>
    <t>Tsiklon-2 | US-P 13</t>
  </si>
  <si>
    <t>US-P 13</t>
  </si>
  <si>
    <t>02/11/1982 1:11 a.m.</t>
  </si>
  <si>
    <t>Soyuz U | Zenit-6U 53</t>
  </si>
  <si>
    <t>Zenit-6U 53</t>
  </si>
  <si>
    <t>02/16/1982 11:10 a.m.</t>
  </si>
  <si>
    <t>Kosmos-3M | Tsikada 9</t>
  </si>
  <si>
    <t>Tsikada 9</t>
  </si>
  <si>
    <t>02/17/1982 9:56 p.m.</t>
  </si>
  <si>
    <t>Vostok 8A92M | Tselina-D 33</t>
  </si>
  <si>
    <t>Tselina-D 33</t>
  </si>
  <si>
    <t>02/19/1982 1:42 a.m.</t>
  </si>
  <si>
    <t>Delta 3910/PAM | Westar 4</t>
  </si>
  <si>
    <t>Westar 4</t>
  </si>
  <si>
    <t>02/26/1982 12:04 a.m.</t>
  </si>
  <si>
    <t>Molniya-M | Molniya-1K 53</t>
  </si>
  <si>
    <t>Molniya-1K 53</t>
  </si>
  <si>
    <t>02/26/1982 8:10 p.m.</t>
  </si>
  <si>
    <t>Molniya-M | US-K 24</t>
  </si>
  <si>
    <t>US-K 24</t>
  </si>
  <si>
    <t>03/03/1982 5:44 a.m.</t>
  </si>
  <si>
    <t>Kosmos-3M | Taifun-2 11</t>
  </si>
  <si>
    <t>Taifun-2 11</t>
  </si>
  <si>
    <t>03/04/1982 4:41 p.m.</t>
  </si>
  <si>
    <t>Atlas SLV-3D Centaur | Intelsat 504</t>
  </si>
  <si>
    <t>Intelsat 504</t>
  </si>
  <si>
    <t>03/05/1982 12:23 a.m.</t>
  </si>
  <si>
    <t>Soyuz U | Zenit-6U 54</t>
  </si>
  <si>
    <t>Zenit-6U 54</t>
  </si>
  <si>
    <t>03/05/1982 10:50 a.m.</t>
  </si>
  <si>
    <t>Titan IIIC | DSP 10</t>
  </si>
  <si>
    <t>DSP 10</t>
  </si>
  <si>
    <t>03/06/1982 7:25 p.m.</t>
  </si>
  <si>
    <t>Proton-K/DM | Gorizont 5</t>
  </si>
  <si>
    <t>Gorizont 5</t>
  </si>
  <si>
    <t>03/15/1982 4:39 a.m.</t>
  </si>
  <si>
    <t>Soyuz U | Zenit-6U 55</t>
  </si>
  <si>
    <t>Zenit-6U 55</t>
  </si>
  <si>
    <t>03/17/1982 10:30 a.m.</t>
  </si>
  <si>
    <t>Space Shuttle Columbia / OV-102 | STS-3</t>
  </si>
  <si>
    <t>STS-3</t>
  </si>
  <si>
    <t>03/22/1982 4 p.m.</t>
  </si>
  <si>
    <t>Molniya-M | Molniya-3 29L</t>
  </si>
  <si>
    <t>Molniya-3 29L</t>
  </si>
  <si>
    <t>03/24/1982 12:12 a.m.</t>
  </si>
  <si>
    <t>Kosmos-3M | Parus 31</t>
  </si>
  <si>
    <t>Parus 31</t>
  </si>
  <si>
    <t>03/24/1982 7:47 p.m.</t>
  </si>
  <si>
    <t>Tsiklon-3 | Meteor-2 8</t>
  </si>
  <si>
    <t>Meteor-2 8</t>
  </si>
  <si>
    <t>03/25/1982 9:50 a.m.</t>
  </si>
  <si>
    <t>Kosmos-3M | Tselina-O 41</t>
  </si>
  <si>
    <t>Tselina-O 41</t>
  </si>
  <si>
    <t>03/31/1982 9 a.m.</t>
  </si>
  <si>
    <t>Vostok 8A92M | Tselina-D 34</t>
  </si>
  <si>
    <t>Tselina-D 34</t>
  </si>
  <si>
    <t>03/31/1982 4:27 p.m.</t>
  </si>
  <si>
    <t>Soyuz U | Yantar-4K2 2</t>
  </si>
  <si>
    <t>Yantar-4K2 2</t>
  </si>
  <si>
    <t>04/02/1982 10:15 a.m.</t>
  </si>
  <si>
    <t>Molniya-M | US-K 25</t>
  </si>
  <si>
    <t>US-K 25</t>
  </si>
  <si>
    <t>04/07/1982 1:41 p.m.</t>
  </si>
  <si>
    <t>Kosmos-3M | Parus 32</t>
  </si>
  <si>
    <t>Parus 32</t>
  </si>
  <si>
    <t>04/08/1982 12:15 a.m.</t>
  </si>
  <si>
    <t>Delta 3910/PAM | Insat 1A</t>
  </si>
  <si>
    <t>Insat 1A</t>
  </si>
  <si>
    <t>04/10/1982 6:47 a.m.</t>
  </si>
  <si>
    <t>Soyuz U | Yantar-2K 25</t>
  </si>
  <si>
    <t>Yantar-2K 25</t>
  </si>
  <si>
    <t>04/15/1982 2:30 p.m.</t>
  </si>
  <si>
    <t>Proton | Salyut-7</t>
  </si>
  <si>
    <t>Salyut-7</t>
  </si>
  <si>
    <t>04/19/1982 7:45 p.m.</t>
  </si>
  <si>
    <t>Kosmos-3M | Taifun-2 12</t>
  </si>
  <si>
    <t>Taifun-2 12</t>
  </si>
  <si>
    <t>04/21/1982 1:40 a.m.</t>
  </si>
  <si>
    <t>Soyuz U | Zenit-6U 56</t>
  </si>
  <si>
    <t>Zenit-6U 56</t>
  </si>
  <si>
    <t>04/21/1982 9:15 a.m.</t>
  </si>
  <si>
    <t>Soyuz U | Zenit-4MKT 20</t>
  </si>
  <si>
    <t>Zenit-4MKT 20</t>
  </si>
  <si>
    <t>04/23/1982 9:40 a.m.</t>
  </si>
  <si>
    <t>Kosmos-3M | Strela-2M 27</t>
  </si>
  <si>
    <t>Strela-2M 27</t>
  </si>
  <si>
    <t>04/28/1982 2:52 a.m.</t>
  </si>
  <si>
    <t>Tsiklon-2 | US-P 14</t>
  </si>
  <si>
    <t>US-P 14</t>
  </si>
  <si>
    <t>04/29/1982 9:55 a.m.</t>
  </si>
  <si>
    <t>Vostok 8A92M | Tselina-D 35</t>
  </si>
  <si>
    <t>Tselina-D 35</t>
  </si>
  <si>
    <t>05/05/1982 8:01 a.m.</t>
  </si>
  <si>
    <t>Kosmos-3M | Strela-1M 233-240</t>
  </si>
  <si>
    <t>Strela-1M 233-240</t>
  </si>
  <si>
    <t>05/06/1982 6:07 p.m.</t>
  </si>
  <si>
    <t>Titan IIID | KH-9 17</t>
  </si>
  <si>
    <t>KH-9 17</t>
  </si>
  <si>
    <t>05/11/1982 6:35 p.m.</t>
  </si>
  <si>
    <t>Soyuz-U | Soyuz T-5</t>
  </si>
  <si>
    <t>Soyuz T-5</t>
  </si>
  <si>
    <t>05/13/1982 9:58 a.m.</t>
  </si>
  <si>
    <t>Tsiklon-2 | US-A 20</t>
  </si>
  <si>
    <t>US-A 20</t>
  </si>
  <si>
    <t>05/14/1982 7:39 p.m.</t>
  </si>
  <si>
    <t>Soyuz U | Zenit-6U 57</t>
  </si>
  <si>
    <t>Zenit-6U 57</t>
  </si>
  <si>
    <t>05/15/1982 2:20 p.m.</t>
  </si>
  <si>
    <t>Proton-K/DM | Potok 1</t>
  </si>
  <si>
    <t>Potok 1</t>
  </si>
  <si>
    <t>05/17/1982 11:50 p.m.</t>
  </si>
  <si>
    <t>Molniya-M | US-K 26</t>
  </si>
  <si>
    <t>US-K 26</t>
  </si>
  <si>
    <t>05/20/1982 1:08 p.m.</t>
  </si>
  <si>
    <t>Soyuz U | Zenit-6U 58</t>
  </si>
  <si>
    <t>Zenit-6U 58</t>
  </si>
  <si>
    <t>05/21/1982 12:40 p.m.</t>
  </si>
  <si>
    <t>Soyuz U | Progress 13</t>
  </si>
  <si>
    <t>05/23/1982 5:58 a.m.</t>
  </si>
  <si>
    <t>Soyuz U | Resurs-F1 17F41 17L</t>
  </si>
  <si>
    <t>Resurs-F1 17F41 17L</t>
  </si>
  <si>
    <t>05/25/1982 9 a.m.</t>
  </si>
  <si>
    <t>Soyuz U | Yantar-1KFT 2</t>
  </si>
  <si>
    <t>Yantar-1KFT 2</t>
  </si>
  <si>
    <t>05/28/1982 9:10 a.m.</t>
  </si>
  <si>
    <t>Molniya-M | Molniya-1K 54</t>
  </si>
  <si>
    <t>Molniya-1K 54</t>
  </si>
  <si>
    <t>05/28/1982 10:02 p.m.</t>
  </si>
  <si>
    <t>Kosmos-3M | Strela-2M 28</t>
  </si>
  <si>
    <t>Strela-2M 28</t>
  </si>
  <si>
    <t>06/01/1982 4:37 a.m.</t>
  </si>
  <si>
    <t>Tsiklon-2 | US-A 21</t>
  </si>
  <si>
    <t>US-A 21</t>
  </si>
  <si>
    <t>06/01/1982 1:58 p.m.</t>
  </si>
  <si>
    <t>Soyuz U | Zenit-6U 59</t>
  </si>
  <si>
    <t>Zenit-6U 59</t>
  </si>
  <si>
    <t>06/02/1982 12:50 p.m.</t>
  </si>
  <si>
    <t>K65M-RB | BOR-4 404</t>
  </si>
  <si>
    <t>K65M-RB</t>
  </si>
  <si>
    <t>BOR-4 404</t>
  </si>
  <si>
    <t>06/03/1982 9:30 p.m.</t>
  </si>
  <si>
    <t>Kosmos-3M | DS-P1-M 16</t>
  </si>
  <si>
    <t>DS-P1-M 16</t>
  </si>
  <si>
    <t>06/06/1982 5:10 p.m.</t>
  </si>
  <si>
    <t>Soyuz U | Resurs-F1 17F41 18L</t>
  </si>
  <si>
    <t>Resurs-F1 17F41 18L</t>
  </si>
  <si>
    <t>06/08/1982 7:45 a.m.</t>
  </si>
  <si>
    <t>Soyuz U | Yantar-4K1 4</t>
  </si>
  <si>
    <t>Yantar-4K1 4</t>
  </si>
  <si>
    <t>06/08/1982 noon</t>
  </si>
  <si>
    <t>Delta 3910/PAM | Westar 5</t>
  </si>
  <si>
    <t>Westar 5</t>
  </si>
  <si>
    <t>06/09/1982 12:24 a.m.</t>
  </si>
  <si>
    <t>Tsiklon-3 | Tselina-D 36</t>
  </si>
  <si>
    <t>Tselina-D 36</t>
  </si>
  <si>
    <t>06/10/1982 5:37 p.m.</t>
  </si>
  <si>
    <t>Soyuz U | Zenit-6U 60</t>
  </si>
  <si>
    <t>Zenit-6U 60</t>
  </si>
  <si>
    <t>06/12/1982 9 a.m.</t>
  </si>
  <si>
    <t>Tsiklon-2 | IS-A 13</t>
  </si>
  <si>
    <t>IS-A 13</t>
  </si>
  <si>
    <t>06/18/1982 11:04 a.m.</t>
  </si>
  <si>
    <t>Kosmos-3M | Parus 33</t>
  </si>
  <si>
    <t>Parus 33</t>
  </si>
  <si>
    <t>06/18/1982 11:58 a.m.</t>
  </si>
  <si>
    <t>Soyuz U | Zenit-6U 61</t>
  </si>
  <si>
    <t>Zenit-6U 61</t>
  </si>
  <si>
    <t>06/18/1982 1 p.m.</t>
  </si>
  <si>
    <t>Soyuz-U | Soyuz T-6</t>
  </si>
  <si>
    <t>Soyuz T-6</t>
  </si>
  <si>
    <t>06/24/1982 4:29 p.m.</t>
  </si>
  <si>
    <t>Molniya-M | US-K 27</t>
  </si>
  <si>
    <t>US-K 27</t>
  </si>
  <si>
    <t>06/25/1982 2:28 a.m.</t>
  </si>
  <si>
    <t>Space Shuttle Columbia / OV-102 | STS-4</t>
  </si>
  <si>
    <t>STS-4</t>
  </si>
  <si>
    <t>06/27/1982 3 p.m.</t>
  </si>
  <si>
    <t>Kosmos-3M | Nadezhda 1</t>
  </si>
  <si>
    <t>Nadezhda 1</t>
  </si>
  <si>
    <t>06/29/1982 9:45 p.m.</t>
  </si>
  <si>
    <t>Soyuz U | Yantar-2K 26</t>
  </si>
  <si>
    <t>Yantar-2K 26</t>
  </si>
  <si>
    <t>06/30/1982 3 p.m.</t>
  </si>
  <si>
    <t>Soyuz U | Zenit-6U 62</t>
  </si>
  <si>
    <t>Zenit-6U 62</t>
  </si>
  <si>
    <t>07/06/1982 7:50 a.m.</t>
  </si>
  <si>
    <t>Kosmos-3M | Parus 34</t>
  </si>
  <si>
    <t>Parus 34</t>
  </si>
  <si>
    <t>07/07/1982 9:47 a.m.</t>
  </si>
  <si>
    <t>Soyuz U | Progress 14</t>
  </si>
  <si>
    <t>07/10/1982 7:57 p.m.</t>
  </si>
  <si>
    <t>Soyuz U | Zenit-4MKT 21</t>
  </si>
  <si>
    <t>Zenit-4MKT 21</t>
  </si>
  <si>
    <t>07/13/1982 8 a.m.</t>
  </si>
  <si>
    <t>Delta 3920 | Landsat 4</t>
  </si>
  <si>
    <t>Delta 3920</t>
  </si>
  <si>
    <t>Landsat 4</t>
  </si>
  <si>
    <t>07/16/1982 5:59 p.m.</t>
  </si>
  <si>
    <t>Kosmos-3M | Strela-1M 241-248</t>
  </si>
  <si>
    <t>Strela-1M 241-248</t>
  </si>
  <si>
    <t>07/21/1982 6:31 a.m.</t>
  </si>
  <si>
    <t>Molniya-M | Molniya-1K 55</t>
  </si>
  <si>
    <t>Molniya-1K 55</t>
  </si>
  <si>
    <t>07/21/1982 9:40 a.m.</t>
  </si>
  <si>
    <t>07/22/1982 10:11 p.m.</t>
  </si>
  <si>
    <t>Soyuz U | Zenit-6U 63</t>
  </si>
  <si>
    <t>Zenit-6U 63</t>
  </si>
  <si>
    <t>07/27/1982 12:30 p.m.</t>
  </si>
  <si>
    <t>Kosmos-3M | Taifun-2 13</t>
  </si>
  <si>
    <t>Taifun-2 13</t>
  </si>
  <si>
    <t>07/29/1982 7:40 p.m.</t>
  </si>
  <si>
    <t>Soyuz U | Zenit-4MT 23</t>
  </si>
  <si>
    <t>Zenit-4MT 23</t>
  </si>
  <si>
    <t>08/03/1982 11:30 a.m.</t>
  </si>
  <si>
    <t>Soyuz U | Yantar-4K1 5</t>
  </si>
  <si>
    <t>Yantar-4K1 5</t>
  </si>
  <si>
    <t>08/04/1982 11:30 a.m.</t>
  </si>
  <si>
    <t>Vostok 8A92M | Tselina-D 37</t>
  </si>
  <si>
    <t>Tselina-D 37</t>
  </si>
  <si>
    <t>08/05/1982 6:56 a.m.</t>
  </si>
  <si>
    <t>Soyuz-U | Soyuz T-7</t>
  </si>
  <si>
    <t>Soyuz T-7</t>
  </si>
  <si>
    <t>08/19/1982 5:11 p.m.</t>
  </si>
  <si>
    <t>Soyuz U | Resurs-F1 17F41 19L</t>
  </si>
  <si>
    <t>Resurs-F1 17F41 19L</t>
  </si>
  <si>
    <t>08/20/1982 9:50 a.m.</t>
  </si>
  <si>
    <t>Delta 3920/PAM | Anik D1</t>
  </si>
  <si>
    <t>Delta 3920/PAM</t>
  </si>
  <si>
    <t>Anik D1</t>
  </si>
  <si>
    <t>08/26/1982 11:10 p.m.</t>
  </si>
  <si>
    <t>Molniya-M | Molniya-3 33L</t>
  </si>
  <si>
    <t>Molniya-3 33L</t>
  </si>
  <si>
    <t>08/27/1982 12:02 a.m.</t>
  </si>
  <si>
    <t>Tsiklon-2 | US-A 22</t>
  </si>
  <si>
    <t>US-A 22</t>
  </si>
  <si>
    <t>08/30/1982 10:06 a.m.</t>
  </si>
  <si>
    <t>Kosmos-3M | Strela-2M 29</t>
  </si>
  <si>
    <t>Strela-2M 29</t>
  </si>
  <si>
    <t>08/30/1982 7:55 p.m.</t>
  </si>
  <si>
    <t>Soyuz U | Zenit-6U 64</t>
  </si>
  <si>
    <t>Zenit-6U 64</t>
  </si>
  <si>
    <t>09/01/1982 9 a.m.</t>
  </si>
  <si>
    <t>Soyuz U | Zenit-6U 65</t>
  </si>
  <si>
    <t>Zenit-6U 65</t>
  </si>
  <si>
    <t>09/01/1982 11:40 a.m.</t>
  </si>
  <si>
    <t>N-I | Kiku-4</t>
  </si>
  <si>
    <t>Kiku-4</t>
  </si>
  <si>
    <t>09/03/1982 5 a.m.</t>
  </si>
  <si>
    <t>Tsiklon-2 | US-P 15</t>
  </si>
  <si>
    <t>US-P 15</t>
  </si>
  <si>
    <t>09/04/1982 5:50 p.m.</t>
  </si>
  <si>
    <t>Soyuz U | Zenit-4MKT 22</t>
  </si>
  <si>
    <t>Zenit-4MKT 22</t>
  </si>
  <si>
    <t>09/08/1982 10:20 a.m.</t>
  </si>
  <si>
    <t>Ariane 1 | Marecs B &amp; Sirio 2</t>
  </si>
  <si>
    <t>Marecs B &amp; Sirio 2</t>
  </si>
  <si>
    <t>09/09/1982 2:12 a.m.</t>
  </si>
  <si>
    <t>Long March 2 | FSW-0 4</t>
  </si>
  <si>
    <t>Ministry of Space Industry</t>
  </si>
  <si>
    <t>FSW-0 4</t>
  </si>
  <si>
    <t>09/09/1982 7:19 a.m.</t>
  </si>
  <si>
    <t>Soyuz U | Yantar-2K 27</t>
  </si>
  <si>
    <t>Yantar-2K 27</t>
  </si>
  <si>
    <t>09/15/1982 3:30 p.m.</t>
  </si>
  <si>
    <t>Tsiklon-3 | Tselina-D 38</t>
  </si>
  <si>
    <t>Tselina-D 38</t>
  </si>
  <si>
    <t>09/16/1982 4:55 a.m.</t>
  </si>
  <si>
    <t>09/16/1982 6:31 p.m.</t>
  </si>
  <si>
    <t>Soyuz U | Progress 15</t>
  </si>
  <si>
    <t>09/18/1982 4:58 a.m.</t>
  </si>
  <si>
    <t>Molniya-M | US-K 28</t>
  </si>
  <si>
    <t>US-K 28</t>
  </si>
  <si>
    <t>09/22/1982 6:23 a.m.</t>
  </si>
  <si>
    <t>Tsiklon-3 | Geo-IK 3</t>
  </si>
  <si>
    <t>Geo-IK 3</t>
  </si>
  <si>
    <t>09/24/1982 9:15 a.m.</t>
  </si>
  <si>
    <t>Atlas SLV-3D Centaur | Intelsat 505</t>
  </si>
  <si>
    <t>Intelsat 505</t>
  </si>
  <si>
    <t>09/28/1982 11:17 p.m.</t>
  </si>
  <si>
    <t>Soyuz U | Zenit-6U 66</t>
  </si>
  <si>
    <t>Zenit-6U 66</t>
  </si>
  <si>
    <t>09/30/1982 11:50 a.m.</t>
  </si>
  <si>
    <t>Tsiklon-2 | US-A 23</t>
  </si>
  <si>
    <t>US-A 23</t>
  </si>
  <si>
    <t>10/02/1982 12:01 a.m.</t>
  </si>
  <si>
    <t>Proton | Uragan 1</t>
  </si>
  <si>
    <t>Uragan 1</t>
  </si>
  <si>
    <t>10/12/1982 2:56 p.m.</t>
  </si>
  <si>
    <t>Soyuz U | Zenit-6U 67</t>
  </si>
  <si>
    <t>Zenit-6U 67</t>
  </si>
  <si>
    <t>10/14/1982 9:10 a.m.</t>
  </si>
  <si>
    <t>Kosmos-3M | Parus 35</t>
  </si>
  <si>
    <t>Parus 35</t>
  </si>
  <si>
    <t>10/19/1982 5:58 a.m.</t>
  </si>
  <si>
    <t>Proton-K/DM | Gorizont 6</t>
  </si>
  <si>
    <t>Gorizont 6</t>
  </si>
  <si>
    <t>10/20/1982 4:26 p.m.</t>
  </si>
  <si>
    <t>Kosmos-3M | Taifun-1B 3</t>
  </si>
  <si>
    <t>Taifun-1B 3</t>
  </si>
  <si>
    <t>10/21/1982 2 p.m.</t>
  </si>
  <si>
    <t>Delta 3924 | Satcom 5</t>
  </si>
  <si>
    <t>Delta 3924</t>
  </si>
  <si>
    <t>Satcom 5</t>
  </si>
  <si>
    <t>10/28/1982 1:27 a.m.</t>
  </si>
  <si>
    <t>Titan 34D IUS | DSCS-2 16</t>
  </si>
  <si>
    <t>Titan 34D IUS</t>
  </si>
  <si>
    <t>DSCS-2 16</t>
  </si>
  <si>
    <t>10/30/1982 4:05 a.m.</t>
  </si>
  <si>
    <t>Soyuz U | Progress 16</t>
  </si>
  <si>
    <t>10/31/1982 11:20 a.m.</t>
  </si>
  <si>
    <t>Soyuz U | Zenit-6U 68</t>
  </si>
  <si>
    <t>Zenit-6U 68</t>
  </si>
  <si>
    <t>11/02/1982 9:30 a.m.</t>
  </si>
  <si>
    <t>Kosmos-3M | Strela-2M 30</t>
  </si>
  <si>
    <t>Strela-2M 30</t>
  </si>
  <si>
    <t>11/11/1982 6:14 a.m.</t>
  </si>
  <si>
    <t>Space Shuttle Columbia / OV-102 | STS-5</t>
  </si>
  <si>
    <t>STS-5</t>
  </si>
  <si>
    <t>11/11/1982 12:19 p.m.</t>
  </si>
  <si>
    <t>Titan IIID | KH-11 5</t>
  </si>
  <si>
    <t>KH-11 5</t>
  </si>
  <si>
    <t>11/17/1982 9:18 p.m.</t>
  </si>
  <si>
    <t>Soyuz U | Zenit-6U 69</t>
  </si>
  <si>
    <t>Zenit-6U 69</t>
  </si>
  <si>
    <t>11/18/1982 9:25 a.m.</t>
  </si>
  <si>
    <t>Kosmos-3M | Strela-1M 249-256</t>
  </si>
  <si>
    <t>Strela-1M 249-256</t>
  </si>
  <si>
    <t>11/24/1982 11 a.m.</t>
  </si>
  <si>
    <t>Proton-K/DM | Raduga 11</t>
  </si>
  <si>
    <t>Raduga 11</t>
  </si>
  <si>
    <t>11/26/1982 2:13 p.m.</t>
  </si>
  <si>
    <t>Soyuz U | Zenit-6U 70</t>
  </si>
  <si>
    <t>Zenit-6U 70</t>
  </si>
  <si>
    <t>12/03/1982 noon</t>
  </si>
  <si>
    <t>Molniya-M | Molniya-1K 60L</t>
  </si>
  <si>
    <t>Molniya-1K 60L</t>
  </si>
  <si>
    <t>12/08/1982 1:46 p.m.</t>
  </si>
  <si>
    <t>Vostok 8A92M | Meteor-2 9</t>
  </si>
  <si>
    <t>Meteor-2 9</t>
  </si>
  <si>
    <t>12/14/1982 10:30 p.m.</t>
  </si>
  <si>
    <t>Soyuz U | Yantar-4K1 6</t>
  </si>
  <si>
    <t>Yantar-4K1 6</t>
  </si>
  <si>
    <t>12/16/1982 10 a.m.</t>
  </si>
  <si>
    <t>Atlas E | DMSP-5D2 F6</t>
  </si>
  <si>
    <t>Atlas E</t>
  </si>
  <si>
    <t>DMSP-5D2 F6</t>
  </si>
  <si>
    <t>12/21/1982 2:38 a.m.</t>
  </si>
  <si>
    <t>Soyuz-U | Zenit-6U 71</t>
  </si>
  <si>
    <t>Soyuz-U</t>
  </si>
  <si>
    <t>Zenit-6U 71</t>
  </si>
  <si>
    <t>12/23/1982 9:10 a.m.</t>
  </si>
  <si>
    <t>Proton-K/DM | Raduga 22L</t>
  </si>
  <si>
    <t>Raduga 22L</t>
  </si>
  <si>
    <t>12/24/1982 noon</t>
  </si>
  <si>
    <t>Soyuz U | Yantar-4KS1 1</t>
  </si>
  <si>
    <t>Yantar-4KS1 1</t>
  </si>
  <si>
    <t>12/28/1982 noon</t>
  </si>
  <si>
    <t>Kosmos-3M | Taifun-1B 4</t>
  </si>
  <si>
    <t>Taifun-1B 4</t>
  </si>
  <si>
    <t>12/29/1982 noon</t>
  </si>
  <si>
    <t>Kosmos-3M | Parus 36</t>
  </si>
  <si>
    <t>Parus 36</t>
  </si>
  <si>
    <t>01/12/1983 2:02 p.m.</t>
  </si>
  <si>
    <t>Kosmos-3M | Strela-1M 257-264</t>
  </si>
  <si>
    <t>Strela-1M 257-264</t>
  </si>
  <si>
    <t>01/19/1983 2:25 a.m.</t>
  </si>
  <si>
    <t>Vostok 8A92M | Tselina-D 39</t>
  </si>
  <si>
    <t>Tselina-D 39</t>
  </si>
  <si>
    <t>01/20/1983 5:26 p.m.</t>
  </si>
  <si>
    <t>Kosmos-3M | Taifun-2 14</t>
  </si>
  <si>
    <t>Taifun-2 14</t>
  </si>
  <si>
    <t>01/25/1983 noon</t>
  </si>
  <si>
    <t>Delta 3910 | IRAS</t>
  </si>
  <si>
    <t>IRAS</t>
  </si>
  <si>
    <t>01/26/1983 2:17 a.m.</t>
  </si>
  <si>
    <t>Soyuz U | Zenit-6U 72</t>
  </si>
  <si>
    <t>Zenit-6U 72</t>
  </si>
  <si>
    <t>01/27/1983 8:30 a.m.</t>
  </si>
  <si>
    <t>N-2 | Sakura 2A</t>
  </si>
  <si>
    <t>Sakura 2A</t>
  </si>
  <si>
    <t>02/04/1983 8:37 a.m.</t>
  </si>
  <si>
    <t>Soyuz U | Yantar-2K 28</t>
  </si>
  <si>
    <t>Yantar-2K 28</t>
  </si>
  <si>
    <t>02/06/1983 11:31 a.m.</t>
  </si>
  <si>
    <t>Atlas H | Parcae 5A,B,C &amp; MSD 5</t>
  </si>
  <si>
    <t>Atlas H</t>
  </si>
  <si>
    <t>Parcae 5A,B,C &amp; MSD 5</t>
  </si>
  <si>
    <t>02/09/1983 1:47 p.m.</t>
  </si>
  <si>
    <t>Soyuz U | Resurs-F1 17F41 20L</t>
  </si>
  <si>
    <t>Resurs-F1 17F41 20L</t>
  </si>
  <si>
    <t>02/10/1983 7:15 a.m.</t>
  </si>
  <si>
    <t>Vostok 8A92M | Tselina-D 40</t>
  </si>
  <si>
    <t>Tselina-D 40</t>
  </si>
  <si>
    <t>02/16/1983 10:03 a.m.</t>
  </si>
  <si>
    <t>Mu-3S | Tenma</t>
  </si>
  <si>
    <t>Tenma</t>
  </si>
  <si>
    <t>02/20/1983 5:10 a.m.</t>
  </si>
  <si>
    <t>Soyuz U | Yantar-4K1 7</t>
  </si>
  <si>
    <t>Yantar-4K1 7</t>
  </si>
  <si>
    <t>02/25/1983 12:45 p.m.</t>
  </si>
  <si>
    <t>Proton | TKS 3</t>
  </si>
  <si>
    <t>TKS 3</t>
  </si>
  <si>
    <t>03/02/1983 9:37 a.m.</t>
  </si>
  <si>
    <t>Soyuz U | Zenit-6U 73</t>
  </si>
  <si>
    <t>Zenit-6U 73</t>
  </si>
  <si>
    <t>03/02/1983 10:50 a.m.</t>
  </si>
  <si>
    <t>Molniya-M | Molniya-3 34L</t>
  </si>
  <si>
    <t>Molniya-3 34L</t>
  </si>
  <si>
    <t>03/11/1983 3:29 p.m.</t>
  </si>
  <si>
    <t>03/12/1983 2 p.m.</t>
  </si>
  <si>
    <t>K65M-RB | BOR-4 403</t>
  </si>
  <si>
    <t>BOR-4 403</t>
  </si>
  <si>
    <t>03/15/1983 10:30 p.m.</t>
  </si>
  <si>
    <t>Soyuz-U | Zenit-6U 74</t>
  </si>
  <si>
    <t>Zenit-6U 74</t>
  </si>
  <si>
    <t>03/16/1983 8:50 a.m.</t>
  </si>
  <si>
    <t>Molniya-M | Molniya-1K 56</t>
  </si>
  <si>
    <t>Molniya-1K 56</t>
  </si>
  <si>
    <t>03/16/1983 6:14 p.m.</t>
  </si>
  <si>
    <t>Proton-K/D-1 | Astron</t>
  </si>
  <si>
    <t>Astron</t>
  </si>
  <si>
    <t>03/23/1983 12:45 p.m.</t>
  </si>
  <si>
    <t>Kosmos-3M | Nadezhda 2</t>
  </si>
  <si>
    <t>Nadezhda 2</t>
  </si>
  <si>
    <t>03/24/1983 8:55 p.m.</t>
  </si>
  <si>
    <t>Atlas E | NOAA 8</t>
  </si>
  <si>
    <t>NOAA 8</t>
  </si>
  <si>
    <t>03/28/1983 3:52 p.m.</t>
  </si>
  <si>
    <t>Kosmos-3M | Parus 37</t>
  </si>
  <si>
    <t>Parus 37</t>
  </si>
  <si>
    <t>03/30/1983 1:10 a.m.</t>
  </si>
  <si>
    <t>Soyuz U | Zenit-6U 75</t>
  </si>
  <si>
    <t>Zenit-6U 75</t>
  </si>
  <si>
    <t>03/31/1983 10:50 a.m.</t>
  </si>
  <si>
    <t>Molniya-M | Molniya-1T 57</t>
  </si>
  <si>
    <t>Molniya-1T 57</t>
  </si>
  <si>
    <t>04/02/1983 2:02 a.m.</t>
  </si>
  <si>
    <t>Space Shuttle Challenger / OV-099 | STS-6</t>
  </si>
  <si>
    <t>STS-6</t>
  </si>
  <si>
    <t>04/04/1983 6:30 p.m.</t>
  </si>
  <si>
    <t>Kosmos-3M | Taifun-1 15</t>
  </si>
  <si>
    <t>Taifun-1 15</t>
  </si>
  <si>
    <t>04/06/1983 noon</t>
  </si>
  <si>
    <t>Proton-K/DM | Raduga 12</t>
  </si>
  <si>
    <t>Raduga 12</t>
  </si>
  <si>
    <t>04/08/1983 4:45 a.m.</t>
  </si>
  <si>
    <t>Soyuz U | Zenit-6U 76</t>
  </si>
  <si>
    <t>Zenit-6U 76</t>
  </si>
  <si>
    <t>04/08/1983 8:30 a.m.</t>
  </si>
  <si>
    <t>Delta 3924 | Satcom 1R</t>
  </si>
  <si>
    <t>Satcom 1R</t>
  </si>
  <si>
    <t>04/11/1983 10:39 p.m.</t>
  </si>
  <si>
    <t>Kosmos-3M | Strela-2M 31</t>
  </si>
  <si>
    <t>Strela-2M 31</t>
  </si>
  <si>
    <t>04/12/1983 6:20 p.m.</t>
  </si>
  <si>
    <t>Titan 24B | KH-8 53</t>
  </si>
  <si>
    <t>KH-8 53</t>
  </si>
  <si>
    <t>04/15/1983 6:45 p.m.</t>
  </si>
  <si>
    <t>SLV-3 | Rohini RS-D-2</t>
  </si>
  <si>
    <t>Rohini RS-D-2</t>
  </si>
  <si>
    <t>04/17/1983 5:35 a.m.</t>
  </si>
  <si>
    <t>Kosmos-3M | Taifun-2 15</t>
  </si>
  <si>
    <t>Taifun-2 15</t>
  </si>
  <si>
    <t>04/19/1983 noon</t>
  </si>
  <si>
    <t>Soyuz-U | Soyuz T-8</t>
  </si>
  <si>
    <t>Soyuz T-8</t>
  </si>
  <si>
    <t>04/20/1983 1:10 p.m.</t>
  </si>
  <si>
    <t>Soyuz U | Yantar-2K 29</t>
  </si>
  <si>
    <t>Yantar-2K 29</t>
  </si>
  <si>
    <t>04/22/1983 2:30 p.m.</t>
  </si>
  <si>
    <t>Tsiklon-3 | Tselina-D 41</t>
  </si>
  <si>
    <t>Tselina-D 41</t>
  </si>
  <si>
    <t>04/23/1983 2:30 p.m.</t>
  </si>
  <si>
    <t>Molniya-M | US-K 29</t>
  </si>
  <si>
    <t>US-K 29</t>
  </si>
  <si>
    <t>04/25/1983 7:33 p.m.</t>
  </si>
  <si>
    <t>Soyuz U | Yantar-4K1 8</t>
  </si>
  <si>
    <t>Yantar-4K1 8</t>
  </si>
  <si>
    <t>04/26/1983 10 a.m.</t>
  </si>
  <si>
    <t>Soyuz U | Zenit-4MKT 23</t>
  </si>
  <si>
    <t>Zenit-4MKT 23</t>
  </si>
  <si>
    <t>04/28/1983 8:30 a.m.</t>
  </si>
  <si>
    <t>Delta 3914 | GOES 6</t>
  </si>
  <si>
    <t>GOES 6</t>
  </si>
  <si>
    <t>04/28/1983 10:26 p.m.</t>
  </si>
  <si>
    <t>Kosmos-3M | Parus 38</t>
  </si>
  <si>
    <t>Parus 38</t>
  </si>
  <si>
    <t>05/06/1983 3 a.m.</t>
  </si>
  <si>
    <t>Soyuz U | Zenit-6U 77</t>
  </si>
  <si>
    <t>Zenit-6U 77</t>
  </si>
  <si>
    <t>05/06/1983 9:10 a.m.</t>
  </si>
  <si>
    <t>Tsiklon-2 | US-P 16</t>
  </si>
  <si>
    <t>US-P 16</t>
  </si>
  <si>
    <t>05/07/1983 10:30 a.m.</t>
  </si>
  <si>
    <t>Soyuz U | Resurs-F1 17F41 21L</t>
  </si>
  <si>
    <t>Resurs-F1 17F41 21L</t>
  </si>
  <si>
    <t>05/17/1983 8 a.m.</t>
  </si>
  <si>
    <t>Kosmos-3M | Taifun-1B 5</t>
  </si>
  <si>
    <t>Taifun-1B 5</t>
  </si>
  <si>
    <t>05/19/1983 noon</t>
  </si>
  <si>
    <t>Atlas SLV-3D Centaur | Intelsat 506</t>
  </si>
  <si>
    <t>Intelsat 506</t>
  </si>
  <si>
    <t>05/19/1983 10:26 p.m.</t>
  </si>
  <si>
    <t>Kosmos-3M | Parus 39</t>
  </si>
  <si>
    <t>Parus 39</t>
  </si>
  <si>
    <t>05/24/1983 2:59 a.m.</t>
  </si>
  <si>
    <t>Kosmos-3M | Taifun-2 16</t>
  </si>
  <si>
    <t>Taifun-2 16</t>
  </si>
  <si>
    <t>05/26/1983 5 a.m.</t>
  </si>
  <si>
    <t>Soyuz U | Yantar-4K1 9</t>
  </si>
  <si>
    <t>Yantar-4K1 9</t>
  </si>
  <si>
    <t>05/26/1983 noon</t>
  </si>
  <si>
    <t>Delta 3914 | Exosat</t>
  </si>
  <si>
    <t>Exosat</t>
  </si>
  <si>
    <t>05/26/1983 3:18 p.m.</t>
  </si>
  <si>
    <t>Soyuz U | Zenit-6U 78</t>
  </si>
  <si>
    <t>Zenit-6U 78</t>
  </si>
  <si>
    <t>05/31/1983 11:40 a.m.</t>
  </si>
  <si>
    <t>Proton-K/D-1 | Venera-15</t>
  </si>
  <si>
    <t>Venera-15</t>
  </si>
  <si>
    <t>06/02/1983 2:38 a.m.</t>
  </si>
  <si>
    <t>Proton-K/D-1 | Venera-16</t>
  </si>
  <si>
    <t>Venera-16</t>
  </si>
  <si>
    <t>06/07/1983 2:32 a.m.</t>
  </si>
  <si>
    <t>Soyuz U | Resurs-F1 17F41 22L</t>
  </si>
  <si>
    <t>Resurs-F1 17F41 22L</t>
  </si>
  <si>
    <t>06/07/1983 7:50 a.m.</t>
  </si>
  <si>
    <t>Atlas H | Parcae 6A,B,C &amp; MSD 6</t>
  </si>
  <si>
    <t>Parcae 6A,B,C &amp; MSD 6</t>
  </si>
  <si>
    <t>06/09/1983 11:23 p.m.</t>
  </si>
  <si>
    <t>Soyuz U | Zenit-6U 79</t>
  </si>
  <si>
    <t>Zenit-6U 79</t>
  </si>
  <si>
    <t>06/14/1983 12:15 p.m.</t>
  </si>
  <si>
    <t>Ariane 1 | ECS 1</t>
  </si>
  <si>
    <t>ECS 1</t>
  </si>
  <si>
    <t>06/16/1983 11:59 a.m.</t>
  </si>
  <si>
    <t>Space Shuttle Challenger / OV-099 | STS-7</t>
  </si>
  <si>
    <t>STS-7</t>
  </si>
  <si>
    <t>06/18/1983 11:33 a.m.</t>
  </si>
  <si>
    <t>Titan 34D | KH-9 18</t>
  </si>
  <si>
    <t>Titan 34D</t>
  </si>
  <si>
    <t>KH-9 18</t>
  </si>
  <si>
    <t>06/20/1983 6:45 p.m.</t>
  </si>
  <si>
    <t>Tsiklon-3 | Tselina-D 42</t>
  </si>
  <si>
    <t>Tselina-D 42</t>
  </si>
  <si>
    <t>06/22/1983 11:58 p.m.</t>
  </si>
  <si>
    <t>Soyuz-U | Soyuz T-9</t>
  </si>
  <si>
    <t>Soyuz T-9</t>
  </si>
  <si>
    <t>06/27/1983 9:12 a.m.</t>
  </si>
  <si>
    <t>Scout D-1 | HILAT</t>
  </si>
  <si>
    <t>HILAT</t>
  </si>
  <si>
    <t>06/27/1983 3:37 p.m.</t>
  </si>
  <si>
    <t>Soyuz U | Yantar-2K 30</t>
  </si>
  <si>
    <t>Yantar-2K 30</t>
  </si>
  <si>
    <t>06/28/1983 3 p.m.</t>
  </si>
  <si>
    <t>Delta 3920/PAM | Galaxy 1</t>
  </si>
  <si>
    <t>Galaxy 1</t>
  </si>
  <si>
    <t>06/28/1983 11:08 p.m.</t>
  </si>
  <si>
    <t>Proton-K/DM | Gorizont 7</t>
  </si>
  <si>
    <t>Gorizont 7</t>
  </si>
  <si>
    <t>06/30/1983 11:56 p.m.</t>
  </si>
  <si>
    <t>Molniya-M | Prognoz-9</t>
  </si>
  <si>
    <t>Prognoz-9</t>
  </si>
  <si>
    <t>07/01/1983 12:17 p.m.</t>
  </si>
  <si>
    <t>Soyuz U | Zenit-6U 80</t>
  </si>
  <si>
    <t>Zenit-6U 80</t>
  </si>
  <si>
    <t>07/05/1983 7:50 a.m.</t>
  </si>
  <si>
    <t>Kosmos-3M | Strela-1M 265-272</t>
  </si>
  <si>
    <t>Strela-1M 265-272</t>
  </si>
  <si>
    <t>07/06/1983 12:31 a.m.</t>
  </si>
  <si>
    <t>Molniya-M | US-K 30</t>
  </si>
  <si>
    <t>US-K 30</t>
  </si>
  <si>
    <t>07/08/1983 7:21 p.m.</t>
  </si>
  <si>
    <t>Soyuz U | Zenit-6U 81</t>
  </si>
  <si>
    <t>Zenit-6U 81</t>
  </si>
  <si>
    <t>07/13/1983 9:40 a.m.</t>
  </si>
  <si>
    <t>Atlas E/SGS-2 | GPS 8</t>
  </si>
  <si>
    <t>Atlas E/SGS-2</t>
  </si>
  <si>
    <t>GPS 8</t>
  </si>
  <si>
    <t>07/14/1983 10:21 a.m.</t>
  </si>
  <si>
    <t>Molniya-M | Molniya-1K 58</t>
  </si>
  <si>
    <t>Molniya-1K 58</t>
  </si>
  <si>
    <t>07/19/1983 3:14 p.m.</t>
  </si>
  <si>
    <t>Soyuz U | Resurs-F1 17F41 23L</t>
  </si>
  <si>
    <t>Resurs-F1 17F41 23L</t>
  </si>
  <si>
    <t>07/20/1983 8 a.m.</t>
  </si>
  <si>
    <t>Vostok 8A92M | Resurs-OE 1</t>
  </si>
  <si>
    <t>Resurs-OE 1</t>
  </si>
  <si>
    <t>07/24/1983 5:50 a.m.</t>
  </si>
  <si>
    <t>Soyuz U | Zenit-6U 82</t>
  </si>
  <si>
    <t>Zenit-6U 82</t>
  </si>
  <si>
    <t>07/26/1983 noon</t>
  </si>
  <si>
    <t>Delta 3920/PAM | Telstar 301</t>
  </si>
  <si>
    <t>Telstar 301</t>
  </si>
  <si>
    <t>07/28/1983 10:49 p.m.</t>
  </si>
  <si>
    <t>Titan 34B | Jumpseat 7</t>
  </si>
  <si>
    <t>Jumpseat 7</t>
  </si>
  <si>
    <t>07/31/1983 3:41 p.m.</t>
  </si>
  <si>
    <t>Kosmos-3M | Strela-2M 32</t>
  </si>
  <si>
    <t>Strela-2M 32</t>
  </si>
  <si>
    <t>08/03/1983 12:40 p.m.</t>
  </si>
  <si>
    <t>Soyuz U | Resurs-F1 17F41 25L</t>
  </si>
  <si>
    <t>Resurs-F1 17F41 25L</t>
  </si>
  <si>
    <t>08/05/1983 9:20 a.m.</t>
  </si>
  <si>
    <t>N-2 | Sakura 2B</t>
  </si>
  <si>
    <t>Sakura 2B</t>
  </si>
  <si>
    <t>08/05/1983 8:29 p.m.</t>
  </si>
  <si>
    <t>Soyuz U | Zenit-6U 83</t>
  </si>
  <si>
    <t>Zenit-6U 83</t>
  </si>
  <si>
    <t>08/09/1983 11:20 a.m.</t>
  </si>
  <si>
    <t>Soyuz U | Yantar-4K1 10</t>
  </si>
  <si>
    <t>Yantar-4K1 10</t>
  </si>
  <si>
    <t>08/10/1983 1 p.m.</t>
  </si>
  <si>
    <t>Proton | Uragan 2 &amp;3</t>
  </si>
  <si>
    <t>Uragan 2 &amp;3</t>
  </si>
  <si>
    <t>08/10/1983 6:24 p.m.</t>
  </si>
  <si>
    <t>Soyuz U | Progress 17</t>
  </si>
  <si>
    <t>08/17/1983 12:08 p.m.</t>
  </si>
  <si>
    <t>Long March 2 | FSW-0 5</t>
  </si>
  <si>
    <t>FSW-0 5</t>
  </si>
  <si>
    <t>08/19/1983 6 a.m.</t>
  </si>
  <si>
    <t>Soyuz U | Zenit-6U 84</t>
  </si>
  <si>
    <t>Zenit-6U 84</t>
  </si>
  <si>
    <t>08/23/1983 11:05 a.m.</t>
  </si>
  <si>
    <t>Proton-K/DM | Raduga 13</t>
  </si>
  <si>
    <t>Raduga 13</t>
  </si>
  <si>
    <t>08/25/1983 8:02 p.m.</t>
  </si>
  <si>
    <t>Space Shuttle Challenger / OV-099 | STS-8</t>
  </si>
  <si>
    <t>STS-8</t>
  </si>
  <si>
    <t>08/30/1983 6:32 a.m.</t>
  </si>
  <si>
    <t>Molniya-M | Molniya-3 32L</t>
  </si>
  <si>
    <t>Molniya-3 32L</t>
  </si>
  <si>
    <t>08/30/1983 10:49 p.m.</t>
  </si>
  <si>
    <t>Kosmos-3M | Taifun-2 17</t>
  </si>
  <si>
    <t>Taifun-2 17</t>
  </si>
  <si>
    <t>08/31/1983 6:30 a.m.</t>
  </si>
  <si>
    <t>Soyuz U | Zenit-4MKT 24</t>
  </si>
  <si>
    <t>Zenit-4MKT 24</t>
  </si>
  <si>
    <t>09/03/1983 10:15 a.m.</t>
  </si>
  <si>
    <t>Soyuz U | Yantar-4K1 11</t>
  </si>
  <si>
    <t>Yantar-4K1 11</t>
  </si>
  <si>
    <t>09/07/1983 1:24 p.m.</t>
  </si>
  <si>
    <t>Delta 3924 | Satcom 2R</t>
  </si>
  <si>
    <t>Satcom 2R</t>
  </si>
  <si>
    <t>09/08/1983 10:52 p.m.</t>
  </si>
  <si>
    <t>Soyuz U | Zenit-6U 85</t>
  </si>
  <si>
    <t>Zenit-6U 85</t>
  </si>
  <si>
    <t>09/09/1983 11 a.m.</t>
  </si>
  <si>
    <t>Soyuz U | Resurs-F1 17F41 24L</t>
  </si>
  <si>
    <t>Resurs-F1 17F41 24L</t>
  </si>
  <si>
    <t>09/14/1983 10:25 a.m.</t>
  </si>
  <si>
    <t>Soyuz U | Zenit-6U 86</t>
  </si>
  <si>
    <t>Zenit-6U 86</t>
  </si>
  <si>
    <t>09/17/1983 11:15 a.m.</t>
  </si>
  <si>
    <t>Delta 3920/PAM | Galaxy 2</t>
  </si>
  <si>
    <t>Galaxy 2</t>
  </si>
  <si>
    <t>09/22/1983 10:16 p.m.</t>
  </si>
  <si>
    <t>Soyuz-U | Soyuz 7K-ST No.16L (Soyuz T-10a / T-10-1)</t>
  </si>
  <si>
    <t>Soyuz 7K-ST No.16L (Soyuz T-10a / T-10-1)</t>
  </si>
  <si>
    <t>09/26/1983 7:37 p.m.</t>
  </si>
  <si>
    <t>Tsiklon-3 | Okean-OE 1</t>
  </si>
  <si>
    <t>Okean-OE 1</t>
  </si>
  <si>
    <t>09/28/1983 7:59 a.m.</t>
  </si>
  <si>
    <t>09/29/1983 5:37 p.m.</t>
  </si>
  <si>
    <t>Kosmos-3M | Taifun-2 18</t>
  </si>
  <si>
    <t>Taifun-2 18</t>
  </si>
  <si>
    <t>09/30/1983 11 a.m.</t>
  </si>
  <si>
    <t>Kosmos-3M | Taifun-1B 6</t>
  </si>
  <si>
    <t>Taifun-1B 6</t>
  </si>
  <si>
    <t>10/05/1983 noon</t>
  </si>
  <si>
    <t>Kosmos-3M | Strela-2M 33</t>
  </si>
  <si>
    <t>Strela-2M 33</t>
  </si>
  <si>
    <t>10/12/1983 12:20 a.m.</t>
  </si>
  <si>
    <t>Soyuz U | Yantar-4K2 3</t>
  </si>
  <si>
    <t>Yantar-4K2 3</t>
  </si>
  <si>
    <t>10/14/1983 10 a.m.</t>
  </si>
  <si>
    <t>Ariane 1 | Intelsat 507</t>
  </si>
  <si>
    <t>Intelsat 507</t>
  </si>
  <si>
    <t>10/19/1983 12:45 a.m.</t>
  </si>
  <si>
    <t>Soyuz U | Progress 18</t>
  </si>
  <si>
    <t>10/20/1983 9:59 a.m.</t>
  </si>
  <si>
    <t>Soyuz U | Zenit-6U 87</t>
  </si>
  <si>
    <t>Zenit-6U 87</t>
  </si>
  <si>
    <t>10/21/1983 12:10 p.m.</t>
  </si>
  <si>
    <t>Kosmos-3M | Tsikada 10</t>
  </si>
  <si>
    <t>Tsikada 10</t>
  </si>
  <si>
    <t>10/26/1983 5:20 p.m.</t>
  </si>
  <si>
    <t>Vostok 8A92M | Meteor-2 10</t>
  </si>
  <si>
    <t>Meteor-2 10</t>
  </si>
  <si>
    <t>10/28/1983 9 a.m.</t>
  </si>
  <si>
    <t>Tsiklon-2 | US-P 17</t>
  </si>
  <si>
    <t>US-P 17</t>
  </si>
  <si>
    <t>10/29/1983 8:30 a.m.</t>
  </si>
  <si>
    <t>Kosmos-3M | Taifun-1 16</t>
  </si>
  <si>
    <t>Taifun-1 16</t>
  </si>
  <si>
    <t>11/11/1983 12:30 p.m.</t>
  </si>
  <si>
    <t>Soyuz U | Zenit-6U 88</t>
  </si>
  <si>
    <t>Zenit-6U 88</t>
  </si>
  <si>
    <t>11/17/1983 12:15 p.m.</t>
  </si>
  <si>
    <t>Atlas E | DMSP-5D2 F7</t>
  </si>
  <si>
    <t>DMSP-5D2 F7</t>
  </si>
  <si>
    <t>11/18/1983 6:32 a.m.</t>
  </si>
  <si>
    <t>Molniya-M | Molniya-1K 59</t>
  </si>
  <si>
    <t>Molniya-1K 59</t>
  </si>
  <si>
    <t>11/23/1983 4:45 p.m.</t>
  </si>
  <si>
    <t>Tsiklon-3 | Geo-IK 4</t>
  </si>
  <si>
    <t>Geo-IK 4</t>
  </si>
  <si>
    <t>11/24/1983 12:33 p.m.</t>
  </si>
  <si>
    <t>Space Shuttle Columbia / OV-102 | STS-9</t>
  </si>
  <si>
    <t>STS-9</t>
  </si>
  <si>
    <t>11/28/1983 4 p.m.</t>
  </si>
  <si>
    <t>Soyuz U | Yantar-4K1 12</t>
  </si>
  <si>
    <t>Yantar-4K1 12</t>
  </si>
  <si>
    <t>11/30/1983 1:45 p.m.</t>
  </si>
  <si>
    <t>Proton-K/DM | Gorizont 8</t>
  </si>
  <si>
    <t>Gorizont 8</t>
  </si>
  <si>
    <t>11/30/1983 1:51 p.m.</t>
  </si>
  <si>
    <t>Soyuz U | Zenit-6U 89</t>
  </si>
  <si>
    <t>Zenit-6U 89</t>
  </si>
  <si>
    <t>12/07/1983 12:10 p.m.</t>
  </si>
  <si>
    <t>Kosmos-3M | Parus 40</t>
  </si>
  <si>
    <t>Parus 40</t>
  </si>
  <si>
    <t>12/08/1983 6:13 a.m.</t>
  </si>
  <si>
    <t>Soyuz U | Bion 6</t>
  </si>
  <si>
    <t>Bion 6</t>
  </si>
  <si>
    <t>12/14/1983 7 a.m.</t>
  </si>
  <si>
    <t>Tsiklon-3 | Tselina-D 43</t>
  </si>
  <si>
    <t>Tselina-D 43</t>
  </si>
  <si>
    <t>12/15/1983 12:25 p.m.</t>
  </si>
  <si>
    <t>Molniya-M | Molniya-3 35L</t>
  </si>
  <si>
    <t>Molniya-3 35L</t>
  </si>
  <si>
    <t>12/21/1983 6:07 a.m.</t>
  </si>
  <si>
    <t>Soyuz U | Yantar-1KFT 3</t>
  </si>
  <si>
    <t>Yantar-1KFT 3</t>
  </si>
  <si>
    <t>12/27/1983 9:30 a.m.</t>
  </si>
  <si>
    <t>K65M-RB | BOR-4 406</t>
  </si>
  <si>
    <t>BOR-4 406</t>
  </si>
  <si>
    <t>12/27/1983 10 a.m.</t>
  </si>
  <si>
    <t>107 | Kapustin Yar, Russian Federation</t>
  </si>
  <si>
    <t>Molniya-M | US-K 31</t>
  </si>
  <si>
    <t>US-K 31</t>
  </si>
  <si>
    <t>12/28/1983 3:48 a.m.</t>
  </si>
  <si>
    <t>Proton | Uragan 4 &amp; 5</t>
  </si>
  <si>
    <t>Uragan 4 &amp; 5</t>
  </si>
  <si>
    <t>12/29/1983 12:52 a.m.</t>
  </si>
  <si>
    <t>Kosmos-3M | Strela-1M 273-280</t>
  </si>
  <si>
    <t>Strela-1M 273-280</t>
  </si>
  <si>
    <t>01/05/1984 8:09 p.m.</t>
  </si>
  <si>
    <t>Soyuz U | Zenit-6U 90 (Kosmos 1530)</t>
  </si>
  <si>
    <t>Zenit-6U 90</t>
  </si>
  <si>
    <t>01/11/1984 12:20 p.m.</t>
  </si>
  <si>
    <t>Kosmos-3M | Parus 41</t>
  </si>
  <si>
    <t>Parus 41</t>
  </si>
  <si>
    <t>01/11/1984 6:08 p.m.</t>
  </si>
  <si>
    <t>Soyuz U | Yantar-4K2 4</t>
  </si>
  <si>
    <t>Yantar-4K2 4</t>
  </si>
  <si>
    <t>01/13/1984 2:40 p.m.</t>
  </si>
  <si>
    <t>N-2 | Yuri 2A</t>
  </si>
  <si>
    <t>Yuri 2A</t>
  </si>
  <si>
    <t>01/23/1984 7:58 a.m.</t>
  </si>
  <si>
    <t>Soyuz-U | Zenit-6U 91 (Kosmos 1533)</t>
  </si>
  <si>
    <t>Zenit-6U 91</t>
  </si>
  <si>
    <t>01/26/1984 8:50 a.m.</t>
  </si>
  <si>
    <t>Kosmos-3M | Taifun-1 17</t>
  </si>
  <si>
    <t>Taifun-1 17</t>
  </si>
  <si>
    <t>01/26/1984 noon</t>
  </si>
  <si>
    <t>Long March 3 | DFH-2 1</t>
  </si>
  <si>
    <t>Long March 3</t>
  </si>
  <si>
    <t>DFH-2 1</t>
  </si>
  <si>
    <t>01/29/1984 12:25 p.m.</t>
  </si>
  <si>
    <t>Launch Complex 3 ( LC-3 ) ( LA-1 ) | Xichang Satellite Launch Center, People's Republic of China</t>
  </si>
  <si>
    <t>Titan 34D Transtage | Vortex 11</t>
  </si>
  <si>
    <t>Titan 34D Transtage</t>
  </si>
  <si>
    <t>Vortex 11</t>
  </si>
  <si>
    <t>01/31/1984 3:08 a.m.</t>
  </si>
  <si>
    <t>Kosmos-3M | Parus 42</t>
  </si>
  <si>
    <t>Parus 42</t>
  </si>
  <si>
    <t>02/02/1984 5:38 p.m.</t>
  </si>
  <si>
    <t>Space Shuttle Challenger / OV-099 | STS-41-B</t>
  </si>
  <si>
    <t>Lockheed Space Operations Company</t>
  </si>
  <si>
    <t>STS-41-B</t>
  </si>
  <si>
    <t>02/03/1984 1 p.m.</t>
  </si>
  <si>
    <t>Atlas H | Parcae 7A,B,C &amp; MSD 7</t>
  </si>
  <si>
    <t>Parcae 7A,B,C &amp; MSD 7</t>
  </si>
  <si>
    <t>02/05/1984 6:44 p.m.</t>
  </si>
  <si>
    <t>Tsiklon-3 | Tselina-D 44</t>
  </si>
  <si>
    <t>Tselina-D 44</t>
  </si>
  <si>
    <t>02/08/1984 9:23 a.m.</t>
  </si>
  <si>
    <t>Soyuz-U | Soyuz T-10</t>
  </si>
  <si>
    <t>Soyuz T-10</t>
  </si>
  <si>
    <t>02/08/1984 12:07 p.m.</t>
  </si>
  <si>
    <t>Mu-3S | Ohzora</t>
  </si>
  <si>
    <t>Ohzora</t>
  </si>
  <si>
    <t>02/14/1984 8 a.m.</t>
  </si>
  <si>
    <t>Proton-K/DM | Raduga 14</t>
  </si>
  <si>
    <t>Raduga 14</t>
  </si>
  <si>
    <t>02/15/1984 8:46 a.m.</t>
  </si>
  <si>
    <t>Soyuz U | Resurs-F1 17F41 27L</t>
  </si>
  <si>
    <t>Resurs-F1 17F41 27L</t>
  </si>
  <si>
    <t>02/16/1984 8:15 a.m.</t>
  </si>
  <si>
    <t>Soyuz U | Progress 19</t>
  </si>
  <si>
    <t>02/21/1984 6:46 a.m.</t>
  </si>
  <si>
    <t>Kosmos-3M | Strela-2M 34</t>
  </si>
  <si>
    <t>Strela-2M 34</t>
  </si>
  <si>
    <t>02/21/1984 3:36 p.m.</t>
  </si>
  <si>
    <t>Soyuz U | Yantar-4K2 5</t>
  </si>
  <si>
    <t>Yantar-4K2 5</t>
  </si>
  <si>
    <t>02/28/1984 1:59 p.m.</t>
  </si>
  <si>
    <t>Delta 3920 | Landsat 5</t>
  </si>
  <si>
    <t>Landsat 5</t>
  </si>
  <si>
    <t>03/01/1984 5:59 p.m.</t>
  </si>
  <si>
    <t>Proton-K/DM | Potok 2</t>
  </si>
  <si>
    <t>Potok 2</t>
  </si>
  <si>
    <t>03/02/1984 3:54 a.m.</t>
  </si>
  <si>
    <t>Ariane 1 | Intelsat 508</t>
  </si>
  <si>
    <t>Intelsat 508</t>
  </si>
  <si>
    <t>03/05/1984 12:50 a.m.</t>
  </si>
  <si>
    <t>Molniya-M | US-K 32</t>
  </si>
  <si>
    <t>US-K 32</t>
  </si>
  <si>
    <t>03/06/1984 5:10 p.m.</t>
  </si>
  <si>
    <t>Soyuz-U | Zenit-6U 92</t>
  </si>
  <si>
    <t>Zenit-6U 92</t>
  </si>
  <si>
    <t>03/07/1984 8 a.m.</t>
  </si>
  <si>
    <t>Soyuz U | Efir 1</t>
  </si>
  <si>
    <t>Efir 1</t>
  </si>
  <si>
    <t>03/10/1984 5 p.m.</t>
  </si>
  <si>
    <t>Tsiklon-3 | Tselina-D 45</t>
  </si>
  <si>
    <t>Tselina-D 45</t>
  </si>
  <si>
    <t>03/15/1984 5:05 p.m.</t>
  </si>
  <si>
    <t>03/16/1984 2 p.m.</t>
  </si>
  <si>
    <t>Molniya-M | Molniya-1T 60</t>
  </si>
  <si>
    <t>Molniya-1T 60</t>
  </si>
  <si>
    <t>03/16/1984 11:29 p.m.</t>
  </si>
  <si>
    <t>Soyuz-U-PVB | Zenit-6U 93</t>
  </si>
  <si>
    <t>Soyuz-U-PVB</t>
  </si>
  <si>
    <t>Zenit-6U 93</t>
  </si>
  <si>
    <t>03/21/1984 11:05 a.m.</t>
  </si>
  <si>
    <t>Proton-K/DM | US-KS 2</t>
  </si>
  <si>
    <t>US-KS 2</t>
  </si>
  <si>
    <t>03/29/1984 5:52 a.m.</t>
  </si>
  <si>
    <t>Soyuz-U | Soyuz T-11</t>
  </si>
  <si>
    <t>Soyuz T-11</t>
  </si>
  <si>
    <t>04/03/1984 1:08 p.m.</t>
  </si>
  <si>
    <t>Molniya-M | US-K 33</t>
  </si>
  <si>
    <t>US-K 33</t>
  </si>
  <si>
    <t>04/04/1984 1:40 a.m.</t>
  </si>
  <si>
    <t>Space Shuttle Challenger OV-099 | STS-41-C</t>
  </si>
  <si>
    <t>STS-41-C</t>
  </si>
  <si>
    <t>04/06/1984 1:58 p.m.</t>
  </si>
  <si>
    <t>Long March 3 | DFH-2 2</t>
  </si>
  <si>
    <t>DFH-2 2</t>
  </si>
  <si>
    <t>04/08/1984 11:20 a.m.</t>
  </si>
  <si>
    <t>Soyuz U | Yantar-4K2 6</t>
  </si>
  <si>
    <t>Yantar-4K2 6</t>
  </si>
  <si>
    <t>04/10/1984 2 p.m.</t>
  </si>
  <si>
    <t>Titan 34D Transtage | DSP 11</t>
  </si>
  <si>
    <t>DSP 11</t>
  </si>
  <si>
    <t>04/14/1984 4:52 p.m.</t>
  </si>
  <si>
    <t>Soyuz-U2 | Progress 20</t>
  </si>
  <si>
    <t>04/15/1984 8:12 a.m.</t>
  </si>
  <si>
    <t>Titan 24B | KH-8 54</t>
  </si>
  <si>
    <t>KH-8 54</t>
  </si>
  <si>
    <t>04/17/1984 6:45 p.m.</t>
  </si>
  <si>
    <t>Soyuz U | Zenit-6U 94</t>
  </si>
  <si>
    <t>Zenit-6U 94</t>
  </si>
  <si>
    <t>04/19/1984 11:40 a.m.</t>
  </si>
  <si>
    <t>Proton-K/DM | Gorizont 9</t>
  </si>
  <si>
    <t>Gorizont 9</t>
  </si>
  <si>
    <t>04/22/1984 4:21 a.m.</t>
  </si>
  <si>
    <t>Soyuz U | Progress 21</t>
  </si>
  <si>
    <t>05/07/1984 10:47 p.m.</t>
  </si>
  <si>
    <t>Kosmos-3M | Parus 43</t>
  </si>
  <si>
    <t>Parus 43</t>
  </si>
  <si>
    <t>05/11/1984 6:19 a.m.</t>
  </si>
  <si>
    <t>Soyuz U | Zenit-6U 95</t>
  </si>
  <si>
    <t>Zenit-6U 95</t>
  </si>
  <si>
    <t>05/11/1984 1 p.m.</t>
  </si>
  <si>
    <t>Soyuz U | Yantar-4KS1 2</t>
  </si>
  <si>
    <t>Yantar-4KS1 2</t>
  </si>
  <si>
    <t>05/14/1984 2 p.m.</t>
  </si>
  <si>
    <t>Kosmos-3M | Tsikada 11</t>
  </si>
  <si>
    <t>Tsikada 11</t>
  </si>
  <si>
    <t>05/17/1984 2:43 p.m.</t>
  </si>
  <si>
    <t>Proton | Uragan 6 &amp; 7</t>
  </si>
  <si>
    <t>Uragan 6 &amp; 7</t>
  </si>
  <si>
    <t>05/19/1984 3:10 p.m.</t>
  </si>
  <si>
    <t>Soyuz U | Zenit-4MKT 25</t>
  </si>
  <si>
    <t>Zenit-4MKT 25</t>
  </si>
  <si>
    <t>05/22/1984 8:30 a.m.</t>
  </si>
  <si>
    <t>Ariane 1 | Spacenet 1</t>
  </si>
  <si>
    <t>Spacenet 1</t>
  </si>
  <si>
    <t>05/23/1984 1:33 a.m.</t>
  </si>
  <si>
    <t>Soyuz U | Yantar-4K2 7</t>
  </si>
  <si>
    <t>Yantar-4K2 7</t>
  </si>
  <si>
    <t>05/25/1984 11:30 a.m.</t>
  </si>
  <si>
    <t>Soyuz U | Progress 22</t>
  </si>
  <si>
    <t>05/28/1984 2:12 p.m.</t>
  </si>
  <si>
    <t>Kosmos-3M | Strela-1M 281-288</t>
  </si>
  <si>
    <t>Strela-1M 281-288</t>
  </si>
  <si>
    <t>05/28/1984 9:52 p.m.</t>
  </si>
  <si>
    <t>Tsiklon-2 | US-P 18</t>
  </si>
  <si>
    <t>US-P 18</t>
  </si>
  <si>
    <t>05/30/1984 6:46 p.m.</t>
  </si>
  <si>
    <t>Soyuz U | Zenit-6U 96</t>
  </si>
  <si>
    <t>Zenit-6U 96</t>
  </si>
  <si>
    <t>06/01/1984 1:50 p.m.</t>
  </si>
  <si>
    <t>Molniya-M | US-K 34</t>
  </si>
  <si>
    <t>US-K 34</t>
  </si>
  <si>
    <t>06/06/1984 3:33 p.m.</t>
  </si>
  <si>
    <t>Kosmos-3M | Strela-2M 35</t>
  </si>
  <si>
    <t>Strela-2M 35</t>
  </si>
  <si>
    <t>06/08/1984 11:28 a.m.</t>
  </si>
  <si>
    <t>Atlas G Centaur | Intelsat 509</t>
  </si>
  <si>
    <t>Atlas G Centaur</t>
  </si>
  <si>
    <t>Intelsat 509</t>
  </si>
  <si>
    <t>06/09/1984 11:03 p.m.</t>
  </si>
  <si>
    <t>Soyuz U | Zenit-8 1</t>
  </si>
  <si>
    <t>Zenit-8 1</t>
  </si>
  <si>
    <t>06/11/1984 8:40 a.m.</t>
  </si>
  <si>
    <t>Atlas E/SGS-2 | GPS 9</t>
  </si>
  <si>
    <t>GPS 9</t>
  </si>
  <si>
    <t>06/13/1984 11:37 a.m.</t>
  </si>
  <si>
    <t>Soyuz U | Resurs-F1 17F41 26L</t>
  </si>
  <si>
    <t>Resurs-F1 17F41 26L</t>
  </si>
  <si>
    <t>06/15/1984 8:20 a.m.</t>
  </si>
  <si>
    <t>Soyuz U | Zenit-6U 97</t>
  </si>
  <si>
    <t>Zenit-6U 97</t>
  </si>
  <si>
    <t>06/19/1984 10:55 a.m.</t>
  </si>
  <si>
    <t>Kosmos-3M | Nadezhda 3</t>
  </si>
  <si>
    <t>Nadezhda 3</t>
  </si>
  <si>
    <t>06/21/1984 7:40 p.m.</t>
  </si>
  <si>
    <t>Proton-K/DM | Raduga 15</t>
  </si>
  <si>
    <t>Raduga 15</t>
  </si>
  <si>
    <t>06/22/1984 12:20 a.m.</t>
  </si>
  <si>
    <t>Soyuz U | Resurs-F1 17F41 48L</t>
  </si>
  <si>
    <t>Resurs-F1 17F41 48L</t>
  </si>
  <si>
    <t>06/22/1984 7:40 a.m.</t>
  </si>
  <si>
    <t>Titan 34D | KH-9 19</t>
  </si>
  <si>
    <t>KH-9 19</t>
  </si>
  <si>
    <t>06/25/1984 6:47 p.m.</t>
  </si>
  <si>
    <t>Soyuz U | Yantar-4K2 8</t>
  </si>
  <si>
    <t>Yantar-4K2 8</t>
  </si>
  <si>
    <t>06/26/1984 3:35 p.m.</t>
  </si>
  <si>
    <t>Kosmos-3M | Parus 44</t>
  </si>
  <si>
    <t>Parus 44</t>
  </si>
  <si>
    <t>06/27/1984 4:59 a.m.</t>
  </si>
  <si>
    <t>Kosmos-3M | Taifun-1B 7</t>
  </si>
  <si>
    <t>Taifun-1B 7</t>
  </si>
  <si>
    <t>06/28/1984 1:10 p.m.</t>
  </si>
  <si>
    <t>Tsiklon-2 | US-A 24</t>
  </si>
  <si>
    <t>US-A 24</t>
  </si>
  <si>
    <t>06/29/1984 12:21 a.m.</t>
  </si>
  <si>
    <t>Soyuz U | Zenit-8 2</t>
  </si>
  <si>
    <t>Zenit-8 2</t>
  </si>
  <si>
    <t>06/29/1984 3 p.m.</t>
  </si>
  <si>
    <t>Molniya-M | US-K 35</t>
  </si>
  <si>
    <t>US-K 35</t>
  </si>
  <si>
    <t>07/03/1984 9:30 p.m.</t>
  </si>
  <si>
    <t>Tsiklon-3 | Meteor-2 11</t>
  </si>
  <si>
    <t>Meteor-2 11</t>
  </si>
  <si>
    <t>07/05/1984 3:35 a.m.</t>
  </si>
  <si>
    <t>Soyuz-U2 | Soyuz T-12</t>
  </si>
  <si>
    <t>Soyuz T-12</t>
  </si>
  <si>
    <t>07/17/1984 5:40 p.m.</t>
  </si>
  <si>
    <t>Soyuz U | Resurs-F1 17F41 49L</t>
  </si>
  <si>
    <t>Resurs-F1 17F41 49L</t>
  </si>
  <si>
    <t>07/19/1984 8:30 a.m.</t>
  </si>
  <si>
    <t>Soyuz U | Zenit-8 3</t>
  </si>
  <si>
    <t>Zenit-8 3</t>
  </si>
  <si>
    <t>07/24/1984 12:40 p.m.</t>
  </si>
  <si>
    <t>Soyuz U | Zenit-8 4</t>
  </si>
  <si>
    <t>Zenit-8 4</t>
  </si>
  <si>
    <t>07/27/1984 8:59 a.m.</t>
  </si>
  <si>
    <t>Soyuz U | Yantar-4K2 9</t>
  </si>
  <si>
    <t>Yantar-4K2 9</t>
  </si>
  <si>
    <t>07/31/1984 12:29 p.m.</t>
  </si>
  <si>
    <t>Proton-K/DM | Gorizont 10</t>
  </si>
  <si>
    <t>Gorizont 10</t>
  </si>
  <si>
    <t>08/01/1984 9:37 p.m.</t>
  </si>
  <si>
    <t>Molniya-M | US-K 36</t>
  </si>
  <si>
    <t>US-K 36</t>
  </si>
  <si>
    <t>08/02/1984 8:38 a.m.</t>
  </si>
  <si>
    <t>N-2 | Himawari 3</t>
  </si>
  <si>
    <t>Himawari 3</t>
  </si>
  <si>
    <t>08/02/1984 8:30 p.m.</t>
  </si>
  <si>
    <t>Ariane 3 | ECS 2 &amp; Télécom 1A</t>
  </si>
  <si>
    <t>Ariane 3</t>
  </si>
  <si>
    <t>ECS 2 &amp; Télécom 1A</t>
  </si>
  <si>
    <t>08/04/1984 1:32 p.m.</t>
  </si>
  <si>
    <t>Soyuz U | Zenit-8 5</t>
  </si>
  <si>
    <t>Zenit-8 5</t>
  </si>
  <si>
    <t>08/06/1984 2 p.m.</t>
  </si>
  <si>
    <t>Tsiklon-2 | US-P 19</t>
  </si>
  <si>
    <t>US-P 19</t>
  </si>
  <si>
    <t>08/07/1984 10:50 p.m.</t>
  </si>
  <si>
    <t>Tsiklon-3 | Geo-IK 5</t>
  </si>
  <si>
    <t>Geo-IK 5</t>
  </si>
  <si>
    <t>08/08/1984 12:08 p.m.</t>
  </si>
  <si>
    <t>Molniya-M | Molniya-1T 61</t>
  </si>
  <si>
    <t>Molniya-1T 61</t>
  </si>
  <si>
    <t>08/10/1984 12:03 a.m.</t>
  </si>
  <si>
    <t>Soyuz U | Progress 23</t>
  </si>
  <si>
    <t>08/14/1984 6:28 a.m.</t>
  </si>
  <si>
    <t>Soyuz U | Resurs-F1 17F41 50L</t>
  </si>
  <si>
    <t>Resurs-F1 17F41 50L</t>
  </si>
  <si>
    <t>08/16/1984 9:50 a.m.</t>
  </si>
  <si>
    <t>Delta 3924 | Charge Composition Explorer</t>
  </si>
  <si>
    <t>Charge Composition Explorer</t>
  </si>
  <si>
    <t>08/16/1984 2:48 p.m.</t>
  </si>
  <si>
    <t>Molniya-M | Molniya-1K 62</t>
  </si>
  <si>
    <t>Molniya-1K 62</t>
  </si>
  <si>
    <t>08/24/1984 8:26 a.m.</t>
  </si>
  <si>
    <t>08/24/1984 7:50 p.m.</t>
  </si>
  <si>
    <t>Titan 34B | Quasar 5</t>
  </si>
  <si>
    <t>Quasar 5</t>
  </si>
  <si>
    <t>08/28/1984 6:03 p.m.</t>
  </si>
  <si>
    <t>Soyuz U | Resurs-F1 17F41 51L</t>
  </si>
  <si>
    <t>Resurs-F1 17F41 51L</t>
  </si>
  <si>
    <t>08/30/1984 10:10 a.m.</t>
  </si>
  <si>
    <t>Space Shuttle Discovery / OV-103 | STS-41-D</t>
  </si>
  <si>
    <t>STS-41-D</t>
  </si>
  <si>
    <t>08/30/1984 12:41 p.m.</t>
  </si>
  <si>
    <t>Soyuz U | Zenit-8 6</t>
  </si>
  <si>
    <t>Zenit-8 6</t>
  </si>
  <si>
    <t>09/04/1984 10:20 a.m.</t>
  </si>
  <si>
    <t>Proton | Uragan 8 &amp; 9</t>
  </si>
  <si>
    <t>Uragan 8 &amp; 9</t>
  </si>
  <si>
    <t>09/04/1984 3:49 p.m.</t>
  </si>
  <si>
    <t>Molniya-M | US-K 37</t>
  </si>
  <si>
    <t>US-K 37</t>
  </si>
  <si>
    <t>09/07/1984 7:12 p.m.</t>
  </si>
  <si>
    <t>Atlas E/SGS-2 | GPS 10</t>
  </si>
  <si>
    <t>GPS 10</t>
  </si>
  <si>
    <t>09/08/1984 9:41 p.m.</t>
  </si>
  <si>
    <t>Long March 2 | FSW-0 6</t>
  </si>
  <si>
    <t>FSW-0 6</t>
  </si>
  <si>
    <t>09/12/1984 5:44 a.m.</t>
  </si>
  <si>
    <t>Soyuz U | Zenit-4MKT 26 (Kosmos 1597)</t>
  </si>
  <si>
    <t>Zenit-4MKT 26</t>
  </si>
  <si>
    <t>09/13/1984 10:25 a.m.</t>
  </si>
  <si>
    <t>Kosmos-3M | Parus 45</t>
  </si>
  <si>
    <t>Parus 45</t>
  </si>
  <si>
    <t>09/13/1984 3:54 p.m.</t>
  </si>
  <si>
    <t>Delta 3920/PAM | Galaxy 3</t>
  </si>
  <si>
    <t>Galaxy 3</t>
  </si>
  <si>
    <t>09/21/1984 10:18 p.m.</t>
  </si>
  <si>
    <t>Soyuz U | Yantar-4K2 10</t>
  </si>
  <si>
    <t>Yantar-4K2 10</t>
  </si>
  <si>
    <t>09/25/1984 2:30 p.m.</t>
  </si>
  <si>
    <t>Soyuz U | Zenit-8 7</t>
  </si>
  <si>
    <t>Zenit-8 7</t>
  </si>
  <si>
    <t>09/27/1984 8:10 a.m.</t>
  </si>
  <si>
    <t>Kosmos-3M | Taifun-2 19</t>
  </si>
  <si>
    <t>Taifun-2 19</t>
  </si>
  <si>
    <t>09/27/1984 9:30 a.m.</t>
  </si>
  <si>
    <t>Tsiklon-3 | Okean-OE 2</t>
  </si>
  <si>
    <t>Okean-OE 2</t>
  </si>
  <si>
    <t>09/28/1984 6 a.m.</t>
  </si>
  <si>
    <t>Proton | Tselina-2 1</t>
  </si>
  <si>
    <t>Tselina-2 1</t>
  </si>
  <si>
    <t>09/28/1984 2 p.m.</t>
  </si>
  <si>
    <t>Molniya-M | US-K 38</t>
  </si>
  <si>
    <t>US-K 38</t>
  </si>
  <si>
    <t>10/04/1984 7:49 p.m.</t>
  </si>
  <si>
    <t>Space Shuttle Challenger / OV-099 | STS-41-G</t>
  </si>
  <si>
    <t>STS-41-G</t>
  </si>
  <si>
    <t>10/05/1984 11:03 a.m.</t>
  </si>
  <si>
    <t>Kosmos-3M | Parus 46</t>
  </si>
  <si>
    <t>Parus 46</t>
  </si>
  <si>
    <t>10/11/1984 2:43 p.m.</t>
  </si>
  <si>
    <t>Scout G-1 | Nova 3</t>
  </si>
  <si>
    <t>Nova 3</t>
  </si>
  <si>
    <t>10/12/1984 1:43 a.m.</t>
  </si>
  <si>
    <t>Tsiklon-3 | Tselina-D 46</t>
  </si>
  <si>
    <t>Tselina-D 46</t>
  </si>
  <si>
    <t>10/18/1984 5:46 p.m.</t>
  </si>
  <si>
    <t>Tsiklon-2 | US-A 25</t>
  </si>
  <si>
    <t>US-A 25</t>
  </si>
  <si>
    <t>10/31/1984 12:29 p.m.</t>
  </si>
  <si>
    <t>Space Shuttle Discovery / OV-103 | STS-51-A</t>
  </si>
  <si>
    <t>STS-51-A</t>
  </si>
  <si>
    <t>11/08/1984 12:15 p.m.</t>
  </si>
  <si>
    <t>Ariane 3 | Spacenet 2 &amp; Marecs 2</t>
  </si>
  <si>
    <t>Spacenet 2 &amp; Marecs 2</t>
  </si>
  <si>
    <t>11/10/1984 1:14 a.m.</t>
  </si>
  <si>
    <t>Delta 3914 | NATO 3D</t>
  </si>
  <si>
    <t>NATO 3D</t>
  </si>
  <si>
    <t>11/14/1984 12:34 a.m.</t>
  </si>
  <si>
    <t>Soyuz U | Yantar-1KFT 4</t>
  </si>
  <si>
    <t>Yantar-1KFT 4</t>
  </si>
  <si>
    <t>11/14/1984 7:40 a.m.</t>
  </si>
  <si>
    <t>Soyuz U | Zenit-8 8</t>
  </si>
  <si>
    <t>Zenit-8 8</t>
  </si>
  <si>
    <t>11/14/1984 12:20 p.m.</t>
  </si>
  <si>
    <t>Kosmos-3M | Parus 47</t>
  </si>
  <si>
    <t>Parus 47</t>
  </si>
  <si>
    <t>11/15/1984 6:40 a.m.</t>
  </si>
  <si>
    <t>Soyuz U | Yantar-4K2 11</t>
  </si>
  <si>
    <t>Yantar-4K2 11</t>
  </si>
  <si>
    <t>11/21/1984 10:30 a.m.</t>
  </si>
  <si>
    <t>Tsiklon-3 | Meteor-3 1a</t>
  </si>
  <si>
    <t>Meteor-3 1a</t>
  </si>
  <si>
    <t>11/27/1984 2:22 p.m.</t>
  </si>
  <si>
    <t>Soyuz-U-PVB | Zenit-8 9</t>
  </si>
  <si>
    <t>Zenit-8 9</t>
  </si>
  <si>
    <t>11/29/1984 2 p.m.</t>
  </si>
  <si>
    <t>Titan 34D | KH-11 6</t>
  </si>
  <si>
    <t>KH-11 6</t>
  </si>
  <si>
    <t>12/04/1984 6:03 p.m.</t>
  </si>
  <si>
    <t>Atlas E | NOAA 9</t>
  </si>
  <si>
    <t>NOAA 9</t>
  </si>
  <si>
    <t>12/12/1984 10:42 a.m.</t>
  </si>
  <si>
    <t>Molniya-M | Molniya-1T 63</t>
  </si>
  <si>
    <t>Molniya-1T 63</t>
  </si>
  <si>
    <t>12/14/1984 8:40 p.m.</t>
  </si>
  <si>
    <t>Proton-K/D-1 | Vega-1</t>
  </si>
  <si>
    <t>Vega-1</t>
  </si>
  <si>
    <t>12/15/1984 9:16 a.m.</t>
  </si>
  <si>
    <t>K65M-RB | BOR-4 407</t>
  </si>
  <si>
    <t>BOR-4 407</t>
  </si>
  <si>
    <t>12/19/1984 3:55 a.m.</t>
  </si>
  <si>
    <t>Kosmos-3M | Taifun-1B 8</t>
  </si>
  <si>
    <t>Taifun-1B 8</t>
  </si>
  <si>
    <t>12/20/1984 1 p.m.</t>
  </si>
  <si>
    <t>Proton-K/D-1 | Vega-2</t>
  </si>
  <si>
    <t>Vega-2</t>
  </si>
  <si>
    <t>12/21/1984 9:13 a.m.</t>
  </si>
  <si>
    <t>Titan 34D Transtage | DSP F12</t>
  </si>
  <si>
    <t>DSP F12</t>
  </si>
  <si>
    <t>12/22/1984 12:02 a.m.</t>
  </si>
  <si>
    <t>Mu-3S-II | Sakigake</t>
  </si>
  <si>
    <t>Mu-3S-II</t>
  </si>
  <si>
    <t>Sakigake</t>
  </si>
  <si>
    <t>01/07/1985 7:26 p.m.</t>
  </si>
  <si>
    <t>Soyuz U | Yantar-4K2 12</t>
  </si>
  <si>
    <t>Yantar-4K2 12</t>
  </si>
  <si>
    <t>01/09/1985 10:45 a.m.</t>
  </si>
  <si>
    <t>Tsiklon-3 | Strela-3 1 to 6</t>
  </si>
  <si>
    <t>Strela-3 1 to 6</t>
  </si>
  <si>
    <t>01/15/1985 2:50 p.m.</t>
  </si>
  <si>
    <t>Molniya-M | Molniya-3 36L</t>
  </si>
  <si>
    <t>Molniya-3 36L</t>
  </si>
  <si>
    <t>01/16/1985 6:22 a.m.</t>
  </si>
  <si>
    <t>Soyuz U | Zenit-8 10</t>
  </si>
  <si>
    <t>Zenit-8 10</t>
  </si>
  <si>
    <t>01/16/1985 8:19 a.m.</t>
  </si>
  <si>
    <t>Kosmos-3M | Strela-2M 36</t>
  </si>
  <si>
    <t>Strela-2M 36</t>
  </si>
  <si>
    <t>01/17/1985 5:46 p.m.</t>
  </si>
  <si>
    <t>Proton-K/DM | Gorizont 11</t>
  </si>
  <si>
    <t>Gorizont 11</t>
  </si>
  <si>
    <t>01/18/1985 10:25 a.m.</t>
  </si>
  <si>
    <t>Tsiklon-2 | US-P 20</t>
  </si>
  <si>
    <t>US-P 20</t>
  </si>
  <si>
    <t>01/23/1985 7:58 p.m.</t>
  </si>
  <si>
    <t>Space Shuttle Discovery / OV-103 | STS-51-C</t>
  </si>
  <si>
    <t>STS-51-C</t>
  </si>
  <si>
    <t>01/24/1985 1:04 p.m.</t>
  </si>
  <si>
    <t>Tsiklon-3 | Tselina-D 47</t>
  </si>
  <si>
    <t>Tselina-D 47</t>
  </si>
  <si>
    <t>01/24/1985 4:45 p.m.</t>
  </si>
  <si>
    <t>Kosmos-3M | Parus 48</t>
  </si>
  <si>
    <t>Parus 48</t>
  </si>
  <si>
    <t>02/01/1985 7:36 p.m.</t>
  </si>
  <si>
    <t>Soyuz U | Zenit-8 11</t>
  </si>
  <si>
    <t>Zenit-8 11</t>
  </si>
  <si>
    <t>02/06/1985 11 a.m.</t>
  </si>
  <si>
    <t>Tsiklon-3 | Meteor-2 12</t>
  </si>
  <si>
    <t>Meteor-2 12</t>
  </si>
  <si>
    <t>02/06/1985 9:45 p.m.</t>
  </si>
  <si>
    <t>Titan 34B | Quasar 6</t>
  </si>
  <si>
    <t>Quasar 6</t>
  </si>
  <si>
    <t>02/08/1985 6:10 a.m.</t>
  </si>
  <si>
    <t>Ariane 3 | Arabsat 1A &amp; Brasilsat A1</t>
  </si>
  <si>
    <t>Arabsat 1A &amp; Brasilsat A1</t>
  </si>
  <si>
    <t>02/08/1985 11:22 p.m.</t>
  </si>
  <si>
    <t>Proton-K/DM | US-KS 3</t>
  </si>
  <si>
    <t>US-KS 3</t>
  </si>
  <si>
    <t>02/21/1985 7:56 a.m.</t>
  </si>
  <si>
    <t>Soyuz U | Yantar-4K2 13 (Kosmos 1630)</t>
  </si>
  <si>
    <t>Yantar-4K2 13 (Kosmos 1630)</t>
  </si>
  <si>
    <t>02/27/1985 11:10 a.m.</t>
  </si>
  <si>
    <t>Kosmos-3M | Taifun-1 18</t>
  </si>
  <si>
    <t>Taifun-1 18</t>
  </si>
  <si>
    <t>02/27/1985 12:56 p.m.</t>
  </si>
  <si>
    <t>Soyuz U | Zenit-8 12</t>
  </si>
  <si>
    <t>Zenit-8 12</t>
  </si>
  <si>
    <t>03/01/1985 10:40 a.m.</t>
  </si>
  <si>
    <t>Tsiklon-3 | Tselina-D 48</t>
  </si>
  <si>
    <t>Tselina-D 48</t>
  </si>
  <si>
    <t>03/05/1985 3:39 p.m.</t>
  </si>
  <si>
    <t>Atlas E/OIS | Geosat 1</t>
  </si>
  <si>
    <t>Atlas E/OIS</t>
  </si>
  <si>
    <t>Geosat 1</t>
  </si>
  <si>
    <t>03/13/1985 2 a.m.</t>
  </si>
  <si>
    <t>Kosmos-3M | Parus 49</t>
  </si>
  <si>
    <t>Parus 49</t>
  </si>
  <si>
    <t>03/14/1985 1:09 a.m.</t>
  </si>
  <si>
    <t>Kosmos-3M | Strela-1M 289-296</t>
  </si>
  <si>
    <t>Strela-1M 289-296</t>
  </si>
  <si>
    <t>03/21/1985 12:08 a.m.</t>
  </si>
  <si>
    <t>03/22/1985 5 a.m.</t>
  </si>
  <si>
    <t>Atlas G Centaur | Intelsat 510</t>
  </si>
  <si>
    <t>Intelsat 510</t>
  </si>
  <si>
    <t>03/22/1985 11:55 p.m.</t>
  </si>
  <si>
    <t>Soyuz U | Yantar-4KS1 3</t>
  </si>
  <si>
    <t>Yantar-4KS1 3</t>
  </si>
  <si>
    <t>03/25/1985 10 a.m.</t>
  </si>
  <si>
    <t>Soyuz U | Zenit-8 13</t>
  </si>
  <si>
    <t>Zenit-8 13</t>
  </si>
  <si>
    <t>04/03/1985 8:40 a.m.</t>
  </si>
  <si>
    <t>Space Shuttle Discovery / OV-103 | STS-51-D</t>
  </si>
  <si>
    <t>STS-51-D</t>
  </si>
  <si>
    <t>04/12/1985 1:59 p.m.</t>
  </si>
  <si>
    <t>Zenit-2 | GVM Tselina-2</t>
  </si>
  <si>
    <t>Zenit-2</t>
  </si>
  <si>
    <t>GVM Tselina-2</t>
  </si>
  <si>
    <t>04/13/1985 8 a.m.</t>
  </si>
  <si>
    <t>45/1 | Baikonur Cosmodrome, Republic of Kazakhstan</t>
  </si>
  <si>
    <t>Soyuz U | Foton 1</t>
  </si>
  <si>
    <t>Foton 1</t>
  </si>
  <si>
    <t>04/16/1985 5:15 p.m.</t>
  </si>
  <si>
    <t>Tsiklon-2 | US-P 21</t>
  </si>
  <si>
    <t>US-P 21</t>
  </si>
  <si>
    <t>04/18/1985 9:40 p.m.</t>
  </si>
  <si>
    <t>Soyuz U | Yantar-4K2 14</t>
  </si>
  <si>
    <t>Yantar-4K2 14</t>
  </si>
  <si>
    <t>04/19/1985 2 p.m.</t>
  </si>
  <si>
    <t>Soyuz U | Zenit-8 14</t>
  </si>
  <si>
    <t>Zenit-8 14</t>
  </si>
  <si>
    <t>04/25/1985 9:30 a.m.</t>
  </si>
  <si>
    <t>Molniya-M | Prognoz-10-IK</t>
  </si>
  <si>
    <t>Prognoz-10-IK</t>
  </si>
  <si>
    <t>04/26/1985 5:48 a.m.</t>
  </si>
  <si>
    <t>Space Shuttle Challenger / OV-099 | STS-51-B</t>
  </si>
  <si>
    <t>STS-51-B</t>
  </si>
  <si>
    <t>04/29/1985 4:02 p.m.</t>
  </si>
  <si>
    <t>Ariane 3 | Gstar 1 &amp; Télécom 1B</t>
  </si>
  <si>
    <t>Gstar 1 &amp; Télécom 1B</t>
  </si>
  <si>
    <t>05/08/1985 1:15 a.m.</t>
  </si>
  <si>
    <t>Soyuz U | Zenit-8 15</t>
  </si>
  <si>
    <t>Zenit-8 15</t>
  </si>
  <si>
    <t>05/15/1985 12:40 p.m.</t>
  </si>
  <si>
    <t>Proton | Uragan 10 &amp; 11</t>
  </si>
  <si>
    <t>Uragan 10 &amp; 11</t>
  </si>
  <si>
    <t>05/17/1985 10:28 p.m.</t>
  </si>
  <si>
    <t>Soyuz U | Resurs-F1 17F41 52L</t>
  </si>
  <si>
    <t>Resurs-F1 17F41 52L</t>
  </si>
  <si>
    <t>05/22/1985 8:35 a.m.</t>
  </si>
  <si>
    <t>Soyuz U | Yantar-4K2 15</t>
  </si>
  <si>
    <t>Yantar-4K2 15</t>
  </si>
  <si>
    <t>05/23/1985 12:40 p.m.</t>
  </si>
  <si>
    <t>Molniya-M | Molniya-3 39L</t>
  </si>
  <si>
    <t>Molniya-3 39L</t>
  </si>
  <si>
    <t>05/29/1985 7:40 a.m.</t>
  </si>
  <si>
    <t>Kosmos-3M | Tsikada 12</t>
  </si>
  <si>
    <t>Tsikada 12</t>
  </si>
  <si>
    <t>05/30/1985 1:14 a.m.</t>
  </si>
  <si>
    <t>Proton | Tselina-2 2</t>
  </si>
  <si>
    <t>Tselina-2 2</t>
  </si>
  <si>
    <t>05/30/1985 2:59 p.m.</t>
  </si>
  <si>
    <t>Soyuz-U2 | Soyuz T-13</t>
  </si>
  <si>
    <t>Soyuz T-13</t>
  </si>
  <si>
    <t>06/06/1985 6:39 a.m.</t>
  </si>
  <si>
    <t>Soyuz-U-PVB | Resurs-F1 17F41 54L</t>
  </si>
  <si>
    <t>Resurs-F1 17F41 54L</t>
  </si>
  <si>
    <t>06/07/1985 7:45 a.m.</t>
  </si>
  <si>
    <t>Molniya-M | US-K 39</t>
  </si>
  <si>
    <t>US-K 39</t>
  </si>
  <si>
    <t>06/11/1985 2:26 p.m.</t>
  </si>
  <si>
    <t>Soyuz U | Zenit-8 16</t>
  </si>
  <si>
    <t>Zenit-8 16</t>
  </si>
  <si>
    <t>06/13/1985 12:20 p.m.</t>
  </si>
  <si>
    <t>Tsiklon-3 | Geo-IK 6</t>
  </si>
  <si>
    <t>Geo-IK 6</t>
  </si>
  <si>
    <t>06/14/1985 10:36 a.m.</t>
  </si>
  <si>
    <t>Space Shuttle Discovery / OV-103 | STS-51-G</t>
  </si>
  <si>
    <t>STS-51-G</t>
  </si>
  <si>
    <t>06/17/1985 11:33 a.m.</t>
  </si>
  <si>
    <t>Molniya-M | US-K 40</t>
  </si>
  <si>
    <t>US-K 40</t>
  </si>
  <si>
    <t>06/18/1985 12:40 a.m.</t>
  </si>
  <si>
    <t>Kosmos-3M | Taifun-2 20</t>
  </si>
  <si>
    <t>Taifun-2 20</t>
  </si>
  <si>
    <t>06/19/1985 11:30 a.m.</t>
  </si>
  <si>
    <t>Soyuz U | Progress 24</t>
  </si>
  <si>
    <t>06/21/1985 12:39 a.m.</t>
  </si>
  <si>
    <t>Soyuz U | Resurs-F1 17F41 55L</t>
  </si>
  <si>
    <t>Resurs-F1 17F41 55L</t>
  </si>
  <si>
    <t>06/21/1985 7:45 a.m.</t>
  </si>
  <si>
    <t>06/21/1985 8:29 a.m.</t>
  </si>
  <si>
    <t>Soyuz U | Zenit-8 17</t>
  </si>
  <si>
    <t>Zenit-8 17</t>
  </si>
  <si>
    <t>06/26/1985 12:35 p.m.</t>
  </si>
  <si>
    <t>Atlas G Centaur | Intelsat 511</t>
  </si>
  <si>
    <t>Intelsat 511</t>
  </si>
  <si>
    <t>06/30/1985 12:44 a.m.</t>
  </si>
  <si>
    <t>Ariane 1 | Giotto</t>
  </si>
  <si>
    <t>Giotto</t>
  </si>
  <si>
    <t>07/02/1985 11:23 a.m.</t>
  </si>
  <si>
    <t>Soyuz U | Zenit-8 18</t>
  </si>
  <si>
    <t>Zenit-8 18</t>
  </si>
  <si>
    <t>07/03/1985 12:10 p.m.</t>
  </si>
  <si>
    <t>Tsiklon-3 | Tselina-D 49</t>
  </si>
  <si>
    <t>Tselina-D 49</t>
  </si>
  <si>
    <t>07/08/1985 11:40 p.m.</t>
  </si>
  <si>
    <t>Soyuz U | Bion 7</t>
  </si>
  <si>
    <t>Bion 7</t>
  </si>
  <si>
    <t>07/10/1985 3:15 a.m.</t>
  </si>
  <si>
    <t>Soyuz U | Zenit-8 19</t>
  </si>
  <si>
    <t>Zenit-8 19</t>
  </si>
  <si>
    <t>07/15/1985 6:30 a.m.</t>
  </si>
  <si>
    <t>Molniya-M | Molniya-3 37L</t>
  </si>
  <si>
    <t>Molniya-3 37L</t>
  </si>
  <si>
    <t>07/17/1985 1:05 a.m.</t>
  </si>
  <si>
    <t>Soyuz U | Kosmos 1669</t>
  </si>
  <si>
    <t>07/19/1985 1:05 p.m.</t>
  </si>
  <si>
    <t>Space Shuttle Challenger / OV-099 | STS-51-F</t>
  </si>
  <si>
    <t>STS-51-F</t>
  </si>
  <si>
    <t>07/29/1985 10 p.m.</t>
  </si>
  <si>
    <t>Tsiklon-2 | US-A 26</t>
  </si>
  <si>
    <t>US-A 26</t>
  </si>
  <si>
    <t>08/01/1985 5:36 a.m.</t>
  </si>
  <si>
    <t>Soyuz U | Zenit-8 20</t>
  </si>
  <si>
    <t>Zenit-8 20</t>
  </si>
  <si>
    <t>08/02/1985 11:40 a.m.</t>
  </si>
  <si>
    <t>Scout G-1 | Transit-O 24,30</t>
  </si>
  <si>
    <t>Transit-O 24,30</t>
  </si>
  <si>
    <t>08/03/1985 3:31 a.m.</t>
  </si>
  <si>
    <t>Soyuz U | Resurs-F1 17F41 57L</t>
  </si>
  <si>
    <t>Resurs-F1 17F41 57L</t>
  </si>
  <si>
    <t>08/07/1985 9:50 a.m.</t>
  </si>
  <si>
    <t>Soyuz U | Yantar-1KFT 5</t>
  </si>
  <si>
    <t>Yantar-1KFT 5</t>
  </si>
  <si>
    <t>08/08/1985 10:19 a.m.</t>
  </si>
  <si>
    <t>Tsiklon-3 | Tselina-D 50</t>
  </si>
  <si>
    <t>Tselina-D 50</t>
  </si>
  <si>
    <t>08/08/1985 11:49 a.m.</t>
  </si>
  <si>
    <t>Proton-K/DM | Raduga 16</t>
  </si>
  <si>
    <t>Raduga 16</t>
  </si>
  <si>
    <t>08/08/1985 9:01 p.m.</t>
  </si>
  <si>
    <t>Molniya-M | US-K 41</t>
  </si>
  <si>
    <t>US-K 41</t>
  </si>
  <si>
    <t>08/12/1985 3:09 p.m.</t>
  </si>
  <si>
    <t>Soyuz U | Yantar-4K2 16</t>
  </si>
  <si>
    <t>Yantar-4K2 16</t>
  </si>
  <si>
    <t>08/16/1985 3:10 p.m.</t>
  </si>
  <si>
    <t>Mu-3S-II | Suisei</t>
  </si>
  <si>
    <t>Suisei</t>
  </si>
  <si>
    <t>08/18/1985 11:33 p.m.</t>
  </si>
  <si>
    <t>Molniya-M | Molniya-1T 64</t>
  </si>
  <si>
    <t>Molniya-1T 64</t>
  </si>
  <si>
    <t>08/22/1985 7:28 p.m.</t>
  </si>
  <si>
    <t>Tsiklon-2 | US-A 27</t>
  </si>
  <si>
    <t>US-A 27</t>
  </si>
  <si>
    <t>08/23/1985 10:33 p.m.</t>
  </si>
  <si>
    <t>Space Shuttle Discovery / OV-103 | STS-51-I</t>
  </si>
  <si>
    <t>STS-51-I</t>
  </si>
  <si>
    <t>08/27/1985 10:58 a.m.</t>
  </si>
  <si>
    <t>Titan 34D | KH-11 7</t>
  </si>
  <si>
    <t>KH-11 7</t>
  </si>
  <si>
    <t>08/28/1985 9:20 p.m.</t>
  </si>
  <si>
    <t>Soyuz U | Resurs-F1 17F41 53L</t>
  </si>
  <si>
    <t>Resurs-F1 17F41 53L</t>
  </si>
  <si>
    <t>08/29/1985 10:15 a.m.</t>
  </si>
  <si>
    <t>Soyuz U | Yantar-4K2 17</t>
  </si>
  <si>
    <t>Yantar-4K2 17</t>
  </si>
  <si>
    <t>08/29/1985 11:33 a.m.</t>
  </si>
  <si>
    <t>Kosmos-3M | Strela-2M 37</t>
  </si>
  <si>
    <t>Strela-2M 37</t>
  </si>
  <si>
    <t>09/04/1985 7:05 a.m.</t>
  </si>
  <si>
    <t>Soyuz U | Zenit-4MKT 27</t>
  </si>
  <si>
    <t>Zenit-4MKT 27</t>
  </si>
  <si>
    <t>09/06/1985 10:45 a.m.</t>
  </si>
  <si>
    <t>Ariane 3 | ECS 3 &amp; Spacenet 3</t>
  </si>
  <si>
    <t>ECS 3 &amp; Spacenet 3</t>
  </si>
  <si>
    <t>09/12/1985 11:26 p.m.</t>
  </si>
  <si>
    <t>Soyuz-U2 | Soyuz T-14</t>
  </si>
  <si>
    <t>Soyuz T-14</t>
  </si>
  <si>
    <t>09/17/1985 12:38 p.m.</t>
  </si>
  <si>
    <t>Tsiklon-2 | US-P 22</t>
  </si>
  <si>
    <t>US-P 22</t>
  </si>
  <si>
    <t>09/19/1985 1:32 a.m.</t>
  </si>
  <si>
    <t>Soyuz U | Zenit-8 21</t>
  </si>
  <si>
    <t>Zenit-8 21</t>
  </si>
  <si>
    <t>09/19/1985 10:10 a.m.</t>
  </si>
  <si>
    <t>Molniya-M | US-K 42</t>
  </si>
  <si>
    <t>US-K 42</t>
  </si>
  <si>
    <t>09/24/1985 1:18 a.m.</t>
  </si>
  <si>
    <t>Soyuz U | Zenit-8 22</t>
  </si>
  <si>
    <t>Zenit-8 22</t>
  </si>
  <si>
    <t>09/26/1985 11:15 a.m.</t>
  </si>
  <si>
    <t>Proton | TKS-M</t>
  </si>
  <si>
    <t>TKS-M</t>
  </si>
  <si>
    <t>09/27/1985 8:41 a.m.</t>
  </si>
  <si>
    <t>Atlas G Centaur | Intelsat 512</t>
  </si>
  <si>
    <t>Intelsat 512</t>
  </si>
  <si>
    <t>09/28/1985 11:17 p.m.</t>
  </si>
  <si>
    <t>Molniya-M | US-K 43</t>
  </si>
  <si>
    <t>US-K 43</t>
  </si>
  <si>
    <t>09/30/1985 7:23 p.m.</t>
  </si>
  <si>
    <t>Kosmos-3M | Taifun-2 21</t>
  </si>
  <si>
    <t>Taifun-2 21</t>
  </si>
  <si>
    <t>10/02/1985 9 a.m.</t>
  </si>
  <si>
    <t>Vostok 8A92M | Resurs-O1 1</t>
  </si>
  <si>
    <t>Resurs-O1 1</t>
  </si>
  <si>
    <t>10/03/1985 5:48 a.m.</t>
  </si>
  <si>
    <t>Molniya-M | Molniya-3 38L</t>
  </si>
  <si>
    <t>Molniya-3 38L</t>
  </si>
  <si>
    <t>10/03/1985 7:33 a.m.</t>
  </si>
  <si>
    <t>Space Shuttle Atlantis / OV-104 | STS-51-J</t>
  </si>
  <si>
    <t>STS-51-J</t>
  </si>
  <si>
    <t>10/03/1985 3:15 p.m.</t>
  </si>
  <si>
    <t>Atlas E/SGS-2 | GPS 11</t>
  </si>
  <si>
    <t>GPS 11</t>
  </si>
  <si>
    <t>10/09/1985 2:53 a.m.</t>
  </si>
  <si>
    <t>Tsiklon-3 | Strela-3 7 to 12</t>
  </si>
  <si>
    <t>Strela-3 7 to 12</t>
  </si>
  <si>
    <t>10/09/1985 9:35 p.m.</t>
  </si>
  <si>
    <t>Soyuz U | Zenit-8 23</t>
  </si>
  <si>
    <t>Zenit-8 23</t>
  </si>
  <si>
    <t>10/16/1985 9:25 a.m.</t>
  </si>
  <si>
    <t>Long March 2 | FSW-0 7</t>
  </si>
  <si>
    <t>FSW-0 7</t>
  </si>
  <si>
    <t>10/21/1985 5:04 a.m.</t>
  </si>
  <si>
    <t>10/22/1985 7 a.m.</t>
  </si>
  <si>
    <t>Molniya-M | US-K 44</t>
  </si>
  <si>
    <t>US-K 44</t>
  </si>
  <si>
    <t>10/22/1985 8:24 p.m.</t>
  </si>
  <si>
    <t>Molniya-M | Molniya-1T 65</t>
  </si>
  <si>
    <t>Molniya-1T 65</t>
  </si>
  <si>
    <t>10/23/1985 12:42 a.m.</t>
  </si>
  <si>
    <t>Kosmos-3M | Parus 50</t>
  </si>
  <si>
    <t>Parus 50</t>
  </si>
  <si>
    <t>10/23/1985 5:24 p.m.</t>
  </si>
  <si>
    <t>Tsiklon-3 | Meteor-3 1</t>
  </si>
  <si>
    <t>Meteor-3 1</t>
  </si>
  <si>
    <t>10/24/1985 2:30 a.m.</t>
  </si>
  <si>
    <t>Soyuz U | Yantar-4K2 18</t>
  </si>
  <si>
    <t>Yantar-4K2 18</t>
  </si>
  <si>
    <t>10/25/1985 2:40 p.m.</t>
  </si>
  <si>
    <t>Proton | Luch #1</t>
  </si>
  <si>
    <t>Luch #1</t>
  </si>
  <si>
    <t>10/25/1985 3:45 p.m.</t>
  </si>
  <si>
    <t>Molniya-M | Molniya-1T 66</t>
  </si>
  <si>
    <t>Molniya-1T 66</t>
  </si>
  <si>
    <t>10/28/1985 5:24 p.m.</t>
  </si>
  <si>
    <t>Space Shuttle Challenger / OV-099 | STS-61-A</t>
  </si>
  <si>
    <t>STS-61-A</t>
  </si>
  <si>
    <t>10/30/1985 5 p.m.</t>
  </si>
  <si>
    <t>Molniya-M | US-K 45</t>
  </si>
  <si>
    <t>US-K 45</t>
  </si>
  <si>
    <t>11/09/1985 8:25 a.m.</t>
  </si>
  <si>
    <t>Soyuz U | Zenit-8 24</t>
  </si>
  <si>
    <t>Zenit-8 24</t>
  </si>
  <si>
    <t>11/13/1985 12:25 p.m.</t>
  </si>
  <si>
    <t>Proton-K/DM | Raduga 17</t>
  </si>
  <si>
    <t>Raduga 17</t>
  </si>
  <si>
    <t>11/15/1985 2:29 p.m.</t>
  </si>
  <si>
    <t>Tsiklon-3 | Tselina-D 51</t>
  </si>
  <si>
    <t>Tselina-D 51</t>
  </si>
  <si>
    <t>11/22/1985 10:20 p.m.</t>
  </si>
  <si>
    <t>Space Shuttle Atlantis / OV-104 | STS-61-B</t>
  </si>
  <si>
    <t>STS-61-B</t>
  </si>
  <si>
    <t>11/27/1985 12:29 a.m.</t>
  </si>
  <si>
    <t>Kosmos-3M | Parus 51</t>
  </si>
  <si>
    <t>Parus 51</t>
  </si>
  <si>
    <t>11/28/1985 1:12 p.m.</t>
  </si>
  <si>
    <t>Soyuz U | Zenit-8 25</t>
  </si>
  <si>
    <t>Zenit-8 25</t>
  </si>
  <si>
    <t>12/03/1985 12:15 p.m.</t>
  </si>
  <si>
    <t>Soyuz U | Yantar-4K2 19</t>
  </si>
  <si>
    <t>Yantar-4K2 19</t>
  </si>
  <si>
    <t>12/11/1985 2:40 p.m.</t>
  </si>
  <si>
    <t>Tsiklon-3 | Tselina-D 52</t>
  </si>
  <si>
    <t>Tselina-D 52</t>
  </si>
  <si>
    <t>12/12/1985 3:51 p.m.</t>
  </si>
  <si>
    <t>Scout G-1 | ITV 1 &amp; 2</t>
  </si>
  <si>
    <t>ITV 1 &amp; 2</t>
  </si>
  <si>
    <t>12/13/1985 2:35 a.m.</t>
  </si>
  <si>
    <t>Soyuz U | Resurs-F1 17F41 56L</t>
  </si>
  <si>
    <t>Resurs-F1 17F41 56L</t>
  </si>
  <si>
    <t>12/13/1985 7:45 a.m.</t>
  </si>
  <si>
    <t>Kosmos-3M | Parus 52</t>
  </si>
  <si>
    <t>Parus 52</t>
  </si>
  <si>
    <t>12/19/1985 8:46 a.m.</t>
  </si>
  <si>
    <t>Molniya-M | Molniya-3 40L</t>
  </si>
  <si>
    <t>Molniya-3 40L</t>
  </si>
  <si>
    <t>12/24/1985 6:56 p.m.</t>
  </si>
  <si>
    <t>Proton | Uragan 12 &amp; 13</t>
  </si>
  <si>
    <t>Uragan 12 &amp; 13</t>
  </si>
  <si>
    <t>12/24/1985 9:43 p.m.</t>
  </si>
  <si>
    <t>Tsiklon-3 | Meteor-2 13</t>
  </si>
  <si>
    <t>Meteor-2 13</t>
  </si>
  <si>
    <t>12/26/1985 1:50 a.m.</t>
  </si>
  <si>
    <t>Soyuz U | Efir 2</t>
  </si>
  <si>
    <t>Efir 2</t>
  </si>
  <si>
    <t>12/27/1985 5:06 p.m.</t>
  </si>
  <si>
    <t>Zenit-2 | Tselina-2 3</t>
  </si>
  <si>
    <t>Tselina-2 3</t>
  </si>
  <si>
    <t>12/28/1985 9:16 a.m.</t>
  </si>
  <si>
    <t>Soyuz U | Zenit-8 26</t>
  </si>
  <si>
    <t>Zenit-8 26</t>
  </si>
  <si>
    <t>01/08/1986 11:25 a.m.</t>
  </si>
  <si>
    <t>Kosmos-3M | Strela-1M 297-304</t>
  </si>
  <si>
    <t>Strela-1M 297-304</t>
  </si>
  <si>
    <t>01/09/1986 2:48 a.m.</t>
  </si>
  <si>
    <t>Space Shuttle Columbia / OV-102 | STS-61-C</t>
  </si>
  <si>
    <t>STS-61-C</t>
  </si>
  <si>
    <t>01/12/1986 11:55 a.m.</t>
  </si>
  <si>
    <t>Soyuz U | Yantar-4K2 20</t>
  </si>
  <si>
    <t>Yantar-4K2 20</t>
  </si>
  <si>
    <t>01/15/1986 2:20 p.m.</t>
  </si>
  <si>
    <t>Kosmos-3M | Parus 53</t>
  </si>
  <si>
    <t>Parus 53</t>
  </si>
  <si>
    <t>01/16/1986 11:38 a.m.</t>
  </si>
  <si>
    <t>Tsiklon-3 | Tselina-D 53</t>
  </si>
  <si>
    <t>Tselina-D 53</t>
  </si>
  <si>
    <t>01/17/1986 7:21 a.m.</t>
  </si>
  <si>
    <t>Proton-K/DM | Raduga 18</t>
  </si>
  <si>
    <t>Raduga 18</t>
  </si>
  <si>
    <t>01/17/1986 10:20 a.m.</t>
  </si>
  <si>
    <t>Kosmos-3M | Tsikada 13</t>
  </si>
  <si>
    <t>Tsikada 13</t>
  </si>
  <si>
    <t>01/23/1986 6:52 p.m.</t>
  </si>
  <si>
    <t>Soyuz U | Zenit-8 27</t>
  </si>
  <si>
    <t>Zenit-8 27</t>
  </si>
  <si>
    <t>01/28/1986 8:35 a.m.</t>
  </si>
  <si>
    <t>Space Shuttle Challenger / OV-099 | STS-51-L</t>
  </si>
  <si>
    <t>STS-51-L</t>
  </si>
  <si>
    <t>01/28/1986 4:38 p.m.</t>
  </si>
  <si>
    <t>Long March 3 | DFH-2A 1</t>
  </si>
  <si>
    <t>DFH-2A 1</t>
  </si>
  <si>
    <t>02/01/1986 12:37 p.m.</t>
  </si>
  <si>
    <t>Molniya-M | US-K 46</t>
  </si>
  <si>
    <t>US-K 46</t>
  </si>
  <si>
    <t>02/01/1986 6:11 p.m.</t>
  </si>
  <si>
    <t>Soyuz U | Zenit-8 28</t>
  </si>
  <si>
    <t>Zenit-8 28</t>
  </si>
  <si>
    <t>02/04/1986 11:15 a.m.</t>
  </si>
  <si>
    <t>Soyuz U | Yantar-4KS1 4</t>
  </si>
  <si>
    <t>Yantar-4KS1 4</t>
  </si>
  <si>
    <t>02/07/1986 8:45 a.m.</t>
  </si>
  <si>
    <t>Atlas H | Parcae 8A,B,C &amp; MSD 8</t>
  </si>
  <si>
    <t>Parcae 8A,B,C &amp; MSD 8</t>
  </si>
  <si>
    <t>02/09/1986 10:06 a.m.</t>
  </si>
  <si>
    <t>Tsiklon-3 | Geo-IK 7</t>
  </si>
  <si>
    <t>Geo-IK 7</t>
  </si>
  <si>
    <t>02/11/1986 6:56 a.m.</t>
  </si>
  <si>
    <t>N-2 | Yuri 2B</t>
  </si>
  <si>
    <t>Yuri 2B</t>
  </si>
  <si>
    <t>02/12/1986 7:55 a.m.</t>
  </si>
  <si>
    <t>Proton | Mir</t>
  </si>
  <si>
    <t>Mir</t>
  </si>
  <si>
    <t>02/19/1986 9:28 p.m.</t>
  </si>
  <si>
    <t>Tsiklon-3 | Tselina-D 54</t>
  </si>
  <si>
    <t>Tselina-D 54</t>
  </si>
  <si>
    <t>02/19/1986 11:04 p.m.</t>
  </si>
  <si>
    <t>Ariane 1 | SPOT 1 &amp; Viking</t>
  </si>
  <si>
    <t>SPOT 1 &amp; Viking</t>
  </si>
  <si>
    <t>02/22/1986 1:44 a.m.</t>
  </si>
  <si>
    <t>Soyuz U | Yantar-4K2 21</t>
  </si>
  <si>
    <t>Yantar-4K2 21</t>
  </si>
  <si>
    <t>02/26/1986 1:39 p.m.</t>
  </si>
  <si>
    <t>Tsiklon-2 | US-P 23</t>
  </si>
  <si>
    <t>US-P 23</t>
  </si>
  <si>
    <t>02/27/1986 1:44 a.m.</t>
  </si>
  <si>
    <t>Soyuz-U2 | Soyuz T-15</t>
  </si>
  <si>
    <t>Soyuz T-15</t>
  </si>
  <si>
    <t>03/13/1986 12:33 p.m.</t>
  </si>
  <si>
    <t>Soyuz-U2 | Progress 25</t>
  </si>
  <si>
    <t>03/19/1986 10:08 a.m.</t>
  </si>
  <si>
    <t>Tsiklon-2 | US-A 28</t>
  </si>
  <si>
    <t>US-A 28</t>
  </si>
  <si>
    <t>03/21/1986 10:05 a.m.</t>
  </si>
  <si>
    <t>Tsiklon-2 | US-P 24</t>
  </si>
  <si>
    <t>US-P 24</t>
  </si>
  <si>
    <t>03/25/1986 7:26 p.m.</t>
  </si>
  <si>
    <t>Soyuz U | Zenit-8 29</t>
  </si>
  <si>
    <t>Zenit-8 29</t>
  </si>
  <si>
    <t>03/26/1986 10:30 a.m.</t>
  </si>
  <si>
    <t>Ariane 3 | Gstar 2 &amp; Brasilsat A2</t>
  </si>
  <si>
    <t>Gstar 2 &amp; Brasilsat A2</t>
  </si>
  <si>
    <t>03/28/1986 11:30 p.m.</t>
  </si>
  <si>
    <t>Ariane Launch Area 2 | Kourou, French Guiana</t>
  </si>
  <si>
    <t>Proton-K/DM | Potok 3</t>
  </si>
  <si>
    <t>Potok 3</t>
  </si>
  <si>
    <t>04/04/1986 3:45 a.m.</t>
  </si>
  <si>
    <t>Soyuz U | Yantar-4K2 22</t>
  </si>
  <si>
    <t>Yantar-4K2 22</t>
  </si>
  <si>
    <t>04/09/1986 8 a.m.</t>
  </si>
  <si>
    <t>Soyuz U | Zenit-8 30</t>
  </si>
  <si>
    <t>Zenit-8 30</t>
  </si>
  <si>
    <t>04/15/1986 11:40 a.m.</t>
  </si>
  <si>
    <t>Kosmos-3M | Strela-2M 38</t>
  </si>
  <si>
    <t>Strela-2M 38</t>
  </si>
  <si>
    <t>04/17/1986 9:02 p.m.</t>
  </si>
  <si>
    <t>Titan 34D | KH-9 20</t>
  </si>
  <si>
    <t>KH-9 20</t>
  </si>
  <si>
    <t>04/18/1986 6:45 p.m.</t>
  </si>
  <si>
    <t>Molniya-M | Molniya-3 43L</t>
  </si>
  <si>
    <t>Molniya-3 43L</t>
  </si>
  <si>
    <t>04/18/1986 7:50 p.m.</t>
  </si>
  <si>
    <t>Soyuz-U2 | Progress 26</t>
  </si>
  <si>
    <t>04/23/1986 7:40 p.m.</t>
  </si>
  <si>
    <t>Delta 3914 | GOES G</t>
  </si>
  <si>
    <t>GOES G</t>
  </si>
  <si>
    <t>05/03/1986 10:18 p.m.</t>
  </si>
  <si>
    <t>Soyuz U | Zenit-8 31</t>
  </si>
  <si>
    <t>Zenit-8 31</t>
  </si>
  <si>
    <t>05/14/1986 12:40 p.m.</t>
  </si>
  <si>
    <t>Tsiklon-3 | Tselina-D 55</t>
  </si>
  <si>
    <t>Tselina-D 55</t>
  </si>
  <si>
    <t>05/15/1986 4:26 a.m.</t>
  </si>
  <si>
    <t>Soyuz-U2 | Soyuz TM-1</t>
  </si>
  <si>
    <t>05/21/1986 8:21 a.m.</t>
  </si>
  <si>
    <t>Soyuz U | Foton 2</t>
  </si>
  <si>
    <t>Foton 2</t>
  </si>
  <si>
    <t>05/21/1986 4:30 p.m.</t>
  </si>
  <si>
    <t>Kosmos-3M | Parus 54</t>
  </si>
  <si>
    <t>Parus 54</t>
  </si>
  <si>
    <t>05/23/1986 12:54 p.m.</t>
  </si>
  <si>
    <t>05/24/1986 1:42 a.m.</t>
  </si>
  <si>
    <t>Tsiklon-3 | Meteor-2 14</t>
  </si>
  <si>
    <t>Meteor-2 14</t>
  </si>
  <si>
    <t>05/27/1986 9:30 a.m.</t>
  </si>
  <si>
    <t>Soyuz U | Resurs-F1 17F41 58L</t>
  </si>
  <si>
    <t>Resurs-F1 17F41 58L</t>
  </si>
  <si>
    <t>05/28/1986 7:50 a.m.</t>
  </si>
  <si>
    <t>Soyuz U | Zenit-8 32</t>
  </si>
  <si>
    <t>Zenit-8 32</t>
  </si>
  <si>
    <t>05/29/1986 9:20 a.m.</t>
  </si>
  <si>
    <t>Ariane 2 | Intelsat 514</t>
  </si>
  <si>
    <t>Ariane 2</t>
  </si>
  <si>
    <t>Intelsat 514</t>
  </si>
  <si>
    <t>05/31/1986 12:53 a.m.</t>
  </si>
  <si>
    <t>Kosmos-3M | Strela-1M 305-312</t>
  </si>
  <si>
    <t>Strela-1M 305-312</t>
  </si>
  <si>
    <t>06/06/1986 3:57 a.m.</t>
  </si>
  <si>
    <t>Soyuz U | Yantar-4K2 23</t>
  </si>
  <si>
    <t>Yantar-4K2 23</t>
  </si>
  <si>
    <t>06/06/1986 12:40 p.m.</t>
  </si>
  <si>
    <t>Proton-K/DM | Gorizont 12</t>
  </si>
  <si>
    <t>Gorizont 12</t>
  </si>
  <si>
    <t>06/10/1986 12:49 a.m.</t>
  </si>
  <si>
    <t>Soyuz U | Zenit-8 33</t>
  </si>
  <si>
    <t>Zenit-8 33</t>
  </si>
  <si>
    <t>06/11/1986 7:44 a.m.</t>
  </si>
  <si>
    <t>Tsiklon-3 | Tselina-D 56</t>
  </si>
  <si>
    <t>Tselina-D 56</t>
  </si>
  <si>
    <t>06/12/1986 4:43 a.m.</t>
  </si>
  <si>
    <t>Kosmos-3M | Parus 55</t>
  </si>
  <si>
    <t>Parus 55</t>
  </si>
  <si>
    <t>06/18/1986 8:03 p.m.</t>
  </si>
  <si>
    <t>Soyuz U | Zenit-8 34</t>
  </si>
  <si>
    <t>Zenit-8 34</t>
  </si>
  <si>
    <t>06/19/1986 10:30 a.m.</t>
  </si>
  <si>
    <t>Molniya-M | Molniya-3 44L</t>
  </si>
  <si>
    <t>Molniya-3 44L</t>
  </si>
  <si>
    <t>06/19/1986 9:09 p.m.</t>
  </si>
  <si>
    <t>Molniya-M | US-K 47</t>
  </si>
  <si>
    <t>US-K 47</t>
  </si>
  <si>
    <t>07/05/1986 1:16 a.m.</t>
  </si>
  <si>
    <t>Soyuz U | Resurs-F1 17F40 59L 1</t>
  </si>
  <si>
    <t>Resurs-F1 17F40 59L 1</t>
  </si>
  <si>
    <t>07/10/1986 8 a.m.</t>
  </si>
  <si>
    <t>Kosmos-3M | Strela-2M 39</t>
  </si>
  <si>
    <t>Strela-2M 39</t>
  </si>
  <si>
    <t>07/16/1986 4:21 a.m.</t>
  </si>
  <si>
    <t>Soyuz U | Yantar-4K2 24</t>
  </si>
  <si>
    <t>Yantar-4K2 24</t>
  </si>
  <si>
    <t>07/17/1986 12:30 p.m.</t>
  </si>
  <si>
    <t>Soyuz U | Zenit-8 35</t>
  </si>
  <si>
    <t>Zenit-8 35</t>
  </si>
  <si>
    <t>07/24/1986 12:30 p.m.</t>
  </si>
  <si>
    <t>Tsiklon-3 | Okean-O1 1</t>
  </si>
  <si>
    <t>Okean-O1 1</t>
  </si>
  <si>
    <t>07/28/1986 9:07 p.m.</t>
  </si>
  <si>
    <t>07/30/1986 8:30 a.m.</t>
  </si>
  <si>
    <t>Molniya-M | Molniya-1T 67</t>
  </si>
  <si>
    <t>Molniya-1T 67</t>
  </si>
  <si>
    <t>07/30/1986 3:06 p.m.</t>
  </si>
  <si>
    <t>Soyuz U | Resurs-F1 17F40 60L 2</t>
  </si>
  <si>
    <t>Resurs-F1 17F40 60L 2</t>
  </si>
  <si>
    <t>08/02/1986 9:20 a.m.</t>
  </si>
  <si>
    <t>Tsiklon-2 | US-P 25</t>
  </si>
  <si>
    <t>US-P 25</t>
  </si>
  <si>
    <t>08/04/1986 5:08 a.m.</t>
  </si>
  <si>
    <t>Soyuz U | Yantar-4KS1 5</t>
  </si>
  <si>
    <t>Yantar-4KS1 5</t>
  </si>
  <si>
    <t>08/06/1986 1:30 p.m.</t>
  </si>
  <si>
    <t>H-1 | Ajisai</t>
  </si>
  <si>
    <t>Mitsubishi Heavy Industries</t>
  </si>
  <si>
    <t>H-1</t>
  </si>
  <si>
    <t>Ajisai</t>
  </si>
  <si>
    <t>08/12/1986 8:45 p.m.</t>
  </si>
  <si>
    <t>Tsiklon-2 | US-A 29</t>
  </si>
  <si>
    <t>US-A 29</t>
  </si>
  <si>
    <t>08/20/1986 12:58 p.m.</t>
  </si>
  <si>
    <t>Soyuz U | Zenit-8 36</t>
  </si>
  <si>
    <t>Zenit-8 36</t>
  </si>
  <si>
    <t>08/21/1986 11:05 a.m.</t>
  </si>
  <si>
    <t>Soyuz U | Yantar-4K2 25</t>
  </si>
  <si>
    <t>Yantar-4K2 25</t>
  </si>
  <si>
    <t>08/27/1986 11:40 a.m.</t>
  </si>
  <si>
    <t>Molniya-M | US-K 48</t>
  </si>
  <si>
    <t>US-K 48</t>
  </si>
  <si>
    <t>08/28/1986 8:02 a.m.</t>
  </si>
  <si>
    <t>Soyuz U | Zenit-8 37 (Kosmos 1775)</t>
  </si>
  <si>
    <t>Zenit-8 37 (Kosmos 1775)</t>
  </si>
  <si>
    <t>09/03/1986 7:59 a.m.</t>
  </si>
  <si>
    <t>Kosmos-3M | Taifun-2 22</t>
  </si>
  <si>
    <t>Taifun-2 22</t>
  </si>
  <si>
    <t>09/03/1986 9 a.m.</t>
  </si>
  <si>
    <t>Molniya-M | Molniya-1T 68</t>
  </si>
  <si>
    <t>Molniya-1T 68</t>
  </si>
  <si>
    <t>09/05/1986 9:12 a.m.</t>
  </si>
  <si>
    <t>Delta 3920 | VSE &amp; VSE Target</t>
  </si>
  <si>
    <t>VSE &amp; VSE Target</t>
  </si>
  <si>
    <t>09/05/1986 3:08 p.m.</t>
  </si>
  <si>
    <t>Kosmos-3M | Strela-2M 40</t>
  </si>
  <si>
    <t>Strela-2M 40</t>
  </si>
  <si>
    <t>09/10/1986 1:45 a.m.</t>
  </si>
  <si>
    <t>Proton | Uragan 14 to 16</t>
  </si>
  <si>
    <t>Uragan 14 to 16</t>
  </si>
  <si>
    <t>09/16/1986 11:38 a.m.</t>
  </si>
  <si>
    <t>Soyuz U | Zenit-8 38</t>
  </si>
  <si>
    <t>Zenit-8 38</t>
  </si>
  <si>
    <t>09/17/1986 7:59 a.m.</t>
  </si>
  <si>
    <t>Atlas E | NOAA 10</t>
  </si>
  <si>
    <t>NOAA 10</t>
  </si>
  <si>
    <t>09/17/1986 3:52 p.m.</t>
  </si>
  <si>
    <t>Tsiklon-3 | Tselina-D 57</t>
  </si>
  <si>
    <t>Tselina-D 57</t>
  </si>
  <si>
    <t>09/30/1986 6:34 p.m.</t>
  </si>
  <si>
    <t>Molniya-M | US-K 49</t>
  </si>
  <si>
    <t>US-K 49</t>
  </si>
  <si>
    <t>10/03/1986 1:05 p.m.</t>
  </si>
  <si>
    <t>Long March 2 | FSW-0 8</t>
  </si>
  <si>
    <t>FSW-0 8</t>
  </si>
  <si>
    <t>10/06/1986 5:40 a.m.</t>
  </si>
  <si>
    <t>Soyuz U | Yantar-1KFT 6</t>
  </si>
  <si>
    <t>Yantar-1KFT 6</t>
  </si>
  <si>
    <t>10/06/1986 7:40 a.m.</t>
  </si>
  <si>
    <t>Tsiklon-3 | Strela-3 13 to 18</t>
  </si>
  <si>
    <t>Strela-3 13 to 18</t>
  </si>
  <si>
    <t>10/15/1986 5:24 a.m.</t>
  </si>
  <si>
    <t>Molniya-M | US-K 50 (Kosmos 1785)</t>
  </si>
  <si>
    <t>US-K 50 (Kosmos 1785)</t>
  </si>
  <si>
    <t>10/15/1986 9:29 a.m.</t>
  </si>
  <si>
    <t>Molniya-M | Molniya-3 41L</t>
  </si>
  <si>
    <t>Molniya-3 41L</t>
  </si>
  <si>
    <t>10/20/1986 8:49 a.m.</t>
  </si>
  <si>
    <t>Zenit-2 | Taifun-1B 9</t>
  </si>
  <si>
    <t>Taifun-1B 9</t>
  </si>
  <si>
    <t>10/22/1986 8 a.m.</t>
  </si>
  <si>
    <t>Soyuz U | Zenit-8 39</t>
  </si>
  <si>
    <t>Zenit-8 39</t>
  </si>
  <si>
    <t>10/22/1986 9 a.m.</t>
  </si>
  <si>
    <t>Proton-K/DM | Raduga 19</t>
  </si>
  <si>
    <t>Raduga 19</t>
  </si>
  <si>
    <t>10/25/1986 3:43 p.m.</t>
  </si>
  <si>
    <t>Kosmos-3M | Taifun-1 19</t>
  </si>
  <si>
    <t>Taifun-1 19</t>
  </si>
  <si>
    <t>10/27/1986 12:40 p.m.</t>
  </si>
  <si>
    <t>Soyuz U | Resurs-F1 17F40 61L 3</t>
  </si>
  <si>
    <t>Resurs-F1 17F40 61L 3</t>
  </si>
  <si>
    <t>10/31/1986 8 a.m.</t>
  </si>
  <si>
    <t>Soyuz U | Zenit-8 40</t>
  </si>
  <si>
    <t>Zenit-8 40</t>
  </si>
  <si>
    <t>11/04/1986 11:50 a.m.</t>
  </si>
  <si>
    <t>Kosmos-3M | Tsikada 14</t>
  </si>
  <si>
    <t>Tsikada 14</t>
  </si>
  <si>
    <t>11/13/1986 6:10 a.m.</t>
  </si>
  <si>
    <t>Soyuz U | Yantar-4K2 26</t>
  </si>
  <si>
    <t>Yantar-4K2 26</t>
  </si>
  <si>
    <t>11/13/1986 10:59 a.m.</t>
  </si>
  <si>
    <t>Scout G-1 | Polar Bear</t>
  </si>
  <si>
    <t>Polar Bear</t>
  </si>
  <si>
    <t>11/14/1986 12:23 a.m.</t>
  </si>
  <si>
    <t>Molniya-M | Molniya-1T 69</t>
  </si>
  <si>
    <t>Molniya-1T 69</t>
  </si>
  <si>
    <t>11/15/1986 9:35 p.m.</t>
  </si>
  <si>
    <t>Proton-K/DM | Gorizont 13</t>
  </si>
  <si>
    <t>Gorizont 13</t>
  </si>
  <si>
    <t>11/18/1986 2:08 p.m.</t>
  </si>
  <si>
    <t>Molniya-M | US-K 51</t>
  </si>
  <si>
    <t>US-K 51</t>
  </si>
  <si>
    <t>11/20/1986 12:09 p.m.</t>
  </si>
  <si>
    <t>Kosmos-3M | Strela-1M 313-320</t>
  </si>
  <si>
    <t>Strela-1M 313-320</t>
  </si>
  <si>
    <t>11/21/1986 2 a.m.</t>
  </si>
  <si>
    <t>Kosmos-3M | Parus 56</t>
  </si>
  <si>
    <t>Parus 56</t>
  </si>
  <si>
    <t>11/24/1986 9:43 p.m.</t>
  </si>
  <si>
    <t>Proton | Almaz-T 1</t>
  </si>
  <si>
    <t>Almaz-T 1</t>
  </si>
  <si>
    <t>11/29/1986 8 a.m.</t>
  </si>
  <si>
    <t>Tsiklon-3 | Geo-IK 8</t>
  </si>
  <si>
    <t>Geo-IK 8</t>
  </si>
  <si>
    <t>12/02/1986 7 a.m.</t>
  </si>
  <si>
    <t>Soyuz U | Zenit-8 41</t>
  </si>
  <si>
    <t>Zenit-8 41</t>
  </si>
  <si>
    <t>12/04/1986 10:10 a.m.</t>
  </si>
  <si>
    <t>Atlas G Centaur | FLTSATCOM F7</t>
  </si>
  <si>
    <t>FLTSATCOM F7</t>
  </si>
  <si>
    <t>12/05/1986 2:30 a.m.</t>
  </si>
  <si>
    <t>Tsiklon-3 | Tselina-R 1</t>
  </si>
  <si>
    <t>Tselina-R 1</t>
  </si>
  <si>
    <t>12/10/1986 7:30 a.m.</t>
  </si>
  <si>
    <t>Molniya-M | US-K 52</t>
  </si>
  <si>
    <t>US-K 52</t>
  </si>
  <si>
    <t>12/12/1986 6:35 p.m.</t>
  </si>
  <si>
    <t>Soyuz U | Yantar-4K2 27</t>
  </si>
  <si>
    <t>Yantar-4K2 27</t>
  </si>
  <si>
    <t>12/16/1986 2 p.m.</t>
  </si>
  <si>
    <t>Kosmos-3M | Parus 57</t>
  </si>
  <si>
    <t>Parus 57</t>
  </si>
  <si>
    <t>12/17/1986 5:02 p.m.</t>
  </si>
  <si>
    <t>Tsiklon-3 | Ionozond-E</t>
  </si>
  <si>
    <t>Ionozond-E</t>
  </si>
  <si>
    <t>12/18/1986 8 a.m.</t>
  </si>
  <si>
    <t>Soyuz U | Yantar-4KS1 6</t>
  </si>
  <si>
    <t>Yantar-4KS1 6</t>
  </si>
  <si>
    <t>12/26/1986 11 a.m.</t>
  </si>
  <si>
    <t>Molniya-M | Molniya-1T 70</t>
  </si>
  <si>
    <t>Molniya-1T 70</t>
  </si>
  <si>
    <t>12/26/1986 3:25 p.m.</t>
  </si>
  <si>
    <t>Tsiklon-3 | Meteor-2 15</t>
  </si>
  <si>
    <t>Meteor-2 15</t>
  </si>
  <si>
    <t>01/05/1987 1:20 a.m.</t>
  </si>
  <si>
    <t>Soyuz U | Yantar-4K2 28</t>
  </si>
  <si>
    <t>Yantar-4K2 28</t>
  </si>
  <si>
    <t>01/09/1987 12:38 p.m.</t>
  </si>
  <si>
    <t>Tsiklon-3 | Tselina-D 58</t>
  </si>
  <si>
    <t>Tselina-D 58</t>
  </si>
  <si>
    <t>01/14/1987 9:05 a.m.</t>
  </si>
  <si>
    <t>Soyuz U | Zenit-8 42</t>
  </si>
  <si>
    <t>Zenit-8 42</t>
  </si>
  <si>
    <t>01/15/1987 11:20 a.m.</t>
  </si>
  <si>
    <t>Soyuz-U2 | Progress 27</t>
  </si>
  <si>
    <t>01/16/1987 6:06 a.m.</t>
  </si>
  <si>
    <t>Kosmos-3M | Strela-2M 41</t>
  </si>
  <si>
    <t>Strela-2M 41</t>
  </si>
  <si>
    <t>01/21/1987 9:10 a.m.</t>
  </si>
  <si>
    <t>Kosmos-3M | Taifun-2 23</t>
  </si>
  <si>
    <t>Taifun-2 23</t>
  </si>
  <si>
    <t>01/22/1987 7 a.m.</t>
  </si>
  <si>
    <t>Molniya-M | Molniya-3 42L</t>
  </si>
  <si>
    <t>Molniya-3 42L</t>
  </si>
  <si>
    <t>01/22/1987 4:06 p.m.</t>
  </si>
  <si>
    <t>Kosmos-3M | Tsikada 15</t>
  </si>
  <si>
    <t>Tsikada 15</t>
  </si>
  <si>
    <t>01/29/1987 6:14 a.m.</t>
  </si>
  <si>
    <t>Proton | Ekran-M 11L</t>
  </si>
  <si>
    <t>Ekran-M 11L</t>
  </si>
  <si>
    <t>01/30/1987 9:19 a.m.</t>
  </si>
  <si>
    <t>Tsiklon-2 | Plasma-A 1</t>
  </si>
  <si>
    <t>Plasma-A 1</t>
  </si>
  <si>
    <t>02/01/1987 11:30 p.m.</t>
  </si>
  <si>
    <t>Mu-3S-II | Ginga</t>
  </si>
  <si>
    <t>Ginga</t>
  </si>
  <si>
    <t>02/05/1987 6:30 a.m.</t>
  </si>
  <si>
    <t>Soyuz-U2 | Soyuz TM-2</t>
  </si>
  <si>
    <t>Soyuz TM-2</t>
  </si>
  <si>
    <t>02/05/1987 9:38 p.m.</t>
  </si>
  <si>
    <t>Soyuz U | Zenit-8 43</t>
  </si>
  <si>
    <t>Zenit-8 43</t>
  </si>
  <si>
    <t>02/07/1987 10:30 a.m.</t>
  </si>
  <si>
    <t>Titan 34B | Quasar 7</t>
  </si>
  <si>
    <t>Quasar 7</t>
  </si>
  <si>
    <t>02/12/1987 6:40 a.m.</t>
  </si>
  <si>
    <t>02/14/1987 8:30 a.m.</t>
  </si>
  <si>
    <t>Kosmos-3M | Parus 58</t>
  </si>
  <si>
    <t>Parus 58</t>
  </si>
  <si>
    <t>02/18/1987 1:53 p.m.</t>
  </si>
  <si>
    <t>N-2 | Momo 1a</t>
  </si>
  <si>
    <t>Momo 1a</t>
  </si>
  <si>
    <t>02/19/1987 1:23 a.m.</t>
  </si>
  <si>
    <t>Soyuz U | Zenit-8 44</t>
  </si>
  <si>
    <t>Zenit-8 44</t>
  </si>
  <si>
    <t>02/19/1987 10:15 a.m.</t>
  </si>
  <si>
    <t>Tsiklon-3 | Geo-IK 9</t>
  </si>
  <si>
    <t>Geo-IK 9</t>
  </si>
  <si>
    <t>02/20/1987 4:43 a.m.</t>
  </si>
  <si>
    <t>Soyuz U | Yantar-4K2 29</t>
  </si>
  <si>
    <t>Yantar-4K2 29</t>
  </si>
  <si>
    <t>02/26/1987 1:30 p.m.</t>
  </si>
  <si>
    <t>Delta 3924 | GOES 7</t>
  </si>
  <si>
    <t>GOES 7</t>
  </si>
  <si>
    <t>02/26/1987 11:05 p.m.</t>
  </si>
  <si>
    <t>Soyuz-U2 | Progress 28</t>
  </si>
  <si>
    <t>03/03/1987 11:14 a.m.</t>
  </si>
  <si>
    <t>Tsiklon-3 | Tselina-D 59</t>
  </si>
  <si>
    <t>Tselina-D 59</t>
  </si>
  <si>
    <t>03/03/1987 3:03 p.m.</t>
  </si>
  <si>
    <t>Soyuz U | Zenit-8 45</t>
  </si>
  <si>
    <t>Zenit-8 45</t>
  </si>
  <si>
    <t>03/11/1987 10:25 a.m.</t>
  </si>
  <si>
    <t>Tsiklon-3 | Strela-3 19 to 24</t>
  </si>
  <si>
    <t>Strela-3 19 to 24</t>
  </si>
  <si>
    <t>03/13/1987 1:11 p.m.</t>
  </si>
  <si>
    <t>03/18/1987 8:30 a.m.</t>
  </si>
  <si>
    <t>Proton-K/DM | Raduga 20</t>
  </si>
  <si>
    <t>Raduga 20</t>
  </si>
  <si>
    <t>03/19/1987 3:54 a.m.</t>
  </si>
  <si>
    <t>Delta 3920/PAM | Palapa B2P</t>
  </si>
  <si>
    <t>Palapa B2P</t>
  </si>
  <si>
    <t>03/20/1987 10:22 p.m.</t>
  </si>
  <si>
    <t>ASLV | SROSS-A</t>
  </si>
  <si>
    <t>ASLV</t>
  </si>
  <si>
    <t>SROSS-A</t>
  </si>
  <si>
    <t>03/24/1987 6:39 a.m.</t>
  </si>
  <si>
    <t>Atlas G Centaur | FLTSATCOM F6</t>
  </si>
  <si>
    <t>FLTSATCOM F6</t>
  </si>
  <si>
    <t>03/26/1987 9:22 p.m.</t>
  </si>
  <si>
    <t>Proton | Kvant</t>
  </si>
  <si>
    <t>Kvant</t>
  </si>
  <si>
    <t>03/31/1987 12:06 a.m.</t>
  </si>
  <si>
    <t>Tsiklon-2 | US-P 26</t>
  </si>
  <si>
    <t>US-P 26</t>
  </si>
  <si>
    <t>04/08/1987 3:51 a.m.</t>
  </si>
  <si>
    <t>Soyuz U | Yantar-4K2 30</t>
  </si>
  <si>
    <t>Yantar-4K2 30</t>
  </si>
  <si>
    <t>04/09/1987 11:44 a.m.</t>
  </si>
  <si>
    <t>Soyuz U | Yantar-4KS1 7</t>
  </si>
  <si>
    <t>Yantar-4KS1 7</t>
  </si>
  <si>
    <t>04/16/1987 6:18 a.m.</t>
  </si>
  <si>
    <t>Soyuz-U2 | Progress 29</t>
  </si>
  <si>
    <t>04/21/1987 3:14 p.m.</t>
  </si>
  <si>
    <t>Soyuz U | Zenit-8 46</t>
  </si>
  <si>
    <t>Zenit-8 46</t>
  </si>
  <si>
    <t>04/22/1987 9:10 a.m.</t>
  </si>
  <si>
    <t>Proton | Uragan 17 to 19</t>
  </si>
  <si>
    <t>Uragan 17 to 19</t>
  </si>
  <si>
    <t>04/24/1987 12:42 p.m.</t>
  </si>
  <si>
    <t>Soyuz U | Foton 3</t>
  </si>
  <si>
    <t>Foton 3</t>
  </si>
  <si>
    <t>04/24/1987 4:59 p.m.</t>
  </si>
  <si>
    <t>Tsiklon-3 | Tselina-D 60</t>
  </si>
  <si>
    <t>Tselina-D 60</t>
  </si>
  <si>
    <t>04/27/1987 midnight</t>
  </si>
  <si>
    <t>Soyuz U | Zenit-8 47</t>
  </si>
  <si>
    <t>Zenit-8 47</t>
  </si>
  <si>
    <t>05/05/1987 9:15 a.m.</t>
  </si>
  <si>
    <t>Proton-K/DM | Gorizont 14</t>
  </si>
  <si>
    <t>Gorizont 14</t>
  </si>
  <si>
    <t>05/11/1987 2:45 p.m.</t>
  </si>
  <si>
    <t>Zenit-2 | Tselina-2 4</t>
  </si>
  <si>
    <t>Tselina-2 4</t>
  </si>
  <si>
    <t>05/13/1987 5:40 a.m.</t>
  </si>
  <si>
    <t>Soyuz U | Zenit-8 48</t>
  </si>
  <si>
    <t>Zenit-8 48</t>
  </si>
  <si>
    <t>05/13/1987 6 a.m.</t>
  </si>
  <si>
    <t>Atlas H | Parcae 9A,B,C &amp; MSD 9</t>
  </si>
  <si>
    <t>Parcae 9A,B,C &amp; MSD 9</t>
  </si>
  <si>
    <t>05/15/1987 3:45 p.m.</t>
  </si>
  <si>
    <t>Energiya | Polyus</t>
  </si>
  <si>
    <t>Energiya</t>
  </si>
  <si>
    <t>Polyus</t>
  </si>
  <si>
    <t>05/15/1987 5:30 p.m.</t>
  </si>
  <si>
    <t>250 | Baikonur Cosmodrome, Republic of Kazakhstan</t>
  </si>
  <si>
    <t>Soyuz-U2 | Progress 30</t>
  </si>
  <si>
    <t>05/19/1987 4:02 a.m.</t>
  </si>
  <si>
    <t>Soyuz U | Resurs-F1 17F40 104L 4</t>
  </si>
  <si>
    <t>Resurs-F1 17F40 104L 4</t>
  </si>
  <si>
    <t>05/21/1987 7:44 a.m.</t>
  </si>
  <si>
    <t>Soyuz U | Yantar-4K2 31</t>
  </si>
  <si>
    <t>Yantar-4K2 31</t>
  </si>
  <si>
    <t>05/26/1987 1:39 p.m.</t>
  </si>
  <si>
    <t>Soyuz U | Zenit-8 49</t>
  </si>
  <si>
    <t>Zenit-8 49</t>
  </si>
  <si>
    <t>05/28/1987 12:45 p.m.</t>
  </si>
  <si>
    <t>Molniya-M | US-K 53</t>
  </si>
  <si>
    <t>US-K 53</t>
  </si>
  <si>
    <t>06/04/1987 6:50 p.m.</t>
  </si>
  <si>
    <t>Kosmos-3M | Strela-2M 42</t>
  </si>
  <si>
    <t>Strela-2M 42</t>
  </si>
  <si>
    <t>06/09/1987 2:45 p.m.</t>
  </si>
  <si>
    <t>Molniya-M | US-K 54</t>
  </si>
  <si>
    <t>US-K 54</t>
  </si>
  <si>
    <t>06/12/1987 7:40 a.m.</t>
  </si>
  <si>
    <t>Kosmos-3M | Strela-1M 321-328</t>
  </si>
  <si>
    <t>Strela-1M 321-328</t>
  </si>
  <si>
    <t>06/16/1987 5:51 p.m.</t>
  </si>
  <si>
    <t>Soyuz U | Resurs-F1 17F40 105L 5</t>
  </si>
  <si>
    <t>Resurs-F1 17F40 105L 5</t>
  </si>
  <si>
    <t>06/18/1987 7:24 a.m.</t>
  </si>
  <si>
    <t>Tsiklon-2 | US-A 30</t>
  </si>
  <si>
    <t>US-A 30</t>
  </si>
  <si>
    <t>06/18/1987 9:33 p.m.</t>
  </si>
  <si>
    <t>Atlas E | DMSP-5D2 F8</t>
  </si>
  <si>
    <t>DMSP-5D2 F8</t>
  </si>
  <si>
    <t>06/20/1987 2:34 a.m.</t>
  </si>
  <si>
    <t>Kosmos-3M | Tsikada 16</t>
  </si>
  <si>
    <t>Tsikada 16</t>
  </si>
  <si>
    <t>06/23/1987 7:37 a.m.</t>
  </si>
  <si>
    <t>Tsiklon-3 | Tselina-D 61</t>
  </si>
  <si>
    <t>Tselina-D 61</t>
  </si>
  <si>
    <t>07/01/1987 7:35 p.m.</t>
  </si>
  <si>
    <t>Soyuz U | Zenit-8 50</t>
  </si>
  <si>
    <t>Zenit-8 50</t>
  </si>
  <si>
    <t>07/04/1987 12:25 p.m.</t>
  </si>
  <si>
    <t>Kosmos-3M | Parus 59</t>
  </si>
  <si>
    <t>Parus 59</t>
  </si>
  <si>
    <t>07/06/1987 9:59 p.m.</t>
  </si>
  <si>
    <t>Soyuz U | Yantar-1KFT 7</t>
  </si>
  <si>
    <t>Yantar-1KFT 7</t>
  </si>
  <si>
    <t>07/08/1987 10:59 a.m.</t>
  </si>
  <si>
    <t>Soyuz U | Yantar-4K2 32</t>
  </si>
  <si>
    <t>Yantar-4K2 32</t>
  </si>
  <si>
    <t>07/09/1987 4:10 p.m.</t>
  </si>
  <si>
    <t>Tsiklon-2 | Plasma-A 2</t>
  </si>
  <si>
    <t>Plasma-A 2</t>
  </si>
  <si>
    <t>07/10/1987 3:35 p.m.</t>
  </si>
  <si>
    <t>Kosmos-3M | Taifun-1B 10</t>
  </si>
  <si>
    <t>Taifun-1B 10</t>
  </si>
  <si>
    <t>07/14/1987 2 p.m.</t>
  </si>
  <si>
    <t>Tsiklon-3 | Okean-O1 2</t>
  </si>
  <si>
    <t>Okean-O1 2</t>
  </si>
  <si>
    <t>07/16/1987 4:25 a.m.</t>
  </si>
  <si>
    <t>Soyuz-U2 | Soyuz TM-3</t>
  </si>
  <si>
    <t>Soyuz TM-3</t>
  </si>
  <si>
    <t>07/22/1987 1:59 a.m.</t>
  </si>
  <si>
    <t>Proton | Almaz-T 2</t>
  </si>
  <si>
    <t>Almaz-T 2</t>
  </si>
  <si>
    <t>07/25/1987 9 a.m.</t>
  </si>
  <si>
    <t>08/01/1987 3:59 a.m.</t>
  </si>
  <si>
    <t>Soyuz-U2 | Progress 31</t>
  </si>
  <si>
    <t>08/03/1987 8:44 p.m.</t>
  </si>
  <si>
    <t>Long March 2 | FSW-0 9</t>
  </si>
  <si>
    <t>FSW-0 9</t>
  </si>
  <si>
    <t>08/05/1987 6:39 a.m.</t>
  </si>
  <si>
    <t>Tsiklon-3 | Meteor-2 16</t>
  </si>
  <si>
    <t>Meteor-2 16</t>
  </si>
  <si>
    <t>08/18/1987 2:27 a.m.</t>
  </si>
  <si>
    <t>Soyuz U | Zenit-8 51</t>
  </si>
  <si>
    <t>Zenit-8 51</t>
  </si>
  <si>
    <t>08/19/1987 6:59 a.m.</t>
  </si>
  <si>
    <t>H-1 | Kiku 5</t>
  </si>
  <si>
    <t>Kiku 5</t>
  </si>
  <si>
    <t>08/27/1987 9:20 a.m.</t>
  </si>
  <si>
    <t>08/28/1987 8:20 a.m.</t>
  </si>
  <si>
    <t>Soyuz U | Zenit-8 52</t>
  </si>
  <si>
    <t>Zenit-8 52</t>
  </si>
  <si>
    <t>09/03/1987 10:24 a.m.</t>
  </si>
  <si>
    <t>09/03/1987 7:26 p.m.</t>
  </si>
  <si>
    <t>Tsiklon-3 | Strela-3 25 to 30</t>
  </si>
  <si>
    <t>Strela-3 25 to 30</t>
  </si>
  <si>
    <t>09/07/1987 11:50 p.m.</t>
  </si>
  <si>
    <t>Long March 2 | FSW-1 1</t>
  </si>
  <si>
    <t>FSW-1 1</t>
  </si>
  <si>
    <t>09/09/1987 7:15 a.m.</t>
  </si>
  <si>
    <t>Soyuz U | Yantar-4KS1 8</t>
  </si>
  <si>
    <t>Yantar-4KS1 8</t>
  </si>
  <si>
    <t>09/11/1987 2:06 a.m.</t>
  </si>
  <si>
    <t>Soyuz U | Resurs-F1 17F40 107L 6</t>
  </si>
  <si>
    <t>Resurs-F1 17F40 107L 6</t>
  </si>
  <si>
    <t>09/15/1987 10:30 a.m.</t>
  </si>
  <si>
    <t>Ariane 3 | Aussat A3 &amp; ECS 4</t>
  </si>
  <si>
    <t>Aussat A3 &amp; ECS 4</t>
  </si>
  <si>
    <t>09/16/1987 12:45 a.m.</t>
  </si>
  <si>
    <t>Proton | Uragan 20 to 22</t>
  </si>
  <si>
    <t>Uragan 20 to 22</t>
  </si>
  <si>
    <t>09/16/1987 2:53 a.m.</t>
  </si>
  <si>
    <t>Scout G-1 | Transit-O 27,29</t>
  </si>
  <si>
    <t>Transit-O 27,29</t>
  </si>
  <si>
    <t>09/16/1987 7:22 p.m.</t>
  </si>
  <si>
    <t>Soyuz U | Yantar-4K2 33</t>
  </si>
  <si>
    <t>Yantar-4K2 33</t>
  </si>
  <si>
    <t>09/17/1987 2:59 p.m.</t>
  </si>
  <si>
    <t>Soyuz-U2 | Progress 32</t>
  </si>
  <si>
    <t>09/23/1987 11:43 p.m.</t>
  </si>
  <si>
    <t>Soyuz U | Bion 8</t>
  </si>
  <si>
    <t>Bion 8</t>
  </si>
  <si>
    <t>09/29/1987 12:49 p.m.</t>
  </si>
  <si>
    <t>Proton | Potok 4</t>
  </si>
  <si>
    <t>Potok 4</t>
  </si>
  <si>
    <t>10/01/1987 5:09 p.m.</t>
  </si>
  <si>
    <t>Soyuz U | Zenit-8 53</t>
  </si>
  <si>
    <t>Zenit-8 53</t>
  </si>
  <si>
    <t>10/09/1987 8:30 a.m.</t>
  </si>
  <si>
    <t>Tsiklon-2 | US-P 27</t>
  </si>
  <si>
    <t>US-P 27</t>
  </si>
  <si>
    <t>10/10/1987 9:48 p.m.</t>
  </si>
  <si>
    <t>Kosmos-3M | Parus 60</t>
  </si>
  <si>
    <t>Parus 60</t>
  </si>
  <si>
    <t>10/14/1987 12:35 p.m.</t>
  </si>
  <si>
    <t>Tsiklon-3 | Tselina-D 62</t>
  </si>
  <si>
    <t>Tselina-D 62</t>
  </si>
  <si>
    <t>10/20/1987 9:09 a.m.</t>
  </si>
  <si>
    <t>Soyuz U | Yantar-4K2 34</t>
  </si>
  <si>
    <t>Yantar-4K2 34</t>
  </si>
  <si>
    <t>10/22/1987 2:24 p.m.</t>
  </si>
  <si>
    <t>Titan 34D | KH-11 8</t>
  </si>
  <si>
    <t>KH-11 8</t>
  </si>
  <si>
    <t>10/26/1987 9:32 p.m.</t>
  </si>
  <si>
    <t>Proton | US-KS 4</t>
  </si>
  <si>
    <t>US-KS 4</t>
  </si>
  <si>
    <t>10/28/1987 3:15 p.m.</t>
  </si>
  <si>
    <t>Soyuz U | Zenit-8 54</t>
  </si>
  <si>
    <t>Zenit-8 54</t>
  </si>
  <si>
    <t>11/11/1987 9:04 a.m.</t>
  </si>
  <si>
    <t>131 | Baikonur Cosmodrome, Republic of Kazakhstan</t>
  </si>
  <si>
    <t>Soyuz U | Yantar-1KFT 8</t>
  </si>
  <si>
    <t>Yantar-1KFT 8</t>
  </si>
  <si>
    <t>11/14/1987 9:29 a.m.</t>
  </si>
  <si>
    <t>Soyuz-U2 | Progress 33</t>
  </si>
  <si>
    <t>11/20/1987 11:47 p.m.</t>
  </si>
  <si>
    <t>Ariane 2 | TV-Sat 1</t>
  </si>
  <si>
    <t>TV-Sat 1</t>
  </si>
  <si>
    <t>11/21/1987 2:19 a.m.</t>
  </si>
  <si>
    <t>Proton | Luch #2</t>
  </si>
  <si>
    <t>Luch #2</t>
  </si>
  <si>
    <t>11/26/1987 1:28 p.m.</t>
  </si>
  <si>
    <t>Titan 34D Transtage | DSP F13</t>
  </si>
  <si>
    <t>DSP F13</t>
  </si>
  <si>
    <t>11/29/1987 3:27 a.m.</t>
  </si>
  <si>
    <t>Kosmos-3M | Strela-2M 43</t>
  </si>
  <si>
    <t>Strela-2M 43</t>
  </si>
  <si>
    <t>12/01/1987 2:15 p.m.</t>
  </si>
  <si>
    <t>Soyuz U | Zenit-8 55</t>
  </si>
  <si>
    <t>Zenit-8 55</t>
  </si>
  <si>
    <t>12/07/1987 8:50 a.m.</t>
  </si>
  <si>
    <t>Proton | Raduga 21</t>
  </si>
  <si>
    <t>Raduga 21</t>
  </si>
  <si>
    <t>12/10/1987 11:30 a.m.</t>
  </si>
  <si>
    <t>Tsiklon-2 | US-A 31</t>
  </si>
  <si>
    <t>US-A 31</t>
  </si>
  <si>
    <t>12/12/1987 5:40 a.m.</t>
  </si>
  <si>
    <t>Soyuz U | Yantar-4K2 35</t>
  </si>
  <si>
    <t>Yantar-4K2 35</t>
  </si>
  <si>
    <t>12/14/1987 11:29 a.m.</t>
  </si>
  <si>
    <t>Kosmos-3M | Taifun-1 20</t>
  </si>
  <si>
    <t>Taifun-1 20</t>
  </si>
  <si>
    <t>12/15/1987 1:30 p.m.</t>
  </si>
  <si>
    <t>Soyuz-U2 | Soyuz TM-4</t>
  </si>
  <si>
    <t>Soyuz TM-4</t>
  </si>
  <si>
    <t>12/21/1987 11:18 a.m.</t>
  </si>
  <si>
    <t>Molniya-M | US-K 55</t>
  </si>
  <si>
    <t>US-K 55</t>
  </si>
  <si>
    <t>12/21/1987 10:35 p.m.</t>
  </si>
  <si>
    <t>Kosmos-3M | Parus 61</t>
  </si>
  <si>
    <t>Parus 61</t>
  </si>
  <si>
    <t>12/23/1987 8:22 p.m.</t>
  </si>
  <si>
    <t>Soyuz U | Zenit-8 56</t>
  </si>
  <si>
    <t>Zenit-8 56</t>
  </si>
  <si>
    <t>12/25/1987 8:44 a.m.</t>
  </si>
  <si>
    <t>Soyuz U | Resurs-F2 1</t>
  </si>
  <si>
    <t>Resurs-F2 1</t>
  </si>
  <si>
    <t>12/26/1987 11:30 a.m.</t>
  </si>
  <si>
    <t>Proton | Ekran-M 1</t>
  </si>
  <si>
    <t>Ekran-M 1</t>
  </si>
  <si>
    <t>12/27/1987 11:25 a.m.</t>
  </si>
  <si>
    <t>Soyuz U | Zenit-8 57</t>
  </si>
  <si>
    <t>Zenit-8 57</t>
  </si>
  <si>
    <t>12/29/1987 11:40 a.m.</t>
  </si>
  <si>
    <t>Tsiklon-3 | Tselina-D 63</t>
  </si>
  <si>
    <t>Tselina-D 63</t>
  </si>
  <si>
    <t>01/06/1988 7:41 a.m.</t>
  </si>
  <si>
    <t>Tsiklon-3 | Strela-3 31 to 36</t>
  </si>
  <si>
    <t>Strela-3 31 to 36</t>
  </si>
  <si>
    <t>01/15/1988 3:49 a.m.</t>
  </si>
  <si>
    <t>Proton | Gorizont 25L</t>
  </si>
  <si>
    <t>Gorizont 25L</t>
  </si>
  <si>
    <t>01/18/1988 9:58 a.m.</t>
  </si>
  <si>
    <t>Soyuz-U2 | Progress 34</t>
  </si>
  <si>
    <t>01/20/1988 10:51 p.m.</t>
  </si>
  <si>
    <t>Soyuz U | Zenit-8 58</t>
  </si>
  <si>
    <t>Zenit-8 58</t>
  </si>
  <si>
    <t>01/26/1988 11:20 a.m.</t>
  </si>
  <si>
    <t>Tsiklon-3 | Meteor-2 17</t>
  </si>
  <si>
    <t>Meteor-2 17</t>
  </si>
  <si>
    <t>01/30/1988 10:59 a.m.</t>
  </si>
  <si>
    <t>Atlas E | DMSP-5D2 F9</t>
  </si>
  <si>
    <t>DMSP-5D2 F9</t>
  </si>
  <si>
    <t>02/03/1988 5:53 a.m.</t>
  </si>
  <si>
    <t>Soyuz U | Yantar-4K2 36</t>
  </si>
  <si>
    <t>Yantar-4K2 36</t>
  </si>
  <si>
    <t>02/03/1988 12:14 p.m.</t>
  </si>
  <si>
    <t>Delta 3910 | TVE</t>
  </si>
  <si>
    <t>TVE</t>
  </si>
  <si>
    <t>02/08/1988 10:07 p.m.</t>
  </si>
  <si>
    <t>Proton | Uragan 23 to 25</t>
  </si>
  <si>
    <t>Uragan 23 to 25</t>
  </si>
  <si>
    <t>02/17/1988 12:23 a.m.</t>
  </si>
  <si>
    <t>Soyuz U | Resurs-F1 17F40 108L 7</t>
  </si>
  <si>
    <t>Resurs-F1 17F40 108L 7</t>
  </si>
  <si>
    <t>02/18/1988 9:49 a.m.</t>
  </si>
  <si>
    <t>Soyuz U | Zenit-8 59</t>
  </si>
  <si>
    <t>Zenit-8 59</t>
  </si>
  <si>
    <t>02/19/1988 8 a.m.</t>
  </si>
  <si>
    <t>H-1 | Sakura 3A</t>
  </si>
  <si>
    <t>Sakura 3A</t>
  </si>
  <si>
    <t>02/19/1988 10:05 a.m.</t>
  </si>
  <si>
    <t>Molniya-M | US-K 56</t>
  </si>
  <si>
    <t>US-K 56</t>
  </si>
  <si>
    <t>02/26/1988 9:31 a.m.</t>
  </si>
  <si>
    <t>Long March 3 | DFH-2A 2</t>
  </si>
  <si>
    <t>DFH-2A 2</t>
  </si>
  <si>
    <t>03/07/1988 12:41 p.m.</t>
  </si>
  <si>
    <t>Soyuz U | Zenit-8 60</t>
  </si>
  <si>
    <t>Zenit-8 60</t>
  </si>
  <si>
    <t>03/10/1988 10:30 a.m.</t>
  </si>
  <si>
    <t>Kosmos-3M | Strela-1M 329-336</t>
  </si>
  <si>
    <t>Strela-1M 329-336</t>
  </si>
  <si>
    <t>03/11/1988 12:18 a.m.</t>
  </si>
  <si>
    <t>Molniya-M | Molniya-1T 71</t>
  </si>
  <si>
    <t>Molniya-1T 71</t>
  </si>
  <si>
    <t>03/11/1988 6:38 a.m.</t>
  </si>
  <si>
    <t>Ariane 3 | Spacenet 3R &amp; Télécom 1C</t>
  </si>
  <si>
    <t>Spacenet 3R &amp; Télécom 1C</t>
  </si>
  <si>
    <t>03/11/1988 11:28 p.m.</t>
  </si>
  <si>
    <t>Tsiklon-2 | US-A 32</t>
  </si>
  <si>
    <t>US-A 32</t>
  </si>
  <si>
    <t>03/14/1988 2:21 p.m.</t>
  </si>
  <si>
    <t>Tsiklon-3 | Tselina-D 64</t>
  </si>
  <si>
    <t>Tselina-D 64</t>
  </si>
  <si>
    <t>03/15/1988 6:50 p.m.</t>
  </si>
  <si>
    <t>Vostok 8A92M | IRS-1A</t>
  </si>
  <si>
    <t>IRS-1A</t>
  </si>
  <si>
    <t>03/17/1988 6:43 a.m.</t>
  </si>
  <si>
    <t>Molniya-M | Molniya-1T 72</t>
  </si>
  <si>
    <t>Molniya-1T 72</t>
  </si>
  <si>
    <t>03/17/1988 8:55 p.m.</t>
  </si>
  <si>
    <t>Kosmos-3M | Parus 62</t>
  </si>
  <si>
    <t>Parus 62</t>
  </si>
  <si>
    <t>03/22/1988 2:07 p.m.</t>
  </si>
  <si>
    <t>Soyuz-U2 | Progress 35</t>
  </si>
  <si>
    <t>03/23/1988 9:05 p.m.</t>
  </si>
  <si>
    <t>Soyuz U | Yantar-4K2 37</t>
  </si>
  <si>
    <t>Yantar-4K2 37</t>
  </si>
  <si>
    <t>03/24/1988 2:10 p.m.</t>
  </si>
  <si>
    <t>Scout G-1 | San Marco 5</t>
  </si>
  <si>
    <t>San Marco 5</t>
  </si>
  <si>
    <t>03/25/1988 7:50 p.m.</t>
  </si>
  <si>
    <t>Soyuz U | Yantar-4KS1 9</t>
  </si>
  <si>
    <t>Yantar-4KS1 9</t>
  </si>
  <si>
    <t>03/30/1988 noon</t>
  </si>
  <si>
    <t>Proton-K/DM | Gorizont 15</t>
  </si>
  <si>
    <t>Gorizont 15</t>
  </si>
  <si>
    <t>03/31/1988 4:18 a.m.</t>
  </si>
  <si>
    <t>Kosmos-3M | Strela-2M 44</t>
  </si>
  <si>
    <t>Strela-2M 44</t>
  </si>
  <si>
    <t>04/05/1988 2:41 p.m.</t>
  </si>
  <si>
    <t>Soyuz U | Zenit-8 61</t>
  </si>
  <si>
    <t>Zenit-8 61</t>
  </si>
  <si>
    <t>04/11/1988 11:15 a.m.</t>
  </si>
  <si>
    <t>Soyuz U | Foton 4</t>
  </si>
  <si>
    <t>Foton 4</t>
  </si>
  <si>
    <t>04/14/1988 5 p.m.</t>
  </si>
  <si>
    <t>Vostok 8A92M | Resurs-O1 2</t>
  </si>
  <si>
    <t>Resurs-O1 2</t>
  </si>
  <si>
    <t>04/20/1988 5:48 a.m.</t>
  </si>
  <si>
    <t>Scout G-1 | Transit-O 23,32</t>
  </si>
  <si>
    <t>Transit-O 23,32</t>
  </si>
  <si>
    <t>04/26/1988 1:57 a.m.</t>
  </si>
  <si>
    <t>Proton | Geofizika</t>
  </si>
  <si>
    <t>Geofizika</t>
  </si>
  <si>
    <t>04/26/1988 3:15 a.m.</t>
  </si>
  <si>
    <t>Soyuz U | Zenit-8 62</t>
  </si>
  <si>
    <t>Zenit-8 62</t>
  </si>
  <si>
    <t>04/27/1988 9:10 a.m.</t>
  </si>
  <si>
    <t>05/06/1988 2:47 a.m.</t>
  </si>
  <si>
    <t>Soyuz U | Yantar-4K2 38</t>
  </si>
  <si>
    <t>Yantar-4K2 38</t>
  </si>
  <si>
    <t>05/12/1988 2:39 p.m.</t>
  </si>
  <si>
    <t>Soyuz-U2 | Progress 36</t>
  </si>
  <si>
    <t>05/13/1988 12:30 a.m.</t>
  </si>
  <si>
    <t>Zenit-2 | Tselina-2 5</t>
  </si>
  <si>
    <t>Tselina-2 5</t>
  </si>
  <si>
    <t>05/15/1988 9:20 a.m.</t>
  </si>
  <si>
    <t>Ariane 2 | Intelsat 513</t>
  </si>
  <si>
    <t>Intelsat 513</t>
  </si>
  <si>
    <t>05/17/1988 11:58 p.m.</t>
  </si>
  <si>
    <t>Soyuz U | Yantar-1KFT 9</t>
  </si>
  <si>
    <t>Yantar-1KFT 9</t>
  </si>
  <si>
    <t>05/18/1988 10:30 a.m.</t>
  </si>
  <si>
    <t>Soyuz U | Zenit-8 63</t>
  </si>
  <si>
    <t>Zenit-8 63</t>
  </si>
  <si>
    <t>05/19/1988 9:15 a.m.</t>
  </si>
  <si>
    <t>Proton | Uragan 26 to 28</t>
  </si>
  <si>
    <t>Uragan 26 to 28</t>
  </si>
  <si>
    <t>05/21/1988 5:57 p.m.</t>
  </si>
  <si>
    <t>Molniya-M | Molniya-3 49L</t>
  </si>
  <si>
    <t>Molniya-3 49L</t>
  </si>
  <si>
    <t>05/26/1988 3:27 p.m.</t>
  </si>
  <si>
    <t>Tsiklon-2 | US-P 28</t>
  </si>
  <si>
    <t>US-P 28</t>
  </si>
  <si>
    <t>05/28/1988 2:49 a.m.</t>
  </si>
  <si>
    <t>Tsiklon-3 | Geo-IK 10</t>
  </si>
  <si>
    <t>Geo-IK 10</t>
  </si>
  <si>
    <t>05/30/1988 8 a.m.</t>
  </si>
  <si>
    <t>Soyuz U | Resurs-F1 17F43 28L 1</t>
  </si>
  <si>
    <t>Resurs-F1 17F43 28L 1</t>
  </si>
  <si>
    <t>05/31/1988 7:45 a.m.</t>
  </si>
  <si>
    <t>Soyuz-U2 | Soyuz TM-5</t>
  </si>
  <si>
    <t>Soyuz TM-5</t>
  </si>
  <si>
    <t>06/07/1988 2:03 p.m.</t>
  </si>
  <si>
    <t>Soyuz U | Zenit-8 64</t>
  </si>
  <si>
    <t>Zenit-8 64</t>
  </si>
  <si>
    <t>06/11/1988 10 a.m.</t>
  </si>
  <si>
    <t>Tsiklon-3 | Tselina-D 65</t>
  </si>
  <si>
    <t>Tselina-D 65</t>
  </si>
  <si>
    <t>06/14/1988 3:18 a.m.</t>
  </si>
  <si>
    <t>Ariane 44LP | Meteosat 3</t>
  </si>
  <si>
    <t>Ariane 44LP</t>
  </si>
  <si>
    <t>Meteosat 3</t>
  </si>
  <si>
    <t>06/15/1988 11:19 a.m.</t>
  </si>
  <si>
    <t>Scout G-1 | Nova 2</t>
  </si>
  <si>
    <t>Nova 2</t>
  </si>
  <si>
    <t>06/16/1988 6:54 a.m.</t>
  </si>
  <si>
    <t>Kosmos-3M | Strela-2M 45</t>
  </si>
  <si>
    <t>Strela-2M 45</t>
  </si>
  <si>
    <t>06/21/1988 4:26 p.m.</t>
  </si>
  <si>
    <t>Soyuz U | Yantar-4K2 39</t>
  </si>
  <si>
    <t>Yantar-4K2 39</t>
  </si>
  <si>
    <t>06/22/1988 1 p.m.</t>
  </si>
  <si>
    <t>Soyuz U | Zenit-8 65</t>
  </si>
  <si>
    <t>Zenit-8 65</t>
  </si>
  <si>
    <t>06/23/1988 7:45 a.m.</t>
  </si>
  <si>
    <t>Tsiklon-3 | Okean-O1 3</t>
  </si>
  <si>
    <t>Okean-O1 3</t>
  </si>
  <si>
    <t>07/05/1988 9:45 a.m.</t>
  </si>
  <si>
    <t>Soyuz U | Resurs-F1 17F43 29L 2</t>
  </si>
  <si>
    <t>Resurs-F1 17F43 29L 2</t>
  </si>
  <si>
    <t>07/07/1988 8:05 a.m.</t>
  </si>
  <si>
    <t>Proton-K/D-2 | Fobos-1</t>
  </si>
  <si>
    <t>Proton-K/D-2</t>
  </si>
  <si>
    <t>Fobos-1</t>
  </si>
  <si>
    <t>07/07/1988 5:38 p.m.</t>
  </si>
  <si>
    <t>Soyuz U | Yantar-4KS1 10</t>
  </si>
  <si>
    <t>Yantar-4KS1 10</t>
  </si>
  <si>
    <t>07/09/1988 1:25 p.m.</t>
  </si>
  <si>
    <t>Proton-K/D-2 | Fobos-2</t>
  </si>
  <si>
    <t>Fobos-2</t>
  </si>
  <si>
    <t>07/12/1988 5:01 p.m.</t>
  </si>
  <si>
    <t>ASLV | SROSS-B</t>
  </si>
  <si>
    <t>SROSS-B</t>
  </si>
  <si>
    <t>07/13/1988 9:18 a.m.</t>
  </si>
  <si>
    <t>Kosmos-3M | Taifun-1 21</t>
  </si>
  <si>
    <t>Taifun-1 21</t>
  </si>
  <si>
    <t>07/14/1988 11:40 a.m.</t>
  </si>
  <si>
    <t>Soyuz-U2 | Progress 37</t>
  </si>
  <si>
    <t>07/18/1988 9:13 p.m.</t>
  </si>
  <si>
    <t>Kosmos-3M | Parus 63</t>
  </si>
  <si>
    <t>Parus 63</t>
  </si>
  <si>
    <t>07/18/1988 10:28 p.m.</t>
  </si>
  <si>
    <t>Ariane 3 | Insat 1C &amp; ECS5</t>
  </si>
  <si>
    <t>Insat 1C &amp; ECS5</t>
  </si>
  <si>
    <t>07/21/1988 11:12 p.m.</t>
  </si>
  <si>
    <t>Tsiklon-3 | Meteor-3 2</t>
  </si>
  <si>
    <t>Meteor-3 2</t>
  </si>
  <si>
    <t>07/26/1988 5:01 a.m.</t>
  </si>
  <si>
    <t>Soyuz U | Resurs-F1 17F43 30L 3</t>
  </si>
  <si>
    <t>Resurs-F1 17F43 30L 3</t>
  </si>
  <si>
    <t>07/27/1988 9:05 a.m.</t>
  </si>
  <si>
    <t>Kosmos-3M | Taifun-2 24</t>
  </si>
  <si>
    <t>Taifun-2 24</t>
  </si>
  <si>
    <t>07/28/1988 11:20 a.m.</t>
  </si>
  <si>
    <t>Proton | Potok 5</t>
  </si>
  <si>
    <t>Potok 5</t>
  </si>
  <si>
    <t>08/01/1988 9:04 p.m.</t>
  </si>
  <si>
    <t>Long March 2 | FSW-1 2</t>
  </si>
  <si>
    <t>Ministry of Aerospace Industry</t>
  </si>
  <si>
    <t>FSW-1 2</t>
  </si>
  <si>
    <t>08/05/1988 7:28 a.m.</t>
  </si>
  <si>
    <t>Soyuz U | Zenit-8 66</t>
  </si>
  <si>
    <t>Zenit-8 66</t>
  </si>
  <si>
    <t>08/08/1988 9:25 a.m.</t>
  </si>
  <si>
    <t>Molniya-M | Molniya-1T 73</t>
  </si>
  <si>
    <t>Molniya-1T 73</t>
  </si>
  <si>
    <t>08/12/1988 12:53 p.m.</t>
  </si>
  <si>
    <t>Soyuz U | Yantar-4K2 40</t>
  </si>
  <si>
    <t>Yantar-4K2 40</t>
  </si>
  <si>
    <t>08/16/1988 1 p.m.</t>
  </si>
  <si>
    <t>Proton | Gorizont 16</t>
  </si>
  <si>
    <t>Gorizont 16</t>
  </si>
  <si>
    <t>08/18/1988 7:52 p.m.</t>
  </si>
  <si>
    <t>Soyuz U | Zenit-8 67</t>
  </si>
  <si>
    <t>Zenit-8 67</t>
  </si>
  <si>
    <t>08/23/1988 9:20 a.m.</t>
  </si>
  <si>
    <t>Soyuz U | Resurs-F2 2</t>
  </si>
  <si>
    <t>Resurs-F2 2</t>
  </si>
  <si>
    <t>08/23/1988 11:15 a.m.</t>
  </si>
  <si>
    <t>Scout G-1 | Transit-O 25,31</t>
  </si>
  <si>
    <t>Transit-O 25,31</t>
  </si>
  <si>
    <t>08/25/1988 6:59 a.m.</t>
  </si>
  <si>
    <t>Soyuz-U2 | Soyuz TM-6</t>
  </si>
  <si>
    <t>Soyuz TM-6</t>
  </si>
  <si>
    <t>08/29/1988 4:23 a.m.</t>
  </si>
  <si>
    <t>Molniya-M | US-K 57</t>
  </si>
  <si>
    <t>US-K 57</t>
  </si>
  <si>
    <t>08/30/1988 2:14 p.m.</t>
  </si>
  <si>
    <t>Titan 34D Transtage | Mercury 12</t>
  </si>
  <si>
    <t>Mercury 12</t>
  </si>
  <si>
    <t>09/02/1988 12:05 p.m.</t>
  </si>
  <si>
    <t>Titan II SLV | P-11 5103</t>
  </si>
  <si>
    <t>Titan II SLV</t>
  </si>
  <si>
    <t>P-11 5103</t>
  </si>
  <si>
    <t>09/05/1988 9:25 a.m.</t>
  </si>
  <si>
    <t>Soyuz U | Zenit-8 68</t>
  </si>
  <si>
    <t>Zenit-8 68</t>
  </si>
  <si>
    <t>09/06/1988 7:30 a.m.</t>
  </si>
  <si>
    <t>Long March 4A | Feng Yun 1A</t>
  </si>
  <si>
    <t>Long March 4A</t>
  </si>
  <si>
    <t>Feng Yun 1A</t>
  </si>
  <si>
    <t>09/06/1988 8:30 p.m.</t>
  </si>
  <si>
    <t>Launch Complex 7 | Taiyuan, People's Republic of China</t>
  </si>
  <si>
    <t>Ariane 3 | GStar 3 &amp; SBS 5</t>
  </si>
  <si>
    <t>GStar 3 &amp; SBS 5</t>
  </si>
  <si>
    <t>09/08/1988 11 p.m.</t>
  </si>
  <si>
    <t>Soyuz U | Resurs-F1 17F43 31L 4</t>
  </si>
  <si>
    <t>Resurs-F1 17F43 31L 4</t>
  </si>
  <si>
    <t>09/09/1988 10:40 a.m.</t>
  </si>
  <si>
    <t>Soyuz-U2 | Progress 38</t>
  </si>
  <si>
    <t>09/09/1988 11:33 p.m.</t>
  </si>
  <si>
    <t>Soyuz U | Yantar-4K2 41</t>
  </si>
  <si>
    <t>Yantar-4K2 41</t>
  </si>
  <si>
    <t>09/15/1988 3 p.m.</t>
  </si>
  <si>
    <t>Proton | Uragan 29 to 31</t>
  </si>
  <si>
    <t>Uragan 29 to 31</t>
  </si>
  <si>
    <t>09/16/1988 2 a.m.</t>
  </si>
  <si>
    <t>H-1 | Sakura 3B</t>
  </si>
  <si>
    <t>Sakura 3B</t>
  </si>
  <si>
    <t>09/16/1988 9:59 a.m.</t>
  </si>
  <si>
    <t>Shavit | Ofeq-1</t>
  </si>
  <si>
    <t>Israeli Space Agency</t>
  </si>
  <si>
    <t>Shavit</t>
  </si>
  <si>
    <t>Ofeq-1</t>
  </si>
  <si>
    <t>09/19/1988 9:31 a.m.</t>
  </si>
  <si>
    <t>Unknown Pad | Palmachim Airbase, State of Israel</t>
  </si>
  <si>
    <t>Soyuz-U-PVB | Zenit-8 69</t>
  </si>
  <si>
    <t>Zenit-8 69</t>
  </si>
  <si>
    <t>09/22/1988 10:20 a.m.</t>
  </si>
  <si>
    <t>Atlas E | NOAA 11</t>
  </si>
  <si>
    <t>NOAA 11</t>
  </si>
  <si>
    <t>09/24/1988 10:02 a.m.</t>
  </si>
  <si>
    <t>Molniya-M | Molniya-3 51L</t>
  </si>
  <si>
    <t>Molniya-3 51L</t>
  </si>
  <si>
    <t>09/29/1988 9:07 a.m.</t>
  </si>
  <si>
    <t>Space Shuttle Discovery / OV-103 | STS-26</t>
  </si>
  <si>
    <t>STS-26</t>
  </si>
  <si>
    <t>09/29/1988 3:37 p.m.</t>
  </si>
  <si>
    <t>Molniya-M | US-K 58</t>
  </si>
  <si>
    <t>US-K 58</t>
  </si>
  <si>
    <t>10/03/1988 10:23 p.m.</t>
  </si>
  <si>
    <t>Tsiklon-3 | Tselina-D 66</t>
  </si>
  <si>
    <t>Tselina-D 66</t>
  </si>
  <si>
    <t>10/11/1988 8:02 a.m.</t>
  </si>
  <si>
    <t>Soyuz U | Zenit-8 70</t>
  </si>
  <si>
    <t>Zenit-8 70</t>
  </si>
  <si>
    <t>10/13/1988 11:19 a.m.</t>
  </si>
  <si>
    <t>Proton | Raduga 22</t>
  </si>
  <si>
    <t>Raduga 22</t>
  </si>
  <si>
    <t>10/20/1988 3:43 p.m.</t>
  </si>
  <si>
    <t>Molniya-M | US-K 59</t>
  </si>
  <si>
    <t>US-K 59</t>
  </si>
  <si>
    <t>10/25/1988 6:02 p.m.</t>
  </si>
  <si>
    <t>Soyuz U | Zenit-8 71</t>
  </si>
  <si>
    <t>Zenit-8 71</t>
  </si>
  <si>
    <t>10/27/1988 11:31 a.m.</t>
  </si>
  <si>
    <t>Ariane 2 | TDF 1</t>
  </si>
  <si>
    <t>TDF 1</t>
  </si>
  <si>
    <t>10/28/1988 2:17 a.m.</t>
  </si>
  <si>
    <t>Titan 34D | KH-11 9</t>
  </si>
  <si>
    <t>KH-11 9</t>
  </si>
  <si>
    <t>11/06/1988 6:03 p.m.</t>
  </si>
  <si>
    <t>Soyuz U | Yantar-4KS1 11</t>
  </si>
  <si>
    <t>Yantar-4KS1 11</t>
  </si>
  <si>
    <t>11/11/1988 10:30 a.m.</t>
  </si>
  <si>
    <t>Energiya/Buran | Buran OK-1K</t>
  </si>
  <si>
    <t>Energiya/Buran</t>
  </si>
  <si>
    <t>Buran OK-1K</t>
  </si>
  <si>
    <t>11/15/1988 3 a.m.</t>
  </si>
  <si>
    <t>Tsiklon-2 | US-P 29</t>
  </si>
  <si>
    <t>US-P 29</t>
  </si>
  <si>
    <t>11/18/1988 12:12 a.m.</t>
  </si>
  <si>
    <t>Zenit-2 | Tselina-2 6</t>
  </si>
  <si>
    <t>Tselina-2 6</t>
  </si>
  <si>
    <t>11/23/1988 2:50 p.m.</t>
  </si>
  <si>
    <t>Soyuz U | Zenit-8 72</t>
  </si>
  <si>
    <t>Zenit-8 72</t>
  </si>
  <si>
    <t>11/24/1988 2:50 p.m.</t>
  </si>
  <si>
    <t>Soyuz-U2 | Soyuz TM-7</t>
  </si>
  <si>
    <t>Soyuz TM-7</t>
  </si>
  <si>
    <t>11/26/1988 3:49 p.m.</t>
  </si>
  <si>
    <t>Soyuz U | Zenit-8 73</t>
  </si>
  <si>
    <t>Zenit-8 73</t>
  </si>
  <si>
    <t>11/30/1988 9 a.m.</t>
  </si>
  <si>
    <t>Space Shuttle Atlantis / OV-104 | STS-27</t>
  </si>
  <si>
    <t>STS-27</t>
  </si>
  <si>
    <t>12/02/1988 2:30 p.m.</t>
  </si>
  <si>
    <t>Soyuz-U-PVB | Zenit-8 74</t>
  </si>
  <si>
    <t>Zenit-8 74</t>
  </si>
  <si>
    <t>12/08/1988 2:50 p.m.</t>
  </si>
  <si>
    <t>Proton | Ekran-M 2</t>
  </si>
  <si>
    <t>Ekran-M 2</t>
  </si>
  <si>
    <t>12/10/1988 11:54 a.m.</t>
  </si>
  <si>
    <t>Ariane 44LP | Skynet 4B &amp; Astra 1A</t>
  </si>
  <si>
    <t>Skynet 4B &amp; Astra 1A</t>
  </si>
  <si>
    <t>12/11/1988 12:33 a.m.</t>
  </si>
  <si>
    <t>Soyuz U | Yantar-4K2 42</t>
  </si>
  <si>
    <t>Yantar-4K2 42</t>
  </si>
  <si>
    <t>12/16/1988 7 p.m.</t>
  </si>
  <si>
    <t>Long March 3 | DFH-2A 3</t>
  </si>
  <si>
    <t>DFH-2A 3</t>
  </si>
  <si>
    <t>12/22/1988 12:40 p.m.</t>
  </si>
  <si>
    <t>Molniya-M | Molniya-3 52L</t>
  </si>
  <si>
    <t>Molniya-3 52L</t>
  </si>
  <si>
    <t>12/22/1988 2:15 p.m.</t>
  </si>
  <si>
    <t>Tsiklon-3 | Koltso 1</t>
  </si>
  <si>
    <t>Koltso 1</t>
  </si>
  <si>
    <t>12/23/1988 7:20 a.m.</t>
  </si>
  <si>
    <t>Soyuz-U2 | Progress 39</t>
  </si>
  <si>
    <t>12/25/1988 4:11 a.m.</t>
  </si>
  <si>
    <t>Molniya-M | Molniya-1T 74</t>
  </si>
  <si>
    <t>Molniya-1T 74</t>
  </si>
  <si>
    <t>12/28/1988 5:27 a.m.</t>
  </si>
  <si>
    <t>Soyuz U | Yantar-1KFT 10</t>
  </si>
  <si>
    <t>Yantar-1KFT 10</t>
  </si>
  <si>
    <t>12/29/1988 10 a.m.</t>
  </si>
  <si>
    <t>Proton | Uragan 32 &amp; 33</t>
  </si>
  <si>
    <t>Uragan 32 &amp; 33</t>
  </si>
  <si>
    <t>01/10/1989 2:05 a.m.</t>
  </si>
  <si>
    <t>Soyuz U | Resurs-F2 3</t>
  </si>
  <si>
    <t>Resurs-F2 3</t>
  </si>
  <si>
    <t>01/12/1989 11:29 a.m.</t>
  </si>
  <si>
    <t>Soyuz U | Zenit-8 75</t>
  </si>
  <si>
    <t>Zenit-8 75</t>
  </si>
  <si>
    <t>01/18/1989 8:20 a.m.</t>
  </si>
  <si>
    <t>Proton | Gorizont 17</t>
  </si>
  <si>
    <t>Gorizont 17</t>
  </si>
  <si>
    <t>01/26/1989 9:16 a.m.</t>
  </si>
  <si>
    <t>Kosmos-3M | Strela-2M 46</t>
  </si>
  <si>
    <t>Strela-2M 46</t>
  </si>
  <si>
    <t>01/26/1989 3:36 p.m.</t>
  </si>
  <si>
    <t>Ariane 2 | Intelsat 515</t>
  </si>
  <si>
    <t>Intelsat 515</t>
  </si>
  <si>
    <t>01/27/1989 1:21 a.m.</t>
  </si>
  <si>
    <t>Soyuz U | Yantar-4K2 43</t>
  </si>
  <si>
    <t>Yantar-4K2 43</t>
  </si>
  <si>
    <t>01/28/1989 12:30 p.m.</t>
  </si>
  <si>
    <t>Soyuz-U2 | Progress 40</t>
  </si>
  <si>
    <t>02/10/1989 8:53 a.m.</t>
  </si>
  <si>
    <t>Tsiklon-3 | Strela-3 37 to 42</t>
  </si>
  <si>
    <t>Strela-3 37 to 42</t>
  </si>
  <si>
    <t>02/10/1989 3:13 p.m.</t>
  </si>
  <si>
    <t>Soyuz U | Zenit-8 76</t>
  </si>
  <si>
    <t>Zenit-8 76</t>
  </si>
  <si>
    <t>02/10/1989 4:55 p.m.</t>
  </si>
  <si>
    <t>Molniya-M | US-K 60 (Kosmos 2001)</t>
  </si>
  <si>
    <t>US-K 60 (Kosmos 2001)</t>
  </si>
  <si>
    <t>02/14/1989 4:21 a.m.</t>
  </si>
  <si>
    <t>Kosmos-3M | Duga-K 1</t>
  </si>
  <si>
    <t>Duga-K 1</t>
  </si>
  <si>
    <t>02/14/1989 5 p.m.</t>
  </si>
  <si>
    <t>Delta 6925 | GPS-2 1</t>
  </si>
  <si>
    <t>Delta 6925</t>
  </si>
  <si>
    <t>GPS-2 1</t>
  </si>
  <si>
    <t>02/14/1989 6:30 p.m.</t>
  </si>
  <si>
    <t>Molniya-M | Molniya-1T 75</t>
  </si>
  <si>
    <t>Molniya-1T 75</t>
  </si>
  <si>
    <t>02/15/1989 11 a.m.</t>
  </si>
  <si>
    <t>Soyuz U | Zenit-8 77</t>
  </si>
  <si>
    <t>Zenit-8 77</t>
  </si>
  <si>
    <t>02/17/1989 2:59 p.m.</t>
  </si>
  <si>
    <t>Mu-3S-II | Akebono</t>
  </si>
  <si>
    <t>Akebono</t>
  </si>
  <si>
    <t>02/21/1989 11:30 p.m.</t>
  </si>
  <si>
    <t>Kosmos-3M | Parus 64</t>
  </si>
  <si>
    <t>Parus 64</t>
  </si>
  <si>
    <t>02/22/1989 3:28 a.m.</t>
  </si>
  <si>
    <t>Tsiklon-3 | Meteor-2 18</t>
  </si>
  <si>
    <t>Meteor-2 18</t>
  </si>
  <si>
    <t>02/28/1989 4:05 a.m.</t>
  </si>
  <si>
    <t>Soyuz U | Yantar-4K2 44</t>
  </si>
  <si>
    <t>Yantar-4K2 44</t>
  </si>
  <si>
    <t>03/02/1989 6:59 p.m.</t>
  </si>
  <si>
    <t>Ariane 44LP | JCSAT 1 &amp; Meteosat 4</t>
  </si>
  <si>
    <t>JCSAT 1 &amp; Meteosat 4</t>
  </si>
  <si>
    <t>03/06/1989 11:29 p.m.</t>
  </si>
  <si>
    <t>Space Shuttle Discovery / OV-103 | STS-29</t>
  </si>
  <si>
    <t>STS-29</t>
  </si>
  <si>
    <t>03/13/1989 2:57 p.m.</t>
  </si>
  <si>
    <t>Soyuz-U-PVB | Zenit-8 78</t>
  </si>
  <si>
    <t>Zenit-8 78</t>
  </si>
  <si>
    <t>03/16/1989 2:59 p.m.</t>
  </si>
  <si>
    <t>Soyuz-U2 | Progress 41</t>
  </si>
  <si>
    <t>03/16/1989 6:54 p.m.</t>
  </si>
  <si>
    <t>Soyuz U | Yantar-4KS1 12</t>
  </si>
  <si>
    <t>Yantar-4KS1 12</t>
  </si>
  <si>
    <t>03/23/1989 12:25 p.m.</t>
  </si>
  <si>
    <t>Kosmos-3M | Strela-1M 337-344</t>
  </si>
  <si>
    <t>Strela-1M 337-344</t>
  </si>
  <si>
    <t>03/24/1989 1:38 p.m.</t>
  </si>
  <si>
    <t>Delta 3920-8 | Delta Star</t>
  </si>
  <si>
    <t>Delta 3920-8</t>
  </si>
  <si>
    <t>Delta Star</t>
  </si>
  <si>
    <t>03/24/1989 9:50 p.m.</t>
  </si>
  <si>
    <t>Ariane 2 | Tele-X</t>
  </si>
  <si>
    <t>Tele-X</t>
  </si>
  <si>
    <t>04/02/1989 2:28 a.m.</t>
  </si>
  <si>
    <t>Kosmos-3M | Parus 65</t>
  </si>
  <si>
    <t>Parus 65</t>
  </si>
  <si>
    <t>04/04/1989 6:36 p.m.</t>
  </si>
  <si>
    <t>Soyuz-U-PVB | Zenit-8 79</t>
  </si>
  <si>
    <t>Zenit-8 79</t>
  </si>
  <si>
    <t>04/06/1989 2 p.m.</t>
  </si>
  <si>
    <t>Proton | Raduga 23</t>
  </si>
  <si>
    <t>Raduga 23</t>
  </si>
  <si>
    <t>04/14/1989 4:08 a.m.</t>
  </si>
  <si>
    <t>Soyuz U | Yantar-4K2 45</t>
  </si>
  <si>
    <t>Yantar-4K2 45</t>
  </si>
  <si>
    <t>04/20/1989 6:29 p.m.</t>
  </si>
  <si>
    <t>Soyuz U | Foton 5</t>
  </si>
  <si>
    <t>Foton 5</t>
  </si>
  <si>
    <t>04/26/1989 5 p.m.</t>
  </si>
  <si>
    <t>Space Shuttle Atlantis / OV-104 | STS-30</t>
  </si>
  <si>
    <t>STS-30</t>
  </si>
  <si>
    <t>05/04/1989 6:46 p.m.</t>
  </si>
  <si>
    <t>Soyuz-U-PVB | Zenit-8 80</t>
  </si>
  <si>
    <t>Zenit-8 80</t>
  </si>
  <si>
    <t>05/05/1989 1 p.m.</t>
  </si>
  <si>
    <t>Titan 34D Transtage | Mercury 13</t>
  </si>
  <si>
    <t>Mercury 13</t>
  </si>
  <si>
    <t>05/10/1989 7:47 p.m.</t>
  </si>
  <si>
    <t>Soyuz U | Yantar-4K2 46</t>
  </si>
  <si>
    <t>Yantar-4K2 46</t>
  </si>
  <si>
    <t>05/17/1989 1 p.m.</t>
  </si>
  <si>
    <t>Soyuz U | Yantar-1KFT 11</t>
  </si>
  <si>
    <t>Yantar-1KFT 11</t>
  </si>
  <si>
    <t>05/24/1989 10:30 a.m.</t>
  </si>
  <si>
    <t>Soyuz-U-PVB | Resurs-F 1</t>
  </si>
  <si>
    <t>Resurs-F 1</t>
  </si>
  <si>
    <t>05/25/1989 8:50 a.m.</t>
  </si>
  <si>
    <t>Proton | Uragan 34 &amp; 35</t>
  </si>
  <si>
    <t>Uragan 34 &amp; 35</t>
  </si>
  <si>
    <t>05/31/1989 8:31 a.m.</t>
  </si>
  <si>
    <t>Soyuz U | Zenit-8 81</t>
  </si>
  <si>
    <t>Zenit-8 81</t>
  </si>
  <si>
    <t>06/01/1989 12:59 p.m.</t>
  </si>
  <si>
    <t>Ariane 44L | Superbird A &amp; DFS-Kopernikus 1</t>
  </si>
  <si>
    <t>Ariane 44L</t>
  </si>
  <si>
    <t>Superbird A &amp; DFS-Kopernikus 1</t>
  </si>
  <si>
    <t>06/05/1989 10:37 p.m.</t>
  </si>
  <si>
    <t>Kosmos-3M | Parus 66</t>
  </si>
  <si>
    <t>Parus 66</t>
  </si>
  <si>
    <t>06/07/1989 5:12 a.m.</t>
  </si>
  <si>
    <t>Molniya-M | Molniya-3 45L</t>
  </si>
  <si>
    <t>Molniya-3 45L</t>
  </si>
  <si>
    <t>06/08/1989 5:09 p.m.</t>
  </si>
  <si>
    <t>Tsiklon-3 | Okean-O1 4</t>
  </si>
  <si>
    <t>Okean-O1 4</t>
  </si>
  <si>
    <t>06/09/1989 10:10 a.m.</t>
  </si>
  <si>
    <t>Delta 6925 | GPS-2 2</t>
  </si>
  <si>
    <t>GPS-2 2</t>
  </si>
  <si>
    <t>06/10/1989 10:30 p.m.</t>
  </si>
  <si>
    <t>Kosmos-3M | Taifun-1 22</t>
  </si>
  <si>
    <t>Taifun-1 22</t>
  </si>
  <si>
    <t>06/14/1989 12:30 p.m.</t>
  </si>
  <si>
    <t>Titan 402A IUS | DSP 14</t>
  </si>
  <si>
    <t>Titan 402A IUS</t>
  </si>
  <si>
    <t>DSP 14</t>
  </si>
  <si>
    <t>06/14/1989 1:18 p.m.</t>
  </si>
  <si>
    <t>Soyuz U | Zenit-8 82</t>
  </si>
  <si>
    <t>Zenit-8 82</t>
  </si>
  <si>
    <t>06/16/1989 9:30 a.m.</t>
  </si>
  <si>
    <t>Proton | Raduga-1 1</t>
  </si>
  <si>
    <t>Raduga-1 1</t>
  </si>
  <si>
    <t>06/21/1989 11:35 p.m.</t>
  </si>
  <si>
    <t>Soyuz U | Resurs-F 2</t>
  </si>
  <si>
    <t>Resurs-F 2</t>
  </si>
  <si>
    <t>06/27/1989 8:04 a.m.</t>
  </si>
  <si>
    <t>Kosmos-3M | Nadezhda 4</t>
  </si>
  <si>
    <t>Nadezhda 4</t>
  </si>
  <si>
    <t>07/04/1989 3:21 p.m.</t>
  </si>
  <si>
    <t>Soyuz-U-PVB | Zenit-8 83</t>
  </si>
  <si>
    <t>Zenit-8 83</t>
  </si>
  <si>
    <t>07/05/1989 8 a.m.</t>
  </si>
  <si>
    <t>Proton | Gorizont 18</t>
  </si>
  <si>
    <t>Gorizont 18</t>
  </si>
  <si>
    <t>07/05/1989 10:45 p.m.</t>
  </si>
  <si>
    <t>Ariane 3 | Olympus</t>
  </si>
  <si>
    <t>Olympus</t>
  </si>
  <si>
    <t>07/12/1989 12:14 a.m.</t>
  </si>
  <si>
    <t>Soyuz U | Yantar-4K2 47</t>
  </si>
  <si>
    <t>Yantar-4K2 47</t>
  </si>
  <si>
    <t>07/12/1989 3 p.m.</t>
  </si>
  <si>
    <t>Soyuz U | Resurs-F 3</t>
  </si>
  <si>
    <t>Resurs-F 3</t>
  </si>
  <si>
    <t>07/18/1989 9:44 a.m.</t>
  </si>
  <si>
    <t>Soyuz U | Orlets-1 1</t>
  </si>
  <si>
    <t>Orlets-1 1</t>
  </si>
  <si>
    <t>07/18/1989 12:10 p.m.</t>
  </si>
  <si>
    <t>Soyuz U | Zenit-8 84</t>
  </si>
  <si>
    <t>Zenit-8 84</t>
  </si>
  <si>
    <t>07/20/1989 8:59 a.m.</t>
  </si>
  <si>
    <t>Tsiklon-2 | US-P 30</t>
  </si>
  <si>
    <t>US-P 30</t>
  </si>
  <si>
    <t>07/24/1989 midnight</t>
  </si>
  <si>
    <t>Kosmos-3M | Parus 67</t>
  </si>
  <si>
    <t>Parus 67</t>
  </si>
  <si>
    <t>07/25/1989 7:48 a.m.</t>
  </si>
  <si>
    <t>Soyuz U | Zenit-8 85</t>
  </si>
  <si>
    <t>Zenit-8 85</t>
  </si>
  <si>
    <t>08/02/1989 11:29 a.m.</t>
  </si>
  <si>
    <t>Space Shuttle Columbia / OV-102 | STS-28</t>
  </si>
  <si>
    <t>STS-28</t>
  </si>
  <si>
    <t>08/08/1989 12:37 p.m.</t>
  </si>
  <si>
    <t>Ariane 44LP | TV-Sat 2</t>
  </si>
  <si>
    <t>TV-Sat 2</t>
  </si>
  <si>
    <t>08/08/1989 11:25 p.m.</t>
  </si>
  <si>
    <t>Soyuz U | Resurs-F2 4</t>
  </si>
  <si>
    <t>Resurs-F2 4</t>
  </si>
  <si>
    <t>08/15/1989 10:29 a.m.</t>
  </si>
  <si>
    <t>Delta 6925 | GPS-2 3</t>
  </si>
  <si>
    <t>GPS-2 3</t>
  </si>
  <si>
    <t>08/18/1989 5:57 a.m.</t>
  </si>
  <si>
    <t>Soyuz U | Zenit-8 86</t>
  </si>
  <si>
    <t>Zenit-8 86</t>
  </si>
  <si>
    <t>08/22/1989 12:59 p.m.</t>
  </si>
  <si>
    <t>Soyuz-U2 | Progress M-1</t>
  </si>
  <si>
    <t>08/23/1989 3:09 a.m.</t>
  </si>
  <si>
    <t>Delta 4925-8 | Marcopolo 1</t>
  </si>
  <si>
    <t>Delta 4925-8</t>
  </si>
  <si>
    <t>Marcopolo 1</t>
  </si>
  <si>
    <t>08/27/1989 10:59 p.m.</t>
  </si>
  <si>
    <t>Tsiklon-3 | Geo-IK 11</t>
  </si>
  <si>
    <t>Geo-IK 11</t>
  </si>
  <si>
    <t>08/28/1989 12:14 a.m.</t>
  </si>
  <si>
    <t>Titan 34D Transtage | DSCS-2 15</t>
  </si>
  <si>
    <t>DSCS-2 15</t>
  </si>
  <si>
    <t>09/04/1989 5:54 a.m.</t>
  </si>
  <si>
    <t>H-1 | Himawari 4</t>
  </si>
  <si>
    <t>Himawari 4</t>
  </si>
  <si>
    <t>09/05/1989 7:11 p.m.</t>
  </si>
  <si>
    <t>Soyuz-U2 | Soyuz TM-8</t>
  </si>
  <si>
    <t>Soyuz TM-8</t>
  </si>
  <si>
    <t>09/05/1989 9:38 p.m.</t>
  </si>
  <si>
    <t>Titan II SLV | P-11 5104</t>
  </si>
  <si>
    <t>P-11 5104</t>
  </si>
  <si>
    <t>09/06/1989 1:48 a.m.</t>
  </si>
  <si>
    <t>Soyuz-U-PVB | Resurs-F 5</t>
  </si>
  <si>
    <t>Resurs-F 5</t>
  </si>
  <si>
    <t>09/06/1989 10:49 a.m.</t>
  </si>
  <si>
    <t>Tsiklon-3 | Strela-3 43 to 48</t>
  </si>
  <si>
    <t>Strela-3 43 to 48</t>
  </si>
  <si>
    <t>09/14/1989 9:49 a.m.</t>
  </si>
  <si>
    <t>Soyuz U | Bion 9</t>
  </si>
  <si>
    <t>Bion 9</t>
  </si>
  <si>
    <t>09/15/1989 6:30 a.m.</t>
  </si>
  <si>
    <t>Soyuz U | Zenit-8 87</t>
  </si>
  <si>
    <t>Zenit-8 87</t>
  </si>
  <si>
    <t>09/22/1989 8 a.m.</t>
  </si>
  <si>
    <t>Atlas G Centaur | FLTSATCOM F8</t>
  </si>
  <si>
    <t>FLTSATCOM F8</t>
  </si>
  <si>
    <t>09/25/1989 8:56 a.m.</t>
  </si>
  <si>
    <t>Molniya-M | Molniya-1T 76</t>
  </si>
  <si>
    <t>Molniya-1T 76</t>
  </si>
  <si>
    <t>09/27/1989 2:38 p.m.</t>
  </si>
  <si>
    <t>Tsiklon-2 | US-P 31</t>
  </si>
  <si>
    <t>US-P 31</t>
  </si>
  <si>
    <t>09/27/1989 4:20 p.m.</t>
  </si>
  <si>
    <t>Tsiklon-3 | AUOS-Z-AV-IK 1</t>
  </si>
  <si>
    <t>AUOS-Z-AV-IK 1</t>
  </si>
  <si>
    <t>09/28/1989 12:04 a.m.</t>
  </si>
  <si>
    <t>Proton | Gorizont 19</t>
  </si>
  <si>
    <t>Gorizont 19</t>
  </si>
  <si>
    <t>09/28/1989 5:05 p.m.</t>
  </si>
  <si>
    <t>Soyuz U | Yantar-4K2 48</t>
  </si>
  <si>
    <t>Yantar-4K2 48</t>
  </si>
  <si>
    <t>10/03/1989 2:59 p.m.</t>
  </si>
  <si>
    <t>Soyuz U | Zenit-8 88</t>
  </si>
  <si>
    <t>Zenit-8 88</t>
  </si>
  <si>
    <t>10/17/1989 1 p.m.</t>
  </si>
  <si>
    <t>Space Shuttle Atlantis / OV-104 | STS-34</t>
  </si>
  <si>
    <t>STS-34</t>
  </si>
  <si>
    <t>10/18/1989 4:53 p.m.</t>
  </si>
  <si>
    <t>Delta 6925 | GPS-2 4</t>
  </si>
  <si>
    <t>GPS-2 4</t>
  </si>
  <si>
    <t>10/21/1989 9:31 a.m.</t>
  </si>
  <si>
    <t>Tsiklon-3 | Meteor-3 3</t>
  </si>
  <si>
    <t>Meteor-3 3</t>
  </si>
  <si>
    <t>10/24/1989 9:35 p.m.</t>
  </si>
  <si>
    <t>Ariane 44L | Intelsat 602</t>
  </si>
  <si>
    <t>Intelsat 602</t>
  </si>
  <si>
    <t>10/27/1989 11:05 p.m.</t>
  </si>
  <si>
    <t>Soyuz U | Yantar-4KS1 13</t>
  </si>
  <si>
    <t>Yantar-4KS1 13</t>
  </si>
  <si>
    <t>11/17/1989 10:50 a.m.</t>
  </si>
  <si>
    <t>Delta 5920-8 | COBE</t>
  </si>
  <si>
    <t>Delta 5920-8</t>
  </si>
  <si>
    <t>COBE</t>
  </si>
  <si>
    <t>11/18/1989 2:34 p.m.</t>
  </si>
  <si>
    <t>Space Shuttle Discovery / OV-103 | STS-33</t>
  </si>
  <si>
    <t>STS-33</t>
  </si>
  <si>
    <t>11/23/1989 12:23 a.m.</t>
  </si>
  <si>
    <t>Molniya-M | US-K 61</t>
  </si>
  <si>
    <t>US-K 61</t>
  </si>
  <si>
    <t>11/23/1989 8:35 p.m.</t>
  </si>
  <si>
    <t>Tsiklon-2 | US-P 32</t>
  </si>
  <si>
    <t>US-P 32</t>
  </si>
  <si>
    <t>11/24/1989 11:22 p.m.</t>
  </si>
  <si>
    <t>Proton | Kvant-2</t>
  </si>
  <si>
    <t>Kvant-2</t>
  </si>
  <si>
    <t>11/26/1989 1:01 p.m.</t>
  </si>
  <si>
    <t>Molniya-M | Molniya-3 46L</t>
  </si>
  <si>
    <t>Molniya-3 46L</t>
  </si>
  <si>
    <t>11/28/1989 10:02 a.m.</t>
  </si>
  <si>
    <t>Soyuz U | Yantar-4K2 49</t>
  </si>
  <si>
    <t>Yantar-4K2 49</t>
  </si>
  <si>
    <t>11/30/1989 3 p.m.</t>
  </si>
  <si>
    <t>Proton-K/D-1 | Granat</t>
  </si>
  <si>
    <t>Granat</t>
  </si>
  <si>
    <t>12/01/1989 8:20 p.m.</t>
  </si>
  <si>
    <t>Delta 6925 | GPS-2 5</t>
  </si>
  <si>
    <t>GPS-2 5</t>
  </si>
  <si>
    <t>12/11/1989 6:10 p.m.</t>
  </si>
  <si>
    <t>Proton | Raduga 24</t>
  </si>
  <si>
    <t>Raduga 24</t>
  </si>
  <si>
    <t>12/15/1989 11:30 a.m.</t>
  </si>
  <si>
    <t>Soyuz-U2 | Progress M-2</t>
  </si>
  <si>
    <t>12/20/1989 3:30 a.m.</t>
  </si>
  <si>
    <t>Tsiklon-3 | Koltso 2</t>
  </si>
  <si>
    <t>Koltso 2</t>
  </si>
  <si>
    <t>12/27/1989 midnight</t>
  </si>
  <si>
    <t>Proton | Luch #3</t>
  </si>
  <si>
    <t>Luch #3</t>
  </si>
  <si>
    <t>12/27/1989 11:10 a.m.</t>
  </si>
  <si>
    <t>Commercial Titan III | Skynet 4A &amp; JCSat 2</t>
  </si>
  <si>
    <t>Martin Marietta</t>
  </si>
  <si>
    <t>Commercial Titan III</t>
  </si>
  <si>
    <t>Skynet 4A &amp; JCSat 2</t>
  </si>
  <si>
    <t>01/01/1990 12:07 a.m.</t>
  </si>
  <si>
    <t>Space Shuttle Columbia / OV-102 | STS-32</t>
  </si>
  <si>
    <t>STS-32</t>
  </si>
  <si>
    <t>01/09/1990 12:35 p.m.</t>
  </si>
  <si>
    <t>Soyuz U | Zenit-8 89</t>
  </si>
  <si>
    <t>Zenit-8 89</t>
  </si>
  <si>
    <t>01/17/1990 2:45 p.m.</t>
  </si>
  <si>
    <t>Kosmos-3M | Strela-2M 47</t>
  </si>
  <si>
    <t>Strela-2M 47</t>
  </si>
  <si>
    <t>01/18/1990 12:52 p.m.</t>
  </si>
  <si>
    <t>Ariane 40 | SPOT 2</t>
  </si>
  <si>
    <t>Ariane 40</t>
  </si>
  <si>
    <t>SPOT 2</t>
  </si>
  <si>
    <t>01/22/1990 1:35 a.m.</t>
  </si>
  <si>
    <t>Molniya-M | Molniya-3 53L</t>
  </si>
  <si>
    <t>Molniya-3 53L</t>
  </si>
  <si>
    <t>01/23/1990 2:51 a.m.</t>
  </si>
  <si>
    <t>Mu-3S-II | Hiten</t>
  </si>
  <si>
    <t>Hiten</t>
  </si>
  <si>
    <t>01/24/1990 11:46 a.m.</t>
  </si>
  <si>
    <t>Delta 6925 | GPS-2 6</t>
  </si>
  <si>
    <t>GPS-2 6</t>
  </si>
  <si>
    <t>01/24/1990 10:55 p.m.</t>
  </si>
  <si>
    <t>Soyuz U | Yantar-4K2 50</t>
  </si>
  <si>
    <t>Yantar-4K2 50</t>
  </si>
  <si>
    <t>01/25/1990 5:15 p.m.</t>
  </si>
  <si>
    <t>Tsiklon-3 | Tselina-R 2</t>
  </si>
  <si>
    <t>Tselina-R 2</t>
  </si>
  <si>
    <t>01/30/1990 11:20 a.m.</t>
  </si>
  <si>
    <t>Long March 3 | DFH-2A 4</t>
  </si>
  <si>
    <t>DFH-2A 4</t>
  </si>
  <si>
    <t>02/04/1990 12:27 p.m.</t>
  </si>
  <si>
    <t>Kosmos-3M | Duga-K 2</t>
  </si>
  <si>
    <t>Duga-K 2</t>
  </si>
  <si>
    <t>02/06/1990 4:30 p.m.</t>
  </si>
  <si>
    <t>H-1 | Momo 1b</t>
  </si>
  <si>
    <t>Momo 1b</t>
  </si>
  <si>
    <t>02/07/1990 1:33 a.m.</t>
  </si>
  <si>
    <t>Soyuz-U2 | Soyuz TM-9</t>
  </si>
  <si>
    <t>Soyuz TM-9</t>
  </si>
  <si>
    <t>02/11/1990 6:16 a.m.</t>
  </si>
  <si>
    <t>Delta 6920-8 | LACE &amp; RME</t>
  </si>
  <si>
    <t>Delta 6920-8</t>
  </si>
  <si>
    <t>LACE &amp; RME</t>
  </si>
  <si>
    <t>02/14/1990 4:15 p.m.</t>
  </si>
  <si>
    <t>Proton | Raduga 25</t>
  </si>
  <si>
    <t>Raduga 25</t>
  </si>
  <si>
    <t>02/15/1990 7:52 a.m.</t>
  </si>
  <si>
    <t>Ariane 44L | Superbird B &amp; BS 2x</t>
  </si>
  <si>
    <t>Superbird B &amp; BS 2x</t>
  </si>
  <si>
    <t>02/22/1990 11:17 p.m.</t>
  </si>
  <si>
    <t>Kosmos-3M | Nadezhda 5</t>
  </si>
  <si>
    <t>Nadezhda 5</t>
  </si>
  <si>
    <t>02/27/1990 8:59 p.m.</t>
  </si>
  <si>
    <t>Tsiklon-3 | Okean-O1 5</t>
  </si>
  <si>
    <t>Okean-O1 5</t>
  </si>
  <si>
    <t>02/28/1990 12:55 a.m.</t>
  </si>
  <si>
    <t>Space Shuttle Atlantis / OV-104 | STS-36</t>
  </si>
  <si>
    <t>STS-36</t>
  </si>
  <si>
    <t>02/28/1990 7:50 a.m.</t>
  </si>
  <si>
    <t>Soyuz-U2 | Progress M-3</t>
  </si>
  <si>
    <t>02/28/1990 11:10 p.m.</t>
  </si>
  <si>
    <t>Commercial Titan III | Intelsat 603</t>
  </si>
  <si>
    <t>Intelsat 603</t>
  </si>
  <si>
    <t>03/14/1990 11:52 a.m.</t>
  </si>
  <si>
    <t>Tsiklon-2 | US-P 33</t>
  </si>
  <si>
    <t>US-P 33</t>
  </si>
  <si>
    <t>03/14/1990 3:27 p.m.</t>
  </si>
  <si>
    <t>Kosmos-3M | Parus 68</t>
  </si>
  <si>
    <t>Parus 68</t>
  </si>
  <si>
    <t>03/20/1990 12:25 a.m.</t>
  </si>
  <si>
    <t>Soyuz U | Zenit-8 90</t>
  </si>
  <si>
    <t>Zenit-8 90</t>
  </si>
  <si>
    <t>03/22/1990 7:20 a.m.</t>
  </si>
  <si>
    <t>Delta 6925 | GPS-2 7</t>
  </si>
  <si>
    <t>GPS-2 7</t>
  </si>
  <si>
    <t>03/26/1990 2:45 a.m.</t>
  </si>
  <si>
    <t>Molniya-M | US-K 62</t>
  </si>
  <si>
    <t>US-K 62</t>
  </si>
  <si>
    <t>03/27/1990 4:40 p.m.</t>
  </si>
  <si>
    <t>Shavit | Ofeq-2</t>
  </si>
  <si>
    <t>Ofeq-2</t>
  </si>
  <si>
    <t>04/03/1990 12:02 p.m.</t>
  </si>
  <si>
    <t>Soyuz U | Yantar-4K2 51</t>
  </si>
  <si>
    <t>Yantar-4K2 51</t>
  </si>
  <si>
    <t>04/03/1990 6 p.m.</t>
  </si>
  <si>
    <t>Pegasus | Pegsat, NavySat</t>
  </si>
  <si>
    <t>Orbital Sciences Corporation</t>
  </si>
  <si>
    <t>Pegasus</t>
  </si>
  <si>
    <t>04/05/1990 7:10 p.m.</t>
  </si>
  <si>
    <t>Edwards Air Force Base | Air launch to orbit</t>
  </si>
  <si>
    <t>Kosmos-3M | Strela-1M 345-352</t>
  </si>
  <si>
    <t>Strela-1M 345-352</t>
  </si>
  <si>
    <t>04/06/1990 3:13 a.m.</t>
  </si>
  <si>
    <t>Long March 3 | Asiasat 1</t>
  </si>
  <si>
    <t>Asiasat 1</t>
  </si>
  <si>
    <t>04/07/1990 1:30 p.m.</t>
  </si>
  <si>
    <t>Atlas E Altair | POGS &amp; SSR, TEX, SCE</t>
  </si>
  <si>
    <t>Atlas E Altair</t>
  </si>
  <si>
    <t>POGS &amp; SSR, TEX, SCE</t>
  </si>
  <si>
    <t>04/11/1990 3 p.m.</t>
  </si>
  <si>
    <t>Soyuz U | Foton 6</t>
  </si>
  <si>
    <t>Foton 6</t>
  </si>
  <si>
    <t>04/11/1990 5 p.m.</t>
  </si>
  <si>
    <t>Soyuz U | Yantar-4KS1 14</t>
  </si>
  <si>
    <t>Yantar-4KS1 14</t>
  </si>
  <si>
    <t>04/13/1990 6:53 p.m.</t>
  </si>
  <si>
    <t>Delta 6925-8 | Palapa B2R</t>
  </si>
  <si>
    <t>Delta 6925-8</t>
  </si>
  <si>
    <t>Palapa B2R</t>
  </si>
  <si>
    <t>04/13/1990 10:28 p.m.</t>
  </si>
  <si>
    <t>Soyuz U | Zenit-8 91</t>
  </si>
  <si>
    <t>Zenit-8 91</t>
  </si>
  <si>
    <t>04/17/1990 8 a.m.</t>
  </si>
  <si>
    <t>Kosmos-3M | Parus 69</t>
  </si>
  <si>
    <t>Parus 69</t>
  </si>
  <si>
    <t>04/20/1990 6:41 p.m.</t>
  </si>
  <si>
    <t>Space Shuttle Discovery / OV-103 | STS-31</t>
  </si>
  <si>
    <t>STS-31</t>
  </si>
  <si>
    <t>04/24/1990 12:33 p.m.</t>
  </si>
  <si>
    <t>Kosmos-3M | Taifun-2 25</t>
  </si>
  <si>
    <t>Taifun-2 25</t>
  </si>
  <si>
    <t>04/25/1990 1 p.m.</t>
  </si>
  <si>
    <t>Molniya-M | Molniya-1T 77</t>
  </si>
  <si>
    <t>Molniya-1T 77</t>
  </si>
  <si>
    <t>04/26/1990 1:37 a.m.</t>
  </si>
  <si>
    <t>Molniya-M | US-K 63</t>
  </si>
  <si>
    <t>US-K 63</t>
  </si>
  <si>
    <t>04/28/1990 11:37 a.m.</t>
  </si>
  <si>
    <t>Soyuz-U2 | Progress 42</t>
  </si>
  <si>
    <t>05/05/1990 8:44 p.m.</t>
  </si>
  <si>
    <t>Soyuz U | Yantar-4K2 52</t>
  </si>
  <si>
    <t>Yantar-4K2 52</t>
  </si>
  <si>
    <t>05/07/1990 6:39 p.m.</t>
  </si>
  <si>
    <t>Scout G-1 | MACSAT 1 &amp; 2</t>
  </si>
  <si>
    <t>MACSAT 1 &amp; 2</t>
  </si>
  <si>
    <t>05/09/1990 5:50 p.m.</t>
  </si>
  <si>
    <t>Soyuz U | Yantar-1KFT 12</t>
  </si>
  <si>
    <t>Yantar-1KFT 12</t>
  </si>
  <si>
    <t>05/15/1990 9:55 a.m.</t>
  </si>
  <si>
    <t>Proton | Uragan 36 to 38</t>
  </si>
  <si>
    <t>Uragan 36 to 38</t>
  </si>
  <si>
    <t>05/19/1990 8:32 a.m.</t>
  </si>
  <si>
    <t>Zenit-2 | Tselina-2 7</t>
  </si>
  <si>
    <t>Tselina-2 7</t>
  </si>
  <si>
    <t>05/22/1990 5:14 a.m.</t>
  </si>
  <si>
    <t>45/2 | Baikonur Cosmodrome, Republic of Kazakhstan</t>
  </si>
  <si>
    <t>Soyuz U | Resurs-F 6</t>
  </si>
  <si>
    <t>Resurs-F 6</t>
  </si>
  <si>
    <t>05/29/1990 7:19 a.m.</t>
  </si>
  <si>
    <t>Proton | Kristall</t>
  </si>
  <si>
    <t>Kristall</t>
  </si>
  <si>
    <t>05/31/1990 10:33 a.m.</t>
  </si>
  <si>
    <t>Delta 6920-10 | ROSAT</t>
  </si>
  <si>
    <t>Delta 6920-10</t>
  </si>
  <si>
    <t>ROSAT</t>
  </si>
  <si>
    <t>06/01/1990 9:48 p.m.</t>
  </si>
  <si>
    <t>Titan 405A | SLDCOM 1</t>
  </si>
  <si>
    <t>Titan 405A</t>
  </si>
  <si>
    <t>SLDCOM 1</t>
  </si>
  <si>
    <t>06/08/1990 5:21 a.m.</t>
  </si>
  <si>
    <t>Delta 4925-8 | Insat 1D</t>
  </si>
  <si>
    <t>Insat 1D</t>
  </si>
  <si>
    <t>06/12/1990 5:52 a.m.</t>
  </si>
  <si>
    <t>Molniya-M | Molniya-3 47L</t>
  </si>
  <si>
    <t>Molniya-3 47L</t>
  </si>
  <si>
    <t>06/13/1990 1:07 a.m.</t>
  </si>
  <si>
    <t>Soyuz U | Zenit-8 92</t>
  </si>
  <si>
    <t>Zenit-8 92</t>
  </si>
  <si>
    <t>06/19/1990 8:45 a.m.</t>
  </si>
  <si>
    <t>Proton-K/DM | Gorizont 20</t>
  </si>
  <si>
    <t>Gorizont 20</t>
  </si>
  <si>
    <t>06/20/1990 11:36 p.m.</t>
  </si>
  <si>
    <t>Molniya-M | US-K 64</t>
  </si>
  <si>
    <t>US-K 64</t>
  </si>
  <si>
    <t>06/21/1990 8:45 p.m.</t>
  </si>
  <si>
    <t>Commercial Titan III | Intelsat 604</t>
  </si>
  <si>
    <t>Intelsat 604</t>
  </si>
  <si>
    <t>06/23/1990 11:19 a.m.</t>
  </si>
  <si>
    <t>Tsiklon-3 | Meteor-2 19</t>
  </si>
  <si>
    <t>Meteor-2 19</t>
  </si>
  <si>
    <t>06/27/1990 10:30 p.m.</t>
  </si>
  <si>
    <t>Soyuz U | Yantar-4K2 53</t>
  </si>
  <si>
    <t>Yantar-4K2 53</t>
  </si>
  <si>
    <t>07/03/1990 7:19 p.m.</t>
  </si>
  <si>
    <t>Soyuz-U | Gamma</t>
  </si>
  <si>
    <t>Gamma</t>
  </si>
  <si>
    <t>07/11/1990 10 a.m.</t>
  </si>
  <si>
    <t>Long March 2E | BADR &amp; Aussat-B-MFS</t>
  </si>
  <si>
    <t>Long March 2E</t>
  </si>
  <si>
    <t>BADR &amp; Aussat-B-MFS</t>
  </si>
  <si>
    <t>07/16/1990 12:40 a.m.</t>
  </si>
  <si>
    <t>Launch Complex 2 (LC-2) | Xichang Satellite Launch Center, People's Republic of China</t>
  </si>
  <si>
    <t>Soyuz-U-PVB | Resurs-F2 5</t>
  </si>
  <si>
    <t>Resurs-F2 5</t>
  </si>
  <si>
    <t>07/17/1990 9:29 a.m.</t>
  </si>
  <si>
    <t>Proton | Potok 6</t>
  </si>
  <si>
    <t>Potok 6</t>
  </si>
  <si>
    <t>07/18/1990 9:46 p.m.</t>
  </si>
  <si>
    <t>Soyuz U | Zenit-8 93</t>
  </si>
  <si>
    <t>Zenit-8 93</t>
  </si>
  <si>
    <t>07/20/1990 8:40 a.m.</t>
  </si>
  <si>
    <t>Ariane 44L | TDF 2 &amp; DFS-Kopernikus 2</t>
  </si>
  <si>
    <t>TDF 2 &amp; DFS-Kopernikus 2</t>
  </si>
  <si>
    <t>07/24/1990 10:25 p.m.</t>
  </si>
  <si>
    <t>Molniya 8K78M-PVB | US-K 65</t>
  </si>
  <si>
    <t>Molniya 8K78M-PVB</t>
  </si>
  <si>
    <t>US-K 65</t>
  </si>
  <si>
    <t>07/25/1990 6:13 p.m.</t>
  </si>
  <si>
    <t>Atlas I | CRRES</t>
  </si>
  <si>
    <t>General Dynamics</t>
  </si>
  <si>
    <t>Atlas I</t>
  </si>
  <si>
    <t>CRRES</t>
  </si>
  <si>
    <t>07/25/1990 7:21 p.m.</t>
  </si>
  <si>
    <t>Tsiklon-3 | Geo-IK 12</t>
  </si>
  <si>
    <t>Geo-IK 12</t>
  </si>
  <si>
    <t>07/30/1990 12:06 a.m.</t>
  </si>
  <si>
    <t>Soyuz-U2 | Soyuz TM-10</t>
  </si>
  <si>
    <t>Soyuz TM-10</t>
  </si>
  <si>
    <t>08/01/1990 9:32 a.m.</t>
  </si>
  <si>
    <t>Delta 6925 | GPS-2 8</t>
  </si>
  <si>
    <t>GPS-2 8</t>
  </si>
  <si>
    <t>08/02/1990 5:39 a.m.</t>
  </si>
  <si>
    <t>Soyuz-U-PVB | Yantar-4K2 54</t>
  </si>
  <si>
    <t>Yantar-4K2 54</t>
  </si>
  <si>
    <t>08/03/1990 7:45 p.m.</t>
  </si>
  <si>
    <t>Tsiklon-3 | Strela-3 49 to 54</t>
  </si>
  <si>
    <t>Strela-3 49 to 54</t>
  </si>
  <si>
    <t>08/08/1990 4:15 a.m.</t>
  </si>
  <si>
    <t>Proton | Ekran-M 14L</t>
  </si>
  <si>
    <t>Ekran-M 14L</t>
  </si>
  <si>
    <t>08/09/1990 8:18 p.m.</t>
  </si>
  <si>
    <t>Molniya-M | Molniya-1T 78</t>
  </si>
  <si>
    <t>Molniya-1T 78</t>
  </si>
  <si>
    <t>08/10/1990 8:18 p.m.</t>
  </si>
  <si>
    <t>Soyuz-U2 | Progress M-4</t>
  </si>
  <si>
    <t>08/15/1990 4 a.m.</t>
  </si>
  <si>
    <t>Soyuz-U-PVB | Resurs-F 8</t>
  </si>
  <si>
    <t>Resurs-F 8</t>
  </si>
  <si>
    <t>08/16/1990 9:54 a.m.</t>
  </si>
  <si>
    <t>Delta 6925 | Marcopolo 2</t>
  </si>
  <si>
    <t>Marcopolo 2</t>
  </si>
  <si>
    <t>08/18/1990 12:42 a.m.</t>
  </si>
  <si>
    <t>Tsiklon-2 | US-P 34</t>
  </si>
  <si>
    <t>US-P 34</t>
  </si>
  <si>
    <t>08/23/1990 4:17 p.m.</t>
  </si>
  <si>
    <t>Molniya 8K78M-PVB | US-K 66</t>
  </si>
  <si>
    <t>US-K 66</t>
  </si>
  <si>
    <t>08/28/1990 7:49 a.m.</t>
  </si>
  <si>
    <t>H-1 | Yuri 3A</t>
  </si>
  <si>
    <t>Yuri 3A</t>
  </si>
  <si>
    <t>08/28/1990 9:05 a.m.</t>
  </si>
  <si>
    <t>Kosmos-3M | Taifun-1 23</t>
  </si>
  <si>
    <t>Taifun-1 23</t>
  </si>
  <si>
    <t>08/28/1990 3:45 p.m.</t>
  </si>
  <si>
    <t>Ariane 44LP | Skynet 4C &amp; Eutelsat-2 F1</t>
  </si>
  <si>
    <t>Skynet 4C &amp; Eutelsat-2 F1</t>
  </si>
  <si>
    <t>08/30/1990 10:46 p.m.</t>
  </si>
  <si>
    <t>Soyuz U | Zenit-8 94</t>
  </si>
  <si>
    <t>Zenit-8 94</t>
  </si>
  <si>
    <t>08/31/1990 8 a.m.</t>
  </si>
  <si>
    <t>Long March 4A | Feng Yun 1B</t>
  </si>
  <si>
    <t>Feng Yun 1B</t>
  </si>
  <si>
    <t>09/03/1990 12:53 a.m.</t>
  </si>
  <si>
    <t>Soyuz-U-PVB | Resurs-F 9</t>
  </si>
  <si>
    <t>Resurs-F 9</t>
  </si>
  <si>
    <t>09/07/1990 11:59 a.m.</t>
  </si>
  <si>
    <t>Kosmos-3M | Parus 70</t>
  </si>
  <si>
    <t>Parus 70</t>
  </si>
  <si>
    <t>09/14/1990 5:59 a.m.</t>
  </si>
  <si>
    <t>Molniya-M | Molniya-3 54L</t>
  </si>
  <si>
    <t>Molniya-3 54L</t>
  </si>
  <si>
    <t>09/20/1990 8:16 p.m.</t>
  </si>
  <si>
    <t>Soyuz-U2 | Progress M-5</t>
  </si>
  <si>
    <t>09/27/1990 10:37 a.m.</t>
  </si>
  <si>
    <t>Tsiklon-3 | Meteor-2 20</t>
  </si>
  <si>
    <t>Meteor-2 20</t>
  </si>
  <si>
    <t>09/28/1990 7:30 a.m.</t>
  </si>
  <si>
    <t>Soyuz-U | Orlets-1 2</t>
  </si>
  <si>
    <t>Orlets-1 2</t>
  </si>
  <si>
    <t>10/01/1990 11 a.m.</t>
  </si>
  <si>
    <t>Delta 6925 | GPS-2 9</t>
  </si>
  <si>
    <t>GPS-2 9</t>
  </si>
  <si>
    <t>10/01/1990 9:56 p.m.</t>
  </si>
  <si>
    <t>Zenit-2 | Tselina-2 8</t>
  </si>
  <si>
    <t>Tselina-2 8</t>
  </si>
  <si>
    <t>10/04/1990 4:28 a.m.</t>
  </si>
  <si>
    <t>Long March 2 | FSW-1 3</t>
  </si>
  <si>
    <t>FSW-1 3</t>
  </si>
  <si>
    <t>10/05/1990 6:14 a.m.</t>
  </si>
  <si>
    <t>Space Shuttle Discovery / OV-103 | STS-41</t>
  </si>
  <si>
    <t>STS-41</t>
  </si>
  <si>
    <t>10/06/1990 11:47 a.m.</t>
  </si>
  <si>
    <t>Ariane 44L | SBS 6 &amp; Galaxy 6</t>
  </si>
  <si>
    <t>SBS 6 &amp; Galaxy 6</t>
  </si>
  <si>
    <t>10/12/1990 10:58 p.m.</t>
  </si>
  <si>
    <t>Soyuz U | Yantar-4K2 55</t>
  </si>
  <si>
    <t>Yantar-4K2 55</t>
  </si>
  <si>
    <t>10/16/1990 7 p.m.</t>
  </si>
  <si>
    <t>Delta 6925 | INMARSAT II F-1</t>
  </si>
  <si>
    <t>INMARSAT II F-1</t>
  </si>
  <si>
    <t>10/30/1990 11:16 p.m.</t>
  </si>
  <si>
    <t>Proton | Gorizont 21</t>
  </si>
  <si>
    <t>Gorizont 21</t>
  </si>
  <si>
    <t>11/03/1990 2:40 p.m.</t>
  </si>
  <si>
    <t>Titan 402A IUS | DSP 15</t>
  </si>
  <si>
    <t>DSP 15</t>
  </si>
  <si>
    <t>11/13/1990 12:37 a.m.</t>
  </si>
  <si>
    <t>Tsiklon-2 | US-P 35</t>
  </si>
  <si>
    <t>US-P 35</t>
  </si>
  <si>
    <t>11/14/1990 6:33 a.m.</t>
  </si>
  <si>
    <t>Space Shuttle Atlantis / OV-104 | STS-38</t>
  </si>
  <si>
    <t>STS-38</t>
  </si>
  <si>
    <t>11/15/1990 11:48 p.m.</t>
  </si>
  <si>
    <t>Soyuz U | Zenit-8 95</t>
  </si>
  <si>
    <t>Zenit-8 95</t>
  </si>
  <si>
    <t>11/16/1990 4:30 p.m.</t>
  </si>
  <si>
    <t>Molniya 8K78M-PVB | US-K 67</t>
  </si>
  <si>
    <t>US-K 67</t>
  </si>
  <si>
    <t>11/20/1990 2:33 a.m.</t>
  </si>
  <si>
    <t>Ariane 42P | Satcom C1 &amp; GStar 4</t>
  </si>
  <si>
    <t>Ariane 42P</t>
  </si>
  <si>
    <t>Satcom C1 &amp; GStar 4</t>
  </si>
  <si>
    <t>11/20/1990 11:11 p.m.</t>
  </si>
  <si>
    <t>Molniya-M | Molniya-1T 79</t>
  </si>
  <si>
    <t>Molniya-1T 79</t>
  </si>
  <si>
    <t>11/23/1990 3:51 a.m.</t>
  </si>
  <si>
    <t>Proton | Gorizont 22</t>
  </si>
  <si>
    <t>Gorizont 22</t>
  </si>
  <si>
    <t>11/23/1990 1:22 p.m.</t>
  </si>
  <si>
    <t>Delta II | GPS IIA-1</t>
  </si>
  <si>
    <t>Delta II</t>
  </si>
  <si>
    <t>GPS IIA-1</t>
  </si>
  <si>
    <t>11/26/1990 9:39 p.m.</t>
  </si>
  <si>
    <t>Tsiklon-3 | Koltso 3</t>
  </si>
  <si>
    <t>Koltso 3</t>
  </si>
  <si>
    <t>11/28/1990 4:33 p.m.</t>
  </si>
  <si>
    <t>Atlas E | DMSP-5D2 F10</t>
  </si>
  <si>
    <t>DMSP-5D2 F10</t>
  </si>
  <si>
    <t>12/01/1990 3:57 p.m.</t>
  </si>
  <si>
    <t>Space Shuttle Columbia / OV-102 | STS-35</t>
  </si>
  <si>
    <t>STS-35</t>
  </si>
  <si>
    <t>12/02/1990 6:49 a.m.</t>
  </si>
  <si>
    <t>Soyuz-U2 | Soyuz TM-11</t>
  </si>
  <si>
    <t>Soyuz TM-11</t>
  </si>
  <si>
    <t>12/02/1990 8:13 a.m.</t>
  </si>
  <si>
    <t>Tsiklon-2 | US-P 36</t>
  </si>
  <si>
    <t>US-P 36</t>
  </si>
  <si>
    <t>12/04/1990 12:48 a.m.</t>
  </si>
  <si>
    <t>Soyuz U | Yantar-4K2 56</t>
  </si>
  <si>
    <t>Yantar-4K2 56</t>
  </si>
  <si>
    <t>12/04/1990 6:30 p.m.</t>
  </si>
  <si>
    <t>Proton | Uragan 39 to 41</t>
  </si>
  <si>
    <t>Uragan 39 to 41</t>
  </si>
  <si>
    <t>12/08/1990 2:43 a.m.</t>
  </si>
  <si>
    <t>Kosmos-3M | Strela-2M 48</t>
  </si>
  <si>
    <t>Strela-2M 48</t>
  </si>
  <si>
    <t>12/10/1990 7:54 a.m.</t>
  </si>
  <si>
    <t>Proton | Raduga 26</t>
  </si>
  <si>
    <t>Raduga 26</t>
  </si>
  <si>
    <t>12/20/1990 11:35 a.m.</t>
  </si>
  <si>
    <t>Soyuz U | Yantar-4KS1 15</t>
  </si>
  <si>
    <t>Yantar-4KS1 15</t>
  </si>
  <si>
    <t>12/21/1990 6:20 a.m.</t>
  </si>
  <si>
    <t>Tsiklon-3 | Strela-3 55 to 60</t>
  </si>
  <si>
    <t>Strela-3 55 to 60</t>
  </si>
  <si>
    <t>12/22/1990 7:28 a.m.</t>
  </si>
  <si>
    <t>Soyuz-U-PVB | Zenit-8 96</t>
  </si>
  <si>
    <t>Zenit-8 96</t>
  </si>
  <si>
    <t>12/26/1990 11:10 a.m.</t>
  </si>
  <si>
    <t>Proton | Raduga-1 2</t>
  </si>
  <si>
    <t>Raduga-1 2</t>
  </si>
  <si>
    <t>12/27/1990 11:08 a.m.</t>
  </si>
  <si>
    <t>Delta II | NATO 4A</t>
  </si>
  <si>
    <t>NATO 4A</t>
  </si>
  <si>
    <t>01/08/1991 12:53 a.m.</t>
  </si>
  <si>
    <t>Soyuz-U2 | Progress M-6</t>
  </si>
  <si>
    <t>01/14/1991 2:50 p.m.</t>
  </si>
  <si>
    <t>Ariane 44L | Italsat 1</t>
  </si>
  <si>
    <t>Italsat 1</t>
  </si>
  <si>
    <t>01/15/1991 11:10 p.m.</t>
  </si>
  <si>
    <t>Soyuz-U-PVB | Zenit-8 97</t>
  </si>
  <si>
    <t>Zenit-8 97</t>
  </si>
  <si>
    <t>01/17/1991 10:30 a.m.</t>
  </si>
  <si>
    <t>Tsiklon-2 | US-P 37</t>
  </si>
  <si>
    <t>US-P 37</t>
  </si>
  <si>
    <t>01/18/1991 11:34 a.m.</t>
  </si>
  <si>
    <t>Kosmos-3M | Informator-1</t>
  </si>
  <si>
    <t>Informator-1</t>
  </si>
  <si>
    <t>01/29/1991 11:59 a.m.</t>
  </si>
  <si>
    <t>Kosmos-3M | Tsikada 17</t>
  </si>
  <si>
    <t>Tsikada 17</t>
  </si>
  <si>
    <t>02/05/1991 2:36 a.m.</t>
  </si>
  <si>
    <t>Soyuz U | Yantar-4K2 57</t>
  </si>
  <si>
    <t>Yantar-4K2 57</t>
  </si>
  <si>
    <t>02/07/1991 6:15 p.m.</t>
  </si>
  <si>
    <t>Kosmos-3M | Strela-1M 353-360</t>
  </si>
  <si>
    <t>Strela-1M 353-360</t>
  </si>
  <si>
    <t>02/12/1991 2:44 a.m.</t>
  </si>
  <si>
    <t>Proton | US-KMO 1</t>
  </si>
  <si>
    <t>US-KMO 1</t>
  </si>
  <si>
    <t>02/14/1991 8:31 a.m.</t>
  </si>
  <si>
    <t>Soyuz U | Yantar-1KFT 13</t>
  </si>
  <si>
    <t>Yantar-1KFT 13</t>
  </si>
  <si>
    <t>02/15/1991 9:30 a.m.</t>
  </si>
  <si>
    <t>Molniya-M | Molniya-1T 80</t>
  </si>
  <si>
    <t>Molniya-1T 80</t>
  </si>
  <si>
    <t>02/15/1991 3:19 p.m.</t>
  </si>
  <si>
    <t>Kosmos-3M | Parus 71</t>
  </si>
  <si>
    <t>Parus 71</t>
  </si>
  <si>
    <t>02/26/1991 4:53 a.m.</t>
  </si>
  <si>
    <t>Proton | Raduga 27</t>
  </si>
  <si>
    <t>Raduga 27</t>
  </si>
  <si>
    <t>02/28/1991 5:30 a.m.</t>
  </si>
  <si>
    <t>Ariane 44LP | Astra 1B &amp; Meteosat 5</t>
  </si>
  <si>
    <t>Astra 1B &amp; Meteosat 5</t>
  </si>
  <si>
    <t>03/02/1991 11:36 p.m.</t>
  </si>
  <si>
    <t>Soyuz-U-PVB | Zenit-8 98</t>
  </si>
  <si>
    <t>Zenit-8 98</t>
  </si>
  <si>
    <t>03/06/1991 3:30 p.m.</t>
  </si>
  <si>
    <t>Titan 403A | Onyx 2</t>
  </si>
  <si>
    <t>Titan 403A</t>
  </si>
  <si>
    <t>Onyx 2</t>
  </si>
  <si>
    <t>03/08/1991 12:03 p.m.</t>
  </si>
  <si>
    <t>Delta 6925 | INMARSAT II F-2</t>
  </si>
  <si>
    <t>INMARSAT II F-2</t>
  </si>
  <si>
    <t>03/08/1991 11:03 p.m.</t>
  </si>
  <si>
    <t>Kosmos-3M | Nadezhda 6</t>
  </si>
  <si>
    <t>Nadezhda 6</t>
  </si>
  <si>
    <t>03/12/1991 7:29 p.m.</t>
  </si>
  <si>
    <t>Soyuz-U2 | Progress M-7</t>
  </si>
  <si>
    <t>03/19/1991 1:05 p.m.</t>
  </si>
  <si>
    <t>Kosmos-3M | Taifun-1B 11</t>
  </si>
  <si>
    <t>Taifun-1B 11</t>
  </si>
  <si>
    <t>03/19/1991 2:30 p.m.</t>
  </si>
  <si>
    <t>Molniya-M | Molniya-3 55L</t>
  </si>
  <si>
    <t>Molniya-3 55L</t>
  </si>
  <si>
    <t>03/22/1991 12:19 p.m.</t>
  </si>
  <si>
    <t>Soyuz U | Yantar-4K2 58</t>
  </si>
  <si>
    <t>Yantar-4K2 58</t>
  </si>
  <si>
    <t>03/26/1991 1:45 p.m.</t>
  </si>
  <si>
    <t>Proton | Almaz-1</t>
  </si>
  <si>
    <t>Almaz-1</t>
  </si>
  <si>
    <t>03/31/1991 3:12 p.m.</t>
  </si>
  <si>
    <t>Proton | Uragan 42 to 44</t>
  </si>
  <si>
    <t>Uragan 42 to 44</t>
  </si>
  <si>
    <t>04/04/1991 10:47 a.m.</t>
  </si>
  <si>
    <t>Ariane 44P | Anik E2</t>
  </si>
  <si>
    <t>Ariane 44P</t>
  </si>
  <si>
    <t>Anik E2</t>
  </si>
  <si>
    <t>04/04/1991 11:33 p.m.</t>
  </si>
  <si>
    <t>Space Shuttle Atlantis / OV-104 | STS-37</t>
  </si>
  <si>
    <t>STS-37</t>
  </si>
  <si>
    <t>04/05/1991 2:22 p.m.</t>
  </si>
  <si>
    <t>Delta II | ASC 2</t>
  </si>
  <si>
    <t>ASC 2</t>
  </si>
  <si>
    <t>04/13/1991 12:09 a.m.</t>
  </si>
  <si>
    <t>Kosmos-3M | Parus 72</t>
  </si>
  <si>
    <t>Parus 72</t>
  </si>
  <si>
    <t>04/16/1991 7:21 a.m.</t>
  </si>
  <si>
    <t>Atlas I | BS-3H</t>
  </si>
  <si>
    <t>BS-3H</t>
  </si>
  <si>
    <t>04/18/1991 11:30 p.m.</t>
  </si>
  <si>
    <t>Tsiklon-3 | Meteor-3 4</t>
  </si>
  <si>
    <t>Meteor-3 4</t>
  </si>
  <si>
    <t>04/24/1991 1:37 a.m.</t>
  </si>
  <si>
    <t>Space Shuttle Discovery / OV-103 | STS-39</t>
  </si>
  <si>
    <t>STS-39</t>
  </si>
  <si>
    <t>04/28/1991 11:33 a.m.</t>
  </si>
  <si>
    <t>Atlas E | NOAA 12</t>
  </si>
  <si>
    <t>NOAA 12</t>
  </si>
  <si>
    <t>05/14/1991 3:52 p.m.</t>
  </si>
  <si>
    <t>Tsiklon-3 | Strela-3 61 to 66</t>
  </si>
  <si>
    <t>Strela-3 61 to 66</t>
  </si>
  <si>
    <t>05/16/1991 9:40 p.m.</t>
  </si>
  <si>
    <t>Soyuz-U2 | Soyuz TM-12</t>
  </si>
  <si>
    <t>Soyuz TM-12</t>
  </si>
  <si>
    <t>05/18/1991 12:50 p.m.</t>
  </si>
  <si>
    <t>Soyuz-U-PVB | Resurs-F2 6</t>
  </si>
  <si>
    <t>Resurs-F2 6</t>
  </si>
  <si>
    <t>05/21/1991 9 a.m.</t>
  </si>
  <si>
    <t>Soyuz U | Yantar-4K2 59</t>
  </si>
  <si>
    <t>Yantar-4K2 59</t>
  </si>
  <si>
    <t>05/24/1991 3:29 p.m.</t>
  </si>
  <si>
    <t>Delta II | Satcom C5</t>
  </si>
  <si>
    <t>Satcom C5</t>
  </si>
  <si>
    <t>05/29/1991 10:55 p.m.</t>
  </si>
  <si>
    <t>Soyuz-U2 | Progress M-8</t>
  </si>
  <si>
    <t>05/30/1991 8:04 a.m.</t>
  </si>
  <si>
    <t>Tsiklon-3 | Okean-O1 6</t>
  </si>
  <si>
    <t>Okean-O1 6</t>
  </si>
  <si>
    <t>06/04/1991 8:10 a.m.</t>
  </si>
  <si>
    <t>Space Shuttle Columbia / OV-102 | STS-40</t>
  </si>
  <si>
    <t>STS-40</t>
  </si>
  <si>
    <t>06/05/1991 1:24 p.m.</t>
  </si>
  <si>
    <t>Kosmos-3M | Strela-2M 49</t>
  </si>
  <si>
    <t>Strela-2M 49</t>
  </si>
  <si>
    <t>06/11/1991 5:41 a.m.</t>
  </si>
  <si>
    <t>Tsiklon-3 | Tselina-R 3</t>
  </si>
  <si>
    <t>Tselina-R 3</t>
  </si>
  <si>
    <t>06/13/1991 3:41 p.m.</t>
  </si>
  <si>
    <t>Molniya-M | Molniya-1T 81</t>
  </si>
  <si>
    <t>Molniya-1T 81</t>
  </si>
  <si>
    <t>06/18/1991 9:09 a.m.</t>
  </si>
  <si>
    <t>Kosmos-3M | Taifun-2 26</t>
  </si>
  <si>
    <t>Taifun-2 26</t>
  </si>
  <si>
    <t>06/25/1991 1:20 p.m.</t>
  </si>
  <si>
    <t>Soyuz-U-PVB | Resurs-F 11</t>
  </si>
  <si>
    <t>Resurs-F 11</t>
  </si>
  <si>
    <t>06/28/1991 8:09 a.m.</t>
  </si>
  <si>
    <t>Scout G-1 | REX</t>
  </si>
  <si>
    <t>REX</t>
  </si>
  <si>
    <t>06/29/1991 2 p.m.</t>
  </si>
  <si>
    <t>Proton | Gorizont 23</t>
  </si>
  <si>
    <t>Gorizont 23</t>
  </si>
  <si>
    <t>07/01/1991 9:53 p.m.</t>
  </si>
  <si>
    <t>Delta II | GPS IIA-2</t>
  </si>
  <si>
    <t>GPS IIA-2</t>
  </si>
  <si>
    <t>07/04/1991 2:32 a.m.</t>
  </si>
  <si>
    <t>Soyuz-U-PVB | Zenit-8 99</t>
  </si>
  <si>
    <t>Zenit-8 99</t>
  </si>
  <si>
    <t>07/09/1991 9:40 a.m.</t>
  </si>
  <si>
    <t>Soyuz U | Yantar-4KS1M 1</t>
  </si>
  <si>
    <t>Yantar-4KS1M 1</t>
  </si>
  <si>
    <t>07/10/1991 2 p.m.</t>
  </si>
  <si>
    <t>Ariane 40 | ERS-1</t>
  </si>
  <si>
    <t>ERS-1</t>
  </si>
  <si>
    <t>07/17/1991 1:46 a.m.</t>
  </si>
  <si>
    <t>Pegasus HAPS | 7 microsats</t>
  </si>
  <si>
    <t>Pegasus HAPS</t>
  </si>
  <si>
    <t>07/17/1991 5:33 p.m.</t>
  </si>
  <si>
    <t>Soyuz U | Resurs-F 12</t>
  </si>
  <si>
    <t>Resurs-F 12</t>
  </si>
  <si>
    <t>07/23/1991 9:05 a.m.</t>
  </si>
  <si>
    <t>Molniya-M | Molniya-1T 82</t>
  </si>
  <si>
    <t>Molniya-1T 82</t>
  </si>
  <si>
    <t>08/01/1991 11:53 a.m.</t>
  </si>
  <si>
    <t>Space Shuttle Atlantis / OV-104 | STS-43</t>
  </si>
  <si>
    <t>STS-43</t>
  </si>
  <si>
    <t>08/02/1991 3:01 p.m.</t>
  </si>
  <si>
    <t>Ariane 44L | Intelsat 605</t>
  </si>
  <si>
    <t>Intelsat 605</t>
  </si>
  <si>
    <t>08/14/1991 11:15 p.m.</t>
  </si>
  <si>
    <t>Tsiklon-3 | Meteor-3 5</t>
  </si>
  <si>
    <t>Meteor-3 5</t>
  </si>
  <si>
    <t>08/15/1991 9:15 a.m.</t>
  </si>
  <si>
    <t>Soyuz-U2 | Progress M-9</t>
  </si>
  <si>
    <t>08/20/1991 10:54 p.m.</t>
  </si>
  <si>
    <t>Soyuz-U-PVB | Resurs-F2 7</t>
  </si>
  <si>
    <t>Resurs-F2 7</t>
  </si>
  <si>
    <t>08/21/1991 10:50 a.m.</t>
  </si>
  <si>
    <t>Kosmos-3M | Parus 73</t>
  </si>
  <si>
    <t>Parus 73</t>
  </si>
  <si>
    <t>08/22/1991 12:35 p.m.</t>
  </si>
  <si>
    <t>H-1 | Yuri 3B</t>
  </si>
  <si>
    <t>Yuri 3B</t>
  </si>
  <si>
    <t>08/25/1991 8:40 a.m.</t>
  </si>
  <si>
    <t>Vostok 8A92M | IRS-1B</t>
  </si>
  <si>
    <t>IRS-1B</t>
  </si>
  <si>
    <t>08/29/1991 6:48 a.m.</t>
  </si>
  <si>
    <t>Mu-3S-II | Yohkoh</t>
  </si>
  <si>
    <t>Yohkoh</t>
  </si>
  <si>
    <t>08/30/1991 2:30 a.m.</t>
  </si>
  <si>
    <t>Zenit-2 | Tselina-2 9</t>
  </si>
  <si>
    <t>Tselina-2 9</t>
  </si>
  <si>
    <t>08/30/1991 8:58 a.m.</t>
  </si>
  <si>
    <t>Space Shuttle Discovery / OV-103 | STS-48</t>
  </si>
  <si>
    <t>STS-48</t>
  </si>
  <si>
    <t>09/12/1991 11:11 p.m.</t>
  </si>
  <si>
    <t>Proton | US-KS 5</t>
  </si>
  <si>
    <t>US-KS 5</t>
  </si>
  <si>
    <t>09/13/1991 5:51 p.m.</t>
  </si>
  <si>
    <t>Molniya-M | Molniya-3 48L</t>
  </si>
  <si>
    <t>Molniya-3 48L</t>
  </si>
  <si>
    <t>09/17/1991 8:01 p.m.</t>
  </si>
  <si>
    <t>Soyuz U | Yantar-4K2 60</t>
  </si>
  <si>
    <t>Yantar-4K2 60</t>
  </si>
  <si>
    <t>09/19/1991 4:20 p.m.</t>
  </si>
  <si>
    <t>Ariane 44P | Anik E1</t>
  </si>
  <si>
    <t>Anik E1</t>
  </si>
  <si>
    <t>09/26/1991 11:43 p.m.</t>
  </si>
  <si>
    <t>Tsiklon-3 | Strela-3 67 to 72</t>
  </si>
  <si>
    <t>Strela-3 67 to 72</t>
  </si>
  <si>
    <t>09/28/1991 7:05 a.m.</t>
  </si>
  <si>
    <t>Soyuz-U2 | Soyuz TM-13</t>
  </si>
  <si>
    <t>Soyuz TM-13</t>
  </si>
  <si>
    <t>10/02/1991 5:59 a.m.</t>
  </si>
  <si>
    <t>Soyuz-U-PVB | Foton 7</t>
  </si>
  <si>
    <t>Foton 7</t>
  </si>
  <si>
    <t>10/04/1991 6:10 p.m.</t>
  </si>
  <si>
    <t>Soyuz-U | Orlets-1 3</t>
  </si>
  <si>
    <t>Orlets-1 3</t>
  </si>
  <si>
    <t>10/09/1991 1:15 p.m.</t>
  </si>
  <si>
    <t>Kosmos-3M | Taifun-1B 12</t>
  </si>
  <si>
    <t>Taifun-1B 12</t>
  </si>
  <si>
    <t>10/10/1991 2 p.m.</t>
  </si>
  <si>
    <t>Soyuz-U2 | Progress M-10</t>
  </si>
  <si>
    <t>10/17/1991 12:05 a.m.</t>
  </si>
  <si>
    <t>Proton | Gorizont 24</t>
  </si>
  <si>
    <t>Gorizont 24</t>
  </si>
  <si>
    <t>10/23/1991 3:25 p.m.</t>
  </si>
  <si>
    <t>Ariane 44L | Intelsat 601</t>
  </si>
  <si>
    <t>Intelsat 601</t>
  </si>
  <si>
    <t>10/29/1991 11:08 p.m.</t>
  </si>
  <si>
    <t>Titan 403A | SLDCOM 2</t>
  </si>
  <si>
    <t>SLDCOM 2</t>
  </si>
  <si>
    <t>11/08/1991 7:07 a.m.</t>
  </si>
  <si>
    <t>Tsiklon-3 | Strela-3 73 to 78</t>
  </si>
  <si>
    <t>Strela-3 73 to 78</t>
  </si>
  <si>
    <t>11/12/1991 8:09 p.m.</t>
  </si>
  <si>
    <t>Soyuz U | Yantar-4K2 61</t>
  </si>
  <si>
    <t>Yantar-4K2 61</t>
  </si>
  <si>
    <t>11/20/1991 7:15 p.m.</t>
  </si>
  <si>
    <t>Proton | Potok 7</t>
  </si>
  <si>
    <t>Potok 7</t>
  </si>
  <si>
    <t>11/22/1991 1:27 p.m.</t>
  </si>
  <si>
    <t>Space Shuttle Atlantis / OV-104 | STS-44</t>
  </si>
  <si>
    <t>STS-44</t>
  </si>
  <si>
    <t>11/24/1991 11:44 p.m.</t>
  </si>
  <si>
    <t>Kosmos-3M | Parus 74</t>
  </si>
  <si>
    <t>Parus 74</t>
  </si>
  <si>
    <t>11/27/1991 3:30 a.m.</t>
  </si>
  <si>
    <t>Atlas E | DMSP-5D2 F11</t>
  </si>
  <si>
    <t>DMSP-5D2 F11</t>
  </si>
  <si>
    <t>11/28/1991 1:23 p.m.</t>
  </si>
  <si>
    <t>Atlas II | Eutelsat II F-3</t>
  </si>
  <si>
    <t>Atlas II</t>
  </si>
  <si>
    <t>Eutelsat II F-3</t>
  </si>
  <si>
    <t>12/07/1991 10:47 p.m.</t>
  </si>
  <si>
    <t>Ariane 44L | Telecom 2A</t>
  </si>
  <si>
    <t>Telecom 2A</t>
  </si>
  <si>
    <t>12/16/1991 11:19 p.m.</t>
  </si>
  <si>
    <t>Soyuz U | Yantar-1KFT 14</t>
  </si>
  <si>
    <t>Yantar-1KFT 14</t>
  </si>
  <si>
    <t>12/17/1991 11 a.m.</t>
  </si>
  <si>
    <t>Tsiklon-3 | AUOS-Z-AP-IK 1</t>
  </si>
  <si>
    <t>AUOS-Z-AP-IK 1</t>
  </si>
  <si>
    <t>12/18/1991 3:54 a.m.</t>
  </si>
  <si>
    <t>Proton | Raduga 28</t>
  </si>
  <si>
    <t>Raduga 28</t>
  </si>
  <si>
    <t>12/19/1991 11:41 a.m.</t>
  </si>
  <si>
    <t>Long March 3 | DFH-2A 5</t>
  </si>
  <si>
    <t>DFH-2A 5</t>
  </si>
  <si>
    <t>12/28/1991 noon</t>
  </si>
  <si>
    <t>Soyuz U | Yantar-4K2 62</t>
  </si>
  <si>
    <t>Russian Space Forces</t>
  </si>
  <si>
    <t>Yantar-4K2 62</t>
  </si>
  <si>
    <t>01/21/1992 3 p.m.</t>
  </si>
  <si>
    <t>Space Shuttle Discovery / OV-103 | STS-42</t>
  </si>
  <si>
    <t>STS-42</t>
  </si>
  <si>
    <t>01/22/1992 2:52 p.m.</t>
  </si>
  <si>
    <t>Molniya-M | US-K 68</t>
  </si>
  <si>
    <t>Progress Rocket Space Center</t>
  </si>
  <si>
    <t>US-K 68</t>
  </si>
  <si>
    <t>01/24/1992 1:18 a.m.</t>
  </si>
  <si>
    <t>Soyuz-U2 | Progress M-11</t>
  </si>
  <si>
    <t>Russian Federal Space Agency (ROSCOSMOS)</t>
  </si>
  <si>
    <t>01/25/1992 7:50 a.m.</t>
  </si>
  <si>
    <t>Proton | Uragan 45 to 47</t>
  </si>
  <si>
    <t>Khrunichev State Research and Production Space Center</t>
  </si>
  <si>
    <t>Uragan 45 to 47</t>
  </si>
  <si>
    <t>01/29/1992 10:19 p.m.</t>
  </si>
  <si>
    <t>Zenit-2 | Tselina-2 10</t>
  </si>
  <si>
    <t>Tselina-2 10</t>
  </si>
  <si>
    <t>02/05/1992 6:14 p.m.</t>
  </si>
  <si>
    <t>Atlas II | DSCS-3 B14</t>
  </si>
  <si>
    <t>DSCS-3 B14</t>
  </si>
  <si>
    <t>02/11/1992 12:41 a.m.</t>
  </si>
  <si>
    <t>H-1 | Fuyo 1</t>
  </si>
  <si>
    <t>Fuyo 1</t>
  </si>
  <si>
    <t>02/11/1992 1:50 a.m.</t>
  </si>
  <si>
    <t>Kosmos-3M | Parus 75</t>
  </si>
  <si>
    <t>Production Corporation Polyot</t>
  </si>
  <si>
    <t>Parus 75</t>
  </si>
  <si>
    <t>02/17/1992 10:05 p.m.</t>
  </si>
  <si>
    <t>Delta II | GPS IIA-3</t>
  </si>
  <si>
    <t>GPS IIA-3</t>
  </si>
  <si>
    <t>02/23/1992 10:29 p.m.</t>
  </si>
  <si>
    <t>Ariane 44L | Superbird B1 &amp; Arabsat 1C</t>
  </si>
  <si>
    <t>Superbird B1 &amp; Arabsat 1C</t>
  </si>
  <si>
    <t>02/26/1992 11:58 p.m.</t>
  </si>
  <si>
    <t>Molniya-M | Molniya-1T 83</t>
  </si>
  <si>
    <t>Molniya-1T 83</t>
  </si>
  <si>
    <t>03/04/1992 4:27 a.m.</t>
  </si>
  <si>
    <t>Kosmos-3M | Tsikada 18</t>
  </si>
  <si>
    <t>Tsikada 18</t>
  </si>
  <si>
    <t>03/09/1992 10:35 p.m.</t>
  </si>
  <si>
    <t>Atlas I | Galaxy 5</t>
  </si>
  <si>
    <t>Galaxy 5</t>
  </si>
  <si>
    <t>03/14/1992 midnight</t>
  </si>
  <si>
    <t>Soyuz-U2 | Soyuz TM-14</t>
  </si>
  <si>
    <t>Soyuz TM-14</t>
  </si>
  <si>
    <t>03/17/1992 10:54 a.m.</t>
  </si>
  <si>
    <t>Space Shuttle Atlantis / OV-104 | STS-45</t>
  </si>
  <si>
    <t>STS-45</t>
  </si>
  <si>
    <t>03/24/1992 1:13 p.m.</t>
  </si>
  <si>
    <t>Soyuz-U-PVB | Yantar-4K2 63</t>
  </si>
  <si>
    <t>Yantar-4K2 63</t>
  </si>
  <si>
    <t>04/01/1992 2:18 p.m.</t>
  </si>
  <si>
    <t>Proton | Gorizont 25</t>
  </si>
  <si>
    <t>Gorizont 25</t>
  </si>
  <si>
    <t>04/02/1992 1:50 a.m.</t>
  </si>
  <si>
    <t>Soyuz U | Yantar-4KS1M 2</t>
  </si>
  <si>
    <t>Yantar-4KS1M 2</t>
  </si>
  <si>
    <t>04/08/1992 12:20 p.m.</t>
  </si>
  <si>
    <t>Delta II | GPS IIA-4</t>
  </si>
  <si>
    <t>GPS IIA-4</t>
  </si>
  <si>
    <t>04/10/1992 3:20 a.m.</t>
  </si>
  <si>
    <t>Kosmos-3M | Parus 76</t>
  </si>
  <si>
    <t>Parus 76</t>
  </si>
  <si>
    <t>04/15/1992 7:17 a.m.</t>
  </si>
  <si>
    <t>Ariane 44L | Télécom 2B &amp; Inmarsat-2 F4</t>
  </si>
  <si>
    <t>Télécom 2B &amp; Inmarsat-2 F4</t>
  </si>
  <si>
    <t>04/15/1992 11:25 p.m.</t>
  </si>
  <si>
    <t>Soyuz-U2 | Progress M-12</t>
  </si>
  <si>
    <t>04/19/1992 9:29 p.m.</t>
  </si>
  <si>
    <t>Titan II SLV | P-11 5105</t>
  </si>
  <si>
    <t>P-11 5105</t>
  </si>
  <si>
    <t>04/25/1992 8:53 a.m.</t>
  </si>
  <si>
    <t>Soyuz U | Resurs-F2 8</t>
  </si>
  <si>
    <t>Resurs-F2 8</t>
  </si>
  <si>
    <t>04/29/1992 7 a.m.</t>
  </si>
  <si>
    <t>Soyuz U | Yantar-1KFT 15</t>
  </si>
  <si>
    <t>Yantar-1KFT 15</t>
  </si>
  <si>
    <t>04/29/1992 10:10 a.m.</t>
  </si>
  <si>
    <t>Space Shuttle Endeavour / OV-105 | STS-49</t>
  </si>
  <si>
    <t>STS-49</t>
  </si>
  <si>
    <t>05/07/1992 11:40 p.m.</t>
  </si>
  <si>
    <t>Delta II | Palapa B4</t>
  </si>
  <si>
    <t>Palapa B4</t>
  </si>
  <si>
    <t>05/14/1992 12:40 a.m.</t>
  </si>
  <si>
    <t>ASLV | SROSS-C</t>
  </si>
  <si>
    <t>SROSS-C</t>
  </si>
  <si>
    <t>05/20/1992 12:30 a.m.</t>
  </si>
  <si>
    <t>Soyuz U | Yantar-4K2 64</t>
  </si>
  <si>
    <t>Yantar-4K2 64</t>
  </si>
  <si>
    <t>05/28/1992 7:09 p.m.</t>
  </si>
  <si>
    <t>Kosmos-3M | Strela-1M 361-368</t>
  </si>
  <si>
    <t>Strela-1M 361-368</t>
  </si>
  <si>
    <t>06/03/1992 12:50 a.m.</t>
  </si>
  <si>
    <t>Delta 6920-10 | EUVE</t>
  </si>
  <si>
    <t>EUVE</t>
  </si>
  <si>
    <t>06/07/1992 4:40 p.m.</t>
  </si>
  <si>
    <t>Atlas IIA | INTELSAT K</t>
  </si>
  <si>
    <t>Atlas IIA</t>
  </si>
  <si>
    <t>INTELSAT K</t>
  </si>
  <si>
    <t>06/10/1992 midnight</t>
  </si>
  <si>
    <t>Soyuz-U-PVB | Resurs-F 15</t>
  </si>
  <si>
    <t>Resurs-F 15</t>
  </si>
  <si>
    <t>06/23/1992 8 a.m.</t>
  </si>
  <si>
    <t>Space Shuttle Columbia / OV-102 | STS-50</t>
  </si>
  <si>
    <t>STS-50</t>
  </si>
  <si>
    <t>06/25/1992 4:12 p.m.</t>
  </si>
  <si>
    <t>Soyuz-U2 | Progress M-13</t>
  </si>
  <si>
    <t>06/30/1992 4:43 p.m.</t>
  </si>
  <si>
    <t>Kosmos-3M | Parus 77</t>
  </si>
  <si>
    <t>Parus 77</t>
  </si>
  <si>
    <t>07/01/1992 8:16 p.m.</t>
  </si>
  <si>
    <t>Atlas II | DSCS-3 B12</t>
  </si>
  <si>
    <t>DSCS-3 B12</t>
  </si>
  <si>
    <t>07/02/1992 9:54 p.m.</t>
  </si>
  <si>
    <t>Scout G-1 | SAMPEX</t>
  </si>
  <si>
    <t>SAMPEX</t>
  </si>
  <si>
    <t>07/03/1992 2:19 p.m.</t>
  </si>
  <si>
    <t>Delta II | GPS IIA-5</t>
  </si>
  <si>
    <t>GPS IIA-5</t>
  </si>
  <si>
    <t>07/07/1992 9:20 a.m.</t>
  </si>
  <si>
    <t>Molniya 8K78M-PVB | US-K 69</t>
  </si>
  <si>
    <t>US-K 69</t>
  </si>
  <si>
    <t>07/08/1992 9:53 a.m.</t>
  </si>
  <si>
    <t>Ariane 44L | Insat 2A &amp; Eutelsat-2 F4</t>
  </si>
  <si>
    <t>Insat 2A &amp; Eutelsat-2 F4</t>
  </si>
  <si>
    <t>07/09/1992 10:42 p.m.</t>
  </si>
  <si>
    <t>Tsiklon-3 | Strela-3 79 to 82</t>
  </si>
  <si>
    <t>Strela-3 79 to 82</t>
  </si>
  <si>
    <t>07/13/1992 5:41 p.m.</t>
  </si>
  <si>
    <t>Proton | Gorizont 26</t>
  </si>
  <si>
    <t>Gorizont 26</t>
  </si>
  <si>
    <t>07/14/1992 10:02 p.m.</t>
  </si>
  <si>
    <t>Delta 6925 | Geotail &amp; DUVE</t>
  </si>
  <si>
    <t>Geotail &amp; DUVE</t>
  </si>
  <si>
    <t>07/24/1992 2:26 p.m.</t>
  </si>
  <si>
    <t>Soyuz U | Yantar-4K2 65</t>
  </si>
  <si>
    <t>Yantar-4K2 65</t>
  </si>
  <si>
    <t>07/24/1992 7:40 p.m.</t>
  </si>
  <si>
    <t>Soyuz-U2 | Soyuz TM-15</t>
  </si>
  <si>
    <t>Soyuz TM-15</t>
  </si>
  <si>
    <t>07/27/1992 6:08 a.m.</t>
  </si>
  <si>
    <t>Proton | Uragan 48 to 50</t>
  </si>
  <si>
    <t>Uragan 48 to 50</t>
  </si>
  <si>
    <t>07/30/1992 1:59 a.m.</t>
  </si>
  <si>
    <t>Soyuz-U-PVB | Zenit-8 100</t>
  </si>
  <si>
    <t>Zenit-8 100</t>
  </si>
  <si>
    <t>07/30/1992 11 a.m.</t>
  </si>
  <si>
    <t>Space Shuttle Atlantis / OV-104 | STS-46</t>
  </si>
  <si>
    <t>STS-46</t>
  </si>
  <si>
    <t>07/31/1992 1:56 p.m.</t>
  </si>
  <si>
    <t>Molniya-M | Molniya-1T 84</t>
  </si>
  <si>
    <t>Molniya-1T 84</t>
  </si>
  <si>
    <t>08/06/1992 7:30 p.m.</t>
  </si>
  <si>
    <t>Long March 2D | Fanhui Shi Weixing (13)</t>
  </si>
  <si>
    <t>Long March 2D</t>
  </si>
  <si>
    <t>Fanhui Shi Weixing (13)</t>
  </si>
  <si>
    <t>08/09/1992 8 a.m.</t>
  </si>
  <si>
    <t>Ariane 42P | Topex-Poseidon, Kitsat 1 &amp; S80/T</t>
  </si>
  <si>
    <t>Topex-Poseidon, Kitsat 1 &amp; S80/T</t>
  </si>
  <si>
    <t>08/10/1992 11:08 p.m.</t>
  </si>
  <si>
    <t>Kosmos-3M | Strela-2M 50</t>
  </si>
  <si>
    <t>Strela-2M 50</t>
  </si>
  <si>
    <t>08/12/1992 5:44 a.m.</t>
  </si>
  <si>
    <t>Long March 2E | Optus B1</t>
  </si>
  <si>
    <t>Optus B1</t>
  </si>
  <si>
    <t>08/13/1992 11 p.m.</t>
  </si>
  <si>
    <t>Soyuz-U2 | Progress M-14</t>
  </si>
  <si>
    <t>08/15/1992 10:18 p.m.</t>
  </si>
  <si>
    <t>Soyuz U | Resurs-F 16</t>
  </si>
  <si>
    <t>Resurs-F 16</t>
  </si>
  <si>
    <t>08/19/1992 10:20 a.m.</t>
  </si>
  <si>
    <t>Atlas I | Galaxy 1R</t>
  </si>
  <si>
    <t>Galaxy 1R</t>
  </si>
  <si>
    <t>08/22/1992 10:40 p.m.</t>
  </si>
  <si>
    <t>Delta II | Satcom C4</t>
  </si>
  <si>
    <t>Satcom C4</t>
  </si>
  <si>
    <t>08/31/1992 10:40 a.m.</t>
  </si>
  <si>
    <t>Delta II | GPS IIA-6</t>
  </si>
  <si>
    <t>GPS IIA-6</t>
  </si>
  <si>
    <t>09/09/1992 8:57 a.m.</t>
  </si>
  <si>
    <t>Proton | US-KS 6</t>
  </si>
  <si>
    <t>US-KS 6</t>
  </si>
  <si>
    <t>09/10/1992 6:01 p.m.</t>
  </si>
  <si>
    <t>Ariane 44LP | Hispasat 1A &amp; Satcom C3</t>
  </si>
  <si>
    <t>Hispasat 1A &amp; Satcom C3</t>
  </si>
  <si>
    <t>09/10/1992 11:04 p.m.</t>
  </si>
  <si>
    <t>Space Shuttle Endeavour / OV-105 | STS-47</t>
  </si>
  <si>
    <t>STS-47</t>
  </si>
  <si>
    <t>09/12/1992 2:23 p.m.</t>
  </si>
  <si>
    <t>Soyuz U | Yantar-4K2 66</t>
  </si>
  <si>
    <t>Yantar-4K2 66</t>
  </si>
  <si>
    <t>09/22/1992 4:10 p.m.</t>
  </si>
  <si>
    <t>Commercial Titan III | Mars Observer</t>
  </si>
  <si>
    <t>Mars Observer</t>
  </si>
  <si>
    <t>09/25/1992 5:05 p.m.</t>
  </si>
  <si>
    <t>Long March 2 | FSW-1 4 &amp; Freja</t>
  </si>
  <si>
    <t>FSW-1 4 &amp; Freja</t>
  </si>
  <si>
    <t>10/06/1992 6:20 a.m.</t>
  </si>
  <si>
    <t>Soyuz U | Foton 8</t>
  </si>
  <si>
    <t>Foton 8</t>
  </si>
  <si>
    <t>10/08/1992 7 p.m.</t>
  </si>
  <si>
    <t>Delta II | DFS-Kopernikus 3</t>
  </si>
  <si>
    <t>DFS-Kopernikus 3</t>
  </si>
  <si>
    <t>10/12/1992 9:47 a.m.</t>
  </si>
  <si>
    <t>Molniya 8K78M-PVB | Molniya-3 50L</t>
  </si>
  <si>
    <t>Molniya-3 50L</t>
  </si>
  <si>
    <t>10/14/1992 7:58 p.m.</t>
  </si>
  <si>
    <t>Tsiklon-3 | Strela-3 83 to 88</t>
  </si>
  <si>
    <t>Strela-3 83 to 88</t>
  </si>
  <si>
    <t>10/20/1992 12:58 p.m.</t>
  </si>
  <si>
    <t>Molniya 8K78M-PVB | US-K 70</t>
  </si>
  <si>
    <t>US-K 70</t>
  </si>
  <si>
    <t>10/21/1992 10:21 a.m.</t>
  </si>
  <si>
    <t>Space Shuttle Columbia / OV-102 | STS-52</t>
  </si>
  <si>
    <t>STS-52</t>
  </si>
  <si>
    <t>10/22/1992 2:05 p.m.</t>
  </si>
  <si>
    <t>Soyuz-U2 | Progress M-15</t>
  </si>
  <si>
    <t>10/27/1992 5:19 p.m.</t>
  </si>
  <si>
    <t>Ariane 42P | Galaxy 7</t>
  </si>
  <si>
    <t>Galaxy 7</t>
  </si>
  <si>
    <t>10/28/1992 12:15 a.m.</t>
  </si>
  <si>
    <t>Kosmos-3M | Parus 78</t>
  </si>
  <si>
    <t>Parus 78</t>
  </si>
  <si>
    <t>10/29/1992 10:40 a.m.</t>
  </si>
  <si>
    <t>Proton | Ekran-M 3</t>
  </si>
  <si>
    <t>Ekran-M 3</t>
  </si>
  <si>
    <t>10/30/1992 2:59 p.m.</t>
  </si>
  <si>
    <t>Soyuz-U-PVB | Resurs-500</t>
  </si>
  <si>
    <t>Resurs-500</t>
  </si>
  <si>
    <t>11/15/1992 9:45 p.m.</t>
  </si>
  <si>
    <t>Zenit-2 | Tselina-2 11</t>
  </si>
  <si>
    <t>Tselina-2 11</t>
  </si>
  <si>
    <t>11/17/1992 7:47 a.m.</t>
  </si>
  <si>
    <t>Soyuz U | Yantar-4K2 67</t>
  </si>
  <si>
    <t>Yantar-4K2 67</t>
  </si>
  <si>
    <t>11/20/1992 3:29 p.m.</t>
  </si>
  <si>
    <t>Scout G-1 | MSTI-1</t>
  </si>
  <si>
    <t>MSTI-1</t>
  </si>
  <si>
    <t>11/21/1992 1:45 p.m.</t>
  </si>
  <si>
    <t>Delta II | GPS IIA-7</t>
  </si>
  <si>
    <t>GPS IIA-7</t>
  </si>
  <si>
    <t>11/22/1992 11:54 p.m.</t>
  </si>
  <si>
    <t>Tsiklon-3 | Tselina-D 67</t>
  </si>
  <si>
    <t>Tselina-D 67</t>
  </si>
  <si>
    <t>11/24/1992 4:09 a.m.</t>
  </si>
  <si>
    <t>Molniya 8K78M-PVB | US-K 71</t>
  </si>
  <si>
    <t>US-K 71</t>
  </si>
  <si>
    <t>11/25/1992 12:18 p.m.</t>
  </si>
  <si>
    <t>Proton | Gorizont 27</t>
  </si>
  <si>
    <t>Gorizont 27</t>
  </si>
  <si>
    <t>11/27/1992 1:10 p.m.</t>
  </si>
  <si>
    <t>Titan 404A | KH-11 10</t>
  </si>
  <si>
    <t>Titan 404A</t>
  </si>
  <si>
    <t>KH-11 10</t>
  </si>
  <si>
    <t>11/28/1992 9:34 p.m.</t>
  </si>
  <si>
    <t>Ariane 42P | Superbird A1</t>
  </si>
  <si>
    <t>Superbird A1</t>
  </si>
  <si>
    <t>12/01/1992 10:48 p.m.</t>
  </si>
  <si>
    <t>Molniya 8K78M-PVB | Molniya-3 56L</t>
  </si>
  <si>
    <t>Molniya-3 56L</t>
  </si>
  <si>
    <t>12/02/1992 1:57 a.m.</t>
  </si>
  <si>
    <t>Space Shuttle Discovery / OV-103 | STS-53</t>
  </si>
  <si>
    <t>STS-53</t>
  </si>
  <si>
    <t>12/02/1992 1:24 p.m.</t>
  </si>
  <si>
    <t>Soyuz U | Yantar-4KS1M 3</t>
  </si>
  <si>
    <t>Yantar-4KS1M 3</t>
  </si>
  <si>
    <t>12/09/1992 11:25 a.m.</t>
  </si>
  <si>
    <t>Proton | US-KMO 2</t>
  </si>
  <si>
    <t>US-KMO 2</t>
  </si>
  <si>
    <t>12/17/1992 12:45 p.m.</t>
  </si>
  <si>
    <t>Delta II | GPS IIA-8</t>
  </si>
  <si>
    <t>GPS IIA-8</t>
  </si>
  <si>
    <t>12/18/1992 10:16 p.m.</t>
  </si>
  <si>
    <t>Long March 2E | Optus B2</t>
  </si>
  <si>
    <t>Optus B2</t>
  </si>
  <si>
    <t>12/21/1992 11:21 a.m.</t>
  </si>
  <si>
    <t>Soyuz U | Orlets-1 4</t>
  </si>
  <si>
    <t>Orlets-1 4</t>
  </si>
  <si>
    <t>12/22/1992 noon</t>
  </si>
  <si>
    <t>Tsiklon-3 | Geo-IK 13</t>
  </si>
  <si>
    <t>Geo-IK 13</t>
  </si>
  <si>
    <t>12/22/1992 12:36 p.m.</t>
  </si>
  <si>
    <t>Zenit-2 | Tselina-2 12</t>
  </si>
  <si>
    <t>Tselina-2 12</t>
  </si>
  <si>
    <t>12/25/1992 5:56 a.m.</t>
  </si>
  <si>
    <t>Tsiklon-3 | Tselina-D 68</t>
  </si>
  <si>
    <t>Tselina-D 68</t>
  </si>
  <si>
    <t>12/25/1992 8:07 p.m.</t>
  </si>
  <si>
    <t>Soyuz-U-PVB | Bion 10</t>
  </si>
  <si>
    <t>Bion 10</t>
  </si>
  <si>
    <t>12/29/1992 1:30 p.m.</t>
  </si>
  <si>
    <t>Kosmos-3M | Tsikada 19</t>
  </si>
  <si>
    <t>Tsikada 19</t>
  </si>
  <si>
    <t>01/12/1993 11:10 a.m.</t>
  </si>
  <si>
    <t>Molniya-M | Molniya-1T 85</t>
  </si>
  <si>
    <t>Molniya-1T 85</t>
  </si>
  <si>
    <t>01/13/1993 1:49 a.m.</t>
  </si>
  <si>
    <t>Space Shuttle Endeavour / OV-105 | STS-54</t>
  </si>
  <si>
    <t>STS-54</t>
  </si>
  <si>
    <t>01/13/1993 1:59 p.m.</t>
  </si>
  <si>
    <t>Soyuz U | Yantar-4K2 68</t>
  </si>
  <si>
    <t>Yantar-4K2 68</t>
  </si>
  <si>
    <t>01/19/1993 2:49 p.m.</t>
  </si>
  <si>
    <t>Soyuz-U2 | Soyuz TM-16</t>
  </si>
  <si>
    <t>Soyuz TM-16</t>
  </si>
  <si>
    <t>01/24/1993 5:58 a.m.</t>
  </si>
  <si>
    <t>Molniya-M | US-K 72</t>
  </si>
  <si>
    <t>US-K 72</t>
  </si>
  <si>
    <t>01/26/1993 3:55 p.m.</t>
  </si>
  <si>
    <t>Delta II | GPS IIA-9</t>
  </si>
  <si>
    <t>GPS IIA-9</t>
  </si>
  <si>
    <t>02/03/1993 2:55 a.m.</t>
  </si>
  <si>
    <t>Kosmos-3M | Parus 79</t>
  </si>
  <si>
    <t>Parus 79</t>
  </si>
  <si>
    <t>02/09/1993 2:56 a.m.</t>
  </si>
  <si>
    <t>Pegasus | Satélite de Coleta de Dados-1 (SCD-1)</t>
  </si>
  <si>
    <t>02/09/1993 2:30 p.m.</t>
  </si>
  <si>
    <t>Cape Canaveral | Air launch to orbit</t>
  </si>
  <si>
    <t>Proton | Uragan 51 to 53</t>
  </si>
  <si>
    <t>Uragan 51 to 53</t>
  </si>
  <si>
    <t>02/17/1993 8:09 p.m.</t>
  </si>
  <si>
    <t>Mu-3S-II | Asuka</t>
  </si>
  <si>
    <t>Asuka</t>
  </si>
  <si>
    <t>02/20/1993 2:20 a.m.</t>
  </si>
  <si>
    <t>Soyuz-U2 | Progress M-16</t>
  </si>
  <si>
    <t>02/21/1993 6:32 p.m.</t>
  </si>
  <si>
    <t>Proton | Raduga 29</t>
  </si>
  <si>
    <t>Raduga 29</t>
  </si>
  <si>
    <t>03/25/1993 2:28 a.m.</t>
  </si>
  <si>
    <t>Start-1 | EKA-1</t>
  </si>
  <si>
    <t>Start-1</t>
  </si>
  <si>
    <t>EKA-1</t>
  </si>
  <si>
    <t>03/25/1993 1:15 p.m.</t>
  </si>
  <si>
    <t>158 | Plesetsk Cosmodrome, Russian Federation</t>
  </si>
  <si>
    <t>Atlas I | UHF F/O F1</t>
  </si>
  <si>
    <t>UHF F/O F1</t>
  </si>
  <si>
    <t>03/25/1993 9:38 p.m.</t>
  </si>
  <si>
    <t>Zenit-2 | Tselina-2 13</t>
  </si>
  <si>
    <t>Tselina-2 13</t>
  </si>
  <si>
    <t>03/26/1993 2:21 a.m.</t>
  </si>
  <si>
    <t>Delta II | GPS IIA-10</t>
  </si>
  <si>
    <t>GPS IIA-10</t>
  </si>
  <si>
    <t>03/30/1993 3:09 a.m.</t>
  </si>
  <si>
    <t>Tsiklon-2 | US-PM 1</t>
  </si>
  <si>
    <t>US-PM 1</t>
  </si>
  <si>
    <t>03/30/1993 noon</t>
  </si>
  <si>
    <t>Soyuz-U2 | Progress M-17</t>
  </si>
  <si>
    <t>03/31/1993 3:34 a.m.</t>
  </si>
  <si>
    <t>Kosmos-3M | Parus 80</t>
  </si>
  <si>
    <t>Parus 80</t>
  </si>
  <si>
    <t>04/01/1993 6:57 p.m.</t>
  </si>
  <si>
    <t>Soyuz U | Yantar-4K2 69</t>
  </si>
  <si>
    <t>Yantar-4K2 69</t>
  </si>
  <si>
    <t>04/02/1993 2:30 p.m.</t>
  </si>
  <si>
    <t>Molniya-M | US-K 73</t>
  </si>
  <si>
    <t>US-K 73</t>
  </si>
  <si>
    <t>04/06/1993 7:07 p.m.</t>
  </si>
  <si>
    <t>Space Shuttle Discovery / OV-103 | STS-56</t>
  </si>
  <si>
    <t>STS-56</t>
  </si>
  <si>
    <t>04/08/1993 5:29 a.m.</t>
  </si>
  <si>
    <t>Tsiklon-3 | Tselina-R 4</t>
  </si>
  <si>
    <t>Tselina-R 4</t>
  </si>
  <si>
    <t>04/16/1993 7:49 a.m.</t>
  </si>
  <si>
    <t>Molniya-M | Molniya-3 57L</t>
  </si>
  <si>
    <t>Molniya-3 57L</t>
  </si>
  <si>
    <t>04/21/1993 12:23 a.m.</t>
  </si>
  <si>
    <t>Pegasus | Array of Low Energy X-ray Imaging Sensors (ALEXIS)</t>
  </si>
  <si>
    <t>04/25/1993 1:56 p.m.</t>
  </si>
  <si>
    <t>Space Shuttle Columbia / OV-102 | STS-55</t>
  </si>
  <si>
    <t>STS-55</t>
  </si>
  <si>
    <t>04/26/1993 2:50 p.m.</t>
  </si>
  <si>
    <t>Soyuz U | Yantar-1KFT 16</t>
  </si>
  <si>
    <t>Yantar-1KFT 16</t>
  </si>
  <si>
    <t>04/27/1993 10:35 a.m.</t>
  </si>
  <si>
    <t>Tsiklon-2 | US-PM 2</t>
  </si>
  <si>
    <t>US-PM 2</t>
  </si>
  <si>
    <t>04/28/1993 3:39 a.m.</t>
  </si>
  <si>
    <t>Tsiklon-3 | Strela-3 89 to 94</t>
  </si>
  <si>
    <t>Strela-3 89 to 94</t>
  </si>
  <si>
    <t>05/11/1993 2:56 p.m.</t>
  </si>
  <si>
    <t>Ariane 42L | Astra 1C &amp; Arsene</t>
  </si>
  <si>
    <t>Ariane 42L</t>
  </si>
  <si>
    <t>Astra 1C &amp; Arsene</t>
  </si>
  <si>
    <t>05/12/1993 12:56 a.m.</t>
  </si>
  <si>
    <t>Delta II | GPS IIA-11</t>
  </si>
  <si>
    <t>GPS IIA-11</t>
  </si>
  <si>
    <t>05/13/1993 12:07 a.m.</t>
  </si>
  <si>
    <t>Soyuz U | Resurs-F2 9</t>
  </si>
  <si>
    <t>Resurs-F2 9</t>
  </si>
  <si>
    <t>05/21/1993 9:15 a.m.</t>
  </si>
  <si>
    <t>Soyuz-U2 | Progress M-18</t>
  </si>
  <si>
    <t>05/22/1993 6:41 a.m.</t>
  </si>
  <si>
    <t>Molniya-M | Molniya-1T 86</t>
  </si>
  <si>
    <t>Molniya-1T 86</t>
  </si>
  <si>
    <t>05/26/1993 3:23 a.m.</t>
  </si>
  <si>
    <t>Proton | Gorizont 39L</t>
  </si>
  <si>
    <t>Gorizont 39L</t>
  </si>
  <si>
    <t>05/27/1993 1:22 a.m.</t>
  </si>
  <si>
    <t>Kosmos-3M | Strela-2M 51</t>
  </si>
  <si>
    <t>Strela-2M 51</t>
  </si>
  <si>
    <t>06/16/1993 4:17 a.m.</t>
  </si>
  <si>
    <t>Space Shuttle Endeavour / OV-105 | STS-57</t>
  </si>
  <si>
    <t>STS-57</t>
  </si>
  <si>
    <t>06/21/1993 1:07 p.m.</t>
  </si>
  <si>
    <t>Tsiklon-3 | Strela-3 95 to 100</t>
  </si>
  <si>
    <t>Strela-3 95 to 100</t>
  </si>
  <si>
    <t>06/24/1993 4:12 a.m.</t>
  </si>
  <si>
    <t>Ariane 42P | Galaxy 4H</t>
  </si>
  <si>
    <t>Galaxy 4H</t>
  </si>
  <si>
    <t>06/25/1993 12:18 a.m.</t>
  </si>
  <si>
    <t>Soyuz-U-PVB | Resurs-F 18</t>
  </si>
  <si>
    <t>Resurs-F 18</t>
  </si>
  <si>
    <t>06/25/1993 8:20 a.m.</t>
  </si>
  <si>
    <t>Scout G-1 | RADCAL</t>
  </si>
  <si>
    <t>RADCAL</t>
  </si>
  <si>
    <t>06/25/1993 11:30 p.m.</t>
  </si>
  <si>
    <t>Delta II | GPS IIA-12</t>
  </si>
  <si>
    <t>GPS IIA-12</t>
  </si>
  <si>
    <t>06/26/1993 1:27 p.m.</t>
  </si>
  <si>
    <t>Soyuz-U2 | Soyuz TM-17</t>
  </si>
  <si>
    <t>Soyuz TM-17</t>
  </si>
  <si>
    <t>07/01/1993 2:32 p.m.</t>
  </si>
  <si>
    <t>Tsiklon-2 | US-PM 3</t>
  </si>
  <si>
    <t>US-PM 3</t>
  </si>
  <si>
    <t>07/07/1993 7:15 a.m.</t>
  </si>
  <si>
    <t>Soyuz-U-PVB | Yantar-4K2 70</t>
  </si>
  <si>
    <t>Yantar-4K2 70</t>
  </si>
  <si>
    <t>07/14/1993 2:40 p.m.</t>
  </si>
  <si>
    <t>Atlas II | DSCS-3 B9</t>
  </si>
  <si>
    <t>DSCS-3 B9</t>
  </si>
  <si>
    <t>07/19/1993 10:04 p.m.</t>
  </si>
  <si>
    <t>Soyuz-U-PVB | Zenit-8 101</t>
  </si>
  <si>
    <t>Zenit-8 101</t>
  </si>
  <si>
    <t>07/22/1993 8:45 a.m.</t>
  </si>
  <si>
    <t>Ariane 44L | Hispasat 1B &amp; Insat 2B</t>
  </si>
  <si>
    <t>Hispasat 1B &amp; Insat 2B</t>
  </si>
  <si>
    <t>07/22/1993 10:58 p.m.</t>
  </si>
  <si>
    <t>Titan 403A | SLDCOM 3</t>
  </si>
  <si>
    <t>SLDCOM 3</t>
  </si>
  <si>
    <t>08/02/1993 7:59 p.m.</t>
  </si>
  <si>
    <t>Molniya-M | Molniya-3 58L</t>
  </si>
  <si>
    <t>Molniya-3 58L</t>
  </si>
  <si>
    <t>08/04/1993 12:52 a.m.</t>
  </si>
  <si>
    <t>Atlas E | NOAA 13</t>
  </si>
  <si>
    <t>NOAA 13</t>
  </si>
  <si>
    <t>08/09/1993 10:02 a.m.</t>
  </si>
  <si>
    <t>Molniya-M | US-K 74</t>
  </si>
  <si>
    <t>US-K 74</t>
  </si>
  <si>
    <t>08/10/1993 2:53 p.m.</t>
  </si>
  <si>
    <t>Soyuz U | Progress M-19</t>
  </si>
  <si>
    <t>08/10/1993 10:23 p.m.</t>
  </si>
  <si>
    <t>Soyuz-U-PVB | Resurs-F 19</t>
  </si>
  <si>
    <t>Resurs-F 19</t>
  </si>
  <si>
    <t>08/24/1993 10:45 a.m.</t>
  </si>
  <si>
    <t>Delta II | GPS IIA-13</t>
  </si>
  <si>
    <t>GPS IIA-13</t>
  </si>
  <si>
    <t>08/30/1993 12:38 p.m.</t>
  </si>
  <si>
    <t>Tsiklon-3 | Meteor-2 21</t>
  </si>
  <si>
    <t>Meteor-2 21</t>
  </si>
  <si>
    <t>08/31/1993 4:40 a.m.</t>
  </si>
  <si>
    <t>Atlas I | UHF F/O F2</t>
  </si>
  <si>
    <t>UHF F/O F2</t>
  </si>
  <si>
    <t>09/03/1993 11:17 a.m.</t>
  </si>
  <si>
    <t>Soyuz-U | Orlets-1 5</t>
  </si>
  <si>
    <t>Orlets-1 5</t>
  </si>
  <si>
    <t>09/07/1993 1:25 p.m.</t>
  </si>
  <si>
    <t>Space Shuttle Discovery / OV-103 | STS-51</t>
  </si>
  <si>
    <t>STS-51</t>
  </si>
  <si>
    <t>09/12/1993 11:45 a.m.</t>
  </si>
  <si>
    <t>Zenit-2 | Tselina-2 14</t>
  </si>
  <si>
    <t>Tselina-2 14</t>
  </si>
  <si>
    <t>09/16/1993 7:36 a.m.</t>
  </si>
  <si>
    <t>Tsiklon-2 | US-PM 4</t>
  </si>
  <si>
    <t>US-PM 4</t>
  </si>
  <si>
    <t>09/17/1993 12:43 a.m.</t>
  </si>
  <si>
    <t>PSLV | IRS-P1</t>
  </si>
  <si>
    <t>PSLV</t>
  </si>
  <si>
    <t>IRS-P1</t>
  </si>
  <si>
    <t>09/20/1993 5:12 a.m.</t>
  </si>
  <si>
    <t>Satish Dhawan Space Centre First Launch Pad | Satish Dhawan Space Centre, India</t>
  </si>
  <si>
    <t>Ariane 40 | SPOT 3</t>
  </si>
  <si>
    <t>SPOT 3</t>
  </si>
  <si>
    <t>09/26/1993 1:45 a.m.</t>
  </si>
  <si>
    <t>Proton | Raduga 30</t>
  </si>
  <si>
    <t>Raduga 30</t>
  </si>
  <si>
    <t>09/30/1993 5:05 p.m.</t>
  </si>
  <si>
    <t>Titan II SLV | Landsat 6</t>
  </si>
  <si>
    <t>Landsat 6</t>
  </si>
  <si>
    <t>10/05/1993 5:56 p.m.</t>
  </si>
  <si>
    <t>Long March 2 | FSW-1 5</t>
  </si>
  <si>
    <t>China Aerospace Corporation</t>
  </si>
  <si>
    <t>FSW-1 5</t>
  </si>
  <si>
    <t>10/08/1993 8 a.m.</t>
  </si>
  <si>
    <t>Soyuz U | Progress M-20</t>
  </si>
  <si>
    <t>10/11/1993 9:33 p.m.</t>
  </si>
  <si>
    <t>Space Shuttle Columbia / OV-102 | STS-58</t>
  </si>
  <si>
    <t>STS-58</t>
  </si>
  <si>
    <t>10/18/1993 2:53 p.m.</t>
  </si>
  <si>
    <t>Ariane 44LP | INTELSAT 701</t>
  </si>
  <si>
    <t>INTELSAT 701</t>
  </si>
  <si>
    <t>10/22/1993 6:46 a.m.</t>
  </si>
  <si>
    <t>Kosmos-3M | Taifun-1B 13</t>
  </si>
  <si>
    <t>Taifun-1B 13</t>
  </si>
  <si>
    <t>10/26/1993 1 p.m.</t>
  </si>
  <si>
    <t>Delta II | GPS IIA-14</t>
  </si>
  <si>
    <t>GPS IIA-14</t>
  </si>
  <si>
    <t>10/26/1993 5:04 p.m.</t>
  </si>
  <si>
    <t>Proton | Gorizont 28</t>
  </si>
  <si>
    <t>Gorizont 28</t>
  </si>
  <si>
    <t>10/28/1993 3:17 p.m.</t>
  </si>
  <si>
    <t>Kosmos-3M | Parus 81</t>
  </si>
  <si>
    <t>Parus 81</t>
  </si>
  <si>
    <t>11/02/1993 12:10 p.m.</t>
  </si>
  <si>
    <t>Soyuz U | Yantar-4KS1M 4</t>
  </si>
  <si>
    <t>Yantar-4KS1M 4</t>
  </si>
  <si>
    <t>11/05/1993 8:25 a.m.</t>
  </si>
  <si>
    <t>Proton | Rimsat G1</t>
  </si>
  <si>
    <t>Rimsat G1</t>
  </si>
  <si>
    <t>11/18/1993 1:54 p.m.</t>
  </si>
  <si>
    <t>Ariane 44LP | Solidaridad 1 &amp; Meteosat 6</t>
  </si>
  <si>
    <t>Solidaridad 1 &amp; Meteosat 6</t>
  </si>
  <si>
    <t>11/20/1993 1:17 a.m.</t>
  </si>
  <si>
    <t>Atlas II | DSCS-3 B10</t>
  </si>
  <si>
    <t>DSCS-3 B10</t>
  </si>
  <si>
    <t>11/28/1993 11:40 p.m.</t>
  </si>
  <si>
    <t>Space Shuttle Endeavour / OV-105 | STS-61</t>
  </si>
  <si>
    <t>STS-61</t>
  </si>
  <si>
    <t>12/02/1993 9:27 a.m.</t>
  </si>
  <si>
    <t>Delta II | NATO 4B</t>
  </si>
  <si>
    <t>NATO 4B</t>
  </si>
  <si>
    <t>12/08/1993 12:48 a.m.</t>
  </si>
  <si>
    <t>Atlas IIAS | Telstar 401</t>
  </si>
  <si>
    <t>Atlas IIAS</t>
  </si>
  <si>
    <t>Telstar 401</t>
  </si>
  <si>
    <t>12/16/1993 12:40 a.m.</t>
  </si>
  <si>
    <t>Ariane 44L | DirecTV 1 &amp; Thaicom 1</t>
  </si>
  <si>
    <t>DirecTV 1 &amp; Thaicom 1</t>
  </si>
  <si>
    <t>12/18/1993 1:27 a.m.</t>
  </si>
  <si>
    <t>Molniya-M | Molniya-1T 87</t>
  </si>
  <si>
    <t>Molniya-1T 87</t>
  </si>
  <si>
    <t>12/22/1993 8:37 p.m.</t>
  </si>
  <si>
    <t>Soyuz-U2 | Soyuz TM-18</t>
  </si>
  <si>
    <t>Soyuz TM-18</t>
  </si>
  <si>
    <t>01/08/1994 10:05 a.m.</t>
  </si>
  <si>
    <t>Proton-K/DM-2M | Gals 1</t>
  </si>
  <si>
    <t>Proton-K/DM-2M</t>
  </si>
  <si>
    <t>Gals 1</t>
  </si>
  <si>
    <t>01/20/1994 9:49 a.m.</t>
  </si>
  <si>
    <t>Ariane 44LP | Eutelsat 2 F5 &amp; Türksat 1A</t>
  </si>
  <si>
    <t>Eutelsat 2 F5 &amp; Türksat 1A</t>
  </si>
  <si>
    <t>01/24/1994 9:37 p.m.</t>
  </si>
  <si>
    <t>Tsiklon-3 | Meteor-3 6</t>
  </si>
  <si>
    <t>Meteor-3 6</t>
  </si>
  <si>
    <t>01/25/1994 12:25 a.m.</t>
  </si>
  <si>
    <t>Titan II SLV | Clementine 1</t>
  </si>
  <si>
    <t>Clementine 1</t>
  </si>
  <si>
    <t>01/25/1994 4:34 p.m.</t>
  </si>
  <si>
    <t>Soyuz U | Progress M-21</t>
  </si>
  <si>
    <t>01/28/1994 2:12 a.m.</t>
  </si>
  <si>
    <t>Space Shuttle Discovery / OV-103 | STS-60</t>
  </si>
  <si>
    <t>STS-60</t>
  </si>
  <si>
    <t>02/03/1994 12:10 p.m.</t>
  </si>
  <si>
    <t>H-II | Myojo &amp; Ryusei</t>
  </si>
  <si>
    <t>Japan Aerospace Exploration Agency</t>
  </si>
  <si>
    <t>H-II</t>
  </si>
  <si>
    <t>Myojo &amp; Ryusei</t>
  </si>
  <si>
    <t>02/03/1994 10:20 p.m.</t>
  </si>
  <si>
    <t>Yoshinobu Launch Complex | Tanegashima, Japan</t>
  </si>
  <si>
    <t>Proton | Raduga-1 3</t>
  </si>
  <si>
    <t>Raduga-1 3</t>
  </si>
  <si>
    <t>02/05/1994 8:46 a.m.</t>
  </si>
  <si>
    <t>Titan 401A Centaur | Milstar 1</t>
  </si>
  <si>
    <t>Titan 401A Centaur</t>
  </si>
  <si>
    <t>Milstar 1</t>
  </si>
  <si>
    <t>02/07/1994 9:47 p.m.</t>
  </si>
  <si>
    <t>Long March 3A | Shi Jian 4</t>
  </si>
  <si>
    <t>Long March 3A</t>
  </si>
  <si>
    <t>Shi Jian 4</t>
  </si>
  <si>
    <t>02/08/1994 8:33 a.m.</t>
  </si>
  <si>
    <t>Tsiklon-3 | Strela-3 101 to 106</t>
  </si>
  <si>
    <t>Strela-3 101 to 106</t>
  </si>
  <si>
    <t>02/12/1994 8:54 a.m.</t>
  </si>
  <si>
    <t>Proton | Raduga 31</t>
  </si>
  <si>
    <t>Raduga 31</t>
  </si>
  <si>
    <t>02/18/1994 7:56 a.m.</t>
  </si>
  <si>
    <t>Delta 7925-8 | Galaxy 1R2</t>
  </si>
  <si>
    <t>Delta 7925-8</t>
  </si>
  <si>
    <t>Galaxy 1R2</t>
  </si>
  <si>
    <t>02/19/1994 11:45 p.m.</t>
  </si>
  <si>
    <t>Tsiklon-3 | Koronas-I</t>
  </si>
  <si>
    <t>Koronas-I</t>
  </si>
  <si>
    <t>03/02/1994 3:25 a.m.</t>
  </si>
  <si>
    <t>Space Shuttle Columbia / OV-102 | STS-62</t>
  </si>
  <si>
    <t>STS-62</t>
  </si>
  <si>
    <t>03/04/1994 1:53 p.m.</t>
  </si>
  <si>
    <t>Delta II | GPS IIA-15</t>
  </si>
  <si>
    <t>GPS IIA-15</t>
  </si>
  <si>
    <t>03/10/1994 3:40 a.m.</t>
  </si>
  <si>
    <t>Minotaur | STEP 0 &amp; DARPASAT</t>
  </si>
  <si>
    <t>Minotaur</t>
  </si>
  <si>
    <t>STEP 0 &amp; DARPASAT</t>
  </si>
  <si>
    <t>03/13/1994 10:32 p.m.</t>
  </si>
  <si>
    <t>Space Launch Complex 576E | Vandenberg SFB, CA, USA</t>
  </si>
  <si>
    <t>Soyuz-U-PVB | Yantar-4K2 71</t>
  </si>
  <si>
    <t>Yantar-4K2 71</t>
  </si>
  <si>
    <t>03/17/1994 4:30 p.m.</t>
  </si>
  <si>
    <t>Soyuz U | Progress M-22</t>
  </si>
  <si>
    <t>03/22/1994 4:54 a.m.</t>
  </si>
  <si>
    <t>Space Shuttle Endeavour / OV-105 | STS-59</t>
  </si>
  <si>
    <t>STS-59</t>
  </si>
  <si>
    <t>04/09/1994 11:05 a.m.</t>
  </si>
  <si>
    <t>Proton | Uragan 54 to 56</t>
  </si>
  <si>
    <t>Uragan 54 to 56</t>
  </si>
  <si>
    <t>04/11/1994 7:49 a.m.</t>
  </si>
  <si>
    <t>Atlas I | GOES 8</t>
  </si>
  <si>
    <t>GOES 8</t>
  </si>
  <si>
    <t>04/13/1994 6:04 a.m.</t>
  </si>
  <si>
    <t>Zenit-2 | Tselina-2 15</t>
  </si>
  <si>
    <t>Tselina-2 15</t>
  </si>
  <si>
    <t>04/23/1994 8:01 a.m.</t>
  </si>
  <si>
    <t>Kosmos-3M | Parus 82</t>
  </si>
  <si>
    <t>Parus 82</t>
  </si>
  <si>
    <t>04/26/1994 2:14 a.m.</t>
  </si>
  <si>
    <t>Soyuz U | Yantar-4KS1M 5</t>
  </si>
  <si>
    <t>Yantar-4KS1M 5</t>
  </si>
  <si>
    <t>04/28/1994 5:14 p.m.</t>
  </si>
  <si>
    <t>Titan 401A Centaur | Trumpet 1</t>
  </si>
  <si>
    <t>Trumpet 1</t>
  </si>
  <si>
    <t>05/03/1994 3:55 p.m.</t>
  </si>
  <si>
    <t>ASLV | SROSS-C2</t>
  </si>
  <si>
    <t>SROSS-C2</t>
  </si>
  <si>
    <t>05/04/1994 midnight</t>
  </si>
  <si>
    <t>Scout G-1 | MSTI-2</t>
  </si>
  <si>
    <t>MSTI-2</t>
  </si>
  <si>
    <t>05/09/1994 2:47 a.m.</t>
  </si>
  <si>
    <t>Pegasus HAPS | Space Test Experiments Platform 2 (STEP-2)</t>
  </si>
  <si>
    <t>05/19/1994 5:03 p.m.</t>
  </si>
  <si>
    <t>Proton | Rimsat G2</t>
  </si>
  <si>
    <t>Rimsat G2</t>
  </si>
  <si>
    <t>05/20/1994 2:01 a.m.</t>
  </si>
  <si>
    <t>Soyuz U | Progress M-23</t>
  </si>
  <si>
    <t>05/22/1994 4:30 a.m.</t>
  </si>
  <si>
    <t>Tsiklon-3 | Tselina-D 69</t>
  </si>
  <si>
    <t>Tselina-D 69</t>
  </si>
  <si>
    <t>05/25/1994 10:15 a.m.</t>
  </si>
  <si>
    <t>Soyuz-U-PVB | Zenit-8 102</t>
  </si>
  <si>
    <t>Zenit-8 102</t>
  </si>
  <si>
    <t>06/07/1994 7:20 a.m.</t>
  </si>
  <si>
    <t>Soyuz-U-PVB | Foton 9</t>
  </si>
  <si>
    <t>Foton 9</t>
  </si>
  <si>
    <t>06/14/1994 4:05 p.m.</t>
  </si>
  <si>
    <t>Ariane 44LP | INTELSAT 702</t>
  </si>
  <si>
    <t>INTELSAT 702</t>
  </si>
  <si>
    <t>06/17/1994 7:07 a.m.</t>
  </si>
  <si>
    <t>Atlas I | UHF F/O F3</t>
  </si>
  <si>
    <t>UHF F/O F3</t>
  </si>
  <si>
    <t>06/24/1994 1:50 p.m.</t>
  </si>
  <si>
    <t>Pegasus XL | Space Test Experiments Platform 1 (STEP-1)</t>
  </si>
  <si>
    <t>Pegasus XL</t>
  </si>
  <si>
    <t>06/27/1994 9:15 p.m.</t>
  </si>
  <si>
    <t>Vandenberg Space Force Base | Air launch to orbit</t>
  </si>
  <si>
    <t>Soyuz-U2 | Soyuz TM-19</t>
  </si>
  <si>
    <t>Soyuz TM-19</t>
  </si>
  <si>
    <t>07/01/1994 12:24 p.m.</t>
  </si>
  <si>
    <t>Long March 2D | Fanhui Shi Weixing (16)</t>
  </si>
  <si>
    <t>Fanhui Shi Weixing (16)</t>
  </si>
  <si>
    <t>07/03/1994 8 a.m.</t>
  </si>
  <si>
    <t>Proton | US-KMO 3</t>
  </si>
  <si>
    <t>US-KMO 3</t>
  </si>
  <si>
    <t>07/06/1994 11:58 p.m.</t>
  </si>
  <si>
    <t>Space Shuttle Columbia / OV-102 | STS-65</t>
  </si>
  <si>
    <t>STS-65</t>
  </si>
  <si>
    <t>07/08/1994 4:43 p.m.</t>
  </si>
  <si>
    <t>Ariane 44L | PAS 2 &amp; BS 3n</t>
  </si>
  <si>
    <t>PAS 2 &amp; BS 3n</t>
  </si>
  <si>
    <t>07/08/1994 11:05 p.m.</t>
  </si>
  <si>
    <t>Kosmos-3M | Nadezhda 7</t>
  </si>
  <si>
    <t>Nadezhda 7</t>
  </si>
  <si>
    <t>07/14/1994 5:13 a.m.</t>
  </si>
  <si>
    <t>Soyuz-U-PVB | Yantar-4K2 72</t>
  </si>
  <si>
    <t>Yantar-4K2 72</t>
  </si>
  <si>
    <t>07/20/1994 5:35 p.m.</t>
  </si>
  <si>
    <t>Long March 3 | APSTAR 1</t>
  </si>
  <si>
    <t>APSTAR 1</t>
  </si>
  <si>
    <t>07/21/1994 10:55 a.m.</t>
  </si>
  <si>
    <t>Soyuz U | Yantar-1KFT 17</t>
  </si>
  <si>
    <t>Yantar-1KFT 17</t>
  </si>
  <si>
    <t>07/29/1994 9:30 a.m.</t>
  </si>
  <si>
    <t>Kosmos-3M | Obzor Test</t>
  </si>
  <si>
    <t>Obzor Test</t>
  </si>
  <si>
    <t>08/02/1994 8 p.m.</t>
  </si>
  <si>
    <t>Pegasus | APEX</t>
  </si>
  <si>
    <t>APEX</t>
  </si>
  <si>
    <t>08/03/1994 2:38 p.m.</t>
  </si>
  <si>
    <t>Atlas IIA | DirecTV 2</t>
  </si>
  <si>
    <t>DirecTV 2</t>
  </si>
  <si>
    <t>08/03/1994 11:57 p.m.</t>
  </si>
  <si>
    <t>Molniya-M | US-K 75</t>
  </si>
  <si>
    <t>US-K 75</t>
  </si>
  <si>
    <t>08/05/1994 1:12 a.m.</t>
  </si>
  <si>
    <t>Ariane 44LP | Brasilsat B1 &amp; Türksat 1B</t>
  </si>
  <si>
    <t>Brasilsat B1 &amp; Türksat 1B</t>
  </si>
  <si>
    <t>08/10/1994 11:05 p.m.</t>
  </si>
  <si>
    <t>Proton | Uragan 57 to 59</t>
  </si>
  <si>
    <t>Uragan 57 to 59</t>
  </si>
  <si>
    <t>08/11/1994 3:27 p.m.</t>
  </si>
  <si>
    <t>Molniya-M | Molniya-3 60L</t>
  </si>
  <si>
    <t>Molniya-3 60L</t>
  </si>
  <si>
    <t>08/23/1994 2:30 p.m.</t>
  </si>
  <si>
    <t>Soyuz U | Progress M-24</t>
  </si>
  <si>
    <t>08/25/1994 2:25 p.m.</t>
  </si>
  <si>
    <t>Zenit-2 | Orlets-2 1</t>
  </si>
  <si>
    <t>Orlets-2 1</t>
  </si>
  <si>
    <t>08/26/1994 noon</t>
  </si>
  <si>
    <t>Titan 401A Centaur | Mercury 14</t>
  </si>
  <si>
    <t>Mercury 14</t>
  </si>
  <si>
    <t>08/27/1994 8:58 a.m.</t>
  </si>
  <si>
    <t>Long March 2E | Optus B3</t>
  </si>
  <si>
    <t>Optus B3</t>
  </si>
  <si>
    <t>08/27/1994 11:10 p.m.</t>
  </si>
  <si>
    <t>H-II | Kiku-6</t>
  </si>
  <si>
    <t>Kiku-6</t>
  </si>
  <si>
    <t>08/28/1994 7:50 a.m.</t>
  </si>
  <si>
    <t>Atlas E | DMSP-5D2 F12</t>
  </si>
  <si>
    <t>DMSP-5D2 F12</t>
  </si>
  <si>
    <t>08/29/1994 5:38 p.m.</t>
  </si>
  <si>
    <t>Ariane 42L | Telstar 402</t>
  </si>
  <si>
    <t>Telstar 402</t>
  </si>
  <si>
    <t>09/09/1994 12:29 a.m.</t>
  </si>
  <si>
    <t>Space Shuttle Discovery / OV-103 | STS-64</t>
  </si>
  <si>
    <t>STS-64</t>
  </si>
  <si>
    <t>09/09/1994 10:22 p.m.</t>
  </si>
  <si>
    <t>Proton | Potok 8</t>
  </si>
  <si>
    <t>Potok 8</t>
  </si>
  <si>
    <t>09/21/1994 5:53 p.m.</t>
  </si>
  <si>
    <t>Kosmos-3M | Taifun-1 24</t>
  </si>
  <si>
    <t>Taifun-1 24</t>
  </si>
  <si>
    <t>09/27/1994 2 p.m.</t>
  </si>
  <si>
    <t>Space Shuttle Endeavour / OV-105 | STS-68</t>
  </si>
  <si>
    <t>STS-68</t>
  </si>
  <si>
    <t>09/30/1994 11:16 a.m.</t>
  </si>
  <si>
    <t>Soyuz-U2 | Soyuz TM-20</t>
  </si>
  <si>
    <t>Soyuz TM-20</t>
  </si>
  <si>
    <t>10/03/1994 10:42 p.m.</t>
  </si>
  <si>
    <t>Atlas IIAS | INTELSAT 703</t>
  </si>
  <si>
    <t>INTELSAT 703</t>
  </si>
  <si>
    <t>10/06/1994 6:35 a.m.</t>
  </si>
  <si>
    <t>Ariane 44L | Solidaridad 2 &amp; Thaicom 2</t>
  </si>
  <si>
    <t>Solidaridad 2 &amp; Thaicom 2</t>
  </si>
  <si>
    <t>10/08/1994 1:07 a.m.</t>
  </si>
  <si>
    <t>Tsiklon-3 | Okean-O1 7</t>
  </si>
  <si>
    <t>Okean-O1 7</t>
  </si>
  <si>
    <t>10/11/1994 2:30 p.m.</t>
  </si>
  <si>
    <t>Proton-K/DM-2M | Ekspress-2</t>
  </si>
  <si>
    <t>Ekspress-2</t>
  </si>
  <si>
    <t>10/13/1994 4:19 p.m.</t>
  </si>
  <si>
    <t>PSLV | IRS-P2</t>
  </si>
  <si>
    <t>IRS-P2</t>
  </si>
  <si>
    <t>10/15/1994 5:05 a.m.</t>
  </si>
  <si>
    <t>Proton | Elektro</t>
  </si>
  <si>
    <t>Elektro</t>
  </si>
  <si>
    <t>10/31/1994 2:30 p.m.</t>
  </si>
  <si>
    <t>Ariane 42P | Astra 1D</t>
  </si>
  <si>
    <t>Astra 1D</t>
  </si>
  <si>
    <t>11/01/1994 12:37 a.m.</t>
  </si>
  <si>
    <t>Delta 7925-10 | Wind</t>
  </si>
  <si>
    <t>Delta 7925-10</t>
  </si>
  <si>
    <t>Wind</t>
  </si>
  <si>
    <t>11/01/1994 9:31 a.m.</t>
  </si>
  <si>
    <t>Tsiklon-2 | US-PM 5</t>
  </si>
  <si>
    <t>US-PM 5</t>
  </si>
  <si>
    <t>11/02/1994 1:04 a.m.</t>
  </si>
  <si>
    <t>Space Shuttle Atlantis / OV-104 | STS-66</t>
  </si>
  <si>
    <t>STS-66</t>
  </si>
  <si>
    <t>11/03/1994 4:59 p.m.</t>
  </si>
  <si>
    <t>Zenit-2 | Resurs-O1</t>
  </si>
  <si>
    <t>Resurs-O1</t>
  </si>
  <si>
    <t>11/04/1994 5:47 a.m.</t>
  </si>
  <si>
    <t>Soyuz U | Progress M-25</t>
  </si>
  <si>
    <t>11/11/1994 7:21 a.m.</t>
  </si>
  <si>
    <t>Proton | Uragan 60 to 62</t>
  </si>
  <si>
    <t>Uragan 60 to 62</t>
  </si>
  <si>
    <t>11/20/1994 12:39 a.m.</t>
  </si>
  <si>
    <t>Zenit-2 | Tselina-2 16</t>
  </si>
  <si>
    <t>Tselina-2 16</t>
  </si>
  <si>
    <t>11/24/1994 9:15 a.m.</t>
  </si>
  <si>
    <t>Tsiklon-3 | Geo-IK 14</t>
  </si>
  <si>
    <t>Geo-IK 14</t>
  </si>
  <si>
    <t>11/29/1994 2:54 a.m.</t>
  </si>
  <si>
    <t>Atlas IIA | Orion 1</t>
  </si>
  <si>
    <t>Orion 1</t>
  </si>
  <si>
    <t>11/29/1994 10:21 a.m.</t>
  </si>
  <si>
    <t>Long March 3A | DFH-3</t>
  </si>
  <si>
    <t>DFH-3</t>
  </si>
  <si>
    <t>11/29/1994 5:02 p.m.</t>
  </si>
  <si>
    <t>Ariane 42P | PAS 3</t>
  </si>
  <si>
    <t>PAS 3</t>
  </si>
  <si>
    <t>12/01/1994 10:57 p.m.</t>
  </si>
  <si>
    <t>Molniya-M | Molniya-1T 88</t>
  </si>
  <si>
    <t>Molniya-1T 88</t>
  </si>
  <si>
    <t>12/14/1994 2:21 p.m.</t>
  </si>
  <si>
    <t>Proton | Altair 13L (Luch 1)</t>
  </si>
  <si>
    <t>Altair 13L (Luch 1)</t>
  </si>
  <si>
    <t>12/16/1994 noon</t>
  </si>
  <si>
    <t>Kosmos-3M | Strela-2M 52</t>
  </si>
  <si>
    <t>Strela-2M 52</t>
  </si>
  <si>
    <t>12/20/1994 5:11 a.m.</t>
  </si>
  <si>
    <t>Titan 402A IUS | DSP 17</t>
  </si>
  <si>
    <t>DSP 17</t>
  </si>
  <si>
    <t>12/22/1994 10:19 p.m.</t>
  </si>
  <si>
    <t>Rokot / Briz-K | RS-15 Radio-ROSTO</t>
  </si>
  <si>
    <t>Rokot/Briz-K</t>
  </si>
  <si>
    <t>RS-15 Radio-ROSTO</t>
  </si>
  <si>
    <t>12/26/1994 3:01 a.m.</t>
  </si>
  <si>
    <t>175/58 | Baikonur Cosmodrome, Republic of Kazakhstan</t>
  </si>
  <si>
    <t>Tsiklon-3 | Strela-3 107 to 112</t>
  </si>
  <si>
    <t>Strela-3 107 to 112</t>
  </si>
  <si>
    <t>12/26/1994 10:26 p.m.</t>
  </si>
  <si>
    <t>Proton | Raduga 32</t>
  </si>
  <si>
    <t>Raduga 32</t>
  </si>
  <si>
    <t>12/28/1994 11:31 a.m.</t>
  </si>
  <si>
    <t>Soyuz U | Yantar-4KS1M 6</t>
  </si>
  <si>
    <t>Yantar-4KS1M 6</t>
  </si>
  <si>
    <t>12/29/1994 11:30 a.m.</t>
  </si>
  <si>
    <t>Atlas E | NOAA 14</t>
  </si>
  <si>
    <t>NOAA 14</t>
  </si>
  <si>
    <t>12/30/1994 10:02 a.m.</t>
  </si>
  <si>
    <t>Atlas IIAS | INTELSAT 704</t>
  </si>
  <si>
    <t>INTELSAT 704</t>
  </si>
  <si>
    <t>01/10/1995 6:18 a.m.</t>
  </si>
  <si>
    <t>Mu-3S-II | EXPRESS</t>
  </si>
  <si>
    <t>EXPRESS</t>
  </si>
  <si>
    <t>01/15/1995 1:45 p.m.</t>
  </si>
  <si>
    <t>Kosmos-3M | Tsikada 20</t>
  </si>
  <si>
    <t>Tsikada 20</t>
  </si>
  <si>
    <t>01/24/1995 3:54 a.m.</t>
  </si>
  <si>
    <t>Long March 2E | Apstar 2</t>
  </si>
  <si>
    <t>Apstar 2</t>
  </si>
  <si>
    <t>01/25/1995 10:40 p.m.</t>
  </si>
  <si>
    <t>Atlas II | UHF F/O F4</t>
  </si>
  <si>
    <t>UHF F/O F4</t>
  </si>
  <si>
    <t>01/29/1995 1:25 a.m.</t>
  </si>
  <si>
    <t>Space Shuttle Discovery / OV-103 | STS-63</t>
  </si>
  <si>
    <t>STS-63</t>
  </si>
  <si>
    <t>02/03/1995 5:22 a.m.</t>
  </si>
  <si>
    <t>Soyuz U | Progress M-26</t>
  </si>
  <si>
    <t>02/15/1995 4:42 p.m.</t>
  </si>
  <si>
    <t>Soyuz U | Foton 10</t>
  </si>
  <si>
    <t>Foton 10</t>
  </si>
  <si>
    <t>02/16/1995 5:39 p.m.</t>
  </si>
  <si>
    <t>Space Shuttle Endeavour / OV-105 | STS-67</t>
  </si>
  <si>
    <t>STS-67</t>
  </si>
  <si>
    <t>03/02/1995 6:38 a.m.</t>
  </si>
  <si>
    <t>Kosmos-3M | Taifun-2 27</t>
  </si>
  <si>
    <t>Taifun-2 27</t>
  </si>
  <si>
    <t>03/02/1995 1 p.m.</t>
  </si>
  <si>
    <t>Proton | Uragan 63 to 65</t>
  </si>
  <si>
    <t>Uragan 63 to 65</t>
  </si>
  <si>
    <t>03/07/1995 9:23 a.m.</t>
  </si>
  <si>
    <t>Soyuz-U2 | Soyuz TM-21</t>
  </si>
  <si>
    <t>Soyuz TM-21</t>
  </si>
  <si>
    <t>03/14/1995 6:11 a.m.</t>
  </si>
  <si>
    <t>H-II | SFU &amp; Himawari 5</t>
  </si>
  <si>
    <t>SFU &amp; Himawari 5</t>
  </si>
  <si>
    <t>03/18/1995 8:01 a.m.</t>
  </si>
  <si>
    <t>Kosmos-3M | Parus 83</t>
  </si>
  <si>
    <t>Parus 83</t>
  </si>
  <si>
    <t>03/22/1995 4:09 a.m.</t>
  </si>
  <si>
    <t>Atlas IIAS | INTELSAT 705</t>
  </si>
  <si>
    <t>INTELSAT 705</t>
  </si>
  <si>
    <t>03/22/1995 6:18 a.m.</t>
  </si>
  <si>
    <t>Soyuz-U-PVB | Yantar-4K2 73</t>
  </si>
  <si>
    <t>Yantar-4K2 73</t>
  </si>
  <si>
    <t>03/22/1995 4:44 p.m.</t>
  </si>
  <si>
    <t>Atlas E | DMSP-5D2 F13</t>
  </si>
  <si>
    <t>DMSP-5D2 F13</t>
  </si>
  <si>
    <t>03/24/1995 2:05 p.m.</t>
  </si>
  <si>
    <t>Start | Gurwin-1</t>
  </si>
  <si>
    <t>Start</t>
  </si>
  <si>
    <t>Gurwin-1</t>
  </si>
  <si>
    <t>03/28/1995 10 a.m.</t>
  </si>
  <si>
    <t>Ariane 44LP | Brasilsat B2 &amp; Hotbird 1</t>
  </si>
  <si>
    <t>Brasilsat B2 &amp; Hotbird 1</t>
  </si>
  <si>
    <t>03/28/1995 11:14 p.m.</t>
  </si>
  <si>
    <t>Pegasus Hybrid | Orbcomm F1 - F2 &amp; OrbView-1</t>
  </si>
  <si>
    <t>Pegasus Hybrid</t>
  </si>
  <si>
    <t>04/03/1995 1:48 p.m.</t>
  </si>
  <si>
    <t>Shavit-2 | Ofeq-3</t>
  </si>
  <si>
    <t>Shavit-2</t>
  </si>
  <si>
    <t>Ofeq-3</t>
  </si>
  <si>
    <t>04/05/1995 11:16 a.m.</t>
  </si>
  <si>
    <t>Atlas IIA | AMSC 1</t>
  </si>
  <si>
    <t>AMSC 1</t>
  </si>
  <si>
    <t>04/07/1995 11:47 p.m.</t>
  </si>
  <si>
    <t>Soyuz U | Progress M-27</t>
  </si>
  <si>
    <t>04/09/1995 7:34 p.m.</t>
  </si>
  <si>
    <t>Ariane 40 | ERS-2</t>
  </si>
  <si>
    <t>ERS-2</t>
  </si>
  <si>
    <t>04/21/1995 1:44 a.m.</t>
  </si>
  <si>
    <t>Titan 401A Centaur | Orion 3</t>
  </si>
  <si>
    <t>Orion 3</t>
  </si>
  <si>
    <t>05/14/1995 1:45 p.m.</t>
  </si>
  <si>
    <t>Ariane 44LP | INTELSAT 706</t>
  </si>
  <si>
    <t>INTELSAT 706</t>
  </si>
  <si>
    <t>05/17/1995 6:34 a.m.</t>
  </si>
  <si>
    <t>Proton | Spektr</t>
  </si>
  <si>
    <t>Spektr</t>
  </si>
  <si>
    <t>05/20/1995 3:33 a.m.</t>
  </si>
  <si>
    <t>Atlas I | GOES 9</t>
  </si>
  <si>
    <t>GOES 9</t>
  </si>
  <si>
    <t>05/23/1995 5:52 a.m.</t>
  </si>
  <si>
    <t>Molniya-M | US-K 76</t>
  </si>
  <si>
    <t>US-K 76</t>
  </si>
  <si>
    <t>05/24/1995 8:10 p.m.</t>
  </si>
  <si>
    <t>Atlas II | UHF F/O F5</t>
  </si>
  <si>
    <t>UHF F/O F5</t>
  </si>
  <si>
    <t>05/31/1995 3:27 p.m.</t>
  </si>
  <si>
    <t>Tsiklon-2 | US-PM 6</t>
  </si>
  <si>
    <t>US-PM 6</t>
  </si>
  <si>
    <t>06/08/1995 4:43 a.m.</t>
  </si>
  <si>
    <t>Ariane 42P | DirecTV 3</t>
  </si>
  <si>
    <t>DirecTV 3</t>
  </si>
  <si>
    <t>06/10/1995 12:24 a.m.</t>
  </si>
  <si>
    <t>Pegasus XL | Space Test Experiments Platform-3 (STEP-3)</t>
  </si>
  <si>
    <t>06/22/1995 7:58 p.m.</t>
  </si>
  <si>
    <t>Space Shuttle Atlantis / OV-104 | STS-71</t>
  </si>
  <si>
    <t>Lockheed Martin Space Operations</t>
  </si>
  <si>
    <t>STS-71</t>
  </si>
  <si>
    <t>06/27/1995 7:32 p.m.</t>
  </si>
  <si>
    <t>Soyuz-U-PVB | Yantar-4K2 74</t>
  </si>
  <si>
    <t>Yantar-4K2 74</t>
  </si>
  <si>
    <t>06/28/1995 6:25 p.m.</t>
  </si>
  <si>
    <t>Kosmos-3M | Tsikada 21</t>
  </si>
  <si>
    <t>Tsikada 21</t>
  </si>
  <si>
    <t>07/05/1995 3:09 a.m.</t>
  </si>
  <si>
    <t>Ariane 40 | Helios 1A</t>
  </si>
  <si>
    <t>Helios 1A</t>
  </si>
  <si>
    <t>07/07/1995 4:23 p.m.</t>
  </si>
  <si>
    <t>Titan 401A Centaur | Trumpet 2</t>
  </si>
  <si>
    <t>Trumpet 2</t>
  </si>
  <si>
    <t>07/10/1995 12:38 p.m.</t>
  </si>
  <si>
    <t>Space Shuttle Discovery / OV-103 | STS-70</t>
  </si>
  <si>
    <t>STS-70</t>
  </si>
  <si>
    <t>07/13/1995 1:41 p.m.</t>
  </si>
  <si>
    <t>Soyuz U | Progress M-28</t>
  </si>
  <si>
    <t>07/20/1995 3:04 a.m.</t>
  </si>
  <si>
    <t>Proton | Uragan 66 to 68</t>
  </si>
  <si>
    <t>Uragan 66 to 68</t>
  </si>
  <si>
    <t>07/24/1995 3:52 p.m.</t>
  </si>
  <si>
    <t>Atlas IIA | DSCS-3 B7</t>
  </si>
  <si>
    <t>DSCS-3 B7</t>
  </si>
  <si>
    <t>07/31/1995 11:30 p.m.</t>
  </si>
  <si>
    <t>Molniya-M | Interbol-1</t>
  </si>
  <si>
    <t>Interbol-1</t>
  </si>
  <si>
    <t>08/02/1995 11:59 p.m.</t>
  </si>
  <si>
    <t>Ariane 42L | PAS 4</t>
  </si>
  <si>
    <t>PAS 4</t>
  </si>
  <si>
    <t>08/03/1995 10:58 p.m.</t>
  </si>
  <si>
    <t>Delta II | Mugunghwa 1</t>
  </si>
  <si>
    <t>Mugunghwa 1</t>
  </si>
  <si>
    <t>08/05/1995 11:10 a.m.</t>
  </si>
  <si>
    <t>Molniya-M | Molniya-3 59L</t>
  </si>
  <si>
    <t>Molniya-3 59L</t>
  </si>
  <si>
    <t>08/09/1995 2:21 a.m.</t>
  </si>
  <si>
    <t>LLV-I | Gemstar DSS-1</t>
  </si>
  <si>
    <t>LLV-I</t>
  </si>
  <si>
    <t>Gemstar DSS-1</t>
  </si>
  <si>
    <t>08/15/1995 10:30 p.m.</t>
  </si>
  <si>
    <t>Space Launch Complex 6 | Vandenberg SFB, CA, USA</t>
  </si>
  <si>
    <t>Atlas IIAS | JCSAT 3</t>
  </si>
  <si>
    <t>JCSAT 3</t>
  </si>
  <si>
    <t>08/29/1995 12:53 a.m.</t>
  </si>
  <si>
    <t>Ariane 44P | N-STAR a</t>
  </si>
  <si>
    <t>N-STAR a</t>
  </si>
  <si>
    <t>08/29/1995 6:41 a.m.</t>
  </si>
  <si>
    <t>Proton | Potok 9</t>
  </si>
  <si>
    <t>Potok 9</t>
  </si>
  <si>
    <t>08/30/1995 7:33 p.m.</t>
  </si>
  <si>
    <t>Tsiklon-3 | Okean-O1 8</t>
  </si>
  <si>
    <t>Okean-O1 8</t>
  </si>
  <si>
    <t>08/31/1995 6:49 a.m.</t>
  </si>
  <si>
    <t>Soyuz-U2 | Soyuz TM-22</t>
  </si>
  <si>
    <t>Soyuz TM-22</t>
  </si>
  <si>
    <t>09/03/1995 9 a.m.</t>
  </si>
  <si>
    <t>Space Shuttle Endeavour / OV-105 | STS-69</t>
  </si>
  <si>
    <t>STS-69</t>
  </si>
  <si>
    <t>09/07/1995 3:09 p.m.</t>
  </si>
  <si>
    <t>Ariane 42L | Telstar 402R</t>
  </si>
  <si>
    <t>Telstar 402R</t>
  </si>
  <si>
    <t>09/24/1995 12:06 a.m.</t>
  </si>
  <si>
    <t>Soyuz U | Resurs-F2 10</t>
  </si>
  <si>
    <t>Resurs-F2 10</t>
  </si>
  <si>
    <t>09/26/1995 11:20 a.m.</t>
  </si>
  <si>
    <t>Soyuz U | Yantar-4KS1M 7</t>
  </si>
  <si>
    <t>Yantar-4KS1M 7</t>
  </si>
  <si>
    <t>09/29/1995 4:25 a.m.</t>
  </si>
  <si>
    <t>Kosmos-3M | Parus 84</t>
  </si>
  <si>
    <t>Parus 84</t>
  </si>
  <si>
    <t>10/06/1995 3:23 a.m.</t>
  </si>
  <si>
    <t>Soyuz U | Progress M-29</t>
  </si>
  <si>
    <t>10/08/1995 6:50 p.m.</t>
  </si>
  <si>
    <t>Proton | Luch 2</t>
  </si>
  <si>
    <t>Luch 2</t>
  </si>
  <si>
    <t>10/11/1995 4:26 p.m.</t>
  </si>
  <si>
    <t>Ariane 42L | Astra 1E</t>
  </si>
  <si>
    <t>Astra 1E</t>
  </si>
  <si>
    <t>10/19/1995 12:38 a.m.</t>
  </si>
  <si>
    <t>Space Shuttle Columbia / OV-102 | STS-73</t>
  </si>
  <si>
    <t>STS-73</t>
  </si>
  <si>
    <t>10/20/1995 1:53 p.m.</t>
  </si>
  <si>
    <t>Atlas II | UHF F/O F6</t>
  </si>
  <si>
    <t>UHF F/O F6</t>
  </si>
  <si>
    <t>10/22/1995 8 a.m.</t>
  </si>
  <si>
    <t>Conestoga 1620 | Meteor SM</t>
  </si>
  <si>
    <t>Space Services Inc.</t>
  </si>
  <si>
    <t>Conestoga 1620</t>
  </si>
  <si>
    <t>Meteor SM</t>
  </si>
  <si>
    <t>10/23/1995 10:03 p.m.</t>
  </si>
  <si>
    <t>Launch Area 0 A | Wallops Island, Virginia, USA</t>
  </si>
  <si>
    <t>Zenit-2 | Tselina-2 17</t>
  </si>
  <si>
    <t>Tselina-2 17</t>
  </si>
  <si>
    <t>10/31/1995 8:19 p.m.</t>
  </si>
  <si>
    <t>Delta II | Radarsat</t>
  </si>
  <si>
    <t>Radarsat</t>
  </si>
  <si>
    <t>11/04/1995 2:22 p.m.</t>
  </si>
  <si>
    <t>Titan 401A Centaur | Milstar 2</t>
  </si>
  <si>
    <t>Milstar 2</t>
  </si>
  <si>
    <t>11/06/1995 5:15 a.m.</t>
  </si>
  <si>
    <t>Space Shuttle Atlantis / OV-104 | STS-74</t>
  </si>
  <si>
    <t>STS-74</t>
  </si>
  <si>
    <t>11/12/1995 12:30 p.m.</t>
  </si>
  <si>
    <t>Ariane 44P | ISO</t>
  </si>
  <si>
    <t>ISO</t>
  </si>
  <si>
    <t>11/17/1995 1:20 a.m.</t>
  </si>
  <si>
    <t>Proton | Gals 2</t>
  </si>
  <si>
    <t>Gals 2</t>
  </si>
  <si>
    <t>11/17/1995 2:25 p.m.</t>
  </si>
  <si>
    <t>Long March 2E | Asiasat 2</t>
  </si>
  <si>
    <t>Asiasat 2</t>
  </si>
  <si>
    <t>11/28/1995 11:30 a.m.</t>
  </si>
  <si>
    <t>Atlas IIAS | SOHO</t>
  </si>
  <si>
    <t>SOHO</t>
  </si>
  <si>
    <t>12/02/1995 8:08 a.m.</t>
  </si>
  <si>
    <t>Titan 404A | KH-11 11</t>
  </si>
  <si>
    <t>KH-11 11</t>
  </si>
  <si>
    <t>12/05/1995 9:18 p.m.</t>
  </si>
  <si>
    <t>Ariane 44L | Telecom 2C &amp; Insat 2C</t>
  </si>
  <si>
    <t>Telecom 2C &amp; Insat 2C</t>
  </si>
  <si>
    <t>12/06/1995 11:23 p.m.</t>
  </si>
  <si>
    <t>Proton | Uragan 69 to 71</t>
  </si>
  <si>
    <t>Uragan 69 to 71</t>
  </si>
  <si>
    <t>12/14/1995 6:10 a.m.</t>
  </si>
  <si>
    <t>Atlas IIA | Galaxy 3R</t>
  </si>
  <si>
    <t>Galaxy 3R</t>
  </si>
  <si>
    <t>12/15/1995 12:23 a.m.</t>
  </si>
  <si>
    <t>Soyuz U | Progress M-30</t>
  </si>
  <si>
    <t>12/18/1995 2:31 p.m.</t>
  </si>
  <si>
    <t>Tsiklon-2 | US-PM 7</t>
  </si>
  <si>
    <t>US-PM 7</t>
  </si>
  <si>
    <t>12/20/1995 12:52 a.m.</t>
  </si>
  <si>
    <t>Molniya-M | IRS-1C &amp; Skipper</t>
  </si>
  <si>
    <t>IRS-1C &amp; Skipper</t>
  </si>
  <si>
    <t>12/28/1995 6:45 a.m.</t>
  </si>
  <si>
    <t>Long March 2E | Echostar I</t>
  </si>
  <si>
    <t>Echostar I</t>
  </si>
  <si>
    <t>12/28/1995 11:50 a.m.</t>
  </si>
  <si>
    <t>Delta II | Rossi X-ray Timing Explorer</t>
  </si>
  <si>
    <t>Rossi X-ray Timing Explorer</t>
  </si>
  <si>
    <t>12/30/1995 1:48 p.m.</t>
  </si>
  <si>
    <t>Space Shuttle Endeavour / OV-105 | STS-72</t>
  </si>
  <si>
    <t>STS-72</t>
  </si>
  <si>
    <t>01/11/1996 9:41 a.m.</t>
  </si>
  <si>
    <t>Ariane 44L | PAS 3R &amp; MEASAT 1</t>
  </si>
  <si>
    <t>PAS 3R &amp; MEASAT 1</t>
  </si>
  <si>
    <t>01/12/1996 11:10 p.m.</t>
  </si>
  <si>
    <t>Delta II | Mugunghwa 2</t>
  </si>
  <si>
    <t>Mugunghwa 2</t>
  </si>
  <si>
    <t>01/14/1996 11:10 a.m.</t>
  </si>
  <si>
    <t>Kosmos-3M | Parus 85</t>
  </si>
  <si>
    <t>Parus 85</t>
  </si>
  <si>
    <t>01/16/1996 3:33 p.m.</t>
  </si>
  <si>
    <t>Proton | Gorizont 31</t>
  </si>
  <si>
    <t>Gorizont 31</t>
  </si>
  <si>
    <t>01/25/1996 9:56 a.m.</t>
  </si>
  <si>
    <t>Atlas IIAS | Palapa C1</t>
  </si>
  <si>
    <t>Palapa C1</t>
  </si>
  <si>
    <t>02/01/1996 1:15 a.m.</t>
  </si>
  <si>
    <t>Ariane 44P | N-Star b</t>
  </si>
  <si>
    <t>N-Star b</t>
  </si>
  <si>
    <t>02/05/1996 7:19 a.m.</t>
  </si>
  <si>
    <t>Long March 3 | INTELSAT 708</t>
  </si>
  <si>
    <t>INTELSAT 708</t>
  </si>
  <si>
    <t>02/14/1996 7:01 p.m.</t>
  </si>
  <si>
    <t>Delta 7925-8 | NEAR Shoemaker</t>
  </si>
  <si>
    <t>NEAR Shoemaker</t>
  </si>
  <si>
    <t>02/17/1996 8:43 p.m.</t>
  </si>
  <si>
    <t>Tsiklon-3 | Gonets-D 319 to 321 &amp; Strela-3 113 to 115</t>
  </si>
  <si>
    <t>Gonets-D 319 to 321 &amp; Strela-3 113 to 115</t>
  </si>
  <si>
    <t>02/19/1996 12:58 a.m.</t>
  </si>
  <si>
    <t>Proton | Raduga 33</t>
  </si>
  <si>
    <t>Raduga 33</t>
  </si>
  <si>
    <t>02/19/1996 8:19 a.m.</t>
  </si>
  <si>
    <t>Soyuz-U | Soyuz TM-23</t>
  </si>
  <si>
    <t>Soyuz TM-23</t>
  </si>
  <si>
    <t>02/21/1996 12:34 p.m.</t>
  </si>
  <si>
    <t>Space Shuttle Columbia / OV-102 | STS-75</t>
  </si>
  <si>
    <t>STS-75</t>
  </si>
  <si>
    <t>02/22/1996 8:18 p.m.</t>
  </si>
  <si>
    <t>Delta 7925-10 | Polar</t>
  </si>
  <si>
    <t>Polar</t>
  </si>
  <si>
    <t>02/24/1996 11:24 a.m.</t>
  </si>
  <si>
    <t>Pegasus XL | REX II</t>
  </si>
  <si>
    <t>03/09/1996 1:53 a.m.</t>
  </si>
  <si>
    <t>Ariane 44LP | INTELSAT 707</t>
  </si>
  <si>
    <t>INTELSAT 707</t>
  </si>
  <si>
    <t>03/14/1996 7:11 a.m.</t>
  </si>
  <si>
    <t>Soyuz-U-PVB | Yantar-4K2 75</t>
  </si>
  <si>
    <t>Yantar-4K2 75</t>
  </si>
  <si>
    <t>03/14/1996 5:40 p.m.</t>
  </si>
  <si>
    <t>PSLV | IRS-P3</t>
  </si>
  <si>
    <t>IRS-P3</t>
  </si>
  <si>
    <t>03/21/1996 4:53 a.m.</t>
  </si>
  <si>
    <t>Space Shuttle Atlantis / OV-104 | STS-76</t>
  </si>
  <si>
    <t>STS-76</t>
  </si>
  <si>
    <t>03/22/1996 8:13 a.m.</t>
  </si>
  <si>
    <t>Delta II | GPS IIA-16</t>
  </si>
  <si>
    <t>GPS IIA-16</t>
  </si>
  <si>
    <t>03/28/1996 12:21 a.m.</t>
  </si>
  <si>
    <t>Atlas IIA | INMARSAT III F-1</t>
  </si>
  <si>
    <t>INMARSAT III F-1</t>
  </si>
  <si>
    <t>04/03/1996 11:01 p.m.</t>
  </si>
  <si>
    <t>Proton-K/DM-2M | Astra 1F</t>
  </si>
  <si>
    <t>Astra 1F</t>
  </si>
  <si>
    <t>04/08/1996 11:09 p.m.</t>
  </si>
  <si>
    <t>Ariane 42P | M-SAT 1</t>
  </si>
  <si>
    <t>M-SAT 1</t>
  </si>
  <si>
    <t>04/20/1996 10:36 p.m.</t>
  </si>
  <si>
    <t>Proton | Priroda</t>
  </si>
  <si>
    <t>Priroda</t>
  </si>
  <si>
    <t>04/23/1996 11:48 a.m.</t>
  </si>
  <si>
    <t>Delta II | MSX</t>
  </si>
  <si>
    <t>MSX</t>
  </si>
  <si>
    <t>04/24/1996 12:27 p.m.</t>
  </si>
  <si>
    <t>Kosmos-3M | Taifun-1B 14</t>
  </si>
  <si>
    <t>Taifun-1B 14</t>
  </si>
  <si>
    <t>04/24/1996 1 p.m.</t>
  </si>
  <si>
    <t>Titan 401A Centaur | Mercury 15</t>
  </si>
  <si>
    <t>Mercury 15</t>
  </si>
  <si>
    <t>04/24/1996 11:37 p.m.</t>
  </si>
  <si>
    <t>Atlas I | BeppoSAX</t>
  </si>
  <si>
    <t>BeppoSAX</t>
  </si>
  <si>
    <t>04/30/1996 4:31 a.m.</t>
  </si>
  <si>
    <t>Soyuz U | Progress M-31</t>
  </si>
  <si>
    <t>05/05/1996 7:04 a.m.</t>
  </si>
  <si>
    <t>Titan 403A | SLDCOM 4</t>
  </si>
  <si>
    <t>SLDCOM 4</t>
  </si>
  <si>
    <t>05/12/1996 9:32 p.m.</t>
  </si>
  <si>
    <t>Soyuz U | Yantar-1KFT 18</t>
  </si>
  <si>
    <t>Yantar-1KFT 18</t>
  </si>
  <si>
    <t>05/14/1996 8:55 a.m.</t>
  </si>
  <si>
    <t>Ariane 44L | Palapa C2 &amp; AMOS 1</t>
  </si>
  <si>
    <t>Palapa C2 &amp; AMOS 1</t>
  </si>
  <si>
    <t>05/16/1996 1:56 a.m.</t>
  </si>
  <si>
    <t>Pegasus Hybrid | Miniature Sensor Technology Integration 3 (MSTI-3)</t>
  </si>
  <si>
    <t>05/17/1996 2:44 a.m.</t>
  </si>
  <si>
    <t>Space Shuttle Endeavour / OV-105 | STS-77</t>
  </si>
  <si>
    <t>STS-77</t>
  </si>
  <si>
    <t>05/19/1996 10:30 a.m.</t>
  </si>
  <si>
    <t>Delta II | Galaxy 9</t>
  </si>
  <si>
    <t>Galaxy 9</t>
  </si>
  <si>
    <t>05/24/1996 1:10 a.m.</t>
  </si>
  <si>
    <t>Proton | Gorizont 32</t>
  </si>
  <si>
    <t>Gorizont 32</t>
  </si>
  <si>
    <t>05/25/1996 2:05 a.m.</t>
  </si>
  <si>
    <t>Ariane 5 G | Cluster</t>
  </si>
  <si>
    <t>Ariane 5 G</t>
  </si>
  <si>
    <t>Cluster</t>
  </si>
  <si>
    <t>06/04/1996 12:34 p.m.</t>
  </si>
  <si>
    <t>Ariane Launch Area 3 | Kourou, French Guiana</t>
  </si>
  <si>
    <t>Ariane 44P | INTELSAT 709</t>
  </si>
  <si>
    <t>INTELSAT 709</t>
  </si>
  <si>
    <t>06/15/1996 6:55 a.m.</t>
  </si>
  <si>
    <t>Space Shuttle Columbia / OV-102 | STS-78</t>
  </si>
  <si>
    <t>STS-78</t>
  </si>
  <si>
    <t>06/20/1996 2:49 p.m.</t>
  </si>
  <si>
    <t>Soyuz-U-PVB | Yantar-4K2 76</t>
  </si>
  <si>
    <t>Yantar-4K2 76</t>
  </si>
  <si>
    <t>06/20/1996 6:44 p.m.</t>
  </si>
  <si>
    <t>Pegasus XL | Total Ozone Mapping Spectrometer (TOMS)</t>
  </si>
  <si>
    <t>07/02/1996 7:48 a.m.</t>
  </si>
  <si>
    <t>Titan 405A | Quasar 11</t>
  </si>
  <si>
    <t>Quasar 11</t>
  </si>
  <si>
    <t>07/03/1996 12:30 a.m.</t>
  </si>
  <si>
    <t>Long March 3 | Apstar 1A</t>
  </si>
  <si>
    <t>Apstar 1A</t>
  </si>
  <si>
    <t>07/03/1996 10:47 a.m.</t>
  </si>
  <si>
    <t>Ariane 44L | Arabsat IIA &amp; Türksat 1C</t>
  </si>
  <si>
    <t>Arabsat IIA &amp; Türksat 1C</t>
  </si>
  <si>
    <t>07/09/1996 10:24 p.m.</t>
  </si>
  <si>
    <t>Delta II | GPS IIA-17</t>
  </si>
  <si>
    <t>GPS IIA-17</t>
  </si>
  <si>
    <t>07/16/1996 12:50 a.m.</t>
  </si>
  <si>
    <t>Atlas II | UHF F/O F7</t>
  </si>
  <si>
    <t>UHF F/O F7</t>
  </si>
  <si>
    <t>07/25/1996 12:41 p.m.</t>
  </si>
  <si>
    <t>Soyuz U | Progress M-32</t>
  </si>
  <si>
    <t>07/31/1996 8 p.m.</t>
  </si>
  <si>
    <t>Ariane 44L | Italsat F2 &amp; Télécom 2D</t>
  </si>
  <si>
    <t>Italsat F2 &amp; Télécom 2D</t>
  </si>
  <si>
    <t>08/08/1996 10:49 p.m.</t>
  </si>
  <si>
    <t>Molniya-M | Molniya-1T 89</t>
  </si>
  <si>
    <t>Molniya-1T 89</t>
  </si>
  <si>
    <t>08/14/1996 10:20 p.m.</t>
  </si>
  <si>
    <t>H-II | Midori</t>
  </si>
  <si>
    <t>Midori</t>
  </si>
  <si>
    <t>08/17/1996 1:53 a.m.</t>
  </si>
  <si>
    <t>Soyuz-U | Soyuz TM-24</t>
  </si>
  <si>
    <t>Soyuz TM-24</t>
  </si>
  <si>
    <t>08/17/1996 1:18 p.m.</t>
  </si>
  <si>
    <t>Long March 3 | Zhongxing 7</t>
  </si>
  <si>
    <t>Zhongxing 7</t>
  </si>
  <si>
    <t>08/18/1996 10:27 a.m.</t>
  </si>
  <si>
    <t>Pegasus XL | Fast Auroral Snapshot Explorer (FAST)</t>
  </si>
  <si>
    <t>08/21/1996 9:47 a.m.</t>
  </si>
  <si>
    <t>Molniya-M | Interbol 2, Magin 5 &amp; MuSat 1</t>
  </si>
  <si>
    <t>Interbol 2, Magin 5 &amp; MuSat 1</t>
  </si>
  <si>
    <t>08/29/1996 5:22 a.m.</t>
  </si>
  <si>
    <t>Zenit-2 | Tselina-2 18</t>
  </si>
  <si>
    <t>Tselina-2 18</t>
  </si>
  <si>
    <t>09/04/1996 9:01 a.m.</t>
  </si>
  <si>
    <t>Kosmos-3M | Parus 86</t>
  </si>
  <si>
    <t>Parus 86</t>
  </si>
  <si>
    <t>09/05/1996 12:47 p.m.</t>
  </si>
  <si>
    <t>Proton | INMARSAT III F-2</t>
  </si>
  <si>
    <t>INMARSAT III F-2</t>
  </si>
  <si>
    <t>09/06/1996 5:37 p.m.</t>
  </si>
  <si>
    <t>Atlas IIA | GE 1</t>
  </si>
  <si>
    <t>GE 1</t>
  </si>
  <si>
    <t>09/08/1996 9:49 p.m.</t>
  </si>
  <si>
    <t>Ariane 42P | Echostar II</t>
  </si>
  <si>
    <t>Echostar II</t>
  </si>
  <si>
    <t>09/11/1996 midnight</t>
  </si>
  <si>
    <t>Delta II | GPS IIA-18</t>
  </si>
  <si>
    <t>GPS IIA-18</t>
  </si>
  <si>
    <t>09/12/1996 8:49 a.m.</t>
  </si>
  <si>
    <t>Space Shuttle Atlantis / OV-104 | STS-79</t>
  </si>
  <si>
    <t>United Space Alliance</t>
  </si>
  <si>
    <t>STS-79</t>
  </si>
  <si>
    <t>09/16/1996 8:54 a.m.</t>
  </si>
  <si>
    <t>Proton-K/DM-2M | Ekspress 2</t>
  </si>
  <si>
    <t>Ekspress 2</t>
  </si>
  <si>
    <t>09/26/1996 5:50 p.m.</t>
  </si>
  <si>
    <t>Long March 2D | Fanhui Shi Weixing (17)</t>
  </si>
  <si>
    <t>Fanhui Shi Weixing (17)</t>
  </si>
  <si>
    <t>10/20/1996 7:20 a.m.</t>
  </si>
  <si>
    <t>Molniya-M | Molniya-3 62L</t>
  </si>
  <si>
    <t>Molniya-3 62L</t>
  </si>
  <si>
    <t>10/24/1996 11:37 a.m.</t>
  </si>
  <si>
    <t>Pegasus XL | High Energy Transient Explorer (HETE) &amp; Satelite de Aplicaciones Cientificas-B (SAC-B)</t>
  </si>
  <si>
    <t>11/04/1996 5:08 p.m.</t>
  </si>
  <si>
    <t>Wallops Flight Facility | Air launch to orbit</t>
  </si>
  <si>
    <t>Delta II | Mars Global Surveyor</t>
  </si>
  <si>
    <t>Mars Global Surveyor</t>
  </si>
  <si>
    <t>11/07/1996 5 p.m.</t>
  </si>
  <si>
    <t>Ariane 44L | Arabsat 2B &amp; MEASAT 2</t>
  </si>
  <si>
    <t>Arabsat 2B &amp; MEASAT 2</t>
  </si>
  <si>
    <t>11/13/1996 10:40 p.m.</t>
  </si>
  <si>
    <t>Proton-K/D-2 | Mars-96</t>
  </si>
  <si>
    <t>Mars-96</t>
  </si>
  <si>
    <t>11/16/1996 8:48 p.m.</t>
  </si>
  <si>
    <t>Space Shuttle Columbia / OV-102 | STS-80</t>
  </si>
  <si>
    <t>STS-80</t>
  </si>
  <si>
    <t>11/19/1996 7:55 p.m.</t>
  </si>
  <si>
    <t>Soyuz U | Progress M-33</t>
  </si>
  <si>
    <t>11/19/1996 11:20 p.m.</t>
  </si>
  <si>
    <t>Atlas IIA | Hot Bird 2</t>
  </si>
  <si>
    <t>Hot Bird 2</t>
  </si>
  <si>
    <t>11/21/1996 8:47 p.m.</t>
  </si>
  <si>
    <t>Delta II | Mars Pathfinder</t>
  </si>
  <si>
    <t>Mars Pathfinder</t>
  </si>
  <si>
    <t>12/04/1996 6:58 a.m.</t>
  </si>
  <si>
    <t>Tsiklon-2 | US-PM 8</t>
  </si>
  <si>
    <t>US-PM 8</t>
  </si>
  <si>
    <t>12/11/1996 noon</t>
  </si>
  <si>
    <t>Atlas IIA | INMARSAT III F-3</t>
  </si>
  <si>
    <t>INMARSAT III F-3</t>
  </si>
  <si>
    <t>12/18/1996 1:57 a.m.</t>
  </si>
  <si>
    <t>Kosmos-3M | Parus 87</t>
  </si>
  <si>
    <t>Parus 87</t>
  </si>
  <si>
    <t>12/20/1996 6:43 a.m.</t>
  </si>
  <si>
    <t>Titan 404A | KH-11 12</t>
  </si>
  <si>
    <t>KH-11 12</t>
  </si>
  <si>
    <t>12/20/1996 6:04 p.m.</t>
  </si>
  <si>
    <t>Soyuz U | Bion 11</t>
  </si>
  <si>
    <t>Bion 11</t>
  </si>
  <si>
    <t>12/24/1996 1:50 p.m.</t>
  </si>
  <si>
    <t>Space Shuttle Atlantis / OV-104 | STS-81</t>
  </si>
  <si>
    <t>STS-81</t>
  </si>
  <si>
    <t>01/12/1997 9:27 a.m.</t>
  </si>
  <si>
    <t>Delta II | GPS IIR-1</t>
  </si>
  <si>
    <t>GPS IIR-1</t>
  </si>
  <si>
    <t>01/17/1997 4:28 p.m.</t>
  </si>
  <si>
    <t>Ariane 44L | GE 2 &amp; Nahuel 1A</t>
  </si>
  <si>
    <t>GE 2 &amp; Nahuel 1A</t>
  </si>
  <si>
    <t>01/30/1997 10:04 p.m.</t>
  </si>
  <si>
    <t>Soyuz-U | Soyuz TM-25</t>
  </si>
  <si>
    <t>Soyuz TM-25</t>
  </si>
  <si>
    <t>02/10/1997 2:09 p.m.</t>
  </si>
  <si>
    <t>Space Shuttle Discovery / OV-103 | STS-82</t>
  </si>
  <si>
    <t>STS-82</t>
  </si>
  <si>
    <t>02/11/1997 8:55 a.m.</t>
  </si>
  <si>
    <t>M-V | Haruka</t>
  </si>
  <si>
    <t>M-V</t>
  </si>
  <si>
    <t>Haruka</t>
  </si>
  <si>
    <t>02/12/1997 4:50 a.m.</t>
  </si>
  <si>
    <t>M-V Pad | Uchinoura Space Center, Japan</t>
  </si>
  <si>
    <t>Tsiklon-3 | Strela-3 116 to 118 &amp; Gonets 4 to 6</t>
  </si>
  <si>
    <t>Strela-3 116 to 118 &amp; Gonets 4 to 6</t>
  </si>
  <si>
    <t>02/14/1997 3:47 a.m.</t>
  </si>
  <si>
    <t>Atlas IIAS | JCSAT R</t>
  </si>
  <si>
    <t>JCSAT R</t>
  </si>
  <si>
    <t>02/17/1997 1:42 a.m.</t>
  </si>
  <si>
    <t>Titan 402B IUS | DSP 18</t>
  </si>
  <si>
    <t>Titan 402B IUS</t>
  </si>
  <si>
    <t>DSP 18</t>
  </si>
  <si>
    <t>02/23/1997 8:20 p.m.</t>
  </si>
  <si>
    <t>Ariane 44P | INTELSAT 801</t>
  </si>
  <si>
    <t>INTELSAT 801</t>
  </si>
  <si>
    <t>03/01/1997 1:07 a.m.</t>
  </si>
  <si>
    <t>Start-1.2 | Zeya</t>
  </si>
  <si>
    <t>Start-1.2</t>
  </si>
  <si>
    <t>Zeya</t>
  </si>
  <si>
    <t>03/04/1997 2 a.m.</t>
  </si>
  <si>
    <t>5 | Svobodny Cosmodrome, Russian Federation</t>
  </si>
  <si>
    <t>Atlas IIA | Tempo 2</t>
  </si>
  <si>
    <t>Tempo 2</t>
  </si>
  <si>
    <t>03/08/1997 6:01 a.m.</t>
  </si>
  <si>
    <t>Titan II SLV | DMSP-5D2 F14</t>
  </si>
  <si>
    <t>DMSP-5D2 F14</t>
  </si>
  <si>
    <t>04/04/1997 4:47 p.m.</t>
  </si>
  <si>
    <t>Space Shuttle Columbia / OV-102 | STS-83</t>
  </si>
  <si>
    <t>STS-83</t>
  </si>
  <si>
    <t>04/04/1997 7:20 p.m.</t>
  </si>
  <si>
    <t>Soyuz U | Progress M-34</t>
  </si>
  <si>
    <t>04/06/1997 4:04 p.m.</t>
  </si>
  <si>
    <t>Molniya-M | US-K 77</t>
  </si>
  <si>
    <t>US-K 77</t>
  </si>
  <si>
    <t>04/09/1997 8:58 a.m.</t>
  </si>
  <si>
    <t>Ariane 44LP | Thaicom 3 &amp; BSat 1a</t>
  </si>
  <si>
    <t>Thaicom 3 &amp; BSat 1a</t>
  </si>
  <si>
    <t>04/16/1997 11:08 p.m.</t>
  </si>
  <si>
    <t>Kosmos-3M | Parus 88</t>
  </si>
  <si>
    <t>Parus 88</t>
  </si>
  <si>
    <t>04/17/1997 1:03 p.m.</t>
  </si>
  <si>
    <t>Pegasus XL | Minisat &amp; Celestis Space Burial #1</t>
  </si>
  <si>
    <t>04/21/1997 11:59 a.m.</t>
  </si>
  <si>
    <t>Gran Canaria | Air launch to orbit</t>
  </si>
  <si>
    <t>Atlas I | GOES 10</t>
  </si>
  <si>
    <t>GOES 10</t>
  </si>
  <si>
    <t>04/25/1997 5:49 a.m.</t>
  </si>
  <si>
    <t>Delta II | Iridium 04 to 08</t>
  </si>
  <si>
    <t>Iridium 04 to 08</t>
  </si>
  <si>
    <t>05/05/1997 2:55 p.m.</t>
  </si>
  <si>
    <t>Long March 3A | Zhongxing 6</t>
  </si>
  <si>
    <t>Zhongxing 6</t>
  </si>
  <si>
    <t>05/11/1997 4:17 p.m.</t>
  </si>
  <si>
    <t>Molniya-M | US-K 78</t>
  </si>
  <si>
    <t>US-K 78</t>
  </si>
  <si>
    <t>05/14/1997 12:33 a.m.</t>
  </si>
  <si>
    <t>Space Shuttle Columbia / OV-102 | STS-84</t>
  </si>
  <si>
    <t>STS-84</t>
  </si>
  <si>
    <t>05/15/1997 9:07 a.m.</t>
  </si>
  <si>
    <t>Soyuz U | Orlets-1 6</t>
  </si>
  <si>
    <t>Orlets-1 6</t>
  </si>
  <si>
    <t>05/15/1997 12:10 p.m.</t>
  </si>
  <si>
    <t>Zenit-2 | Tselina-2 19</t>
  </si>
  <si>
    <t>Tselina-2 19</t>
  </si>
  <si>
    <t>05/20/1997 7:07 a.m.</t>
  </si>
  <si>
    <t>Delta II | Thor II</t>
  </si>
  <si>
    <t>Thor II</t>
  </si>
  <si>
    <t>05/20/1997 10:39 p.m.</t>
  </si>
  <si>
    <t>Proton-K/DM-2M | Telstar 5</t>
  </si>
  <si>
    <t>Telstar 5</t>
  </si>
  <si>
    <t>05/24/1997 5 p.m.</t>
  </si>
  <si>
    <t>Ariane 44L | INMARSAT III F-4 &amp; Insat 2D</t>
  </si>
  <si>
    <t>INMARSAT III F-4 &amp; Insat 2D</t>
  </si>
  <si>
    <t>06/03/1997 11:20 p.m.</t>
  </si>
  <si>
    <t>Proton-K/17S40 | Araks-N 1</t>
  </si>
  <si>
    <t>Proton-K/17S40</t>
  </si>
  <si>
    <t>Araks-N 1</t>
  </si>
  <si>
    <t>06/06/1997 4:56 p.m.</t>
  </si>
  <si>
    <t>Long March 3 | Feng Yun 2A</t>
  </si>
  <si>
    <t>Feng Yun 2A</t>
  </si>
  <si>
    <t>06/10/1997 12:01 p.m.</t>
  </si>
  <si>
    <t>Proton-K/17S40 | Iridium 09 to 14 &amp; Iridium 16</t>
  </si>
  <si>
    <t>Iridium 09 to 14 &amp; Iridium 16</t>
  </si>
  <si>
    <t>06/18/1997 2:02 p.m.</t>
  </si>
  <si>
    <t>Ariane 44P | INTELSAT 802</t>
  </si>
  <si>
    <t>INTELSAT 802</t>
  </si>
  <si>
    <t>06/25/1997 11:44 p.m.</t>
  </si>
  <si>
    <t>Space Shuttle Columbia / OV-102 | STS-94</t>
  </si>
  <si>
    <t>STS-94</t>
  </si>
  <si>
    <t>07/01/1997 6:02 p.m.</t>
  </si>
  <si>
    <t>Soyuz U | Progress M-35</t>
  </si>
  <si>
    <t>07/05/1997 4:11 a.m.</t>
  </si>
  <si>
    <t>Delta II | Iridium 15</t>
  </si>
  <si>
    <t>Iridium 15</t>
  </si>
  <si>
    <t>07/09/1997 1:04 p.m.</t>
  </si>
  <si>
    <t>Delta II | GPS IIR-2</t>
  </si>
  <si>
    <t>GPS IIR-2</t>
  </si>
  <si>
    <t>07/23/1997 3:43 a.m.</t>
  </si>
  <si>
    <t>Atlas IIAS | Superbird 3</t>
  </si>
  <si>
    <t>Superbird 3</t>
  </si>
  <si>
    <t>07/28/1997 1:15 a.m.</t>
  </si>
  <si>
    <t>Pegasus XL | OrbView-2</t>
  </si>
  <si>
    <t>08/01/1997 8:20 p.m.</t>
  </si>
  <si>
    <t>Soyuz-U | Soyuz TM-26</t>
  </si>
  <si>
    <t>Soyuz TM-26</t>
  </si>
  <si>
    <t>08/05/1997 3:35 p.m.</t>
  </si>
  <si>
    <t>Space Shuttle Columbia / OV-102 | STS-85</t>
  </si>
  <si>
    <t>STS-85</t>
  </si>
  <si>
    <t>08/07/1997 2:41 p.m.</t>
  </si>
  <si>
    <t>Ariane 44P | PAS 6</t>
  </si>
  <si>
    <t>PAS 6</t>
  </si>
  <si>
    <t>08/08/1997 6:46 a.m.</t>
  </si>
  <si>
    <t>Proton | US-KS 7</t>
  </si>
  <si>
    <t>US-KS 7</t>
  </si>
  <si>
    <t>08/14/1997 8:49 p.m.</t>
  </si>
  <si>
    <t>Long March 3 | Agila 2</t>
  </si>
  <si>
    <t>Agila 2</t>
  </si>
  <si>
    <t>08/19/1997 5:50 p.m.</t>
  </si>
  <si>
    <t>Delta II | Iridium 22 to 26</t>
  </si>
  <si>
    <t>Iridium 22 to 26</t>
  </si>
  <si>
    <t>08/21/1997 12:38 a.m.</t>
  </si>
  <si>
    <t>LLMV-I | Lewis</t>
  </si>
  <si>
    <t>LLMV-I</t>
  </si>
  <si>
    <t>Lewis</t>
  </si>
  <si>
    <t>08/23/1997 6:51 a.m.</t>
  </si>
  <si>
    <t>Delta 7920-8 | ACE</t>
  </si>
  <si>
    <t>Delta 7920-8</t>
  </si>
  <si>
    <t>ACE</t>
  </si>
  <si>
    <t>08/25/1997 2:39 p.m.</t>
  </si>
  <si>
    <t>Proton-K/DM-2M | PAS 5</t>
  </si>
  <si>
    <t>PAS 5</t>
  </si>
  <si>
    <t>08/28/1997 12:33 a.m.</t>
  </si>
  <si>
    <t>Pegasus XL | Fast On-orbit Rapid Recording of Transient Events (FORTE)</t>
  </si>
  <si>
    <t>08/29/1997 3:02 p.m.</t>
  </si>
  <si>
    <t>Space Launch Complex 10E | Vandenberg SFB, CA, USA</t>
  </si>
  <si>
    <t>Long March 2C-III/SD | Iridium MFS 1 &amp; 2</t>
  </si>
  <si>
    <t>Long March 2C-III/SD</t>
  </si>
  <si>
    <t>Iridium MFS 1 &amp; 2</t>
  </si>
  <si>
    <t>09/01/1997 2 p.m.</t>
  </si>
  <si>
    <t>Ariane 44LP | Hot Bird 3 &amp; Meteosat 7</t>
  </si>
  <si>
    <t>Hot Bird 3 &amp; Meteosat 7</t>
  </si>
  <si>
    <t>09/02/1997 10:21 p.m.</t>
  </si>
  <si>
    <t>Atlas IIAS | GE 3</t>
  </si>
  <si>
    <t>GE 3</t>
  </si>
  <si>
    <t>09/04/1997 12:03 p.m.</t>
  </si>
  <si>
    <t>Proton-K/17S40 | Iridium 27 to 33</t>
  </si>
  <si>
    <t>Iridium 27 to 33</t>
  </si>
  <si>
    <t>09/14/1997 1:36 a.m.</t>
  </si>
  <si>
    <t>Kosmos-3M | Parus 89</t>
  </si>
  <si>
    <t>Parus 89</t>
  </si>
  <si>
    <t>09/23/1997 4:44 p.m.</t>
  </si>
  <si>
    <t>Ariane 42L | INTELSAT 803</t>
  </si>
  <si>
    <t>INTELSAT 803</t>
  </si>
  <si>
    <t>09/23/1997 11:58 p.m.</t>
  </si>
  <si>
    <t>Molniya-M | Molniya-1T 90</t>
  </si>
  <si>
    <t>Molniya-1T 90</t>
  </si>
  <si>
    <t>09/24/1997 9:30 p.m.</t>
  </si>
  <si>
    <t>Space Shuttle Atlantis / OV-104 | STS-86</t>
  </si>
  <si>
    <t>STS-86</t>
  </si>
  <si>
    <t>09/26/1997 2:34 a.m.</t>
  </si>
  <si>
    <t>Delta II | Iridium 34 to 37 &amp; 19</t>
  </si>
  <si>
    <t>Iridium 34 to 37 &amp; 19</t>
  </si>
  <si>
    <t>09/27/1997 1:23 a.m.</t>
  </si>
  <si>
    <t>PSLV | IRS-1D</t>
  </si>
  <si>
    <t>IRS-1D</t>
  </si>
  <si>
    <t>09/29/1997 4:47 a.m.</t>
  </si>
  <si>
    <t>Soyuz U | Progress M-36</t>
  </si>
  <si>
    <t>10/05/1997 3:08 p.m.</t>
  </si>
  <si>
    <t>Atlas IIAS | Echostar III</t>
  </si>
  <si>
    <t>Echostar III</t>
  </si>
  <si>
    <t>10/05/1997 9:01 p.m.</t>
  </si>
  <si>
    <t>Soyuz U | Foton 11 &amp; Mirka</t>
  </si>
  <si>
    <t>Foton 11 &amp; Mirka</t>
  </si>
  <si>
    <t>10/09/1997 5:59 p.m.</t>
  </si>
  <si>
    <t>Titan IVB/Cenatur | Cassini-Huygens</t>
  </si>
  <si>
    <t>Titan IVB</t>
  </si>
  <si>
    <t>10/15/1997 8:43 a.m.</t>
  </si>
  <si>
    <t>Long March 3 | Apstar 2R</t>
  </si>
  <si>
    <t>Apstar 2R</t>
  </si>
  <si>
    <t>10/16/1997 7:13 p.m.</t>
  </si>
  <si>
    <t>Pegasus XL | Space Test Experiments Platform-4 (STEP-4)</t>
  </si>
  <si>
    <t>10/22/1997 1:13 p.m.</t>
  </si>
  <si>
    <t>Titan 403A | Onyx 3</t>
  </si>
  <si>
    <t>Onyx 3</t>
  </si>
  <si>
    <t>10/24/1997 2:32 a.m.</t>
  </si>
  <si>
    <t>Atlas IIA | DSCS-3 B13</t>
  </si>
  <si>
    <t>DSCS-3 B13</t>
  </si>
  <si>
    <t>10/25/1997 12:46 a.m.</t>
  </si>
  <si>
    <t>Ariane 5 G | MaqSat-H, TEAMSAT, MaqSat-B, YES</t>
  </si>
  <si>
    <t>MaqSat-H, TEAMSAT, MaqSat-B, YES</t>
  </si>
  <si>
    <t>10/30/1997 1:43 p.m.</t>
  </si>
  <si>
    <t>VLS-1 | SCD-2A</t>
  </si>
  <si>
    <t>Brazilian Space Agency</t>
  </si>
  <si>
    <t>VLS-1</t>
  </si>
  <si>
    <t>SCD-2A</t>
  </si>
  <si>
    <t>11/02/1997 12:25 p.m.</t>
  </si>
  <si>
    <t>VLS Pad | Alcântara Launch Center, Federative Republic of Brazil</t>
  </si>
  <si>
    <t>Delta II | GPS IIA-19</t>
  </si>
  <si>
    <t>GPS IIA-19</t>
  </si>
  <si>
    <t>11/06/1997 12:30 a.m.</t>
  </si>
  <si>
    <t>Titan 401A Centaur | NROL-4</t>
  </si>
  <si>
    <t>NROL-4 (Trumpet 3)</t>
  </si>
  <si>
    <t>11/08/1997 2:05 a.m.</t>
  </si>
  <si>
    <t>Delta II | Iridium 38 to 43</t>
  </si>
  <si>
    <t>Iridium 38 to 43</t>
  </si>
  <si>
    <t>11/09/1997 1:34 a.m.</t>
  </si>
  <si>
    <t>Proton-K/DM-2M | Kupon</t>
  </si>
  <si>
    <t>Kupon</t>
  </si>
  <si>
    <t>11/12/1997 5 p.m.</t>
  </si>
  <si>
    <t>Ariane 44L | Sirius 2 &amp; Indostar 1</t>
  </si>
  <si>
    <t>Sirius 2 &amp; Indostar 1</t>
  </si>
  <si>
    <t>11/12/1997 9:48 p.m.</t>
  </si>
  <si>
    <t>Soyuz U | Resurs F-1M</t>
  </si>
  <si>
    <t>Resurs F-1M</t>
  </si>
  <si>
    <t>11/18/1997 11:14 a.m.</t>
  </si>
  <si>
    <t>Space Shuttle Columbia / OV-102 | STS-87</t>
  </si>
  <si>
    <t>STS-87</t>
  </si>
  <si>
    <t>11/19/1997 7:46 p.m.</t>
  </si>
  <si>
    <t>H-II | TRMM &amp; ETS 7</t>
  </si>
  <si>
    <t>TRMM &amp; ETS 7</t>
  </si>
  <si>
    <t>11/27/1997 9:27 p.m.</t>
  </si>
  <si>
    <t>Ariane 44P | JCSAT 1B &amp; Equator-S</t>
  </si>
  <si>
    <t>JCSAT 1B &amp; Equator-S</t>
  </si>
  <si>
    <t>12/02/1997 10:52 p.m.</t>
  </si>
  <si>
    <t>Proton-K/DM-2M | Astra 1G</t>
  </si>
  <si>
    <t>Astra 1G</t>
  </si>
  <si>
    <t>12/02/1997 11:10 p.m.</t>
  </si>
  <si>
    <t>Long March 2C-III/SD | Iridium 42 &amp; 44</t>
  </si>
  <si>
    <t>Iridium 42 &amp; 44</t>
  </si>
  <si>
    <t>12/08/1997 7:16 a.m.</t>
  </si>
  <si>
    <t>Atlas IIAS | Galaxy 8i</t>
  </si>
  <si>
    <t>Galaxy 8i</t>
  </si>
  <si>
    <t>12/08/1997 11:52 p.m.</t>
  </si>
  <si>
    <t>Tsiklon-2 | US-PM 9</t>
  </si>
  <si>
    <t>US-PM 9</t>
  </si>
  <si>
    <t>12/09/1997 7:17 a.m.</t>
  </si>
  <si>
    <t>Soyuz-U-PVB | Yantar-4K2 77</t>
  </si>
  <si>
    <t>Yantar-4K2 77</t>
  </si>
  <si>
    <t>12/15/1997 3:40 p.m.</t>
  </si>
  <si>
    <t>Soyuz U | Progress M-37</t>
  </si>
  <si>
    <t>12/20/1997 8:45 a.m.</t>
  </si>
  <si>
    <t>Delta II | Iridium 45 to 49</t>
  </si>
  <si>
    <t>Iridium 45 to 49</t>
  </si>
  <si>
    <t>12/20/1997 1:16 p.m.</t>
  </si>
  <si>
    <t>Ariane 42L | INTELSAT 804</t>
  </si>
  <si>
    <t>INTELSAT 804</t>
  </si>
  <si>
    <t>12/22/1997 12:17 a.m.</t>
  </si>
  <si>
    <t>Pegasus XL HAPS | Orbcomm-A1 - A8</t>
  </si>
  <si>
    <t>Pegasus XL HAPS</t>
  </si>
  <si>
    <t>12/23/1997 7:11 p.m.</t>
  </si>
  <si>
    <t>Start-1 | EarlyBird</t>
  </si>
  <si>
    <t>EarlyBird</t>
  </si>
  <si>
    <t>12/24/1997 1:32 p.m.</t>
  </si>
  <si>
    <t>Proton-K/DM-2M | Asiasat 3</t>
  </si>
  <si>
    <t>Asiasat 3</t>
  </si>
  <si>
    <t>12/24/1997 11:19 p.m.</t>
  </si>
  <si>
    <t>Athena II | Lunar Prospector</t>
  </si>
  <si>
    <t>Athena II</t>
  </si>
  <si>
    <t>Lunar Prospector</t>
  </si>
  <si>
    <t>01/07/1998 2:28 a.m.</t>
  </si>
  <si>
    <t>Space Launch Complex 46 | Cape Canaveral, FL, USA</t>
  </si>
  <si>
    <t>Delta II | Skynet 4D</t>
  </si>
  <si>
    <t>Skynet 4D</t>
  </si>
  <si>
    <t>01/10/1998 12:32 a.m.</t>
  </si>
  <si>
    <t>Shavit-2 | Ofeq-4</t>
  </si>
  <si>
    <t>Ofeq-4</t>
  </si>
  <si>
    <t>01/22/1998 12:56 p.m.</t>
  </si>
  <si>
    <t>Space Shuttle Endeavour / OV-105 | STS-89</t>
  </si>
  <si>
    <t>STS-89</t>
  </si>
  <si>
    <t>01/23/1998 2:48 a.m.</t>
  </si>
  <si>
    <t>Soyuz U | Soyuz TM-27</t>
  </si>
  <si>
    <t>Soyuz TM-27</t>
  </si>
  <si>
    <t>01/29/1998 4:33 p.m.</t>
  </si>
  <si>
    <t>Atlas IIA | NROL-5</t>
  </si>
  <si>
    <t>NROL-5 (Quasar 12)</t>
  </si>
  <si>
    <t>01/29/1998 6:37 p.m.</t>
  </si>
  <si>
    <t>Ariane 44LP | Inmarsat-3 F5 &amp; Brasilsat B3</t>
  </si>
  <si>
    <t>Inmarsat-3 F5 &amp; Brasilsat B3</t>
  </si>
  <si>
    <t>02/04/1998 11:29 p.m.</t>
  </si>
  <si>
    <t>Taurus 2210 | GFO</t>
  </si>
  <si>
    <t>Taurus 2210</t>
  </si>
  <si>
    <t>GFO</t>
  </si>
  <si>
    <t>02/10/1998 1:20 p.m.</t>
  </si>
  <si>
    <t>Delta 7420-10C | Globalstar 1 to 4</t>
  </si>
  <si>
    <t>Delta 7420-10C</t>
  </si>
  <si>
    <t>Globalstar 1 to 4</t>
  </si>
  <si>
    <t>02/14/1998 2:34 p.m.</t>
  </si>
  <si>
    <t>Soyuz-U-PVB | Yantar-1KFT 19</t>
  </si>
  <si>
    <t>Yantar-1KFT 19</t>
  </si>
  <si>
    <t>02/17/1998 10:35 a.m.</t>
  </si>
  <si>
    <t>Delta II | Iridium 50, 52, 53, 54, 56</t>
  </si>
  <si>
    <t>Iridium 50, 52, 53, 54, 56</t>
  </si>
  <si>
    <t>02/18/1998 1:58 p.m.</t>
  </si>
  <si>
    <t>H-II | Kakehashi</t>
  </si>
  <si>
    <t>Kakehashi</t>
  </si>
  <si>
    <t>02/21/1998 7:55 a.m.</t>
  </si>
  <si>
    <t>Pegasus XL | Broadband Advanced Technologies Satellite (BATSAT/Teledesic T1) &amp; Student Nitric Oxide Explorer (SNOE)</t>
  </si>
  <si>
    <t>02/26/1998 7:07 a.m.</t>
  </si>
  <si>
    <t>Ariane 42P | Hot Bird 4</t>
  </si>
  <si>
    <t>Hot Bird 4</t>
  </si>
  <si>
    <t>02/27/1998 10:38 p.m.</t>
  </si>
  <si>
    <t>Atlas IIAS | INTELSAT 806</t>
  </si>
  <si>
    <t>INTELSAT 806</t>
  </si>
  <si>
    <t>02/28/1998 12:21 a.m.</t>
  </si>
  <si>
    <t>Soyuz U | Progress M-38</t>
  </si>
  <si>
    <t>03/14/1998 10:45 p.m.</t>
  </si>
  <si>
    <t>Atlas II | UHF F/O F8</t>
  </si>
  <si>
    <t>UHF F/O F8</t>
  </si>
  <si>
    <t>03/16/1998 9:32 p.m.</t>
  </si>
  <si>
    <t>Ariane 40 | SPOT-4</t>
  </si>
  <si>
    <t>SPOT-4</t>
  </si>
  <si>
    <t>03/24/1998 1:46 a.m.</t>
  </si>
  <si>
    <t>Long March 2C-III/SD | Iridium 51 &amp; 61</t>
  </si>
  <si>
    <t>Iridium 51 &amp; 61</t>
  </si>
  <si>
    <t>03/25/1998 5:01 p.m.</t>
  </si>
  <si>
    <t>Delta II | Iridium 55 to 60</t>
  </si>
  <si>
    <t>Iridium 55 to 60</t>
  </si>
  <si>
    <t>03/30/1998 6:02 a.m.</t>
  </si>
  <si>
    <t>Pegasus XL | Transition Region and Coronal Explorer (TRACE)</t>
  </si>
  <si>
    <t>04/02/1998 2:42 a.m.</t>
  </si>
  <si>
    <t>Proton-K/17S40 | Iridium 62 to 68</t>
  </si>
  <si>
    <t>Iridium 62 to 68</t>
  </si>
  <si>
    <t>04/07/1998 2:13 a.m.</t>
  </si>
  <si>
    <t>Space Shuttle Columbia / OV-102 | STS-90</t>
  </si>
  <si>
    <t>STS-90</t>
  </si>
  <si>
    <t>04/17/1998 6:19 p.m.</t>
  </si>
  <si>
    <t>Delta 7420-10C | Globalstar 6, 8, 14, 15</t>
  </si>
  <si>
    <t>Globalstar 6, 8, 14, 15</t>
  </si>
  <si>
    <t>04/24/1998 10:38 p.m.</t>
  </si>
  <si>
    <t>Ariane 44P | Nilesat 101 &amp; BSat 1b</t>
  </si>
  <si>
    <t>Nilesat 101 &amp; BSat 1b</t>
  </si>
  <si>
    <t>04/28/1998 10:53 p.m.</t>
  </si>
  <si>
    <t>Proton | US-KMO 4</t>
  </si>
  <si>
    <t>US-KMO 4</t>
  </si>
  <si>
    <t>04/29/1998 4:36 a.m.</t>
  </si>
  <si>
    <t>Long March 2C-III/SD | Iridium 69 &amp; 71</t>
  </si>
  <si>
    <t>Iridium 69 &amp; 71</t>
  </si>
  <si>
    <t>05/02/1998 9:16 a.m.</t>
  </si>
  <si>
    <t>Molniya-M | US-K 79</t>
  </si>
  <si>
    <t>US-K 79</t>
  </si>
  <si>
    <t>05/07/1998 8:53 a.m.</t>
  </si>
  <si>
    <t>Proton-K/DM-2M | Echostar IV</t>
  </si>
  <si>
    <t>Echostar IV</t>
  </si>
  <si>
    <t>05/07/1998 11:45 p.m.</t>
  </si>
  <si>
    <t>Titan IVB | NROL-6</t>
  </si>
  <si>
    <t>NROL-6 (Orion 4)</t>
  </si>
  <si>
    <t>05/09/1998 1:38 a.m.</t>
  </si>
  <si>
    <t>Titan II SLV | NOAA 15</t>
  </si>
  <si>
    <t>NOAA 15</t>
  </si>
  <si>
    <t>05/13/1998 3:52 p.m.</t>
  </si>
  <si>
    <t>Soyuz U | Progress M-39</t>
  </si>
  <si>
    <t>05/14/1998 10:12 p.m.</t>
  </si>
  <si>
    <t>Delta II | Iridium 70, 72 to 75</t>
  </si>
  <si>
    <t>Iridium 70, 72 to 75</t>
  </si>
  <si>
    <t>05/17/1998 9:16 p.m.</t>
  </si>
  <si>
    <t>Long March 3 | Zhongwei 1</t>
  </si>
  <si>
    <t>Zhongwei 1</t>
  </si>
  <si>
    <t>05/30/1998 10 a.m.</t>
  </si>
  <si>
    <t>Space Shuttle Discovery / OV-103 | STS-91</t>
  </si>
  <si>
    <t>STS-91</t>
  </si>
  <si>
    <t>06/02/1998 10:06 p.m.</t>
  </si>
  <si>
    <t>Delta II | Thor III</t>
  </si>
  <si>
    <t>Thor III</t>
  </si>
  <si>
    <t>06/10/1998 12:35 a.m.</t>
  </si>
  <si>
    <t>Tsiklon-3 | Strela-3 119 to 124</t>
  </si>
  <si>
    <t>Strela-3 119 to 124</t>
  </si>
  <si>
    <t>06/15/1998 10:58 p.m.</t>
  </si>
  <si>
    <t>Atlas IIAS | INTELSAT 805</t>
  </si>
  <si>
    <t>INTELSAT 805</t>
  </si>
  <si>
    <t>06/18/1998 10:48 p.m.</t>
  </si>
  <si>
    <t>Soyuz-U-PVB | Yantar-4K2 78</t>
  </si>
  <si>
    <t>Yantar-4K2 78</t>
  </si>
  <si>
    <t>06/24/1998 6:29 p.m.</t>
  </si>
  <si>
    <t>Soyuz-U-PVB | Yantar-4KS1M 8</t>
  </si>
  <si>
    <t>Yantar-4KS1M 8</t>
  </si>
  <si>
    <t>06/25/1998 2 p.m.</t>
  </si>
  <si>
    <t>Molniya-M | Molniya-3 61L</t>
  </si>
  <si>
    <t>Molniya-3 61L</t>
  </si>
  <si>
    <t>07/01/1998 12:48 a.m.</t>
  </si>
  <si>
    <t>M-V | Nozomi</t>
  </si>
  <si>
    <t>Nozomi</t>
  </si>
  <si>
    <t>07/03/1998 6:12 p.m.</t>
  </si>
  <si>
    <t>Shtil'-1 | Tubsat-N &amp; N1</t>
  </si>
  <si>
    <t>Makeyev Rocket Design Bureau</t>
  </si>
  <si>
    <t>Shtil'-1</t>
  </si>
  <si>
    <t>Tubsat-N &amp; N1</t>
  </si>
  <si>
    <t>07/07/1998 3:15 a.m.</t>
  </si>
  <si>
    <t>Novomoskovsk (K-407) | Sea Launch</t>
  </si>
  <si>
    <t>07/10/1998 6:30 a.m.</t>
  </si>
  <si>
    <t>Long March 3 | Xinnuo 1</t>
  </si>
  <si>
    <t>Xinnuo 1</t>
  </si>
  <si>
    <t>07/18/1998 9:20 a.m.</t>
  </si>
  <si>
    <t>Zenit-2 | Tselina-2 20</t>
  </si>
  <si>
    <t>Tselina-2 20</t>
  </si>
  <si>
    <t>07/28/1998 9:15 a.m.</t>
  </si>
  <si>
    <t>Pegasus XL HAPS | Orbcomm-B1 - B8</t>
  </si>
  <si>
    <t>08/02/1998 4:24 p.m.</t>
  </si>
  <si>
    <t>Titan 401A Centaur | Mercury 16</t>
  </si>
  <si>
    <t>Mercury 16</t>
  </si>
  <si>
    <t>08/12/1998 11:30 a.m.</t>
  </si>
  <si>
    <t>Soyuz-U | Soyuz TM-28</t>
  </si>
  <si>
    <t>Soyuz TM-28</t>
  </si>
  <si>
    <t>08/13/1998 9:43 a.m.</t>
  </si>
  <si>
    <t>Long March 2C-III/SD | Iridium 76 &amp; 78</t>
  </si>
  <si>
    <t>Iridium 76 &amp; 78</t>
  </si>
  <si>
    <t>08/19/1998 11:01 p.m.</t>
  </si>
  <si>
    <t>Ariane 44P | ST-1</t>
  </si>
  <si>
    <t>ST-1</t>
  </si>
  <si>
    <t>08/25/1998 11:07 p.m.</t>
  </si>
  <si>
    <t>Delta 8930 | Galaxy 10</t>
  </si>
  <si>
    <t>Delta 8930</t>
  </si>
  <si>
    <t>Galaxy 10</t>
  </si>
  <si>
    <t>08/27/1998 1:17 a.m.</t>
  </si>
  <si>
    <t>Proton-K/DM-2M | Astra 2A</t>
  </si>
  <si>
    <t>Astra 2A</t>
  </si>
  <si>
    <t>08/30/1998 12:31 a.m.</t>
  </si>
  <si>
    <t>Paektusan 1 | Kwangmyongsong 1</t>
  </si>
  <si>
    <t>Korean Committee of Space Technology</t>
  </si>
  <si>
    <t>Paektusan 1</t>
  </si>
  <si>
    <t>Kwangmyongsong 1</t>
  </si>
  <si>
    <t>08/31/1998 3:07 a.m.</t>
  </si>
  <si>
    <t>Unknown Pad | Tonghae Satellite Launching Ground</t>
  </si>
  <si>
    <t>Delta II | Iridium 77, 79 to 82</t>
  </si>
  <si>
    <t>Iridium 77, 79 to 82</t>
  </si>
  <si>
    <t>09/08/1998 9:13 p.m.</t>
  </si>
  <si>
    <t>Zenit-2 11K77.05 | Globalstar 5, 7, 9 to 13, 16 to 18, 20, 21</t>
  </si>
  <si>
    <t>Zenit-2 11K77.05</t>
  </si>
  <si>
    <t>Globalstar 5, 7, 9 to 13, 16 to 18, 20, 21</t>
  </si>
  <si>
    <t>09/09/1998 8:29 p.m.</t>
  </si>
  <si>
    <t>Ariane 44LP | PAS 7</t>
  </si>
  <si>
    <t>PAS 7</t>
  </si>
  <si>
    <t>09/16/1998 6:31 a.m.</t>
  </si>
  <si>
    <t>Pegasus XL HAPS | Orbcomm-C1 - C8</t>
  </si>
  <si>
    <t>09/23/1998 5:06 a.m.</t>
  </si>
  <si>
    <t>Molniya-M | Molniya-1T 91</t>
  </si>
  <si>
    <t>Molniya-1T 91</t>
  </si>
  <si>
    <t>09/28/1998 11:41 p.m.</t>
  </si>
  <si>
    <t>Minotaur | NROL-8</t>
  </si>
  <si>
    <t>NROL-8 (STEX)</t>
  </si>
  <si>
    <t>10/03/1998 10:04 a.m.</t>
  </si>
  <si>
    <t>Ariane 44L | Eutelsat W2 &amp; Sirius 3</t>
  </si>
  <si>
    <t>Eutelsat W2 &amp; Sirius 3</t>
  </si>
  <si>
    <t>10/05/1998 10:51 p.m.</t>
  </si>
  <si>
    <t>Atlas IIA | Hot Bird 5</t>
  </si>
  <si>
    <t>Hot Bird 5</t>
  </si>
  <si>
    <t>10/09/1998 10:50 p.m.</t>
  </si>
  <si>
    <t>Atlas IIA | UHF F/O F9</t>
  </si>
  <si>
    <t>UHF F/O F9</t>
  </si>
  <si>
    <t>10/20/1998 7:19 a.m.</t>
  </si>
  <si>
    <t>Ariane 5 G | MaqSat 3 &amp; ARD</t>
  </si>
  <si>
    <t>MaqSat 3 &amp; ARD</t>
  </si>
  <si>
    <t>10/21/1998 4:37 p.m.</t>
  </si>
  <si>
    <t>Pegasus Hybrid | Satélite de Coleta de Dados-2 (SCD-2)</t>
  </si>
  <si>
    <t>10/23/1998 12:02 a.m.</t>
  </si>
  <si>
    <t>Delta 7326-9.5 | Deep Space 1</t>
  </si>
  <si>
    <t>Delta 7326-9.5</t>
  </si>
  <si>
    <t>Deep Space 1</t>
  </si>
  <si>
    <t>10/24/1998 12:08 p.m.</t>
  </si>
  <si>
    <t>Soyuz U | Progress M-40</t>
  </si>
  <si>
    <t>10/25/1998 4:14 a.m.</t>
  </si>
  <si>
    <t>Ariane 44L | Afristar &amp; GE 5</t>
  </si>
  <si>
    <t>Afristar &amp; GE 5</t>
  </si>
  <si>
    <t>10/28/1998 10:15 p.m.</t>
  </si>
  <si>
    <t>Space Shuttle Discovery / OV-103 | STS-95</t>
  </si>
  <si>
    <t>STS-95</t>
  </si>
  <si>
    <t>10/29/1998 7:19 p.m.</t>
  </si>
  <si>
    <t>Proton-K/DM-2M | PAS 8</t>
  </si>
  <si>
    <t>PAS 8</t>
  </si>
  <si>
    <t>11/04/1998 5:12 a.m.</t>
  </si>
  <si>
    <t>Delta II | Iridium 83 to 87</t>
  </si>
  <si>
    <t>Iridium 83 to 87</t>
  </si>
  <si>
    <t>11/06/1998 1:37 p.m.</t>
  </si>
  <si>
    <t>Proton | Zarya</t>
  </si>
  <si>
    <t>Zarya</t>
  </si>
  <si>
    <t>11/20/1998 6:40 a.m.</t>
  </si>
  <si>
    <t>Delta II | BONUM-1</t>
  </si>
  <si>
    <t>BONUM-1</t>
  </si>
  <si>
    <t>11/22/1998 11:54 p.m.</t>
  </si>
  <si>
    <t>Space Shuttle Endeavour / OV-105 | STS-88</t>
  </si>
  <si>
    <t>STS-88</t>
  </si>
  <si>
    <t>12/04/1998 8:35 a.m.</t>
  </si>
  <si>
    <t>Ariane 42L | Satmex 5</t>
  </si>
  <si>
    <t>Satmex 5</t>
  </si>
  <si>
    <t>12/06/1998 12:43 a.m.</t>
  </si>
  <si>
    <t>Pegasus XL | Submillimeter Wave Astronomy Satellite (SWAS)</t>
  </si>
  <si>
    <t>12/06/1998 12:57 a.m.</t>
  </si>
  <si>
    <t>Kosmos-3M | Nadezhda 8</t>
  </si>
  <si>
    <t>Nadezhda 8</t>
  </si>
  <si>
    <t>12/10/1998 11:57 a.m.</t>
  </si>
  <si>
    <t>Delta 7425-9.5 | Mars Climate Orbiter</t>
  </si>
  <si>
    <t>Delta 7425-9.5</t>
  </si>
  <si>
    <t>Mars Climate Orbiter</t>
  </si>
  <si>
    <t>12/11/1998 6:45 p.m.</t>
  </si>
  <si>
    <t>Long March 2C-III/SD | Iridium 88 &amp; 89</t>
  </si>
  <si>
    <t>Iridium 88 &amp; 89</t>
  </si>
  <si>
    <t>12/19/1998 11:39 a.m.</t>
  </si>
  <si>
    <t>Ariane 42L | PAS 6B</t>
  </si>
  <si>
    <t>PAS 6B</t>
  </si>
  <si>
    <t>12/22/1998 1:08 a.m.</t>
  </si>
  <si>
    <t>Kosmos-3M | Parus 90</t>
  </si>
  <si>
    <t>Parus 90</t>
  </si>
  <si>
    <t>12/24/1998 8:02 p.m.</t>
  </si>
  <si>
    <t>Proton | Uragan 72 to 74</t>
  </si>
  <si>
    <t>Uragan 72 to 74</t>
  </si>
  <si>
    <t>12/30/1998 6:35 p.m.</t>
  </si>
  <si>
    <t>Delta 7425-9.5 | Mars Polar Lander</t>
  </si>
  <si>
    <t>Mars Polar Lander</t>
  </si>
  <si>
    <t>01/03/1999 8:21 p.m.</t>
  </si>
  <si>
    <t>Athena I | Formosat-1</t>
  </si>
  <si>
    <t>Athena I</t>
  </si>
  <si>
    <t>Formosat-1</t>
  </si>
  <si>
    <t>01/27/1999 12:34 a.m.</t>
  </si>
  <si>
    <t>Delta 7426-9.5 | Stardust</t>
  </si>
  <si>
    <t>Delta 7426-9.5</t>
  </si>
  <si>
    <t>Stardust</t>
  </si>
  <si>
    <t>02/07/1999 9:04 p.m.</t>
  </si>
  <si>
    <t>Soyuz-U-PVB | Globalstar 23,36,38,40</t>
  </si>
  <si>
    <t>Globalstar 23,36,38,40</t>
  </si>
  <si>
    <t>02/09/1999 3:53 a.m.</t>
  </si>
  <si>
    <t>Proton-K/DM-2M | Telstar 6</t>
  </si>
  <si>
    <t>Telstar 6</t>
  </si>
  <si>
    <t>02/15/1999 5:12 a.m.</t>
  </si>
  <si>
    <t>Atlas IIAS | JCSAT 4A</t>
  </si>
  <si>
    <t>JCSAT 4A</t>
  </si>
  <si>
    <t>02/16/1999 1:45 a.m.</t>
  </si>
  <si>
    <t>Soyuz-U | Soyuz TM-29</t>
  </si>
  <si>
    <t>Soyuz TM-29</t>
  </si>
  <si>
    <t>02/20/1999 4:18 a.m.</t>
  </si>
  <si>
    <t>Delta II | ARGOS</t>
  </si>
  <si>
    <t>ARGOS</t>
  </si>
  <si>
    <t>02/23/1999 10:29 a.m.</t>
  </si>
  <si>
    <t>Ariane 44L | Arabsat 3A &amp; Skynet 4E</t>
  </si>
  <si>
    <t>Arabsat 3A &amp; Skynet 4E</t>
  </si>
  <si>
    <t>02/26/1999 10:44 p.m.</t>
  </si>
  <si>
    <t>Proton | Raduga-1 4</t>
  </si>
  <si>
    <t>Raduga-1 4</t>
  </si>
  <si>
    <t>02/28/1999 4 a.m.</t>
  </si>
  <si>
    <t>Pegasus XL | Wide Field Infrared Explorer (WIRE)</t>
  </si>
  <si>
    <t>03/05/1999 2:56 a.m.</t>
  </si>
  <si>
    <t>Soyuz-U-PVB | Globalstar 22,37,41,46</t>
  </si>
  <si>
    <t>Globalstar 22,37,41,46</t>
  </si>
  <si>
    <t>03/15/1999 3:06 a.m.</t>
  </si>
  <si>
    <t>Proton-K/DM-2M | Asiasat 3S</t>
  </si>
  <si>
    <t>Asiasat 3S</t>
  </si>
  <si>
    <t>03/21/1999 12:09 a.m.</t>
  </si>
  <si>
    <t>Zenit | DemoSat</t>
  </si>
  <si>
    <t>Sea Launch</t>
  </si>
  <si>
    <t>Zenit</t>
  </si>
  <si>
    <t>DemoSat</t>
  </si>
  <si>
    <t>03/28/1999 1:29 a.m.</t>
  </si>
  <si>
    <t>Launch Platform Odyssey | Sea Launch</t>
  </si>
  <si>
    <t>Soyuz U | Progress M-41</t>
  </si>
  <si>
    <t>04/02/1999 11:28 a.m.</t>
  </si>
  <si>
    <t>Ariane 42P | Insat 2E</t>
  </si>
  <si>
    <t>Insat 2E</t>
  </si>
  <si>
    <t>04/02/1999 10:03 p.m.</t>
  </si>
  <si>
    <t>Titan 402B IUS | DSP 19</t>
  </si>
  <si>
    <t>DSP 19</t>
  </si>
  <si>
    <t>04/09/1999 5:01 p.m.</t>
  </si>
  <si>
    <t>Atlas IIAS | Eutelsat W3</t>
  </si>
  <si>
    <t>Eutelsat W3</t>
  </si>
  <si>
    <t>04/12/1999 10:50 p.m.</t>
  </si>
  <si>
    <t>Soyuz-U-PVB | Globalstar 19,42,44,45</t>
  </si>
  <si>
    <t>Globalstar 19,42,44,45</t>
  </si>
  <si>
    <t>04/15/1999 12:46 a.m.</t>
  </si>
  <si>
    <t>Delta II | Landsat 7</t>
  </si>
  <si>
    <t>Landsat 7</t>
  </si>
  <si>
    <t>04/15/1999 6:32 p.m.</t>
  </si>
  <si>
    <t>Dnepr | UOSAT-OSCAR-36</t>
  </si>
  <si>
    <t>ISC Kosmotras</t>
  </si>
  <si>
    <t>Dnepr</t>
  </si>
  <si>
    <t>UOSAT-OSCAR-36</t>
  </si>
  <si>
    <t>04/21/1999 4:59 a.m.</t>
  </si>
  <si>
    <t>109/95 | Baikonur Cosmodrome, Republic of Kazakhstan</t>
  </si>
  <si>
    <t>Athena II | Ikonos 1</t>
  </si>
  <si>
    <t>Ikonos 1</t>
  </si>
  <si>
    <t>04/27/1999 6:22 p.m.</t>
  </si>
  <si>
    <t>Kosmos-3M | ABRIXAS &amp; MegSat 0</t>
  </si>
  <si>
    <t>ABRIXAS &amp; MegSat 0</t>
  </si>
  <si>
    <t>04/28/1999 8:30 p.m.</t>
  </si>
  <si>
    <t>Titan IVB | Milstar 3</t>
  </si>
  <si>
    <t>Milstar 3</t>
  </si>
  <si>
    <t>04/30/1999 4:30 p.m.</t>
  </si>
  <si>
    <t>Delta 8930 | Orion 3</t>
  </si>
  <si>
    <t>05/05/1999 1 a.m.</t>
  </si>
  <si>
    <t>Long March 4B | Feng Yun 1C</t>
  </si>
  <si>
    <t>Long March 4B</t>
  </si>
  <si>
    <t>Feng Yun 1C</t>
  </si>
  <si>
    <t>05/10/1999 1:33 a.m.</t>
  </si>
  <si>
    <t>Pegasus XL HAPS | Multiple Paths, Beyond-Line-of-Sight Communications (MUBLCOM) &amp; Topographic Experiment using Radiative Recombinative Ionospheric EUV and Radio Sources (TERRIERS)</t>
  </si>
  <si>
    <t>05/18/1999 5:09 a.m.</t>
  </si>
  <si>
    <t>Proton-K/DM-2M | Nimiq 1</t>
  </si>
  <si>
    <t>Nimiq 1</t>
  </si>
  <si>
    <t>05/20/1999 10:30 p.m.</t>
  </si>
  <si>
    <t>Titan 404B | NROL-9</t>
  </si>
  <si>
    <t>Titan 404B</t>
  </si>
  <si>
    <t>NROL-9 (Misty 2)</t>
  </si>
  <si>
    <t>05/22/1999 9:36 a.m.</t>
  </si>
  <si>
    <t>PSLV | IRS-P4 &amp; Uribyol-3</t>
  </si>
  <si>
    <t>IRS-P4 &amp; Uribyol-3</t>
  </si>
  <si>
    <t>05/26/1999 6:22 a.m.</t>
  </si>
  <si>
    <t>Space Shuttle Discovery / OV-103 | STS-96</t>
  </si>
  <si>
    <t>STS-96</t>
  </si>
  <si>
    <t>05/27/1999 10:49 a.m.</t>
  </si>
  <si>
    <t>Delta 7420-10C | Globalstar 25,47,49,52</t>
  </si>
  <si>
    <t>Globalstar 25,47,49,52</t>
  </si>
  <si>
    <t>06/10/1999 1:48 p.m.</t>
  </si>
  <si>
    <t>Long March 2C-III/SD | Iridium 92 &amp; 93</t>
  </si>
  <si>
    <t>Iridium 92 &amp; 93</t>
  </si>
  <si>
    <t>06/11/1999 5:15 p.m.</t>
  </si>
  <si>
    <t>Proton-K/DM-2M | Astra 1H</t>
  </si>
  <si>
    <t>Astra 1H</t>
  </si>
  <si>
    <t>06/18/1999 1:49 a.m.</t>
  </si>
  <si>
    <t>Titan II SLV | QuikScat</t>
  </si>
  <si>
    <t>QuikScat</t>
  </si>
  <si>
    <t>06/20/1999 2:15 a.m.</t>
  </si>
  <si>
    <t>Delta II | FUSE</t>
  </si>
  <si>
    <t>FUSE</t>
  </si>
  <si>
    <t>06/24/1999 3:44 p.m.</t>
  </si>
  <si>
    <t>Proton-K/Briz-M | Raduga 34</t>
  </si>
  <si>
    <t>Proton-K/Briz-M</t>
  </si>
  <si>
    <t>Raduga 34</t>
  </si>
  <si>
    <t>07/05/1999 1:32 p.m.</t>
  </si>
  <si>
    <t>Molniya-M | Molniya-3 63L</t>
  </si>
  <si>
    <t>Molniya-3 63L</t>
  </si>
  <si>
    <t>07/08/1999 8:45 a.m.</t>
  </si>
  <si>
    <t>Delta 7420-10C | Globalstar 30,32,35,41</t>
  </si>
  <si>
    <t>Globalstar 30,32,35,41</t>
  </si>
  <si>
    <t>07/10/1999 8:45 a.m.</t>
  </si>
  <si>
    <t>Soyuz U | Progress M-42</t>
  </si>
  <si>
    <t>07/16/1999 4:37 p.m.</t>
  </si>
  <si>
    <t>Zenit-2 | Okean-O</t>
  </si>
  <si>
    <t>Okean-O</t>
  </si>
  <si>
    <t>07/17/1999 5:38 a.m.</t>
  </si>
  <si>
    <t>Space Shuttle Columbia OV-102 | STS-93</t>
  </si>
  <si>
    <t>STS-93</t>
  </si>
  <si>
    <t>07/23/1999 4:31 a.m.</t>
  </si>
  <si>
    <t>Delta 7420-10C | Globalstar 26,28,43,48</t>
  </si>
  <si>
    <t>Globalstar 26,28,43,48</t>
  </si>
  <si>
    <t>07/25/1999 7:46 a.m.</t>
  </si>
  <si>
    <t>Ariane 42P | Telkom 1</t>
  </si>
  <si>
    <t>Telkom 1</t>
  </si>
  <si>
    <t>08/12/1999 10:52 p.m.</t>
  </si>
  <si>
    <t>Delta 7420-10C | Globalstar 24,27,53,54</t>
  </si>
  <si>
    <t>Globalstar 24,27,53,54</t>
  </si>
  <si>
    <t>08/17/1999 4:37 a.m.</t>
  </si>
  <si>
    <t>Soyuz-U-PVB | Yantar-4K2 79</t>
  </si>
  <si>
    <t>Yantar-4K2 79</t>
  </si>
  <si>
    <t>08/18/1999 6 p.m.</t>
  </si>
  <si>
    <t>Kosmos-3M | Parus 91</t>
  </si>
  <si>
    <t>Parus 91</t>
  </si>
  <si>
    <t>08/26/1999 12:02 p.m.</t>
  </si>
  <si>
    <t>Ariane 42P | Mugunghwa 3</t>
  </si>
  <si>
    <t>Mugunghwa 3</t>
  </si>
  <si>
    <t>09/04/1999 10:34 p.m.</t>
  </si>
  <si>
    <t>Proton-K/DM-2M | Yamal-101 &amp; 102</t>
  </si>
  <si>
    <t>Yamal-101 &amp; 102</t>
  </si>
  <si>
    <t>09/06/1999 4:36 p.m.</t>
  </si>
  <si>
    <t>Soyuz-U-PVB | Foton 12</t>
  </si>
  <si>
    <t>Foton 12</t>
  </si>
  <si>
    <t>09/09/1999 6 p.m.</t>
  </si>
  <si>
    <t>Soyuz-U-PVB | Globalstar 33,50,55,58</t>
  </si>
  <si>
    <t>Globalstar 33,50,55,58</t>
  </si>
  <si>
    <t>09/22/1999 2:33 p.m.</t>
  </si>
  <si>
    <t>Atlas IIAS | Echostar V</t>
  </si>
  <si>
    <t>Echostar V</t>
  </si>
  <si>
    <t>09/23/1999 6:02 a.m.</t>
  </si>
  <si>
    <t>Athena II | Ikonos</t>
  </si>
  <si>
    <t>Ikonos</t>
  </si>
  <si>
    <t>09/24/1999 6:21 p.m.</t>
  </si>
  <si>
    <t>Ariane 44LP | Telstar 7</t>
  </si>
  <si>
    <t>Telstar 7</t>
  </si>
  <si>
    <t>09/25/1999 6:29 a.m.</t>
  </si>
  <si>
    <t>Proton-K/DM-2M | LMI 1</t>
  </si>
  <si>
    <t>LMI 1</t>
  </si>
  <si>
    <t>09/26/1999 10:30 p.m.</t>
  </si>
  <si>
    <t>Soyuz-U-PVB | Resurs F-1M</t>
  </si>
  <si>
    <t>09/28/1999 11 a.m.</t>
  </si>
  <si>
    <t>Delta II | GPS IIR-3</t>
  </si>
  <si>
    <t>GPS IIR-3</t>
  </si>
  <si>
    <t>10/07/1999 12:51 p.m.</t>
  </si>
  <si>
    <t>Zenit | DirecTV-1R</t>
  </si>
  <si>
    <t>DirecTV-1R</t>
  </si>
  <si>
    <t>10/10/1999 3:28 a.m.</t>
  </si>
  <si>
    <t>Long March 4B | Zi Yuan 1-1</t>
  </si>
  <si>
    <t>China Aerospace Science and Technology Corporation</t>
  </si>
  <si>
    <t>Zi Yuan 1-1</t>
  </si>
  <si>
    <t>10/14/1999 3:15 a.m.</t>
  </si>
  <si>
    <t>Soyuz-U-PVB | Globalstar 31,56,57,59</t>
  </si>
  <si>
    <t>Globalstar 31,56,57,59</t>
  </si>
  <si>
    <t>10/18/1999 1:32 p.m.</t>
  </si>
  <si>
    <t>Ariane 44LP | Orion 2</t>
  </si>
  <si>
    <t>Orion 2</t>
  </si>
  <si>
    <t>10/19/1999 6:22 a.m.</t>
  </si>
  <si>
    <t>Proton | Ekspress-A No. 1</t>
  </si>
  <si>
    <t>Ekspress-A No. 1</t>
  </si>
  <si>
    <t>10/27/1999 4:16 p.m.</t>
  </si>
  <si>
    <t>Ariane 44LP | GE 4</t>
  </si>
  <si>
    <t>GE 4</t>
  </si>
  <si>
    <t>11/13/1999 10:54 p.m.</t>
  </si>
  <si>
    <t>H-II | MTSAT</t>
  </si>
  <si>
    <t>MTSAT</t>
  </si>
  <si>
    <t>11/15/1999 7:29 a.m.</t>
  </si>
  <si>
    <t>Long March 2F | Shenzhou-1</t>
  </si>
  <si>
    <t>Long March 2F</t>
  </si>
  <si>
    <t>11/19/1999 10:30 p.m.</t>
  </si>
  <si>
    <t>Launch Area 4 (SLS-1 / 921) | Jiuquan, People's Republic of China</t>
  </si>
  <si>
    <t>Soyuz-U-PVB | Globalstar 29,34,39,61</t>
  </si>
  <si>
    <t>Globalstar 29,34,39,61</t>
  </si>
  <si>
    <t>11/22/1999 4:20 p.m.</t>
  </si>
  <si>
    <t>Atlas IIA | UHF F/O F10</t>
  </si>
  <si>
    <t>UHF F/O F10</t>
  </si>
  <si>
    <t>11/23/1999 4:06 a.m.</t>
  </si>
  <si>
    <t>Ariane 40 | Helios 1B</t>
  </si>
  <si>
    <t>Helios 1B</t>
  </si>
  <si>
    <t>12/03/1999 4:22 p.m.</t>
  </si>
  <si>
    <t>Pegasus XL HAPS | Orbcomm-D2 - D8</t>
  </si>
  <si>
    <t>12/04/1999 6:53 p.m.</t>
  </si>
  <si>
    <t>Ariane 5 G | XMM-Newton</t>
  </si>
  <si>
    <t>XMM-Newton</t>
  </si>
  <si>
    <t>12/10/1999 2:32 p.m.</t>
  </si>
  <si>
    <t>VLS-1 | SACI-2</t>
  </si>
  <si>
    <t>SACI-2</t>
  </si>
  <si>
    <t>12/11/1999 6:25 p.m.</t>
  </si>
  <si>
    <t>Titan II SLV | DMSP F-15</t>
  </si>
  <si>
    <t>DMSP F-15</t>
  </si>
  <si>
    <t>12/12/1999 5:38 p.m.</t>
  </si>
  <si>
    <t>Atlas IIAS | Terra</t>
  </si>
  <si>
    <t>Terra</t>
  </si>
  <si>
    <t>12/18/1999 6:57 p.m.</t>
  </si>
  <si>
    <t>Space Shuttle Discovery / OV-103 | STS-103</t>
  </si>
  <si>
    <t>STS-103</t>
  </si>
  <si>
    <t>12/20/1999 12:50 a.m.</t>
  </si>
  <si>
    <t>Taurus 2110 | Arirang-1 &amp; ACRIMSat</t>
  </si>
  <si>
    <t>Taurus 2110</t>
  </si>
  <si>
    <t>Arirang-1 &amp; ACRIMSat</t>
  </si>
  <si>
    <t>12/21/1999 7:13 a.m.</t>
  </si>
  <si>
    <t>Ariane 44L | Galaxy 11</t>
  </si>
  <si>
    <t>Galaxy 11</t>
  </si>
  <si>
    <t>12/22/1999 12:50 a.m.</t>
  </si>
  <si>
    <t>Tsiklon-2 | US-PM 10</t>
  </si>
  <si>
    <t>US-PM 10</t>
  </si>
  <si>
    <t>12/26/1999 8 a.m.</t>
  </si>
  <si>
    <t>Molniya-M | US-K 80</t>
  </si>
  <si>
    <t>US-K 80</t>
  </si>
  <si>
    <t>12/27/1999 7:12 p.m.</t>
  </si>
  <si>
    <t>Atlas IIA | DSCS-3 B8</t>
  </si>
  <si>
    <t>DSCS-3 B8</t>
  </si>
  <si>
    <t>01/21/2000 1:03 a.m.</t>
  </si>
  <si>
    <t>Ariane 42L | Galaxy 10R</t>
  </si>
  <si>
    <t>Galaxy 10R</t>
  </si>
  <si>
    <t>01/25/2000 1:04 a.m.</t>
  </si>
  <si>
    <t>Long March 3A | Zhongxing 22</t>
  </si>
  <si>
    <t>Zhongxing 22</t>
  </si>
  <si>
    <t>01/25/2000 4:45 p.m.</t>
  </si>
  <si>
    <t>Minotaur I | JAWSAT &amp; FalconSat 1</t>
  </si>
  <si>
    <t>Minotaur I</t>
  </si>
  <si>
    <t>JAWSAT &amp; FalconSat 1</t>
  </si>
  <si>
    <t>01/27/2000 3:03 a.m.</t>
  </si>
  <si>
    <t>Space Launch Complex 8 | Vandenberg SFB, CA, USA</t>
  </si>
  <si>
    <t>Soyuz U | Progress M1-1</t>
  </si>
  <si>
    <t>02/01/2000 6:47 a.m.</t>
  </si>
  <si>
    <t>Zenit-2 | Tselina-2 21</t>
  </si>
  <si>
    <t>Tselina-2 21</t>
  </si>
  <si>
    <t>02/03/2000 9:26 a.m.</t>
  </si>
  <si>
    <t>Atlas IIAS | Hispasat 1C</t>
  </si>
  <si>
    <t>Hispasat 1C</t>
  </si>
  <si>
    <t>02/03/2000 11:30 p.m.</t>
  </si>
  <si>
    <t>Delta 7420-10C | Globalstar 60,62,63,64</t>
  </si>
  <si>
    <t>Globalstar 60,62,63,64</t>
  </si>
  <si>
    <t>02/08/2000 9:24 p.m.</t>
  </si>
  <si>
    <t>Soyuz-U-PVB | IRDT 1</t>
  </si>
  <si>
    <t>IRDT 1</t>
  </si>
  <si>
    <t>02/08/2000 11:20 p.m.</t>
  </si>
  <si>
    <t>M-V | ASTRO E</t>
  </si>
  <si>
    <t>ASTRO E</t>
  </si>
  <si>
    <t>02/10/2000 1:30 a.m.</t>
  </si>
  <si>
    <t>Space Shuttle Endeavour / OV-105 | STS-99</t>
  </si>
  <si>
    <t>STS-99</t>
  </si>
  <si>
    <t>02/11/2000 5:43 p.m.</t>
  </si>
  <si>
    <t>Proton-K/DM-2M | Garuda 1</t>
  </si>
  <si>
    <t>Garuda 1</t>
  </si>
  <si>
    <t>02/12/2000 9:10 a.m.</t>
  </si>
  <si>
    <t>Ariane 44LP | Superbird B2</t>
  </si>
  <si>
    <t>Superbird B2</t>
  </si>
  <si>
    <t>02/18/2000 1:04 a.m.</t>
  </si>
  <si>
    <t>Proton-K/DM-2M | Ekspress 6A</t>
  </si>
  <si>
    <t>Ekspress 6A</t>
  </si>
  <si>
    <t>03/12/2000 4:07 a.m.</t>
  </si>
  <si>
    <t>Taurus 1110 | MTI</t>
  </si>
  <si>
    <t>Taurus 1110</t>
  </si>
  <si>
    <t>MTI</t>
  </si>
  <si>
    <t>03/12/2000 9:29 a.m.</t>
  </si>
  <si>
    <t>Zenit | ICO F1</t>
  </si>
  <si>
    <t>ICO F1</t>
  </si>
  <si>
    <t>03/12/2000 2:49 p.m.</t>
  </si>
  <si>
    <t>Soyuz-U-PVB | Dumsat</t>
  </si>
  <si>
    <t>Dumsat</t>
  </si>
  <si>
    <t>03/20/2000 6:28 p.m.</t>
  </si>
  <si>
    <t>Ariane 5 G | INSAT-3B &amp; AsiaStar</t>
  </si>
  <si>
    <t>INSAT-3B &amp; AsiaStar</t>
  </si>
  <si>
    <t>03/21/2000 11:28 p.m.</t>
  </si>
  <si>
    <t>Delta 7326-9.5 | IMAGE</t>
  </si>
  <si>
    <t>IMAGE</t>
  </si>
  <si>
    <t>03/25/2000 8:34 p.m.</t>
  </si>
  <si>
    <t>Soyuz-U | Soyuz TM-30</t>
  </si>
  <si>
    <t>Soyuz TM-30</t>
  </si>
  <si>
    <t>04/04/2000 5:01 a.m.</t>
  </si>
  <si>
    <t>Proton-K/DM-2M | Sesat</t>
  </si>
  <si>
    <t>Sesat</t>
  </si>
  <si>
    <t>04/17/2000 9:06 p.m.</t>
  </si>
  <si>
    <t>Ariane 42L | Galaxy 4R</t>
  </si>
  <si>
    <t>Galaxy 4R</t>
  </si>
  <si>
    <t>04/19/2000 12:29 a.m.</t>
  </si>
  <si>
    <t>Soyuz U | Progress M1-2</t>
  </si>
  <si>
    <t>04/25/2000 8:08 p.m.</t>
  </si>
  <si>
    <t>Atlas IIA | GOES 11</t>
  </si>
  <si>
    <t>GOES 11</t>
  </si>
  <si>
    <t>05/03/2000 7:07 a.m.</t>
  </si>
  <si>
    <t>Soyuz-U-PVB | Yantar-4KS1M 9</t>
  </si>
  <si>
    <t>Yantar-4KS1M 9</t>
  </si>
  <si>
    <t>05/03/2000 1:25 p.m.</t>
  </si>
  <si>
    <t>Titan 402B IUS | DSP 20</t>
  </si>
  <si>
    <t>DSP 20</t>
  </si>
  <si>
    <t>05/08/2000 4:01 p.m.</t>
  </si>
  <si>
    <t>Delta II | GPS IIR-4</t>
  </si>
  <si>
    <t>GPS IIR-4</t>
  </si>
  <si>
    <t>05/11/2000 1:48 a.m.</t>
  </si>
  <si>
    <t>Rokot / Briz-KM | SimSat 1 &amp; 2</t>
  </si>
  <si>
    <t>Eurockot Launch Services</t>
  </si>
  <si>
    <t>Rokot/Briz-KM</t>
  </si>
  <si>
    <t>SimSat 1 &amp; 2</t>
  </si>
  <si>
    <t>05/16/2000 8:27 a.m.</t>
  </si>
  <si>
    <t>Space Shuttle Atlantis / OV-104 | STS-101</t>
  </si>
  <si>
    <t>STS-101</t>
  </si>
  <si>
    <t>05/19/2000 10:11 a.m.</t>
  </si>
  <si>
    <t>Atlas Agena B | Eutelsat W4</t>
  </si>
  <si>
    <t>Atlas IIIA</t>
  </si>
  <si>
    <t>Eutelsat W4</t>
  </si>
  <si>
    <t>05/24/2000 11:10 p.m.</t>
  </si>
  <si>
    <t>Proton-K/Briz-M | Gorizont 33</t>
  </si>
  <si>
    <t>Gorizont 33</t>
  </si>
  <si>
    <t>06/06/2000 2:59 a.m.</t>
  </si>
  <si>
    <t>Pegasus XL | Tri-Services Experiments Platform-5 (TSX-5)</t>
  </si>
  <si>
    <t>06/07/2000 1:19 p.m.</t>
  </si>
  <si>
    <t>Proton-K/DM-2M | Ekspress 3A</t>
  </si>
  <si>
    <t>Ekspress 3A</t>
  </si>
  <si>
    <t>06/24/2000 12:28 a.m.</t>
  </si>
  <si>
    <t>Long March 3 | Feng Yun 2B</t>
  </si>
  <si>
    <t>Feng Yun 2B</t>
  </si>
  <si>
    <t>06/25/2000 11:50 a.m.</t>
  </si>
  <si>
    <t>Kosmos-3M | Nadezhda 9</t>
  </si>
  <si>
    <t>Nadezhda 9</t>
  </si>
  <si>
    <t>06/28/2000 10:37 a.m.</t>
  </si>
  <si>
    <t>Atlas IIA | TDRS 8</t>
  </si>
  <si>
    <t>TDRS 8</t>
  </si>
  <si>
    <t>06/30/2000 12:56 p.m.</t>
  </si>
  <si>
    <t>Proton-K/DM-2M | Sirius FM-1</t>
  </si>
  <si>
    <t>Sirius FM-1</t>
  </si>
  <si>
    <t>06/30/2000 10:08 p.m.</t>
  </si>
  <si>
    <t>Proton | Potok 10</t>
  </si>
  <si>
    <t>Potok 10</t>
  </si>
  <si>
    <t>07/04/2000 11:44 p.m.</t>
  </si>
  <si>
    <t>Proton | Zvezda</t>
  </si>
  <si>
    <t>Zvezda</t>
  </si>
  <si>
    <t>07/12/2000 4:56 a.m.</t>
  </si>
  <si>
    <t>Atlas IIAS | Echostar VI</t>
  </si>
  <si>
    <t>Echostar VI</t>
  </si>
  <si>
    <t>07/14/2000 5:21 a.m.</t>
  </si>
  <si>
    <t>Kosmos-3M | CHAMP &amp; MITA</t>
  </si>
  <si>
    <t>CHAMP &amp; MITA</t>
  </si>
  <si>
    <t>07/15/2000 noon</t>
  </si>
  <si>
    <t>Delta II | GPS IIR-5</t>
  </si>
  <si>
    <t>GPS IIR-5</t>
  </si>
  <si>
    <t>07/16/2000 9:17 a.m.</t>
  </si>
  <si>
    <t>Soyuz-U-PVB | Cluster Salsa &amp; Samba</t>
  </si>
  <si>
    <t>Cluster Salsa &amp; Samba</t>
  </si>
  <si>
    <t>07/16/2000 12:39 p.m.</t>
  </si>
  <si>
    <t>Minotaur I | Sindri</t>
  </si>
  <si>
    <t>Sindri</t>
  </si>
  <si>
    <t>07/19/2000 8:09 p.m.</t>
  </si>
  <si>
    <t>Zenit | PAS 9</t>
  </si>
  <si>
    <t>PAS 9</t>
  </si>
  <si>
    <t>07/28/2000 10:42 p.m.</t>
  </si>
  <si>
    <t>Soyuz U | Progress M1-3</t>
  </si>
  <si>
    <t>08/06/2000 6:26 p.m.</t>
  </si>
  <si>
    <t>Soyuz-U-PVB | Cluster SambaRumba &amp; Tango</t>
  </si>
  <si>
    <t>Cluster SambaRumba &amp; Tango</t>
  </si>
  <si>
    <t>08/09/2000 11:13 a.m.</t>
  </si>
  <si>
    <t>Ariane 44LP | Brasilsat B4 &amp; Nilesat 102</t>
  </si>
  <si>
    <t>Brasilsat B4 &amp; Nilesat 102</t>
  </si>
  <si>
    <t>08/17/2000 11:16 p.m.</t>
  </si>
  <si>
    <t>Titan 403B | NROL-11</t>
  </si>
  <si>
    <t>Titan 403B</t>
  </si>
  <si>
    <t>NROL-11 (Onyx 4)</t>
  </si>
  <si>
    <t>08/17/2000 11:45 p.m.</t>
  </si>
  <si>
    <t>Delta 8930 | DM-F3</t>
  </si>
  <si>
    <t>DM-F3</t>
  </si>
  <si>
    <t>08/23/2000 11:05 a.m.</t>
  </si>
  <si>
    <t>Proton | Raduga-1 5</t>
  </si>
  <si>
    <t>Raduga-1 5</t>
  </si>
  <si>
    <t>08/28/2000 8:08 p.m.</t>
  </si>
  <si>
    <t>Long March 4B | Zi Yuan-2 01 xing</t>
  </si>
  <si>
    <t>Zi Yuan-2 01 xing</t>
  </si>
  <si>
    <t>09/01/2000 3:25 a.m.</t>
  </si>
  <si>
    <t>Proton-K/DM-2M | Sirius FM-2</t>
  </si>
  <si>
    <t>Sirius FM-2</t>
  </si>
  <si>
    <t>09/05/2000 9:43 a.m.</t>
  </si>
  <si>
    <t>Ariane 44P | Eutelsat W1</t>
  </si>
  <si>
    <t>Eutelsat W1</t>
  </si>
  <si>
    <t>09/06/2000 10:33 p.m.</t>
  </si>
  <si>
    <t>Space Shuttle Atlantis / OV-104 | STS-106</t>
  </si>
  <si>
    <t>STS-106</t>
  </si>
  <si>
    <t>09/08/2000 12:45 p.m.</t>
  </si>
  <si>
    <t>Ariane 5 G | Astra 2B &amp; GE-7</t>
  </si>
  <si>
    <t>Astra 2B &amp; GE-7</t>
  </si>
  <si>
    <t>09/14/2000 10:54 p.m.</t>
  </si>
  <si>
    <t>Titan II SLV | NOAA 16</t>
  </si>
  <si>
    <t>NOAA 16</t>
  </si>
  <si>
    <t>09/21/2000 10:22 a.m.</t>
  </si>
  <si>
    <t>Zenit-2 | Orlets-2 2</t>
  </si>
  <si>
    <t>Orlets-2 2</t>
  </si>
  <si>
    <t>09/25/2000 10:10 a.m.</t>
  </si>
  <si>
    <t>Dnepr | SmallSat Rideshare</t>
  </si>
  <si>
    <t>SmallSat Rideshare</t>
  </si>
  <si>
    <t>09/26/2000 10:05 a.m.</t>
  </si>
  <si>
    <t>Soyuz-U-PVB | Yantar-1KFT 20</t>
  </si>
  <si>
    <t>Yantar-1KFT 20</t>
  </si>
  <si>
    <t>09/29/2000 9:30 a.m.</t>
  </si>
  <si>
    <t>Proton-K/DM-2M | GE-1A</t>
  </si>
  <si>
    <t>GE-1A</t>
  </si>
  <si>
    <t>10/01/2000 10 p.m.</t>
  </si>
  <si>
    <t>Ariane 42L | N-SAT-110</t>
  </si>
  <si>
    <t>N-SAT-110</t>
  </si>
  <si>
    <t>10/06/2000 11 p.m.</t>
  </si>
  <si>
    <t>Pegasus Hybrid | High Energy Transient Explorer 2 (HETE-2)</t>
  </si>
  <si>
    <t>10/09/2000 5:38 a.m.</t>
  </si>
  <si>
    <t>Kwajalein Atoll | Air launch to orbit</t>
  </si>
  <si>
    <t>Space Shuttle Discovery / OV-103 | STS-92</t>
  </si>
  <si>
    <t>STS-92</t>
  </si>
  <si>
    <t>10/11/2000 11:17 p.m.</t>
  </si>
  <si>
    <t>Proton | Uragan 75 to 77</t>
  </si>
  <si>
    <t>Uragan 75 to 77</t>
  </si>
  <si>
    <t>10/13/2000 2:12 p.m.</t>
  </si>
  <si>
    <t>Soyuz U | Progress M-43</t>
  </si>
  <si>
    <t>10/16/2000 9:27 p.m.</t>
  </si>
  <si>
    <t>Atlas IIA | DSCS-3 B11</t>
  </si>
  <si>
    <t>DSCS-3 B11</t>
  </si>
  <si>
    <t>10/20/2000 12:40 a.m.</t>
  </si>
  <si>
    <t>Zenit | Thuraya 1</t>
  </si>
  <si>
    <t>Thuraya 1</t>
  </si>
  <si>
    <t>10/21/2000 5:52 a.m.</t>
  </si>
  <si>
    <t>Proton-K/DM-2M | GE 6</t>
  </si>
  <si>
    <t>GE 6</t>
  </si>
  <si>
    <t>10/21/2000 10 p.m.</t>
  </si>
  <si>
    <t>Ariane 44LP | Europe*Star 1</t>
  </si>
  <si>
    <t>Europe*Star 1</t>
  </si>
  <si>
    <t>10/29/2000 5:59 a.m.</t>
  </si>
  <si>
    <t>Long March 3A | Beidou Daohang Shiyan Wei.</t>
  </si>
  <si>
    <t>Beidou Daohang Shiyan Wei.</t>
  </si>
  <si>
    <t>10/30/2000 4:02 p.m.</t>
  </si>
  <si>
    <t>Soyuz-U | Soyuz TM-31</t>
  </si>
  <si>
    <t>Soyuz TM-31</t>
  </si>
  <si>
    <t>10/31/2000 7:52 a.m.</t>
  </si>
  <si>
    <t>Delta II | GPS IIR-6</t>
  </si>
  <si>
    <t>GPS IIR-6</t>
  </si>
  <si>
    <t>11/10/2000 5:14 p.m.</t>
  </si>
  <si>
    <t>Ariane 5 G | PAS-1R, Amsat P3D, STRV 1C, STRV 1D</t>
  </si>
  <si>
    <t>PAS-1R, Amsat P3D, STRV 1C, STRV 1D</t>
  </si>
  <si>
    <t>11/16/2000 1:07 a.m.</t>
  </si>
  <si>
    <t>Soyuz U | Progress M1-4</t>
  </si>
  <si>
    <t>11/16/2000 1:32 a.m.</t>
  </si>
  <si>
    <t>Kosmos-3M | QuickBird 1</t>
  </si>
  <si>
    <t>QuickBird 1</t>
  </si>
  <si>
    <t>11/20/2000 11 p.m.</t>
  </si>
  <si>
    <t>Delta II | EO 1 &amp; SAC C</t>
  </si>
  <si>
    <t>EO 1 &amp; SAC C</t>
  </si>
  <si>
    <t>11/21/2000 6:24 p.m.</t>
  </si>
  <si>
    <t>Ariane 44L | Anik F1</t>
  </si>
  <si>
    <t>Anik F1</t>
  </si>
  <si>
    <t>11/21/2000 11:56 p.m.</t>
  </si>
  <si>
    <t>Proton-K/DM-2M | Sirius FM-3</t>
  </si>
  <si>
    <t>Sirius FM-3</t>
  </si>
  <si>
    <t>11/30/2000 7:59 p.m.</t>
  </si>
  <si>
    <t>Space Shuttle Endeavour / OV-105 | STS-97</t>
  </si>
  <si>
    <t>STS-97</t>
  </si>
  <si>
    <t>12/01/2000 3:06 a.m.</t>
  </si>
  <si>
    <t>Start-1 | EROS A1</t>
  </si>
  <si>
    <t>EROS A1</t>
  </si>
  <si>
    <t>12/05/2000 12:32 p.m.</t>
  </si>
  <si>
    <t>Atlas IIAS | NROL-10</t>
  </si>
  <si>
    <t>NROL-10 (Quasar 13)</t>
  </si>
  <si>
    <t>12/06/2000 2:47 a.m.</t>
  </si>
  <si>
    <t>Ariane 5 G | Astra 2D &amp; GE-8, LDREX</t>
  </si>
  <si>
    <t>Astra 2D &amp; GE-8, LDREX</t>
  </si>
  <si>
    <t>12/20/2000 12:26 a.m.</t>
  </si>
  <si>
    <t>Long March 3A | Beidou Daohang Shiyan Wei. 2</t>
  </si>
  <si>
    <t>Beidou Daohang Shiyan Wei. 2</t>
  </si>
  <si>
    <t>12/20/2000 4:20 p.m.</t>
  </si>
  <si>
    <t>Tsiklon-3 | Strela-3 125 to 127 &amp; Gonets 7 to 9</t>
  </si>
  <si>
    <t>Strela-3 125 to 127 &amp; Gonets 7 to 9</t>
  </si>
  <si>
    <t>12/27/2000 9:56 a.m.</t>
  </si>
  <si>
    <t>Long March 2F | Shenzhou-2</t>
  </si>
  <si>
    <t>01/09/2001 5 p.m.</t>
  </si>
  <si>
    <t>Ariane 44P | Turksat 2A</t>
  </si>
  <si>
    <t>Turksat 2A</t>
  </si>
  <si>
    <t>01/10/2001 10:09 p.m.</t>
  </si>
  <si>
    <t>Soyuz U | Progress M1-5</t>
  </si>
  <si>
    <t>01/24/2001 4:28 a.m.</t>
  </si>
  <si>
    <t>Delta II | GPS IIR-7</t>
  </si>
  <si>
    <t>GPS IIR-7</t>
  </si>
  <si>
    <t>01/30/2001 7:55 a.m.</t>
  </si>
  <si>
    <t>Ariane 44L | SICRAL 1</t>
  </si>
  <si>
    <t>SICRAL 1</t>
  </si>
  <si>
    <t>02/07/2001 11:05 p.m.</t>
  </si>
  <si>
    <t>Space Shuttle Atlantis / OV-104 | STS-98</t>
  </si>
  <si>
    <t>STS-98</t>
  </si>
  <si>
    <t>02/07/2001 11:13 p.m.</t>
  </si>
  <si>
    <t>Start-1 | Odin</t>
  </si>
  <si>
    <t>Odin</t>
  </si>
  <si>
    <t>02/20/2001 8:48 a.m.</t>
  </si>
  <si>
    <t>Soyuz U | Progress M-44</t>
  </si>
  <si>
    <t>02/26/2001 8:09 a.m.</t>
  </si>
  <si>
    <t>Titan IVB | Milstar 4</t>
  </si>
  <si>
    <t>Milstar 4</t>
  </si>
  <si>
    <t>02/27/2001 9:20 p.m.</t>
  </si>
  <si>
    <t>Space Shuttle Discovery / OV-103 | STS-102</t>
  </si>
  <si>
    <t>STS-102</t>
  </si>
  <si>
    <t>03/08/2001 11:42 a.m.</t>
  </si>
  <si>
    <t>Ariane 5 G | Eutelsat 28A &amp; BSAT-2a</t>
  </si>
  <si>
    <t>Eutelsat 28A &amp; BSAT-2a</t>
  </si>
  <si>
    <t>03/08/2001 10:51 p.m.</t>
  </si>
  <si>
    <t>Zenit | XM-2</t>
  </si>
  <si>
    <t>XM-2</t>
  </si>
  <si>
    <t>03/18/2001 10:33 p.m.</t>
  </si>
  <si>
    <t>Proton-M Briz-M | Ekran-M 4</t>
  </si>
  <si>
    <t>Proton-M Briz-M</t>
  </si>
  <si>
    <t>Ekran-M 4</t>
  </si>
  <si>
    <t>04/07/2001 3:47 a.m.</t>
  </si>
  <si>
    <t>Delta II | Mars Odyssey</t>
  </si>
  <si>
    <t>Mars Odyssey</t>
  </si>
  <si>
    <t>04/07/2001 3:02 p.m.</t>
  </si>
  <si>
    <t>GSLV | GSAT-1</t>
  </si>
  <si>
    <t>GSLV</t>
  </si>
  <si>
    <t>04/18/2001 10:13 a.m.</t>
  </si>
  <si>
    <t>Space Shuttle Endeavour / OV-105 | STS-100</t>
  </si>
  <si>
    <t>STS-100</t>
  </si>
  <si>
    <t>04/19/2001 6:40 p.m.</t>
  </si>
  <si>
    <t>Soyuz-U | Soyuz TM-32</t>
  </si>
  <si>
    <t>Soyuz TM-32</t>
  </si>
  <si>
    <t>04/28/2001 7:37 a.m.</t>
  </si>
  <si>
    <t>Zenit | XM-1</t>
  </si>
  <si>
    <t>XM-1</t>
  </si>
  <si>
    <t>05/08/2001 10:10 p.m.</t>
  </si>
  <si>
    <t>Proton-K/DM-2M | PAS 10</t>
  </si>
  <si>
    <t>PAS 10</t>
  </si>
  <si>
    <t>05/15/2001 1:11 a.m.</t>
  </si>
  <si>
    <t>Delta II | NROL-17</t>
  </si>
  <si>
    <t>NROL-17 (GeoLITE)</t>
  </si>
  <si>
    <t>05/18/2001 5:45 p.m.</t>
  </si>
  <si>
    <t>Soyuz-FG | Progress M1-6</t>
  </si>
  <si>
    <t>05/20/2001 10:32 p.m.</t>
  </si>
  <si>
    <t>Soyuz-U-PVB | Yantar-4K2 80</t>
  </si>
  <si>
    <t>Yantar-4K2 80</t>
  </si>
  <si>
    <t>05/29/2001 5:55 p.m.</t>
  </si>
  <si>
    <t>Kosmos-3M | Parus 92</t>
  </si>
  <si>
    <t>Parus 92</t>
  </si>
  <si>
    <t>06/08/2001 3:08 p.m.</t>
  </si>
  <si>
    <t>Ariane 44L | INTELSAT 901</t>
  </si>
  <si>
    <t>INTELSAT 901</t>
  </si>
  <si>
    <t>06/09/2001 6:45 a.m.</t>
  </si>
  <si>
    <t>Proton-K/DM-2M | Astra 2C</t>
  </si>
  <si>
    <t>Astra 2C</t>
  </si>
  <si>
    <t>06/16/2001 1:49 a.m.</t>
  </si>
  <si>
    <t>Atlas IIAS | ICO F2</t>
  </si>
  <si>
    <t>ICO F2</t>
  </si>
  <si>
    <t>06/19/2001 4:41 a.m.</t>
  </si>
  <si>
    <t>Delta 7425-10 | WMAP</t>
  </si>
  <si>
    <t>Delta 7425-10</t>
  </si>
  <si>
    <t>WMAP</t>
  </si>
  <si>
    <t>06/30/2001 7:46 p.m.</t>
  </si>
  <si>
    <t>Space Shuttle Atlantis / OV-104 | STS-104</t>
  </si>
  <si>
    <t>STS-104</t>
  </si>
  <si>
    <t>07/12/2001 9:04 a.m.</t>
  </si>
  <si>
    <t>Ariane 5 G | Artemis &amp; BSAT-2b</t>
  </si>
  <si>
    <t>Artemis &amp; BSAT-2b</t>
  </si>
  <si>
    <t>07/12/2001 9:58 p.m.</t>
  </si>
  <si>
    <t>Molniya-M | Molniya-3</t>
  </si>
  <si>
    <t>Molniya-3</t>
  </si>
  <si>
    <t>07/20/2001 12:17 a.m.</t>
  </si>
  <si>
    <t>Atlas IIA | GOES 12</t>
  </si>
  <si>
    <t>GOES 12</t>
  </si>
  <si>
    <t>07/23/2001 7:23 a.m.</t>
  </si>
  <si>
    <t>Tsiklon-3 | Koronas F</t>
  </si>
  <si>
    <t>Koronas F</t>
  </si>
  <si>
    <t>07/31/2001 8 a.m.</t>
  </si>
  <si>
    <t>Titan 402B IUS | DSP 21</t>
  </si>
  <si>
    <t>DSP 21</t>
  </si>
  <si>
    <t>08/06/2001 7:28 a.m.</t>
  </si>
  <si>
    <t>Delta 7326-9.5 | Genesis</t>
  </si>
  <si>
    <t>Genesis</t>
  </si>
  <si>
    <t>08/08/2001 4:13 p.m.</t>
  </si>
  <si>
    <t>Space Shuttle Discovery / OV-103 | STS-105</t>
  </si>
  <si>
    <t>STS-105</t>
  </si>
  <si>
    <t>08/10/2001 9:10 p.m.</t>
  </si>
  <si>
    <t>Soyuz U | Progress M-45</t>
  </si>
  <si>
    <t>08/21/2001 9:23 a.m.</t>
  </si>
  <si>
    <t>Proton | US-KMO 5</t>
  </si>
  <si>
    <t>US-KMO 5</t>
  </si>
  <si>
    <t>08/24/2001 8:34 p.m.</t>
  </si>
  <si>
    <t>H-IIA 202 | LRE</t>
  </si>
  <si>
    <t>H-IIA 202</t>
  </si>
  <si>
    <t>LRE</t>
  </si>
  <si>
    <t>08/29/2001 7 a.m.</t>
  </si>
  <si>
    <t>Ariane 44L | INTELSAT 902</t>
  </si>
  <si>
    <t>INTELSAT 902</t>
  </si>
  <si>
    <t>08/30/2001 6:46 a.m.</t>
  </si>
  <si>
    <t>Atlas IIAS | NROL-13</t>
  </si>
  <si>
    <t>NROL-13 (Intruder 5A &amp; 5B)</t>
  </si>
  <si>
    <t>09/08/2001 3:25 p.m.</t>
  </si>
  <si>
    <t>Soyuz U | Progress M-SO1</t>
  </si>
  <si>
    <t>09/14/2001 11:34 p.m.</t>
  </si>
  <si>
    <t>Taurus 2110 | OrbView-4</t>
  </si>
  <si>
    <t>OrbView-4</t>
  </si>
  <si>
    <t>09/21/2001 6:49 p.m.</t>
  </si>
  <si>
    <t>Ariane 44P | Atlantic Bird 2</t>
  </si>
  <si>
    <t>Atlantic Bird 2</t>
  </si>
  <si>
    <t>09/25/2001 11:21 p.m.</t>
  </si>
  <si>
    <t>Athena I | Starshine-OSCAR-43</t>
  </si>
  <si>
    <t>Starshine-OSCAR-43</t>
  </si>
  <si>
    <t>09/30/2001 2:40 a.m.</t>
  </si>
  <si>
    <t>Launch Pad 1 | Pacific Spaceport Complex, Alaska, USA</t>
  </si>
  <si>
    <t>Titan 404B | NROL-14</t>
  </si>
  <si>
    <t>NROL-14 (KH-11 13)</t>
  </si>
  <si>
    <t>10/05/2001 9:21 p.m.</t>
  </si>
  <si>
    <t>Proton | Raduga-1 6</t>
  </si>
  <si>
    <t>Raduga-1 6</t>
  </si>
  <si>
    <t>10/06/2001 4:45 p.m.</t>
  </si>
  <si>
    <t>Atlas IIAS | NROL-12</t>
  </si>
  <si>
    <t>NROL-12 (Quasar 14)</t>
  </si>
  <si>
    <t>10/11/2001 2:32 a.m.</t>
  </si>
  <si>
    <t>Delta II | QuickBird 2</t>
  </si>
  <si>
    <t>QuickBird 2</t>
  </si>
  <si>
    <t>10/18/2001 6:51 p.m.</t>
  </si>
  <si>
    <t>Soyuz U | Soyuz TM-33</t>
  </si>
  <si>
    <t>Soyuz TM-33</t>
  </si>
  <si>
    <t>10/21/2001 8:59 a.m.</t>
  </si>
  <si>
    <t>PSLV | TES</t>
  </si>
  <si>
    <t>TES</t>
  </si>
  <si>
    <t>10/22/2001 4:53 a.m.</t>
  </si>
  <si>
    <t>Molniya-M | Molniya-3 64L</t>
  </si>
  <si>
    <t>Molniya-3 64L</t>
  </si>
  <si>
    <t>10/25/2001 11:34 a.m.</t>
  </si>
  <si>
    <t>Soyuz-FG | Progress M1-7</t>
  </si>
  <si>
    <t>11/26/2001 6:24 p.m.</t>
  </si>
  <si>
    <t>Ariane 44LP | DirecTV-4S</t>
  </si>
  <si>
    <t>DirecTV-4S</t>
  </si>
  <si>
    <t>11/27/2001 12:35 a.m.</t>
  </si>
  <si>
    <t>Proton | Uragan 78, 79 &amp; Uragan-M 1</t>
  </si>
  <si>
    <t>Uragan 78, 79 &amp; Uragan-M 1</t>
  </si>
  <si>
    <t>12/01/2001 6:04 p.m.</t>
  </si>
  <si>
    <t>Space Shuttle Endeavour / OV-105 | STS-108</t>
  </si>
  <si>
    <t>STS-108</t>
  </si>
  <si>
    <t>12/05/2001 10:19 p.m.</t>
  </si>
  <si>
    <t>Delta II | Jason</t>
  </si>
  <si>
    <t>Jason</t>
  </si>
  <si>
    <t>12/07/2001 3:07 p.m.</t>
  </si>
  <si>
    <t>Zenit-2 | Meteor-3M No. 1</t>
  </si>
  <si>
    <t>Meteor-3M No. 1</t>
  </si>
  <si>
    <t>12/10/2001 5:18 p.m.</t>
  </si>
  <si>
    <t>Tsiklon-2 | US-PM 11</t>
  </si>
  <si>
    <t>US-PM 11</t>
  </si>
  <si>
    <t>12/21/2001 4 a.m.</t>
  </si>
  <si>
    <t>Tsiklon-3 | Strela-3 128 to 130 &amp; Gonets 10 to 12</t>
  </si>
  <si>
    <t>Strela-3 128 to 130 &amp; Gonets 10 to 12</t>
  </si>
  <si>
    <t>12/28/2001 3:24 a.m.</t>
  </si>
  <si>
    <t>Titan IVB | Milstar 5</t>
  </si>
  <si>
    <t>Milstar 5</t>
  </si>
  <si>
    <t>01/16/2002 12:30 a.m.</t>
  </si>
  <si>
    <t>Ariane 42L | Insat 3C</t>
  </si>
  <si>
    <t>Insat 3C</t>
  </si>
  <si>
    <t>01/23/2002 11:46 p.m.</t>
  </si>
  <si>
    <t>H-IIA 2024 | Tsubasa</t>
  </si>
  <si>
    <t>H-IIA 2024</t>
  </si>
  <si>
    <t>Tsubasa</t>
  </si>
  <si>
    <t>02/04/2002 2:45 a.m.</t>
  </si>
  <si>
    <t>Pegasus XL | Reuven Ramaty High Energy Solar Spectroscopic Imager (RHESSI)</t>
  </si>
  <si>
    <t>02/05/2002 8:58 p.m.</t>
  </si>
  <si>
    <t>Delta II | Iridium 91</t>
  </si>
  <si>
    <t>Iridium 91</t>
  </si>
  <si>
    <t>02/11/2002 5:43 p.m.</t>
  </si>
  <si>
    <t>Atlas | Echostar VII</t>
  </si>
  <si>
    <t>Atlas IIIB</t>
  </si>
  <si>
    <t>Echostar VII</t>
  </si>
  <si>
    <t>02/21/2002 12:43 p.m.</t>
  </si>
  <si>
    <t>Ariane 44L | INTELSAT 904</t>
  </si>
  <si>
    <t>INTELSAT 904</t>
  </si>
  <si>
    <t>02/23/2002 6:59 a.m.</t>
  </si>
  <si>
    <t>Soyuz-U-PVB | Yantar-4K2 81</t>
  </si>
  <si>
    <t>Yantar-4K2 81</t>
  </si>
  <si>
    <t>02/25/2002 5:26 p.m.</t>
  </si>
  <si>
    <t>Ariane 5 G | Envisat</t>
  </si>
  <si>
    <t>Envisat</t>
  </si>
  <si>
    <t>03/01/2002 1:08 a.m.</t>
  </si>
  <si>
    <t>Space Shuttle Columbia / OV-102 | STS-109</t>
  </si>
  <si>
    <t>STS-109</t>
  </si>
  <si>
    <t>03/01/2002 11:22 a.m.</t>
  </si>
  <si>
    <t>Atlas IIA | TDRS 9</t>
  </si>
  <si>
    <t>TDRS 9</t>
  </si>
  <si>
    <t>03/08/2002 10:59 p.m.</t>
  </si>
  <si>
    <t>Rokot / Briz-KM | GRACE</t>
  </si>
  <si>
    <t>GRACE</t>
  </si>
  <si>
    <t>03/17/2002 9:21 a.m.</t>
  </si>
  <si>
    <t>Soyuz U | Progress M1-8</t>
  </si>
  <si>
    <t>03/21/2002 8:13 p.m.</t>
  </si>
  <si>
    <t>Long March 2F | Shenzhou-3</t>
  </si>
  <si>
    <t>03/25/2002 2:15 p.m.</t>
  </si>
  <si>
    <t>Ariane 44L | JCSAT 2A</t>
  </si>
  <si>
    <t>JCSAT 2A</t>
  </si>
  <si>
    <t>03/29/2002 1:29 a.m.</t>
  </si>
  <si>
    <t>Proton-K/DM-2M | INTELSAT 903</t>
  </si>
  <si>
    <t>INTELSAT 903</t>
  </si>
  <si>
    <t>03/30/2002 5:25 p.m.</t>
  </si>
  <si>
    <t>Molniya-M | US-K 81</t>
  </si>
  <si>
    <t>US-K 81</t>
  </si>
  <si>
    <t>04/01/2002 10:06 p.m.</t>
  </si>
  <si>
    <t>Space Shuttle Atlantis / OV-104 | STS-110</t>
  </si>
  <si>
    <t>STS-110</t>
  </si>
  <si>
    <t>04/08/2002 8:44 p.m.</t>
  </si>
  <si>
    <t>Ariane 44L | NSS 7</t>
  </si>
  <si>
    <t>NSS 7</t>
  </si>
  <si>
    <t>04/16/2002 11:02 p.m.</t>
  </si>
  <si>
    <t>Soyuz-U | Soyuz TM-34</t>
  </si>
  <si>
    <t>Soyuz TM-34</t>
  </si>
  <si>
    <t>04/25/2002 6:26 a.m.</t>
  </si>
  <si>
    <t>Ariane 42P | SPOT 5</t>
  </si>
  <si>
    <t>SPOT 5</t>
  </si>
  <si>
    <t>05/04/2002 1:31 a.m.</t>
  </si>
  <si>
    <t>Delta 7920-10L | Aqua</t>
  </si>
  <si>
    <t>Delta 7920-10L</t>
  </si>
  <si>
    <t>Aqua</t>
  </si>
  <si>
    <t>05/04/2002 9:54 a.m.</t>
  </si>
  <si>
    <t>Proton-K/DM-2M | DirecTV-5</t>
  </si>
  <si>
    <t>DirecTV-5</t>
  </si>
  <si>
    <t>05/07/2002 5 p.m.</t>
  </si>
  <si>
    <t>Long March 4B | Hai Yang 1 &amp; Feng Yun 1D</t>
  </si>
  <si>
    <t>Hai Yang 1 &amp; Feng Yun 1D</t>
  </si>
  <si>
    <t>05/15/2002 1:50 a.m.</t>
  </si>
  <si>
    <t>Shavit-2 | Ofeq-5</t>
  </si>
  <si>
    <t>Ofeq-5</t>
  </si>
  <si>
    <t>05/28/2002 3:25 p.m.</t>
  </si>
  <si>
    <t>Kosmos-3M | Parus 93</t>
  </si>
  <si>
    <t>Parus 93</t>
  </si>
  <si>
    <t>05/28/2002 6:14 p.m.</t>
  </si>
  <si>
    <t>Ariane 44L | INTELSAT 905</t>
  </si>
  <si>
    <t>INTELSAT 905</t>
  </si>
  <si>
    <t>06/05/2002 6:44 a.m.</t>
  </si>
  <si>
    <t>Space Shuttle Endeavour / OV-105 | STS-111</t>
  </si>
  <si>
    <t>STS-111</t>
  </si>
  <si>
    <t>06/05/2002 9:22 p.m.</t>
  </si>
  <si>
    <t>Proton-K/DM-2M | Ekspress A1R</t>
  </si>
  <si>
    <t>Ekspress A1R</t>
  </si>
  <si>
    <t>06/10/2002 1:14 a.m.</t>
  </si>
  <si>
    <t>Zenit | Galaxy 3C</t>
  </si>
  <si>
    <t>Galaxy 3C</t>
  </si>
  <si>
    <t>06/15/2002 10:39 p.m.</t>
  </si>
  <si>
    <t>Rokot / Briz-KM | Iridium 97 &amp; 98</t>
  </si>
  <si>
    <t>Iridium 97 &amp; 98</t>
  </si>
  <si>
    <t>06/20/2002 9:33 a.m.</t>
  </si>
  <si>
    <t>Titan II SLV | NOAA 17</t>
  </si>
  <si>
    <t>NOAA 17</t>
  </si>
  <si>
    <t>06/24/2002 6:23 p.m.</t>
  </si>
  <si>
    <t>Soyuz U | Progress M-46</t>
  </si>
  <si>
    <t>06/26/2002 5:36 a.m.</t>
  </si>
  <si>
    <t>Delta 7425-9.5 | Contour</t>
  </si>
  <si>
    <t>Contour</t>
  </si>
  <si>
    <t>07/03/2002 6:47 a.m.</t>
  </si>
  <si>
    <t>Ariane 5 G | Stellat 5 &amp; N-Star C</t>
  </si>
  <si>
    <t>Stellat 5 &amp; N-Star C</t>
  </si>
  <si>
    <t>07/05/2002 11:22 p.m.</t>
  </si>
  <si>
    <t>Kosmos-3M | Strela-3 131 &amp; 132</t>
  </si>
  <si>
    <t>Strela-3 131 &amp; 132</t>
  </si>
  <si>
    <t>07/08/2002 6:35 a.m.</t>
  </si>
  <si>
    <t>Proton-K/17S40 | Araks-N 2</t>
  </si>
  <si>
    <t>Araks-N 2</t>
  </si>
  <si>
    <t>07/25/2002 3:13 p.m.</t>
  </si>
  <si>
    <t>Atlas V 401 | Hot Bird 6</t>
  </si>
  <si>
    <t>Atlas V 401</t>
  </si>
  <si>
    <t>Hot Bird 6</t>
  </si>
  <si>
    <t>08/21/2002 10:05 p.m.</t>
  </si>
  <si>
    <t>Proton-K/DM-2M | Echostar VIII</t>
  </si>
  <si>
    <t>Echostar VIII</t>
  </si>
  <si>
    <t>08/22/2002 5:15 a.m.</t>
  </si>
  <si>
    <t>Ariane 5 G | Atlantic Bird 1 &amp; Meteosat 8</t>
  </si>
  <si>
    <t>Atlantic Bird 1 &amp; Meteosat 8</t>
  </si>
  <si>
    <t>08/28/2002 10:45 p.m.</t>
  </si>
  <si>
    <t>Ariane 44L | INTELSAT 906</t>
  </si>
  <si>
    <t>INTELSAT 906</t>
  </si>
  <si>
    <t>09/06/2002 6:44 a.m.</t>
  </si>
  <si>
    <t>H-IIA 2024 | USERS</t>
  </si>
  <si>
    <t>USERS</t>
  </si>
  <si>
    <t>09/10/2002 8:20 a.m.</t>
  </si>
  <si>
    <t>PSLV | KALPANA-1</t>
  </si>
  <si>
    <t>KALPANA-1</t>
  </si>
  <si>
    <t>09/12/2002 10:23 a.m.</t>
  </si>
  <si>
    <t>Kaituozhe-1 | Hangtian Tsinghua 1-01</t>
  </si>
  <si>
    <t>Kaituozhe-1</t>
  </si>
  <si>
    <t>Hangtian Tsinghua 1-01</t>
  </si>
  <si>
    <t>09/15/2002 10:30 a.m.</t>
  </si>
  <si>
    <t>Unknown Pad | Taiyuan, People's Republic of China</t>
  </si>
  <si>
    <t>Atlas IIAS | Hispasat 1D</t>
  </si>
  <si>
    <t>Hispasat 1D</t>
  </si>
  <si>
    <t>09/18/2002 10:04 p.m.</t>
  </si>
  <si>
    <t>Soyuz-FG | Progress M1-9</t>
  </si>
  <si>
    <t>09/25/2002 4:58 p.m.</t>
  </si>
  <si>
    <t>Kosmos-3M | Nadezhda-M</t>
  </si>
  <si>
    <t>Nadezhda-M</t>
  </si>
  <si>
    <t>09/26/2002 2:27 p.m.</t>
  </si>
  <si>
    <t>Space Shuttle Atlantis / OV-104 | STS-112</t>
  </si>
  <si>
    <t>STS-112</t>
  </si>
  <si>
    <t>10/07/2002 7:45 p.m.</t>
  </si>
  <si>
    <t>Soyuz-U-PVB | Foton-M No. 1</t>
  </si>
  <si>
    <t>Foton-M No. 1</t>
  </si>
  <si>
    <t>10/15/2002 6:20 p.m.</t>
  </si>
  <si>
    <t>Proton-K/17S40 | Integral</t>
  </si>
  <si>
    <t>Integral</t>
  </si>
  <si>
    <t>10/17/2002 4:41 a.m.</t>
  </si>
  <si>
    <t>Long March 4B | Zi Yuan-2 02 xing</t>
  </si>
  <si>
    <t>Zi Yuan-2 02 xing</t>
  </si>
  <si>
    <t>10/27/2002 3:17 a.m.</t>
  </si>
  <si>
    <t>Soyuz-FG | Soyuz TMA-1</t>
  </si>
  <si>
    <t>Soyuz TMA-1</t>
  </si>
  <si>
    <t>10/30/2002 3:11 a.m.</t>
  </si>
  <si>
    <t>Delta IV M+(4,2) | Eutelsat W5</t>
  </si>
  <si>
    <t>Boeing</t>
  </si>
  <si>
    <t>Delta IV M+(4,2)</t>
  </si>
  <si>
    <t>Eutelsat W5</t>
  </si>
  <si>
    <t>11/20/2002 10:39 p.m.</t>
  </si>
  <si>
    <t>Space Shuttle Endeavour / OV-105 | STS-113</t>
  </si>
  <si>
    <t>STS-113</t>
  </si>
  <si>
    <t>11/23/2002 12:49 a.m.</t>
  </si>
  <si>
    <t>Proton-K/DM-2M | Astra 1K</t>
  </si>
  <si>
    <t>Astra 1K</t>
  </si>
  <si>
    <t>11/25/2002 11:04 p.m.</t>
  </si>
  <si>
    <t>Kosmos-3M | AlSat-1</t>
  </si>
  <si>
    <t>AlSat-1</t>
  </si>
  <si>
    <t>11/28/2002 6:07 a.m.</t>
  </si>
  <si>
    <t>Atlas IIA | TDRS 10</t>
  </si>
  <si>
    <t>TDRS 10</t>
  </si>
  <si>
    <t>12/05/2002 2:42 a.m.</t>
  </si>
  <si>
    <t>Ariane 5 ECA | Hot Bird 7 &amp; Stentor</t>
  </si>
  <si>
    <t>Ariane 5 ECA</t>
  </si>
  <si>
    <t>Hot Bird 7 &amp; Stentor</t>
  </si>
  <si>
    <t>12/11/2002 10:21 p.m.</t>
  </si>
  <si>
    <t>H-IIA 202 | Midori-2</t>
  </si>
  <si>
    <t>Midori-2</t>
  </si>
  <si>
    <t>12/14/2002 1:31 a.m.</t>
  </si>
  <si>
    <t>Ariane 44L | NSS 6</t>
  </si>
  <si>
    <t>NSS 6</t>
  </si>
  <si>
    <t>12/17/2002 11:04 p.m.</t>
  </si>
  <si>
    <t>Dnepr | AATiS-OSCAR-49</t>
  </si>
  <si>
    <t>AATiS-OSCAR-49</t>
  </si>
  <si>
    <t>12/20/2002 5 p.m.</t>
  </si>
  <si>
    <t>Molniya-M | US-K 82</t>
  </si>
  <si>
    <t>US-K 82</t>
  </si>
  <si>
    <t>12/24/2002 12:20 p.m.</t>
  </si>
  <si>
    <t>Proton-K/DM-2M | Uragan 80 to 82</t>
  </si>
  <si>
    <t>Uragan 80 to 82</t>
  </si>
  <si>
    <t>12/25/2002 7:37 a.m.</t>
  </si>
  <si>
    <t>Long March 2F | Shenzhou-4</t>
  </si>
  <si>
    <t>12/29/2002 4:40 p.m.</t>
  </si>
  <si>
    <t>Proton-M Briz-M | Nimiq 2</t>
  </si>
  <si>
    <t>Nimiq 2</t>
  </si>
  <si>
    <t>12/29/2002 11:16 p.m.</t>
  </si>
  <si>
    <t>Titan II SLV | Coriolis</t>
  </si>
  <si>
    <t>Coriolis</t>
  </si>
  <si>
    <t>01/06/2003 2:19 p.m.</t>
  </si>
  <si>
    <t>Delta II | Icesat</t>
  </si>
  <si>
    <t>Icesat</t>
  </si>
  <si>
    <t>01/13/2003 12:45 a.m.</t>
  </si>
  <si>
    <t>Space Shuttle Columbia / OV-102 | STS-107</t>
  </si>
  <si>
    <t>STS-107</t>
  </si>
  <si>
    <t>01/16/2003 3:39 p.m.</t>
  </si>
  <si>
    <t>Pegasus XL | Solar Radiation and Climate Experiment (SORCE)</t>
  </si>
  <si>
    <t>01/25/2003 8:13 p.m.</t>
  </si>
  <si>
    <t>Delta II | GPS IIR-8</t>
  </si>
  <si>
    <t>GPS IIR-8</t>
  </si>
  <si>
    <t>01/29/2003 6:06 p.m.</t>
  </si>
  <si>
    <t>Soyuz U | Progress M-47</t>
  </si>
  <si>
    <t>02/02/2003 12:59 p.m.</t>
  </si>
  <si>
    <t>Ariane 44L | INTELSAT 907</t>
  </si>
  <si>
    <t>INTELSAT 907</t>
  </si>
  <si>
    <t>02/15/2003 7 a.m.</t>
  </si>
  <si>
    <t>Delta IV M | DSCS III A-3</t>
  </si>
  <si>
    <t>Delta IV M</t>
  </si>
  <si>
    <t>DSCS III A-3</t>
  </si>
  <si>
    <t>03/11/2003 12:59 a.m.</t>
  </si>
  <si>
    <t>H-IIA 2024 | JSE kougaku-1 gouki</t>
  </si>
  <si>
    <t>JSE kougaku-1 gouki</t>
  </si>
  <si>
    <t>03/28/2003 1:27 a.m.</t>
  </si>
  <si>
    <t>Delta II | GPS IIR-9</t>
  </si>
  <si>
    <t>GPS IIR-9</t>
  </si>
  <si>
    <t>03/31/2003 10:09 p.m.</t>
  </si>
  <si>
    <t>Molniya-M | Molniya-1T 92</t>
  </si>
  <si>
    <t>Molniya-1T 92</t>
  </si>
  <si>
    <t>04/02/2003 1:53 a.m.</t>
  </si>
  <si>
    <t>Titan IVB | Milstar 6</t>
  </si>
  <si>
    <t>Milstar 6</t>
  </si>
  <si>
    <t>04/08/2003 1:43 p.m.</t>
  </si>
  <si>
    <t>Ariane 5 G | INSAT-3A &amp; Galaxy 12</t>
  </si>
  <si>
    <t>INSAT-3A &amp; Galaxy 12</t>
  </si>
  <si>
    <t>04/09/2003 10:52 p.m.</t>
  </si>
  <si>
    <t>Atlas | Asiasat 4</t>
  </si>
  <si>
    <t>Asiasat 4</t>
  </si>
  <si>
    <t>04/12/2003 12:47 a.m.</t>
  </si>
  <si>
    <t>Proton | US-KMO 6</t>
  </si>
  <si>
    <t>US-KMO 6</t>
  </si>
  <si>
    <t>04/24/2003 4:23 a.m.</t>
  </si>
  <si>
    <t>Soyuz-FG | Soyuz TMA-2</t>
  </si>
  <si>
    <t>Soyuz TMA-2</t>
  </si>
  <si>
    <t>04/26/2003 3:53 a.m.</t>
  </si>
  <si>
    <t>Pegasus XL | Galaxy Evolution Explorer (GALEX)</t>
  </si>
  <si>
    <t>04/28/2003 noon</t>
  </si>
  <si>
    <t>GSLV | GSAT-2</t>
  </si>
  <si>
    <t>05/08/2003 11:28 a.m.</t>
  </si>
  <si>
    <t>M-V | Hayabusa</t>
  </si>
  <si>
    <t>Hayabusa</t>
  </si>
  <si>
    <t>05/09/2003 4:29 a.m.</t>
  </si>
  <si>
    <t>Atlas V 401 | Hellas Sat 2</t>
  </si>
  <si>
    <t>Hellas Sat 2</t>
  </si>
  <si>
    <t>05/13/2003 10:10 p.m.</t>
  </si>
  <si>
    <t>Long March 3A | Beidou Daohang Shiyan Wei. 3</t>
  </si>
  <si>
    <t>Beidou Daohang Shiyan Wei. 3</t>
  </si>
  <si>
    <t>05/24/2003 4:34 p.m.</t>
  </si>
  <si>
    <t>Soyuz-FG | Mars Express</t>
  </si>
  <si>
    <t>Soyuz-FG</t>
  </si>
  <si>
    <t>Mars Express</t>
  </si>
  <si>
    <t>06/02/2003 5:45 p.m.</t>
  </si>
  <si>
    <t>Kosmos-3M | Parus 94</t>
  </si>
  <si>
    <t>Parus 94</t>
  </si>
  <si>
    <t>06/04/2003 7:23 p.m.</t>
  </si>
  <si>
    <t>Proton-K/Briz-M | AMC 9</t>
  </si>
  <si>
    <t>AMC 9</t>
  </si>
  <si>
    <t>06/06/2003 10:15 p.m.</t>
  </si>
  <si>
    <t>Soyuz U | Progress M1-10</t>
  </si>
  <si>
    <t>06/08/2003 10:34 a.m.</t>
  </si>
  <si>
    <t>Zenit | Thuraya 2</t>
  </si>
  <si>
    <t>Thuraya 2</t>
  </si>
  <si>
    <t>06/10/2003 1:55 p.m.</t>
  </si>
  <si>
    <t>Delta II | Spirit Rover</t>
  </si>
  <si>
    <t>Spirit Rover</t>
  </si>
  <si>
    <t>06/10/2003 5:58 p.m.</t>
  </si>
  <si>
    <t>Ariane 5 G | Optus and Defence C1 &amp; BSAT-2c</t>
  </si>
  <si>
    <t>Optus and Defence C1 &amp; BSAT-2c</t>
  </si>
  <si>
    <t>06/11/2003 10:38 p.m.</t>
  </si>
  <si>
    <t>Molniya-M | Molniya-3 65L</t>
  </si>
  <si>
    <t>Molniya-3 65L</t>
  </si>
  <si>
    <t>06/19/2003 8 p.m.</t>
  </si>
  <si>
    <t>Pegasus XL | OrbView-3</t>
  </si>
  <si>
    <t>06/26/2003 6:55 p.m.</t>
  </si>
  <si>
    <t>Rokot / Briz-KM | Mimosa</t>
  </si>
  <si>
    <t>Mimosa</t>
  </si>
  <si>
    <t>06/30/2003 2:15 p.m.</t>
  </si>
  <si>
    <t>Delta II | Opportunity Rover</t>
  </si>
  <si>
    <t>Opportunity Rover</t>
  </si>
  <si>
    <t>07/08/2003 3:18 a.m.</t>
  </si>
  <si>
    <t>Atlas V 521 | Rainbow 1</t>
  </si>
  <si>
    <t>Atlas V 521</t>
  </si>
  <si>
    <t>Rainbow 1</t>
  </si>
  <si>
    <t>07/17/2003 11:45 p.m.</t>
  </si>
  <si>
    <t>Zenit | Echostar IX</t>
  </si>
  <si>
    <t>Echostar IX</t>
  </si>
  <si>
    <t>08/08/2003 3:30 a.m.</t>
  </si>
  <si>
    <t>Soyuz-U-PVB | Orlets-1 7</t>
  </si>
  <si>
    <t>Orlets-1 7</t>
  </si>
  <si>
    <t>08/12/2003 2:20 p.m.</t>
  </si>
  <si>
    <t>Pegasus XL | SCISAT-1</t>
  </si>
  <si>
    <t>08/13/2003 2:09 a.m.</t>
  </si>
  <si>
    <t>Kosmos-3M | Strela-3 133 &amp; 134</t>
  </si>
  <si>
    <t>Strela-3 133 &amp; 134</t>
  </si>
  <si>
    <t>08/19/2003 10:50 a.m.</t>
  </si>
  <si>
    <t>Delta II | Spitzer Space Telescope</t>
  </si>
  <si>
    <t>Spitzer Space Telescope</t>
  </si>
  <si>
    <t>08/25/2003 5:35 a.m.</t>
  </si>
  <si>
    <t>Soyuz U | Progress M-48</t>
  </si>
  <si>
    <t>08/29/2003 1:47 a.m.</t>
  </si>
  <si>
    <t>Delta IV M | DSCS III B-6</t>
  </si>
  <si>
    <t>DSCS III B-6</t>
  </si>
  <si>
    <t>08/29/2003 11:13 p.m.</t>
  </si>
  <si>
    <t>Titan IVB | NROL-19</t>
  </si>
  <si>
    <t>NROL-19 (Orion 5)</t>
  </si>
  <si>
    <t>09/09/2003 4:29 a.m.</t>
  </si>
  <si>
    <t>Kaituozhe-1 | Hangtian Tsinghua 1-02</t>
  </si>
  <si>
    <t>Hangtian Tsinghua 1-02</t>
  </si>
  <si>
    <t>09/16/2003 10:30 a.m.</t>
  </si>
  <si>
    <t>Kosmos-3M | Mozhaets-4</t>
  </si>
  <si>
    <t>Mozhaets-4</t>
  </si>
  <si>
    <t>09/27/2003 6:11 a.m.</t>
  </si>
  <si>
    <t>Ariane 5 G | INSAT-3E, eBird 1, SMART-1</t>
  </si>
  <si>
    <t>INSAT-3A</t>
  </si>
  <si>
    <t>09/27/2003 11:14 p.m.</t>
  </si>
  <si>
    <t>Zenit | Galaxy 13</t>
  </si>
  <si>
    <t>Galaxy 13</t>
  </si>
  <si>
    <t>10/01/2003 4:02 a.m.</t>
  </si>
  <si>
    <t>Long March 2F | Shenzhou-5</t>
  </si>
  <si>
    <t>Shenzhou-5</t>
  </si>
  <si>
    <t>10/15/2003 1 a.m.</t>
  </si>
  <si>
    <t>PSLV | Resourcesat</t>
  </si>
  <si>
    <t>Resourcesat</t>
  </si>
  <si>
    <t>10/17/2003 4:52 a.m.</t>
  </si>
  <si>
    <t>Soyuz-FG | Soyuz TMA-3</t>
  </si>
  <si>
    <t>Soyuz TMA-3</t>
  </si>
  <si>
    <t>10/18/2003 5:38 a.m.</t>
  </si>
  <si>
    <t>Titan II SLV | DMSP F-16</t>
  </si>
  <si>
    <t>DMSP F-16</t>
  </si>
  <si>
    <t>10/18/2003 4:17 p.m.</t>
  </si>
  <si>
    <t>Long March 4B | Zi Yuan 1-2</t>
  </si>
  <si>
    <t>Zi Yuan 1-2</t>
  </si>
  <si>
    <t>10/21/2003 3:16 a.m.</t>
  </si>
  <si>
    <t>Rokot / Briz-KM | SERVIS-1</t>
  </si>
  <si>
    <t>SERVIS-1</t>
  </si>
  <si>
    <t>10/30/2003 1:43 p.m.</t>
  </si>
  <si>
    <t>Long March 2D | Fanhui Shi Weixing (18)</t>
  </si>
  <si>
    <t>Fanhui Shi Weixing (18)</t>
  </si>
  <si>
    <t>11/03/2003 7:20 a.m.</t>
  </si>
  <si>
    <t>Launch Area 4 (SLS-2 / 603) | Jiuquan, People's Republic of China</t>
  </si>
  <si>
    <t>Long March 3A | Zhongxing 20</t>
  </si>
  <si>
    <t>Zhongxing 20</t>
  </si>
  <si>
    <t>11/14/2003 4:01 p.m.</t>
  </si>
  <si>
    <t>Proton-K/DM-2M | Yamal-202</t>
  </si>
  <si>
    <t>Yamal-202</t>
  </si>
  <si>
    <t>11/24/2003 6:22 a.m.</t>
  </si>
  <si>
    <t>H-IIA 2024 | JSE kougaku-2 gouki</t>
  </si>
  <si>
    <t>JSE kougaku-2 gouki</t>
  </si>
  <si>
    <t>11/29/2003 4:33 a.m.</t>
  </si>
  <si>
    <t>Atlas IIAS | NROL-18</t>
  </si>
  <si>
    <t>NROL-18 (Intruder 6A &amp; 6B)</t>
  </si>
  <si>
    <t>12/02/2003 10:04 a.m.</t>
  </si>
  <si>
    <t>Strela | Gruzomaket</t>
  </si>
  <si>
    <t>Strela</t>
  </si>
  <si>
    <t>Gruzomaket</t>
  </si>
  <si>
    <t>12/05/2003 6 a.m.</t>
  </si>
  <si>
    <t>175/59 | Baikonur Cosmodrome, Republic of Kazakhstan</t>
  </si>
  <si>
    <t>Proton-K/Briz-M | Uragan 83, 84 &amp; Uragan-M 2</t>
  </si>
  <si>
    <t>Uragan 83, 84 &amp; Uragan-M 2</t>
  </si>
  <si>
    <t>12/10/2003 5:42 p.m.</t>
  </si>
  <si>
    <t>Atlas | UHF F/O F11</t>
  </si>
  <si>
    <t>UHF F/O F11</t>
  </si>
  <si>
    <t>12/18/2003 2:30 a.m.</t>
  </si>
  <si>
    <t>Delta II | GPS IIR-10</t>
  </si>
  <si>
    <t>GPS IIR-10</t>
  </si>
  <si>
    <t>12/21/2003 8:05 a.m.</t>
  </si>
  <si>
    <t>Soyuz-FG | Amos 2</t>
  </si>
  <si>
    <t>Amos 2</t>
  </si>
  <si>
    <t>12/27/2003 9:30 p.m.</t>
  </si>
  <si>
    <t>Proton-K/DM-2M | Ekspress AM-22</t>
  </si>
  <si>
    <t>Ekspress AM-22</t>
  </si>
  <si>
    <t>12/28/2003 11 p.m.</t>
  </si>
  <si>
    <t>Long March 2 | Tan Ce 1</t>
  </si>
  <si>
    <t>Tan Ce 1</t>
  </si>
  <si>
    <t>12/29/2003 7:06 p.m.</t>
  </si>
  <si>
    <t>Unknown Pad | Xichang Satellite Launch Center, People's Republic of China</t>
  </si>
  <si>
    <t>Zenit | Estrela do Sul 1</t>
  </si>
  <si>
    <t>Estrela do Sul 1</t>
  </si>
  <si>
    <t>01/11/2004 4:12 a.m.</t>
  </si>
  <si>
    <t>Soyuz U | Progress M1-11</t>
  </si>
  <si>
    <t>01/29/2004 11:58 a.m.</t>
  </si>
  <si>
    <t>Atlas IIAS | AMC 10</t>
  </si>
  <si>
    <t>AMC 10</t>
  </si>
  <si>
    <t>02/05/2004 11:46 p.m.</t>
  </si>
  <si>
    <t>Titan 402B IUS | DSP 22</t>
  </si>
  <si>
    <t>DSP 22</t>
  </si>
  <si>
    <t>02/14/2004 6:50 p.m.</t>
  </si>
  <si>
    <t>Molniya-M | Molniya-1T 93</t>
  </si>
  <si>
    <t>Molniya-1T 93</t>
  </si>
  <si>
    <t>02/18/2004 7:05 a.m.</t>
  </si>
  <si>
    <t>Ariane 5 G+ | Rosetta</t>
  </si>
  <si>
    <t>Ariane 5 G+</t>
  </si>
  <si>
    <t>Rosetta</t>
  </si>
  <si>
    <t>03/02/2004 7:17 a.m.</t>
  </si>
  <si>
    <t>Atlas Agena B | MBSAT</t>
  </si>
  <si>
    <t>MBSAT</t>
  </si>
  <si>
    <t>03/13/2004 5:40 a.m.</t>
  </si>
  <si>
    <t>Proton-M | Eutelsat W3A</t>
  </si>
  <si>
    <t>Proton-M</t>
  </si>
  <si>
    <t>Eutelsat W3A</t>
  </si>
  <si>
    <t>03/15/2004 11:06 p.m.</t>
  </si>
  <si>
    <t>Delta II | GPS IIR-11</t>
  </si>
  <si>
    <t>GPS IIR-11</t>
  </si>
  <si>
    <t>03/20/2004 5:53 p.m.</t>
  </si>
  <si>
    <t>Proton | Raduga-1 7</t>
  </si>
  <si>
    <t>Raduga-1 7</t>
  </si>
  <si>
    <t>03/27/2004 3:30 a.m.</t>
  </si>
  <si>
    <t>Atlas IIAS | Superbird A2</t>
  </si>
  <si>
    <t>Superbird A2</t>
  </si>
  <si>
    <t>04/16/2004 12:45 a.m.</t>
  </si>
  <si>
    <t>Long March 2 | Shiyan Weixing 1</t>
  </si>
  <si>
    <t>Shiyan Weixing 1</t>
  </si>
  <si>
    <t>04/18/2004 3:59 p.m.</t>
  </si>
  <si>
    <t>Soyuz-FG | Soyuz TMA-4</t>
  </si>
  <si>
    <t>Soyuz TMA-4</t>
  </si>
  <si>
    <t>04/19/2004 3:19 a.m.</t>
  </si>
  <si>
    <t>Delta II | Gravity Probe B</t>
  </si>
  <si>
    <t>Gravity Probe B</t>
  </si>
  <si>
    <t>04/20/2004 4:57 p.m.</t>
  </si>
  <si>
    <t>Proton-K/DM-2M | Ekspress AM-11</t>
  </si>
  <si>
    <t>Ekspress AM-11</t>
  </si>
  <si>
    <t>04/26/2004 8:37 p.m.</t>
  </si>
  <si>
    <t>Zenit | DirecTV 7S</t>
  </si>
  <si>
    <t>DirecTV 7S</t>
  </si>
  <si>
    <t>05/04/2004 12:42 p.m.</t>
  </si>
  <si>
    <t>Atlas IIAS | AMC 11</t>
  </si>
  <si>
    <t>AMC 11</t>
  </si>
  <si>
    <t>05/19/2004 10:22 p.m.</t>
  </si>
  <si>
    <t>Taurus 3210 | Formosat-2</t>
  </si>
  <si>
    <t>Taurus 3210</t>
  </si>
  <si>
    <t>Formosat-2</t>
  </si>
  <si>
    <t>05/20/2004 5:47 p.m.</t>
  </si>
  <si>
    <t>Soyuz U | Progress M-49</t>
  </si>
  <si>
    <t>05/25/2004 12:34 p.m.</t>
  </si>
  <si>
    <t>Tsiklon-2 | US-PM 12</t>
  </si>
  <si>
    <t>US-PM 12</t>
  </si>
  <si>
    <t>05/28/2004 6 a.m.</t>
  </si>
  <si>
    <t>Zenit-2 | Tselina-2 22</t>
  </si>
  <si>
    <t>Tselina-2 22</t>
  </si>
  <si>
    <t>06/10/2004 1:28 a.m.</t>
  </si>
  <si>
    <t>Proton-M Briz-M | INTELSAT 10-02</t>
  </si>
  <si>
    <t>INTELSAT 10-02</t>
  </si>
  <si>
    <t>06/16/2004 10:27 p.m.</t>
  </si>
  <si>
    <t>Delta II | GPS IIR-12</t>
  </si>
  <si>
    <t>GPS IIR-12</t>
  </si>
  <si>
    <t>06/23/2004 10:54 p.m.</t>
  </si>
  <si>
    <t>Zenit | Telstar 18</t>
  </si>
  <si>
    <t>Telstar 18</t>
  </si>
  <si>
    <t>06/29/2004 3:58 a.m.</t>
  </si>
  <si>
    <t>Dnepr | Aprizesat-2</t>
  </si>
  <si>
    <t>Aprizesat-2</t>
  </si>
  <si>
    <t>06/29/2004 6:30 a.m.</t>
  </si>
  <si>
    <t>Delta 7920-10L | Aura</t>
  </si>
  <si>
    <t>07/15/2004 10:01 a.m.</t>
  </si>
  <si>
    <t>Ariane 5 G+ | Anik F2</t>
  </si>
  <si>
    <t>Anik F2</t>
  </si>
  <si>
    <t>07/18/2004 12:44 a.m.</t>
  </si>
  <si>
    <t>Kosmos-3M | Parus 95</t>
  </si>
  <si>
    <t>Parus 95</t>
  </si>
  <si>
    <t>07/22/2004 5:46 p.m.</t>
  </si>
  <si>
    <t>Long March 2 | Tan Ce 2</t>
  </si>
  <si>
    <t>Tan Ce 2</t>
  </si>
  <si>
    <t>07/25/2004 7:05 a.m.</t>
  </si>
  <si>
    <t>Delta II | Messenger</t>
  </si>
  <si>
    <t>Messenger</t>
  </si>
  <si>
    <t>08/03/2004 6:15 a.m.</t>
  </si>
  <si>
    <t>Proton-M Briz-M | Amazonas-1</t>
  </si>
  <si>
    <t>Amazonas-1</t>
  </si>
  <si>
    <t>08/04/2004 10:32 p.m.</t>
  </si>
  <si>
    <t>Soyuz U | Progress M-50</t>
  </si>
  <si>
    <t>08/11/2004 5:03 a.m.</t>
  </si>
  <si>
    <t>Long March 2 | Fanhui Shi Weixing (19)</t>
  </si>
  <si>
    <t>Fanhui Shi Weixing (19)</t>
  </si>
  <si>
    <t>08/29/2004 7:50 a.m.</t>
  </si>
  <si>
    <t>Atlas IIAS | NROL-1</t>
  </si>
  <si>
    <t>NROL-1 (Quasar 15)</t>
  </si>
  <si>
    <t>08/31/2004 11:17 p.m.</t>
  </si>
  <si>
    <t>Shavit-2 | Ofeq-6</t>
  </si>
  <si>
    <t>Ofeq-6</t>
  </si>
  <si>
    <t>09/06/2004 10:53 a.m.</t>
  </si>
  <si>
    <t>Long March 4B | Shi Jian 6A &amp; 6B</t>
  </si>
  <si>
    <t>Shi Jian 6A &amp; 6B</t>
  </si>
  <si>
    <t>09/08/2004 11:14 p.m.</t>
  </si>
  <si>
    <t>GSLV | GSAT-3</t>
  </si>
  <si>
    <t>09/20/2004 10:31 a.m.</t>
  </si>
  <si>
    <t>Kosmos-3M | Strela-3 135 to 136</t>
  </si>
  <si>
    <t>Strela-3 135 to 136</t>
  </si>
  <si>
    <t>09/23/2004 3:07 p.m.</t>
  </si>
  <si>
    <t>Soyuz-U-PVB | Yantar-4K2M 1</t>
  </si>
  <si>
    <t>Yantar-4K2M 1</t>
  </si>
  <si>
    <t>09/24/2004 4:50 p.m.</t>
  </si>
  <si>
    <t>Long March 2D | Fanhui Shi Weixing (20)</t>
  </si>
  <si>
    <t>Fanhui Shi Weixing (20)</t>
  </si>
  <si>
    <t>09/27/2004 8 a.m.</t>
  </si>
  <si>
    <t>Soyuz-FG | Soyuz TMA-5</t>
  </si>
  <si>
    <t>Soyuz TMA-5</t>
  </si>
  <si>
    <t>10/14/2004 3:06 a.m.</t>
  </si>
  <si>
    <t>Proton-M Briz-M | AMC 15</t>
  </si>
  <si>
    <t>AMC 15</t>
  </si>
  <si>
    <t>10/14/2004 9:23 p.m.</t>
  </si>
  <si>
    <t>Long March 3A | Feng Yun 2C</t>
  </si>
  <si>
    <t>Feng Yun 2C</t>
  </si>
  <si>
    <t>10/19/2004 1:20 a.m.</t>
  </si>
  <si>
    <t>Proton-K/DM-2M | Ekspress AM-1</t>
  </si>
  <si>
    <t>Ekspress AM-1</t>
  </si>
  <si>
    <t>10/29/2004 10:11 p.m.</t>
  </si>
  <si>
    <t>Long March 4B | Zi Yuan 2-3</t>
  </si>
  <si>
    <t>Zi Yuan 2-3</t>
  </si>
  <si>
    <t>11/06/2004 3:10 a.m.</t>
  </si>
  <si>
    <t>Delta II | GPS IIR-13</t>
  </si>
  <si>
    <t>GPS IIR-13</t>
  </si>
  <si>
    <t>11/06/2004 5:39 a.m.</t>
  </si>
  <si>
    <t>Soyuz 2.1a | GVM Oblik</t>
  </si>
  <si>
    <t>Soyuz 2.1a</t>
  </si>
  <si>
    <t>GVM Oblik</t>
  </si>
  <si>
    <t>11/08/2004 5:29 p.m.</t>
  </si>
  <si>
    <t>Long March 2 | Shiyan Weixing 2</t>
  </si>
  <si>
    <t>Shiyan Weixing 2</t>
  </si>
  <si>
    <t>11/18/2004 10:45 a.m.</t>
  </si>
  <si>
    <t>Delta II | Swift</t>
  </si>
  <si>
    <t>Swift</t>
  </si>
  <si>
    <t>11/20/2004 5:16 p.m.</t>
  </si>
  <si>
    <t>Atlas V 521 | AMC 16</t>
  </si>
  <si>
    <t>AMC 16</t>
  </si>
  <si>
    <t>12/17/2004 12:07 p.m.</t>
  </si>
  <si>
    <t>Ariane 5 G+ | Helios 2A, Essaim 1, 2, 3, 4, PARASOL, Nanosat 01</t>
  </si>
  <si>
    <t>Helios 2A, Essaim 1-4, PARASOL, Nanosat 01</t>
  </si>
  <si>
    <t>12/18/2004 4:26 p.m.</t>
  </si>
  <si>
    <t>Delta IV Heavy | Demosat and 3CS-1 &amp; 2</t>
  </si>
  <si>
    <t>Delta IV Heavy</t>
  </si>
  <si>
    <t>12/21/2004 9:50 p.m.</t>
  </si>
  <si>
    <t>Soyuz U | Progress M-51</t>
  </si>
  <si>
    <t>12/23/2004 10:19 p.m.</t>
  </si>
  <si>
    <t>Tsiklon-3 | Sich-1M</t>
  </si>
  <si>
    <t>Sich-1M</t>
  </si>
  <si>
    <t>12/24/2004 11:20 a.m.</t>
  </si>
  <si>
    <t>Proton | Uragan 85, 86 &amp; Uragan-M 3</t>
  </si>
  <si>
    <t>Uragan 85, 86 &amp; Uragan-M 3</t>
  </si>
  <si>
    <t>12/26/2004 1:53 p.m.</t>
  </si>
  <si>
    <t>Delta II | DIF</t>
  </si>
  <si>
    <t>DIF</t>
  </si>
  <si>
    <t>01/12/2005 6:47 p.m.</t>
  </si>
  <si>
    <t>Kosmos-3M | Parus 96</t>
  </si>
  <si>
    <t>Parus 96</t>
  </si>
  <si>
    <t>01/20/2005 3 a.m.</t>
  </si>
  <si>
    <t>Proton-M Briz-M | AMC 12</t>
  </si>
  <si>
    <t>AMC 12</t>
  </si>
  <si>
    <t>02/03/2005 2:27 a.m.</t>
  </si>
  <si>
    <t>Atlas | NROL-23</t>
  </si>
  <si>
    <t>NROL-23 (Intruder 7A &amp; 7B)</t>
  </si>
  <si>
    <t>02/03/2005 7:41 a.m.</t>
  </si>
  <si>
    <t>Ariane 5 ECA | XTAR-EUR, Maqsat-B2, Sloshsat</t>
  </si>
  <si>
    <t>XTAR-EUR, Maqsat-B2, Sloshsat</t>
  </si>
  <si>
    <t>02/12/2005 9:03 p.m.</t>
  </si>
  <si>
    <t>H-IIA 2022 | Himawari-6</t>
  </si>
  <si>
    <t>H-IIA 2022</t>
  </si>
  <si>
    <t>Himawari-6</t>
  </si>
  <si>
    <t>02/26/2005 9:25 a.m.</t>
  </si>
  <si>
    <t>Soyuz U | Progress M-52</t>
  </si>
  <si>
    <t>02/28/2005 7:09 p.m.</t>
  </si>
  <si>
    <t>Zenit | XM-3</t>
  </si>
  <si>
    <t>XM-3</t>
  </si>
  <si>
    <t>03/01/2005 3:50 a.m.</t>
  </si>
  <si>
    <t>Atlas V 431 | INMARSAT 4 F1</t>
  </si>
  <si>
    <t>Atlas V 431</t>
  </si>
  <si>
    <t>INMARSAT 4 F1</t>
  </si>
  <si>
    <t>03/11/2005 9:42 p.m.</t>
  </si>
  <si>
    <t>Proton-K/DM-2M | Ekspress AM-2</t>
  </si>
  <si>
    <t>Ekspress AM-2</t>
  </si>
  <si>
    <t>03/29/2005 9:31 p.m.</t>
  </si>
  <si>
    <t>Minotaur I | XSS-11</t>
  </si>
  <si>
    <t>XSS-11</t>
  </si>
  <si>
    <t>04/11/2005 1:35 p.m.</t>
  </si>
  <si>
    <t>Long March 3 | Apstar 6</t>
  </si>
  <si>
    <t>Apstar 6</t>
  </si>
  <si>
    <t>04/12/2005 noon</t>
  </si>
  <si>
    <t>Soyuz-FG | Soyuz TMA-6</t>
  </si>
  <si>
    <t>Soyuz TMA-6</t>
  </si>
  <si>
    <t>04/15/2005 12:46 a.m.</t>
  </si>
  <si>
    <t>Pegasus XL | Demonstration for Autonomous Rendezvous Technology (DART)</t>
  </si>
  <si>
    <t>04/15/2005 5:27 p.m.</t>
  </si>
  <si>
    <t>Zenit | Spaceway 1</t>
  </si>
  <si>
    <t>Spaceway 1</t>
  </si>
  <si>
    <t>04/26/2005 7:31 a.m.</t>
  </si>
  <si>
    <t>Titan 405B | NROL-16</t>
  </si>
  <si>
    <t>Titan 405B</t>
  </si>
  <si>
    <t>NROL-16 (Onyx 5)</t>
  </si>
  <si>
    <t>04/30/2005 12:50 a.m.</t>
  </si>
  <si>
    <t>PSLV | Cartosat-1</t>
  </si>
  <si>
    <t>Cartosat-1</t>
  </si>
  <si>
    <t>05/05/2005 4:45 a.m.</t>
  </si>
  <si>
    <t>Satish Dhawan Space Centre Second Launch Pad | Satish Dhawan Space Centre, India</t>
  </si>
  <si>
    <t>Delta II | NOAA 18</t>
  </si>
  <si>
    <t>NOAA 18</t>
  </si>
  <si>
    <t>05/20/2005 10:22 a.m.</t>
  </si>
  <si>
    <t>Proton-M Briz-M | DirecTV-8</t>
  </si>
  <si>
    <t>DirecTV-8</t>
  </si>
  <si>
    <t>05/22/2005 5:59 p.m.</t>
  </si>
  <si>
    <t>Soyuz-U-PVB | Foton-M No. 2</t>
  </si>
  <si>
    <t>Foton-M No. 2</t>
  </si>
  <si>
    <t>05/31/2005 noon</t>
  </si>
  <si>
    <t>Kaituozhe-1 | KT-1 satellite?</t>
  </si>
  <si>
    <t>KT-1 satellite?</t>
  </si>
  <si>
    <t>06/09/2005 midnight</t>
  </si>
  <si>
    <t>Soyuz U | Progress M-53</t>
  </si>
  <si>
    <t>06/16/2005 11:09 p.m.</t>
  </si>
  <si>
    <t>Molniya-M | Molniya-3K</t>
  </si>
  <si>
    <t>Molniya-3K</t>
  </si>
  <si>
    <t>06/21/2005 12:48 a.m.</t>
  </si>
  <si>
    <t>Volna | Cosmos-1</t>
  </si>
  <si>
    <t>Volna</t>
  </si>
  <si>
    <t>Cosmos-1</t>
  </si>
  <si>
    <t>06/21/2005 7:46 p.m.</t>
  </si>
  <si>
    <t>Borisoglebsk (K-496) | Sea Launch</t>
  </si>
  <si>
    <t>Zenit | Intelsat IA-8</t>
  </si>
  <si>
    <t>Intelsat IA-8</t>
  </si>
  <si>
    <t>06/23/2005 2:03 p.m.</t>
  </si>
  <si>
    <t>Proton | Ekspress AM-3</t>
  </si>
  <si>
    <t>Ekspress AM-3</t>
  </si>
  <si>
    <t>06/24/2005 7:41 p.m.</t>
  </si>
  <si>
    <t>Long March 2D | Shi Jian 7</t>
  </si>
  <si>
    <t>Shi Jian 7</t>
  </si>
  <si>
    <t>07/05/2005 10:40 p.m.</t>
  </si>
  <si>
    <t>M-V | Suzaku</t>
  </si>
  <si>
    <t>Suzaku</t>
  </si>
  <si>
    <t>07/10/2005 3:30 a.m.</t>
  </si>
  <si>
    <t>Space Shuttle Discovery / OV-103 | STS-114</t>
  </si>
  <si>
    <t>STS-114</t>
  </si>
  <si>
    <t>07/26/2005 2:39 p.m.</t>
  </si>
  <si>
    <t>Long March 2 | Fanhui Shi Weixing (21)</t>
  </si>
  <si>
    <t>Fanhui Shi Weixing (21)</t>
  </si>
  <si>
    <t>08/02/2005 7:30 a.m.</t>
  </si>
  <si>
    <t>Ariane 5 GS | Thaicom 4</t>
  </si>
  <si>
    <t>Ariane 5 GS</t>
  </si>
  <si>
    <t>Thaicom 4</t>
  </si>
  <si>
    <t>08/11/2005 8:20 a.m.</t>
  </si>
  <si>
    <t>Atlas V 401 | Mars Reconnaissance Orbiter</t>
  </si>
  <si>
    <t>Mars Reconnaissance Orbiter</t>
  </si>
  <si>
    <t>08/12/2005 11:43 a.m.</t>
  </si>
  <si>
    <t>Soyuz-FG | Galaxy 14</t>
  </si>
  <si>
    <t>Galaxy 14</t>
  </si>
  <si>
    <t>08/13/2005 11:28 p.m.</t>
  </si>
  <si>
    <t>Dnepr | Kirari</t>
  </si>
  <si>
    <t>Kirari</t>
  </si>
  <si>
    <t>08/23/2005 9:09 p.m.</t>
  </si>
  <si>
    <t>Rokot / Briz-KM | Monitor-E No. 1</t>
  </si>
  <si>
    <t>Monitor-E No. 1</t>
  </si>
  <si>
    <t>08/26/2005 6:34 p.m.</t>
  </si>
  <si>
    <t>Long March 2D | Fanhui Shi Weixing (22)</t>
  </si>
  <si>
    <t>Fanhui Shi Weixing (22)</t>
  </si>
  <si>
    <t>08/29/2005 8:45 a.m.</t>
  </si>
  <si>
    <t>Soyuz-U-PVB | Yantar-1KFT 21</t>
  </si>
  <si>
    <t>Yantar-1KFT 21</t>
  </si>
  <si>
    <t>09/02/2005 9:50 a.m.</t>
  </si>
  <si>
    <t>Soyuz U | Progress M-54</t>
  </si>
  <si>
    <t>09/08/2005 1:07 p.m.</t>
  </si>
  <si>
    <t>Proton-M Briz-M | Anik F1R</t>
  </si>
  <si>
    <t>Anik F1R</t>
  </si>
  <si>
    <t>09/08/2005 9:53 p.m.</t>
  </si>
  <si>
    <t>Minotaur I | STP-R1</t>
  </si>
  <si>
    <t>STP-R1</t>
  </si>
  <si>
    <t>09/23/2005 2:24 a.m.</t>
  </si>
  <si>
    <t>Delta II | GPS IIR-14(M)</t>
  </si>
  <si>
    <t>GPS IIR-14(M)</t>
  </si>
  <si>
    <t>09/26/2005 3:37 a.m.</t>
  </si>
  <si>
    <t>Soyuz-FG | Soyuz TMA-7</t>
  </si>
  <si>
    <t>Soyuz TMA-7</t>
  </si>
  <si>
    <t>10/01/2005 3:55 a.m.</t>
  </si>
  <si>
    <t>Rokot / Briz-KM | CRYOSAT</t>
  </si>
  <si>
    <t>CRYOSAT</t>
  </si>
  <si>
    <t>10/08/2005 3:02 p.m.</t>
  </si>
  <si>
    <t>Long March 2F | Shenzhou-6</t>
  </si>
  <si>
    <t>Shenzhou-6</t>
  </si>
  <si>
    <t>10/12/2005 1 a.m.</t>
  </si>
  <si>
    <t>Ariane 5 GS | Syracuse 3A &amp; Galaxy 15</t>
  </si>
  <si>
    <t>Syracuse 3A &amp; Galaxy 15</t>
  </si>
  <si>
    <t>10/13/2005 10:32 p.m.</t>
  </si>
  <si>
    <t>Titan 404B | NROL-20</t>
  </si>
  <si>
    <t>NROL-20 (KH-11 14)</t>
  </si>
  <si>
    <t>10/19/2005 6:05 p.m.</t>
  </si>
  <si>
    <t>Kosmos-3M | Beijing-1</t>
  </si>
  <si>
    <t>Beijing-1</t>
  </si>
  <si>
    <t>10/27/2005 6:52 a.m.</t>
  </si>
  <si>
    <t>Zenit | INMARSAT 4 F2</t>
  </si>
  <si>
    <t>INMARSAT 4 F2</t>
  </si>
  <si>
    <t>11/08/2005 2:06 p.m.</t>
  </si>
  <si>
    <t>Soyuz-FG | Venus Express</t>
  </si>
  <si>
    <t>Venus Express</t>
  </si>
  <si>
    <t>11/09/2005 3:33 a.m.</t>
  </si>
  <si>
    <t>Ariane 5 ECA | Spaceway F2, TELKOM-2</t>
  </si>
  <si>
    <t>Spaceway F2, TELKOM-2</t>
  </si>
  <si>
    <t>11/16/2005 11:46 p.m.</t>
  </si>
  <si>
    <t>Soyuz U | Progress M-55</t>
  </si>
  <si>
    <t>12/21/2005 6:38 p.m.</t>
  </si>
  <si>
    <t>Kosmos-3M | Strela-3M 1</t>
  </si>
  <si>
    <t>Strela-3M 1</t>
  </si>
  <si>
    <t>12/21/2005 7:34 p.m.</t>
  </si>
  <si>
    <t>Ariane 5 GS | INSAT-4A, Meteosat 9</t>
  </si>
  <si>
    <t>INSAT-4A, Meteosat 9</t>
  </si>
  <si>
    <t>12/21/2005 10:33 p.m.</t>
  </si>
  <si>
    <t>Proton | Uragan 87, Uragan-M 4 &amp; 5</t>
  </si>
  <si>
    <t>Uragan 87, Uragan-M 4 &amp; 5</t>
  </si>
  <si>
    <t>12/25/2005 5:07 a.m.</t>
  </si>
  <si>
    <t>Soyuz-FG | Giove A</t>
  </si>
  <si>
    <t>Giove A</t>
  </si>
  <si>
    <t>12/28/2005 5:19 a.m.</t>
  </si>
  <si>
    <t>Proton-M Briz-M | AMC 23</t>
  </si>
  <si>
    <t>AMC 23</t>
  </si>
  <si>
    <t>12/29/2005 2:28 a.m.</t>
  </si>
  <si>
    <t>Atlas V 551 | New Horizons</t>
  </si>
  <si>
    <t>United Launch Alliance</t>
  </si>
  <si>
    <t>Atlas V 551</t>
  </si>
  <si>
    <t>New Horizons</t>
  </si>
  <si>
    <t>01/19/2006 7 p.m.</t>
  </si>
  <si>
    <t>H-IIA 2022 | Daichi</t>
  </si>
  <si>
    <t>Daichi</t>
  </si>
  <si>
    <t>01/24/2006 1:33 a.m.</t>
  </si>
  <si>
    <t>Zenit | Echostar X</t>
  </si>
  <si>
    <t>Echostar X</t>
  </si>
  <si>
    <t>02/15/2006 11:34 p.m.</t>
  </si>
  <si>
    <t>H-IIA 2024 | Himawari-7</t>
  </si>
  <si>
    <t>Himawari-7</t>
  </si>
  <si>
    <t>02/18/2006 6:27 a.m.</t>
  </si>
  <si>
    <t>M-V | Akari</t>
  </si>
  <si>
    <t>Akari</t>
  </si>
  <si>
    <t>02/21/2006 9:28 p.m.</t>
  </si>
  <si>
    <t>Proton-M Briz-M | Arabsat 4A</t>
  </si>
  <si>
    <t>Arabsat 4A</t>
  </si>
  <si>
    <t>02/28/2006 8:10 p.m.</t>
  </si>
  <si>
    <t>Ariane 5 ECA | Spainsat &amp; Hot Bird 7A</t>
  </si>
  <si>
    <t>Spainsat &amp; Hot Bird 7A</t>
  </si>
  <si>
    <t>03/11/2006 10:33 p.m.</t>
  </si>
  <si>
    <t>Pegasus XL | ST-5 FWD</t>
  </si>
  <si>
    <t>ST-5 FWD</t>
  </si>
  <si>
    <t>03/22/2006 2:03 p.m.</t>
  </si>
  <si>
    <t>Falcon 1 | FalconSAT-2</t>
  </si>
  <si>
    <t>SpaceX</t>
  </si>
  <si>
    <t>Falcon 1</t>
  </si>
  <si>
    <t>03/24/2006 10:30 p.m.</t>
  </si>
  <si>
    <t>Omelek Island | Ronald Reagan Ballistic Missile Defense Test Site, Kwajalein Atoll, Marshall Islands</t>
  </si>
  <si>
    <t>Pegasus XL | Space Technology 5 (ST-5) (3x microsats)</t>
  </si>
  <si>
    <t>03/28/2006 8:10 p.m.</t>
  </si>
  <si>
    <t>Soyuz-FG | Soyuz TMA-8</t>
  </si>
  <si>
    <t>Soyuz TMA-8</t>
  </si>
  <si>
    <t>03/30/2006 2:30 a.m.</t>
  </si>
  <si>
    <t>Zenit | JCSAT 5A</t>
  </si>
  <si>
    <t>JCSAT 5A</t>
  </si>
  <si>
    <t>04/12/2006 11:29 p.m.</t>
  </si>
  <si>
    <t>Minotaur I | COSMIC 1-6</t>
  </si>
  <si>
    <t>COSMIC 1-6</t>
  </si>
  <si>
    <t>04/15/2006 1:40 a.m.</t>
  </si>
  <si>
    <t>Atlas V 411 | Astra 1KR</t>
  </si>
  <si>
    <t>Atlas V 411</t>
  </si>
  <si>
    <t>Astra 1KR</t>
  </si>
  <si>
    <t>04/20/2006 8:27 p.m.</t>
  </si>
  <si>
    <t>Soyuz U | Progress M-56</t>
  </si>
  <si>
    <t>04/24/2006 4:03 p.m.</t>
  </si>
  <si>
    <t>Start-1 | EROS B</t>
  </si>
  <si>
    <t>EROS B</t>
  </si>
  <si>
    <t>04/25/2006 4:47 p.m.</t>
  </si>
  <si>
    <t>Long March 4C | Yaogan Weixing 1</t>
  </si>
  <si>
    <t>Long March 4C</t>
  </si>
  <si>
    <t>Yaogan Weixing 1</t>
  </si>
  <si>
    <t>04/26/2006 10:48 p.m.</t>
  </si>
  <si>
    <t>Delta 7420-10C | Cloudsat</t>
  </si>
  <si>
    <t>Cloudsat</t>
  </si>
  <si>
    <t>04/28/2006 10:02 a.m.</t>
  </si>
  <si>
    <t>Soyuz-U-PVB | Yantar-4K2M 2</t>
  </si>
  <si>
    <t>Yantar-4K2M 2</t>
  </si>
  <si>
    <t>05/03/2006 3:38 p.m.</t>
  </si>
  <si>
    <t>Delta IV M+(4,2) | GOES 13</t>
  </si>
  <si>
    <t>GOES 13</t>
  </si>
  <si>
    <t>05/24/2006 10:11 p.m.</t>
  </si>
  <si>
    <t>Shtil'-1 | COMPASS-2</t>
  </si>
  <si>
    <t>COMPASS-2</t>
  </si>
  <si>
    <t>05/26/2006 6:50 p.m.</t>
  </si>
  <si>
    <t>Ekaterinburg (K-84) | Sea Launch</t>
  </si>
  <si>
    <t>Ariane 5 ECA | Satmex 6 &amp; Thaicom 5</t>
  </si>
  <si>
    <t>Satmex 6 &amp; Thaicom 5</t>
  </si>
  <si>
    <t>05/27/2006 midnight</t>
  </si>
  <si>
    <t>Soyuz-U-PVB | Resurs-DK</t>
  </si>
  <si>
    <t>Resurs-DK</t>
  </si>
  <si>
    <t>06/15/2006 8 a.m.</t>
  </si>
  <si>
    <t>Proton-K/DM-2M | Kazsat</t>
  </si>
  <si>
    <t>Kazsat</t>
  </si>
  <si>
    <t>06/17/2006 10:44 p.m.</t>
  </si>
  <si>
    <t>Zenit | Galaxy 16</t>
  </si>
  <si>
    <t>Galaxy 16</t>
  </si>
  <si>
    <t>06/18/2006 7:50 a.m.</t>
  </si>
  <si>
    <t>Delta II | MITEx</t>
  </si>
  <si>
    <t>MITEx</t>
  </si>
  <si>
    <t>06/21/2006 10:15 p.m.</t>
  </si>
  <si>
    <t>Soyuz U | Progress M-57</t>
  </si>
  <si>
    <t>06/24/2006 3:08 p.m.</t>
  </si>
  <si>
    <t>Tsiklon-2 | US-PM 13</t>
  </si>
  <si>
    <t>US-PM 13</t>
  </si>
  <si>
    <t>06/25/2006 4 a.m.</t>
  </si>
  <si>
    <t>Delta IV M+(4,2) | NROL-22</t>
  </si>
  <si>
    <t>NROL-22 (Trumpet 4)</t>
  </si>
  <si>
    <t>06/28/2006 3:33 a.m.</t>
  </si>
  <si>
    <t>Space Shuttle Discovery / OV-103 | STS-121</t>
  </si>
  <si>
    <t>STS-121</t>
  </si>
  <si>
    <t>07/04/2006 6:37 p.m.</t>
  </si>
  <si>
    <t>GSLV | INSAT-4C</t>
  </si>
  <si>
    <t>07/10/2006 12:08 p.m.</t>
  </si>
  <si>
    <t>Dnepr | Genesis-1</t>
  </si>
  <si>
    <t>Genesis-1</t>
  </si>
  <si>
    <t>07/12/2006 2:53 p.m.</t>
  </si>
  <si>
    <t>370/11 | Dombarovskiy, Russian Federation</t>
  </si>
  <si>
    <t>Molniya-M | US-K 83</t>
  </si>
  <si>
    <t>US-K 83</t>
  </si>
  <si>
    <t>07/21/2006 4:20 a.m.</t>
  </si>
  <si>
    <t>Dnepr | BelKA</t>
  </si>
  <si>
    <t>BelKA</t>
  </si>
  <si>
    <t>07/26/2006 7:43 p.m.</t>
  </si>
  <si>
    <t>Rokot / Briz-KM | Arirang-2</t>
  </si>
  <si>
    <t>Arirang-2</t>
  </si>
  <si>
    <t>07/28/2006 7:05 a.m.</t>
  </si>
  <si>
    <t>Proton-M Briz-M | Hot Bird 8</t>
  </si>
  <si>
    <t>Hot Bird 8</t>
  </si>
  <si>
    <t>08/04/2006 9:48 p.m.</t>
  </si>
  <si>
    <t>Ariane 5 ECA | JCSAT-10 &amp; Syracuse 3B</t>
  </si>
  <si>
    <t>JCSAT-10 &amp; Syracuse 3B</t>
  </si>
  <si>
    <t>08/11/2006 10:15 p.m.</t>
  </si>
  <si>
    <t>Zenit | Mugunghwa 5</t>
  </si>
  <si>
    <t>Mugunghwa 5</t>
  </si>
  <si>
    <t>08/22/2006 3:27 a.m.</t>
  </si>
  <si>
    <t>Long March 2 | Shi Jian 8</t>
  </si>
  <si>
    <t>Shi Jian 8</t>
  </si>
  <si>
    <t>09/09/2006 7 a.m.</t>
  </si>
  <si>
    <t>Space Shuttle Atlantis / OV-104 | STS-115</t>
  </si>
  <si>
    <t>STS-115</t>
  </si>
  <si>
    <t>09/09/2006 3:14 p.m.</t>
  </si>
  <si>
    <t>H-IIA 202 | JSE kougaku-2 gouki</t>
  </si>
  <si>
    <t>09/11/2006 4:35 a.m.</t>
  </si>
  <si>
    <t>Long March 3A | Zhongxing 22A</t>
  </si>
  <si>
    <t>Zhongxing 22A</t>
  </si>
  <si>
    <t>09/12/2006 4:02 p.m.</t>
  </si>
  <si>
    <t>Soyuz-U-PVB | Orlets-1 8</t>
  </si>
  <si>
    <t>Orlets-1 8</t>
  </si>
  <si>
    <t>09/14/2006 1:41 p.m.</t>
  </si>
  <si>
    <t>Soyuz-FG | Soyuz TMA-9</t>
  </si>
  <si>
    <t>Soyuz TMA-9</t>
  </si>
  <si>
    <t>09/18/2006 4:08 a.m.</t>
  </si>
  <si>
    <t>M-V | Hinode</t>
  </si>
  <si>
    <t>Hinode</t>
  </si>
  <si>
    <t>09/22/2006 9:36 p.m.</t>
  </si>
  <si>
    <t>Delta II | GPS IIR-15(M)</t>
  </si>
  <si>
    <t>GPS IIR-15(M)</t>
  </si>
  <si>
    <t>09/25/2006 6:50 p.m.</t>
  </si>
  <si>
    <t>Ariane 5 ECA | DirecTV-9S, Optus D1, LDREX-2</t>
  </si>
  <si>
    <t>DirecTV-9S, Optus D1, LDREX-2</t>
  </si>
  <si>
    <t>10/13/2006 8:56 p.m.</t>
  </si>
  <si>
    <t>Soyuz 2.1a/Fregat | METOP A</t>
  </si>
  <si>
    <t>Soyuz 2.1a/Fregat</t>
  </si>
  <si>
    <t>METOP A</t>
  </si>
  <si>
    <t>10/19/2006 4:28 p.m.</t>
  </si>
  <si>
    <t>Soyuz U | Progress M-58</t>
  </si>
  <si>
    <t>10/23/2006 1:40 p.m.</t>
  </si>
  <si>
    <t>Long March 4B | Shi Jian 6C &amp; 6D</t>
  </si>
  <si>
    <t>Shi Jian 6C &amp; 6D</t>
  </si>
  <si>
    <t>10/23/2006 11:34 p.m.</t>
  </si>
  <si>
    <t>Delta II | STEREO A &amp; B</t>
  </si>
  <si>
    <t>STEREO A &amp; B</t>
  </si>
  <si>
    <t>10/26/2006 12:52 a.m.</t>
  </si>
  <si>
    <t>Long March 3 | Xinnuo 2</t>
  </si>
  <si>
    <t>Xinnuo 2</t>
  </si>
  <si>
    <t>10/28/2006 4:20 p.m.</t>
  </si>
  <si>
    <t>Zenit | XM-4</t>
  </si>
  <si>
    <t>XM-4</t>
  </si>
  <si>
    <t>10/30/2006 11:48 p.m.</t>
  </si>
  <si>
    <t>Delta IV M | DMSP F-17</t>
  </si>
  <si>
    <t>DMSP F-17</t>
  </si>
  <si>
    <t>11/04/2006 1:53 p.m.</t>
  </si>
  <si>
    <t>Proton-M Briz-M | Badr 4</t>
  </si>
  <si>
    <t>Badr 4</t>
  </si>
  <si>
    <t>11/08/2006 8:01 p.m.</t>
  </si>
  <si>
    <t>Delta II | GPS IIR-16(M)</t>
  </si>
  <si>
    <t>GPS IIR-16(M)</t>
  </si>
  <si>
    <t>11/17/2006 7:12 p.m.</t>
  </si>
  <si>
    <t>Long March 3A | Feng Yun 2D</t>
  </si>
  <si>
    <t>Feng Yun 2D</t>
  </si>
  <si>
    <t>12/08/2006 12:53 a.m.</t>
  </si>
  <si>
    <t>Ariane 5 ECA | WildBlue 1 &amp; AMC-18</t>
  </si>
  <si>
    <t>WildBlue 1 &amp; AMC-18</t>
  </si>
  <si>
    <t>12/08/2006 10:08 p.m.</t>
  </si>
  <si>
    <t>Space Shuttle Discovery / OV-103 | STS-116</t>
  </si>
  <si>
    <t>STS-116</t>
  </si>
  <si>
    <t>12/10/2006 1:47 a.m.</t>
  </si>
  <si>
    <t>Proton-M Briz-M | Measat 3</t>
  </si>
  <si>
    <t>Measat 3</t>
  </si>
  <si>
    <t>12/11/2006 11:28 p.m.</t>
  </si>
  <si>
    <t>Delta II 7920-10 | NROL-21</t>
  </si>
  <si>
    <t>NROL-21</t>
  </si>
  <si>
    <t>12/14/2006 9 p.m.</t>
  </si>
  <si>
    <t>Minotaur I | Tacsat 2</t>
  </si>
  <si>
    <t>Tacsat 2</t>
  </si>
  <si>
    <t>12/16/2006 noon</t>
  </si>
  <si>
    <t>Launch Area 0 B | Wallops Island, Virginia, USA</t>
  </si>
  <si>
    <t>H-IIA 204 | Kiku-8</t>
  </si>
  <si>
    <t>H-IIA 204</t>
  </si>
  <si>
    <t>Kiku-8</t>
  </si>
  <si>
    <t>12/18/2006 6:32 a.m.</t>
  </si>
  <si>
    <t>Kosmos-3M | SAR-Lupe 1</t>
  </si>
  <si>
    <t>SAR-Lupe 1</t>
  </si>
  <si>
    <t>12/19/2006 2 p.m.</t>
  </si>
  <si>
    <t>Soyuz 2.1a/Fregat | Meridian No. 11L</t>
  </si>
  <si>
    <t>Meridian No. 11L</t>
  </si>
  <si>
    <t>12/24/2006 8:34 a.m.</t>
  </si>
  <si>
    <t>Proton | Uragan-M 6 to 8</t>
  </si>
  <si>
    <t>Uragan-M 6 to 8</t>
  </si>
  <si>
    <t>12/25/2006 8:18 p.m.</t>
  </si>
  <si>
    <t>Soyuz 2.1b/Fregat | COROT</t>
  </si>
  <si>
    <t>Soyuz 2.1b/Fregat</t>
  </si>
  <si>
    <t>COROT</t>
  </si>
  <si>
    <t>12/27/2006 2:23 p.m.</t>
  </si>
  <si>
    <t>PSLV | Cartosat 2 &amp; SRE 1</t>
  </si>
  <si>
    <t>Cartosat 2 &amp; SRE 1</t>
  </si>
  <si>
    <t>01/10/2007 3:54 a.m.</t>
  </si>
  <si>
    <t>Soyuz U | Progress M-59</t>
  </si>
  <si>
    <t>01/18/2007 2:12 a.m.</t>
  </si>
  <si>
    <t>Zenit | NSS 8</t>
  </si>
  <si>
    <t>NSS 8</t>
  </si>
  <si>
    <t>01/30/2007 11:22 p.m.</t>
  </si>
  <si>
    <t>Long March 3A | Beidou Daohang Shiyan Wei. 4</t>
  </si>
  <si>
    <t>Beidou Daohang Shiyan Wei. 4</t>
  </si>
  <si>
    <t>02/02/2007 4:28 p.m.</t>
  </si>
  <si>
    <t>Delta II 7925-10C | THEMIS</t>
  </si>
  <si>
    <t>THEMIS</t>
  </si>
  <si>
    <t>02/17/2007 11:01 p.m.</t>
  </si>
  <si>
    <t>H-IIA 2024 | IGS-Radar 2 &amp; IGS-Optical 3V</t>
  </si>
  <si>
    <t>IGS-Radar 2 &amp; IGS-Optical 3V</t>
  </si>
  <si>
    <t>02/24/2007 4:41 a.m.</t>
  </si>
  <si>
    <t>Atlas V 401 | STP-1</t>
  </si>
  <si>
    <t>STP-1</t>
  </si>
  <si>
    <t>03/09/2007 3:10 a.m.</t>
  </si>
  <si>
    <t>Ariane 5 ECA | Skynet 5A &amp; INSAT-4B</t>
  </si>
  <si>
    <t>Skynet 5A &amp; INSAT-4B</t>
  </si>
  <si>
    <t>03/11/2007 10:03 p.m.</t>
  </si>
  <si>
    <t>Falcon 1 | DemoSat</t>
  </si>
  <si>
    <t>03/21/2007 1:10 a.m.</t>
  </si>
  <si>
    <t>Soyuz-FG | Soyuz TMA-10</t>
  </si>
  <si>
    <t>Soyuz TMA-10</t>
  </si>
  <si>
    <t>04/07/2007 5:31 p.m.</t>
  </si>
  <si>
    <t>Proton-M Briz-M | Anik F3</t>
  </si>
  <si>
    <t>Anik F3</t>
  </si>
  <si>
    <t>04/09/2007 10:54 p.m.</t>
  </si>
  <si>
    <t>Long March 2 | Hai Yang 1B</t>
  </si>
  <si>
    <t>Hai Yang 1B</t>
  </si>
  <si>
    <t>04/11/2007 3:27 a.m.</t>
  </si>
  <si>
    <t>Long March 3A | Beidou DW 1</t>
  </si>
  <si>
    <t>Beidou DW 1</t>
  </si>
  <si>
    <t>04/13/2007 8:11 p.m.</t>
  </si>
  <si>
    <t>Dnepr | EgyptSat 1 &amp; Saudisat 3</t>
  </si>
  <si>
    <t>EgyptSat 1 &amp; Saudisat 3</t>
  </si>
  <si>
    <t>04/17/2007 6:46 a.m.</t>
  </si>
  <si>
    <t>PSLV | AGILE</t>
  </si>
  <si>
    <t>AGILE</t>
  </si>
  <si>
    <t>04/23/2007 10 a.m.</t>
  </si>
  <si>
    <t>Minotaur I | NFIRE</t>
  </si>
  <si>
    <t>NFIRE</t>
  </si>
  <si>
    <t>04/24/2007 6:48 a.m.</t>
  </si>
  <si>
    <t>Pegasus XL | Aeronomy of Ice in the Mesosphere (AIM)</t>
  </si>
  <si>
    <t>04/25/2007 8:26 p.m.</t>
  </si>
  <si>
    <t>Ariane 5 ECA | Astra 1L &amp; Galaxy 17</t>
  </si>
  <si>
    <t>Astra 1L &amp; Galaxy 17</t>
  </si>
  <si>
    <t>05/04/2007 10:29 p.m.</t>
  </si>
  <si>
    <t>Soyuz U | Progress M-60</t>
  </si>
  <si>
    <t>05/12/2007 3:25 a.m.</t>
  </si>
  <si>
    <t>Long March 3 | Nigcomsat 1</t>
  </si>
  <si>
    <t>Nigcomsat 1</t>
  </si>
  <si>
    <t>05/13/2007 4:01 p.m.</t>
  </si>
  <si>
    <t>Long March 2D | Yaogan Weixing 2</t>
  </si>
  <si>
    <t>Yaogan Weixing 2</t>
  </si>
  <si>
    <t>05/25/2007 7:12 a.m.</t>
  </si>
  <si>
    <t>Soyuz-FG | Globalstar 65,69,71,72</t>
  </si>
  <si>
    <t>Globalstar 65,69,71,72</t>
  </si>
  <si>
    <t>05/29/2007 8:31 p.m.</t>
  </si>
  <si>
    <t>Long March 3A | Xinnuo 3</t>
  </si>
  <si>
    <t>Xinnuo 3</t>
  </si>
  <si>
    <t>05/31/2007 4:08 p.m.</t>
  </si>
  <si>
    <t>Soyuz-U-PVB | Yantar-4K2M 3</t>
  </si>
  <si>
    <t>Yantar-4K2M 3</t>
  </si>
  <si>
    <t>06/07/2007 4 p.m.</t>
  </si>
  <si>
    <t>Delta II 7420-10 | COSMO-SkyMed 1</t>
  </si>
  <si>
    <t>COSMO-SkyMed 1</t>
  </si>
  <si>
    <t>06/08/2007 2:34 a.m.</t>
  </si>
  <si>
    <t>Space Shuttle Atlantis / OV-104 | STS-117</t>
  </si>
  <si>
    <t>STS-117</t>
  </si>
  <si>
    <t>06/08/2007 11:38 p.m.</t>
  </si>
  <si>
    <t>Shavit-2 | Ofeq-7</t>
  </si>
  <si>
    <t>Ofeq-7</t>
  </si>
  <si>
    <t>06/10/2007 11:40 p.m.</t>
  </si>
  <si>
    <t>Dnepr | TerraSAR-X</t>
  </si>
  <si>
    <t>TerraSAR-X</t>
  </si>
  <si>
    <t>06/15/2007 2:14 a.m.</t>
  </si>
  <si>
    <t>Atlas V 401 | NROL-30 &amp; NOSS-3 (USA-194)</t>
  </si>
  <si>
    <t>NROL-30 &amp; NOSS-3 (USA-194)</t>
  </si>
  <si>
    <t>06/15/2007 3:11 p.m.</t>
  </si>
  <si>
    <t>Dnepr | Genesis-2</t>
  </si>
  <si>
    <t>Genesis-2</t>
  </si>
  <si>
    <t>06/28/2007 3:02 p.m.</t>
  </si>
  <si>
    <t>Zenit 2M | Tselina-2 23</t>
  </si>
  <si>
    <t>Zenit 2M</t>
  </si>
  <si>
    <t>Tselina-2 23</t>
  </si>
  <si>
    <t>06/29/2007 10 a.m.</t>
  </si>
  <si>
    <t>Kosmos-3M | SAR-Lupe 2</t>
  </si>
  <si>
    <t>SAR-Lupe 2</t>
  </si>
  <si>
    <t>07/02/2007 7:38 p.m.</t>
  </si>
  <si>
    <t>Long March 3 | Zhongxing 6B</t>
  </si>
  <si>
    <t>Zhongxing 6B</t>
  </si>
  <si>
    <t>07/05/2007 12:08 p.m.</t>
  </si>
  <si>
    <t>Proton-M | DirecTV 10</t>
  </si>
  <si>
    <t>DirecTV 10</t>
  </si>
  <si>
    <t>07/07/2007 1:16 a.m.</t>
  </si>
  <si>
    <t>Soyuz U | Progress M-61</t>
  </si>
  <si>
    <t>08/02/2007 5:33 p.m.</t>
  </si>
  <si>
    <t>Delta II 7925 | Phoenix</t>
  </si>
  <si>
    <t>Phoenix</t>
  </si>
  <si>
    <t>08/04/2007 9:26 a.m.</t>
  </si>
  <si>
    <t>Space Shuttle Endeavour / OV-105 | STS-118</t>
  </si>
  <si>
    <t>STS-118</t>
  </si>
  <si>
    <t>08/08/2007 10:36 p.m.</t>
  </si>
  <si>
    <t>Ariane 5 ECA | Spaceway-3 &amp; BSAT-3A</t>
  </si>
  <si>
    <t>Singtel Optus &amp; Australian Department of Defence</t>
  </si>
  <si>
    <t>08/14/2007 11:44 p.m.</t>
  </si>
  <si>
    <t>GSLV | INSAT-4CR</t>
  </si>
  <si>
    <t>09/02/2007 12:51 p.m.</t>
  </si>
  <si>
    <t>Proton-M Briz-M | JCSAT 11</t>
  </si>
  <si>
    <t>JCSAT 11</t>
  </si>
  <si>
    <t>09/05/2007 10:43 p.m.</t>
  </si>
  <si>
    <t>Kosmos-3M | Parus 97</t>
  </si>
  <si>
    <t>Parus 97</t>
  </si>
  <si>
    <t>09/11/2007 1:05 p.m.</t>
  </si>
  <si>
    <t>H-IIA 2022 | Kaguya</t>
  </si>
  <si>
    <t>Kaguya</t>
  </si>
  <si>
    <t>09/14/2007 1:31 a.m.</t>
  </si>
  <si>
    <t>Soyuz-U-PVB | Foton-M No. 3</t>
  </si>
  <si>
    <t>Foton-M No. 3</t>
  </si>
  <si>
    <t>09/14/2007 11 a.m.</t>
  </si>
  <si>
    <t>Delta II 7920-10 | WorldView-1</t>
  </si>
  <si>
    <t>WorldView-1</t>
  </si>
  <si>
    <t>09/18/2007 6:35 p.m.</t>
  </si>
  <si>
    <t>Long March 4B | Zi Yuan 1-2B</t>
  </si>
  <si>
    <t>Zi Yuan 1-2B</t>
  </si>
  <si>
    <t>09/19/2007 3:26 a.m.</t>
  </si>
  <si>
    <t>Delta II 7925H-9.5 | Dawn</t>
  </si>
  <si>
    <t>Dawn</t>
  </si>
  <si>
    <t>09/27/2007 11:34 a.m.</t>
  </si>
  <si>
    <t>Ariane 5 GS | Intelsat 11 &amp; Optus D2</t>
  </si>
  <si>
    <t>Intelsat 11 &amp; Optus D2</t>
  </si>
  <si>
    <t>10/05/2007 10:02 p.m.</t>
  </si>
  <si>
    <t>Soyuz-FG | Soyuz TMA-11</t>
  </si>
  <si>
    <t>Soyuz TMA-11</t>
  </si>
  <si>
    <t>10/10/2007 1:22 p.m.</t>
  </si>
  <si>
    <t>Atlas V 421 | WGS-1</t>
  </si>
  <si>
    <t>Atlas V 421</t>
  </si>
  <si>
    <t>WGS-1</t>
  </si>
  <si>
    <t>10/11/2007 12:22 a.m.</t>
  </si>
  <si>
    <t>Delta II 7925-9.5 | GPS IIR-M-4 (USA-196)</t>
  </si>
  <si>
    <t>GPS IIR-M-4 (USA-196)</t>
  </si>
  <si>
    <t>10/17/2007 12:23 p.m.</t>
  </si>
  <si>
    <t>Soyuz-FG | Globalstar 66,67,68,70</t>
  </si>
  <si>
    <t>Globalstar 66,67,68,70</t>
  </si>
  <si>
    <t>10/20/2007 8:12 p.m.</t>
  </si>
  <si>
    <t>Molniya-M | US-K 84</t>
  </si>
  <si>
    <t>US-K 84</t>
  </si>
  <si>
    <t>10/23/2007 4:39 a.m.</t>
  </si>
  <si>
    <t>Space Shuttle Discovery / OV-103 | STS-120</t>
  </si>
  <si>
    <t>STS-120</t>
  </si>
  <si>
    <t>10/23/2007 3:38 p.m.</t>
  </si>
  <si>
    <t>Long March 3A | Chang'e-1</t>
  </si>
  <si>
    <t>Chang'e-1</t>
  </si>
  <si>
    <t>10/24/2007 10:05 a.m.</t>
  </si>
  <si>
    <t>Proton | Uragan-M 9 to 11</t>
  </si>
  <si>
    <t>Uragan-M 9 to 11</t>
  </si>
  <si>
    <t>10/26/2007 7:35 a.m.</t>
  </si>
  <si>
    <t>Kosmos-3M | SAR-Lupe 3</t>
  </si>
  <si>
    <t>SAR-Lupe 3</t>
  </si>
  <si>
    <t>11/01/2007 12:51 a.m.</t>
  </si>
  <si>
    <t>Delta IV Heavy | DSP-23</t>
  </si>
  <si>
    <t>DSP-23</t>
  </si>
  <si>
    <t>11/11/2007 1:50 a.m.</t>
  </si>
  <si>
    <t>Long March 4C | Yaogan Weixing 3</t>
  </si>
  <si>
    <t>Yaogan Weixing 3</t>
  </si>
  <si>
    <t>11/11/2007 10:48 p.m.</t>
  </si>
  <si>
    <t>Ariane 5 ECA | Skynet 5B &amp; Star One C1</t>
  </si>
  <si>
    <t>Skynet 5B &amp; Star One C1</t>
  </si>
  <si>
    <t>11/14/2007 10:06 p.m.</t>
  </si>
  <si>
    <t>Proton-M Briz-M | Sirius 4</t>
  </si>
  <si>
    <t>Sirius 4</t>
  </si>
  <si>
    <t>11/17/2007 10:39 p.m.</t>
  </si>
  <si>
    <t>Proton-M Briz-M | Raduga-1M</t>
  </si>
  <si>
    <t>Raduga-1M</t>
  </si>
  <si>
    <t>12/09/2007 12:16 a.m.</t>
  </si>
  <si>
    <t>Delta II 7420-10 | COSMO-SkyMed 2</t>
  </si>
  <si>
    <t>COSMO-SkyMed 2</t>
  </si>
  <si>
    <t>12/09/2007 2:31 a.m.</t>
  </si>
  <si>
    <t>Atlas V 401 | NROL-24 (USA-198)</t>
  </si>
  <si>
    <t>NROL-24 (USA-198)</t>
  </si>
  <si>
    <t>12/10/2007 10:05 p.m.</t>
  </si>
  <si>
    <t>Soyuz-FG | Radarsat-2</t>
  </si>
  <si>
    <t>Radarsat-2</t>
  </si>
  <si>
    <t>12/14/2007 1:17 p.m.</t>
  </si>
  <si>
    <t>Delta II 7925-9.5 | GPS IIR-M-5 (USA-199)</t>
  </si>
  <si>
    <t>GPS IIR-M-5 (USA-199)</t>
  </si>
  <si>
    <t>12/20/2007 8:04 p.m.</t>
  </si>
  <si>
    <t>Ariane 5 GS | RASCOM-QAF 1 &amp; Horizons-2</t>
  </si>
  <si>
    <t>RASCOM-QAF 1 &amp; Horizons-2</t>
  </si>
  <si>
    <t>12/21/2007 9:42 p.m.</t>
  </si>
  <si>
    <t>Soyuz U | Progress M-62</t>
  </si>
  <si>
    <t>12/23/2007 7:12 a.m.</t>
  </si>
  <si>
    <t>Proton-M | Uragan-M 12 to 14</t>
  </si>
  <si>
    <t>Uragan-M 12 to 14</t>
  </si>
  <si>
    <t>12/25/2007 7:32 p.m.</t>
  </si>
  <si>
    <t>Zenit | Thuraya 3</t>
  </si>
  <si>
    <t>Thuraya 3</t>
  </si>
  <si>
    <t>01/15/2008 11:48 a.m.</t>
  </si>
  <si>
    <t>PSLV | TECSAR 1</t>
  </si>
  <si>
    <t>TECSAR 1</t>
  </si>
  <si>
    <t>01/21/2008 3:45 a.m.</t>
  </si>
  <si>
    <t>Proton-M Briz-M | Ekspress AM-33</t>
  </si>
  <si>
    <t>Ekspress AM-33</t>
  </si>
  <si>
    <t>01/28/2008 12:18 a.m.</t>
  </si>
  <si>
    <t>Soyuz U | Progress M-63</t>
  </si>
  <si>
    <t>02/05/2008 1:02 p.m.</t>
  </si>
  <si>
    <t>Space Shuttle Atlantis / OV-104 | STS-122</t>
  </si>
  <si>
    <t>STS-122</t>
  </si>
  <si>
    <t>02/07/2008 7:45 p.m.</t>
  </si>
  <si>
    <t>Proton-M Briz-M | Thor 5</t>
  </si>
  <si>
    <t>Thor 5</t>
  </si>
  <si>
    <t>02/11/2008 11:34 a.m.</t>
  </si>
  <si>
    <t>H-IIA 2024 | Kizuna</t>
  </si>
  <si>
    <t>Kizuna</t>
  </si>
  <si>
    <t>02/23/2008 8:55 a.m.</t>
  </si>
  <si>
    <t>Ariane 5 ES | ATV-1 "Jules Verne"</t>
  </si>
  <si>
    <t>Ariane 5 ES</t>
  </si>
  <si>
    <t>ATV-1 "Jules Verne"</t>
  </si>
  <si>
    <t>03/09/2008 4:03 a.m.</t>
  </si>
  <si>
    <t>Space Shuttle Endeavour / OV-105 | STS-123</t>
  </si>
  <si>
    <t>STS-123</t>
  </si>
  <si>
    <t>03/11/2008 6:28 a.m.</t>
  </si>
  <si>
    <t>Atlas V 411 | NROL-28 (USA-200)</t>
  </si>
  <si>
    <t>NROL-28 (USA-200)</t>
  </si>
  <si>
    <t>03/13/2008 10:02 a.m.</t>
  </si>
  <si>
    <t>Proton-M Briz-M | AMC 14</t>
  </si>
  <si>
    <t>AMC 14</t>
  </si>
  <si>
    <t>03/14/2008 11:18 p.m.</t>
  </si>
  <si>
    <t>Delta II 7920H-10C | GPS IIR-M-6 (USA-201)</t>
  </si>
  <si>
    <t>GPS IIR-M-6 (USA-201)</t>
  </si>
  <si>
    <t>03/15/2008 6:10 a.m.</t>
  </si>
  <si>
    <t>Zenit | DirecTV 11</t>
  </si>
  <si>
    <t>DirecTV 11</t>
  </si>
  <si>
    <t>03/19/2008 10:47 p.m.</t>
  </si>
  <si>
    <t>Kosmos-3M | SAR-Lupe 4</t>
  </si>
  <si>
    <t>SAR-Lupe 4</t>
  </si>
  <si>
    <t>03/27/2008 5:16 p.m.</t>
  </si>
  <si>
    <t>Soyuz-FG | Soyuz TMA-12</t>
  </si>
  <si>
    <t>Soyuz TMA-12</t>
  </si>
  <si>
    <t>04/08/2008 11:16 a.m.</t>
  </si>
  <si>
    <t>Atlas V 421 | ICO G1</t>
  </si>
  <si>
    <t>ICO G1</t>
  </si>
  <si>
    <t>04/14/2008 8:12 p.m.</t>
  </si>
  <si>
    <t>Pegasus XL | Communications/Navigation Outage Forecasting System (C/NOFS)</t>
  </si>
  <si>
    <t>04/16/2008 5:01 p.m.</t>
  </si>
  <si>
    <t>Ariane 5 ECA | Star One C2 &amp; Vinasat-1</t>
  </si>
  <si>
    <t>Star One C2 &amp; Vinasat-1</t>
  </si>
  <si>
    <t>04/18/2008 10:17 p.m.</t>
  </si>
  <si>
    <t>Long March 3 | Tian Lian 1A</t>
  </si>
  <si>
    <t>Tian Lian 1A</t>
  </si>
  <si>
    <t>04/25/2008 3:35 p.m.</t>
  </si>
  <si>
    <t>Soyuz-FG | Giove-B</t>
  </si>
  <si>
    <t>Giove-B</t>
  </si>
  <si>
    <t>04/26/2008 10:16 p.m.</t>
  </si>
  <si>
    <t>PSLV | Cartosat 2A</t>
  </si>
  <si>
    <t>Cartosat 2A</t>
  </si>
  <si>
    <t>04/28/2008 3:53 a.m.</t>
  </si>
  <si>
    <t>Zenit | Amos 3</t>
  </si>
  <si>
    <t>Amos 3</t>
  </si>
  <si>
    <t>04/28/2008 5 a.m.</t>
  </si>
  <si>
    <t>Soyuz U | Progress M-64</t>
  </si>
  <si>
    <t>05/14/2008 8:22 p.m.</t>
  </si>
  <si>
    <t>Zenit | Galaxy 18</t>
  </si>
  <si>
    <t>Galaxy 18</t>
  </si>
  <si>
    <t>05/21/2008 9:43 a.m.</t>
  </si>
  <si>
    <t>Rokot / Briz-KM | Strela-3 137 to 139</t>
  </si>
  <si>
    <t>Strela-3 137 to 139</t>
  </si>
  <si>
    <t>05/23/2008 3:20 p.m.</t>
  </si>
  <si>
    <t>Long March 4C | Feng Yun 3A</t>
  </si>
  <si>
    <t>Feng Yun 3A</t>
  </si>
  <si>
    <t>05/27/2008 3:02 a.m.</t>
  </si>
  <si>
    <t>Space Shuttle Discovery / OV-103 | STS-124</t>
  </si>
  <si>
    <t>STS-124</t>
  </si>
  <si>
    <t>05/31/2008 9:02 p.m.</t>
  </si>
  <si>
    <t>Long March 3 | Zhongxing 9</t>
  </si>
  <si>
    <t>Zhongxing 9</t>
  </si>
  <si>
    <t>06/09/2008 12:15 p.m.</t>
  </si>
  <si>
    <t>Delta II 7920H-10C | GLAST</t>
  </si>
  <si>
    <t>GLAST</t>
  </si>
  <si>
    <t>06/11/2008 4:05 p.m.</t>
  </si>
  <si>
    <t>Ariane 5 ECA | Türksat 3A &amp; Skynet 5C</t>
  </si>
  <si>
    <t>Turksat 3A &amp; Skynet 5C</t>
  </si>
  <si>
    <t>06/12/2008 10:05 p.m.</t>
  </si>
  <si>
    <t>Kosmos-3M | Orbcomm FM 37 to 41 &amp; CDS 3</t>
  </si>
  <si>
    <t>Orbcomm FM 37 to 41 &amp; CDS 3</t>
  </si>
  <si>
    <t>06/19/2008 6:36 a.m.</t>
  </si>
  <si>
    <t>Delta II 7320 | Jason-2</t>
  </si>
  <si>
    <t>Jason-2</t>
  </si>
  <si>
    <t>06/20/2008 7:46 a.m.</t>
  </si>
  <si>
    <t>Proton | US-KMO 7</t>
  </si>
  <si>
    <t>US-KMO 7</t>
  </si>
  <si>
    <t>06/26/2008 11:59 p.m.</t>
  </si>
  <si>
    <t>Ariane 5 ECA | Badr-6 &amp; ProtoStar I</t>
  </si>
  <si>
    <t>Badr-6 &amp; ProtoStar I</t>
  </si>
  <si>
    <t>07/07/2008 9:47 p.m.</t>
  </si>
  <si>
    <t>Zenit | Echostar XI</t>
  </si>
  <si>
    <t>Echostar XI</t>
  </si>
  <si>
    <t>07/16/2008 5:20 a.m.</t>
  </si>
  <si>
    <t>Kosmos-3M | SAR-Lupe 5</t>
  </si>
  <si>
    <t>SAR-Lupe 5</t>
  </si>
  <si>
    <t>07/22/2008 2:40 a.m.</t>
  </si>
  <si>
    <t>Soyuz 2.1b | Persona 1</t>
  </si>
  <si>
    <t>Soyuz 2.1b</t>
  </si>
  <si>
    <t>Persona 1</t>
  </si>
  <si>
    <t>07/26/2008 6:31 p.m.</t>
  </si>
  <si>
    <t>Falcon 1 | Flight 3</t>
  </si>
  <si>
    <t>08/03/2008 3:34 a.m.</t>
  </si>
  <si>
    <t>Ariane 5 ECA | AMC-21 &amp; Superbird 7</t>
  </si>
  <si>
    <t>AMC-21 &amp; Superbird 7</t>
  </si>
  <si>
    <t>08/14/2008 8:44 p.m.</t>
  </si>
  <si>
    <t>Safir | Omid</t>
  </si>
  <si>
    <t>Iranian Space Agency</t>
  </si>
  <si>
    <t>Safir</t>
  </si>
  <si>
    <t>Omid</t>
  </si>
  <si>
    <t>08/16/2008 7:32 p.m.</t>
  </si>
  <si>
    <t>Unknown Pad | Semnan Space Center, Islamic Republic of Iran</t>
  </si>
  <si>
    <t>Proton-M Briz-M | Inmarsat 4 F3</t>
  </si>
  <si>
    <t>Inmarsat 4 F3</t>
  </si>
  <si>
    <t>08/18/2008 10:43 p.m.</t>
  </si>
  <si>
    <t>Dnepr | RapidEye 1 to 5</t>
  </si>
  <si>
    <t>RapidEye 1 to 5</t>
  </si>
  <si>
    <t>08/29/2008 7:15 a.m.</t>
  </si>
  <si>
    <t>Long March 2 | Huan Jing 1A &amp; 1B</t>
  </si>
  <si>
    <t>Huan Jing 1A &amp; 1B</t>
  </si>
  <si>
    <t>09/06/2008 3:25 a.m.</t>
  </si>
  <si>
    <t>Delta II 7420-10 | GeoEye-1</t>
  </si>
  <si>
    <t>GeoEye-1</t>
  </si>
  <si>
    <t>09/06/2008 6:50 p.m.</t>
  </si>
  <si>
    <t>Soyuz U | Progress M-65</t>
  </si>
  <si>
    <t>09/10/2008 7:50 p.m.</t>
  </si>
  <si>
    <t>Proton-M Briz-M | Nimiq 4</t>
  </si>
  <si>
    <t>Nimiq 4</t>
  </si>
  <si>
    <t>09/19/2008 9:48 p.m.</t>
  </si>
  <si>
    <t>Zenit | Galaxy 19</t>
  </si>
  <si>
    <t>Galaxy 19</t>
  </si>
  <si>
    <t>09/24/2008 9:27 a.m.</t>
  </si>
  <si>
    <t>Proton-M | Uragan-M 15 to 17</t>
  </si>
  <si>
    <t>Uragan-M 15 to 17</t>
  </si>
  <si>
    <t>09/25/2008 8:49 a.m.</t>
  </si>
  <si>
    <t>Long March 2F | Shenzhou-7</t>
  </si>
  <si>
    <t>Shenzhou-7</t>
  </si>
  <si>
    <t>09/25/2008 9:10 p.m.</t>
  </si>
  <si>
    <t>Falcon 1 | RatSat</t>
  </si>
  <si>
    <t>09/28/2008 11:15 p.m.</t>
  </si>
  <si>
    <t>Dnepr | Thaichote</t>
  </si>
  <si>
    <t>Thaichote</t>
  </si>
  <si>
    <t>10/01/2008 6:37 a.m.</t>
  </si>
  <si>
    <t>370/13 | Dombarovskiy, Russian Federation</t>
  </si>
  <si>
    <t>Soyuz-FG | Soyuz TMA-13</t>
  </si>
  <si>
    <t>Soyuz TMA-13</t>
  </si>
  <si>
    <t>10/12/2008 7:01 a.m.</t>
  </si>
  <si>
    <t>Pegasus XL | Interstellar Boundary Explorer (IBEX)</t>
  </si>
  <si>
    <t>10/19/2008 5:47 p.m.</t>
  </si>
  <si>
    <t>PSLV XL | Chandrayaan-1</t>
  </si>
  <si>
    <t>PSLV-XL</t>
  </si>
  <si>
    <t>10/22/2008 12:52 a.m.</t>
  </si>
  <si>
    <t>Long March 4B | Shi Jian 6E &amp; 6F</t>
  </si>
  <si>
    <t>Shi Jian 6E &amp; 6F</t>
  </si>
  <si>
    <t>10/25/2008 1:15 a.m.</t>
  </si>
  <si>
    <t>Launch Complex 9 | Taiyuan, People's Republic of China</t>
  </si>
  <si>
    <t>Delta II 7420-10 | COSMO-Skymed 3</t>
  </si>
  <si>
    <t>COSMO-Skymed 3</t>
  </si>
  <si>
    <t>10/25/2008 2:28 a.m.</t>
  </si>
  <si>
    <t>Long March 3 | Simon Bolivar</t>
  </si>
  <si>
    <t>Simon Bolivar</t>
  </si>
  <si>
    <t>10/29/2008 4:53 p.m.</t>
  </si>
  <si>
    <t>Long March 2D | Shiyan Weixing 3</t>
  </si>
  <si>
    <t>Shiyan Weixing 3</t>
  </si>
  <si>
    <t>11/05/2008 12:15 a.m.</t>
  </si>
  <si>
    <t>Delta II | Astra 1M</t>
  </si>
  <si>
    <t>Astra 1M</t>
  </si>
  <si>
    <t>11/05/2008 8:44 p.m.</t>
  </si>
  <si>
    <t>Soyuz-U-PVB | Yantar-4K2M 4</t>
  </si>
  <si>
    <t>Yantar-4K2M 4</t>
  </si>
  <si>
    <t>11/14/2008 2:50 p.m.</t>
  </si>
  <si>
    <t>Space Shuttle Endeavour / OV-105 | STS-126</t>
  </si>
  <si>
    <t>STS-126</t>
  </si>
  <si>
    <t>11/15/2008 12:55 a.m.</t>
  </si>
  <si>
    <t>Soyuz U | Progress M-01M</t>
  </si>
  <si>
    <t>Progress M-01M</t>
  </si>
  <si>
    <t>11/26/2008 12:38 p.m.</t>
  </si>
  <si>
    <t>Long March 2D | Yaogan Weixing 4</t>
  </si>
  <si>
    <t>Yaogan Weixing 4</t>
  </si>
  <si>
    <t>12/01/2008 4:42 a.m.</t>
  </si>
  <si>
    <t>Molniya-M | US-K 85</t>
  </si>
  <si>
    <t>US-K 85</t>
  </si>
  <si>
    <t>12/02/2008 4:59 a.m.</t>
  </si>
  <si>
    <t>Proton-M | Ciel 2</t>
  </si>
  <si>
    <t>Ciel 2</t>
  </si>
  <si>
    <t>12/10/2008 1:43 p.m.</t>
  </si>
  <si>
    <t>Long March 4B | Yaogan Weixing 5</t>
  </si>
  <si>
    <t>Yaogan Weixing 5</t>
  </si>
  <si>
    <t>12/15/2008 3:22 a.m.</t>
  </si>
  <si>
    <t>Ariane 5 ECA | Eutelsat W2M &amp; Hot Bird 9</t>
  </si>
  <si>
    <t>Eutelsat W2M &amp; Hot Bird 9</t>
  </si>
  <si>
    <t>12/20/2008 10:35 p.m.</t>
  </si>
  <si>
    <t>Long March 3A | Feng Yun 2E</t>
  </si>
  <si>
    <t>Feng Yun 2E</t>
  </si>
  <si>
    <t>12/23/2008 12:54 a.m.</t>
  </si>
  <si>
    <t>Proton-M | Uragan-M 18 to 20</t>
  </si>
  <si>
    <t>Uragan-M 18 to 20</t>
  </si>
  <si>
    <t>12/25/2008 10:43 a.m.</t>
  </si>
  <si>
    <t>Delta IV Heavy | NROL-26 (USA-202)</t>
  </si>
  <si>
    <t>NROL-26 (USA-202)</t>
  </si>
  <si>
    <t>01/18/2009 2:47 a.m.</t>
  </si>
  <si>
    <t>H-IIA 202 | GOSAT</t>
  </si>
  <si>
    <t>GOSAT</t>
  </si>
  <si>
    <t>01/23/2009 3:54 a.m.</t>
  </si>
  <si>
    <t>Tsiklon-3 | Koronas-Foton</t>
  </si>
  <si>
    <t>Koronas-Foton</t>
  </si>
  <si>
    <t>01/30/2009 12:30 p.m.</t>
  </si>
  <si>
    <t>02/02/2009 6:34 p.m.</t>
  </si>
  <si>
    <t>Delta II 7320-10C | NOAA-19 (NOAA N)</t>
  </si>
  <si>
    <t>NOAA-19 (NOAA N)</t>
  </si>
  <si>
    <t>02/06/2009 10:22 a.m.</t>
  </si>
  <si>
    <t>Soyuz U | Progress M-66</t>
  </si>
  <si>
    <t>02/10/2009 5:49 a.m.</t>
  </si>
  <si>
    <t>Proton-M | Ekspress AM-44 &amp; MD-1</t>
  </si>
  <si>
    <t>Ekspress AM-44 &amp; MD-1</t>
  </si>
  <si>
    <t>02/11/2009 12:03 a.m.</t>
  </si>
  <si>
    <t>Ariane 5 ECA | Hot Bird 10, NSS-9, Spirale A, Spirale B</t>
  </si>
  <si>
    <t>Hot Bird 10, NSS-9, Spirale A, Spirale B</t>
  </si>
  <si>
    <t>02/12/2009 10:09 p.m.</t>
  </si>
  <si>
    <t>Taurus 3110 | OCO</t>
  </si>
  <si>
    <t>Taurus 3110</t>
  </si>
  <si>
    <t>OCO</t>
  </si>
  <si>
    <t>02/24/2009 9:55 a.m.</t>
  </si>
  <si>
    <t>Zenit | Telstar 11N</t>
  </si>
  <si>
    <t>Telstar 11N</t>
  </si>
  <si>
    <t>02/26/2009 6:29 p.m.</t>
  </si>
  <si>
    <t>Proton | Raduga-1 8</t>
  </si>
  <si>
    <t>Raduga-1 8</t>
  </si>
  <si>
    <t>02/28/2009 4:10 a.m.</t>
  </si>
  <si>
    <t>Delta II 7925-10L | Kepler</t>
  </si>
  <si>
    <t>Kepler</t>
  </si>
  <si>
    <t>03/07/2009 3:49 a.m.</t>
  </si>
  <si>
    <t>Space Shuttle Discovery / OV-103 | STS-119</t>
  </si>
  <si>
    <t>STS-119</t>
  </si>
  <si>
    <t>03/15/2009 11:43 p.m.</t>
  </si>
  <si>
    <t>Rokot / Briz-KM | GOCE</t>
  </si>
  <si>
    <t>GOCE</t>
  </si>
  <si>
    <t>03/17/2009 2:21 p.m.</t>
  </si>
  <si>
    <t>Delta II 7925-9.5 | GPS IIR-M-7 (USA-203)</t>
  </si>
  <si>
    <t>GPS IIR-M-7 (USA-203)</t>
  </si>
  <si>
    <t>03/24/2009 8:34 a.m.</t>
  </si>
  <si>
    <t>Soyuz-FG | Soyuz TMA-14</t>
  </si>
  <si>
    <t>Soyuz TMA-14</t>
  </si>
  <si>
    <t>03/26/2009 11:49 a.m.</t>
  </si>
  <si>
    <t>Proton-M | Eutelsat W2A</t>
  </si>
  <si>
    <t>Eutelsat W2A</t>
  </si>
  <si>
    <t>04/03/2009 4:24 p.m.</t>
  </si>
  <si>
    <t>Atlas V 421 | WGS-2</t>
  </si>
  <si>
    <t>WGS-2</t>
  </si>
  <si>
    <t>04/04/2009 12:31 a.m.</t>
  </si>
  <si>
    <t>Unha | Kwangmyongsong-2</t>
  </si>
  <si>
    <t>Unha</t>
  </si>
  <si>
    <t>Kwangmyongsong-2</t>
  </si>
  <si>
    <t>04/05/2009 2:30 a.m.</t>
  </si>
  <si>
    <t>Long March 3 | Beidou DW 2</t>
  </si>
  <si>
    <t>Beidou DW 2</t>
  </si>
  <si>
    <t>04/14/2009 4:16 p.m.</t>
  </si>
  <si>
    <t>PSLV | RISAT-2</t>
  </si>
  <si>
    <t>RISAT-2</t>
  </si>
  <si>
    <t>04/20/2009 1:15 a.m.</t>
  </si>
  <si>
    <t>Zenit 3SL | SICRAL 1B</t>
  </si>
  <si>
    <t>SICRAL 1B</t>
  </si>
  <si>
    <t>04/20/2009 8:16 a.m.</t>
  </si>
  <si>
    <t>Long March 2 | Yaogan Weixing 6</t>
  </si>
  <si>
    <t>Yaogan Weixing 6</t>
  </si>
  <si>
    <t>04/22/2009 2:55 a.m.</t>
  </si>
  <si>
    <t>Soyuz-U-PVB | Yantar-4K2M 5</t>
  </si>
  <si>
    <t>Yantar-4K2M 5</t>
  </si>
  <si>
    <t>04/29/2009 4:58 p.m.</t>
  </si>
  <si>
    <t>Delta II 7920-10C | STSS-ATRR/GMD (USA-205)</t>
  </si>
  <si>
    <t>STSS-ATRR/GMD (USA-205)</t>
  </si>
  <si>
    <t>05/05/2009 8:24 p.m.</t>
  </si>
  <si>
    <t>Soyuz U | Progress M-02M</t>
  </si>
  <si>
    <t>Progress M-02M</t>
  </si>
  <si>
    <t>05/07/2009 6:37 p.m.</t>
  </si>
  <si>
    <t>Space Shuttle Atlantis / OV-104 | STS-125</t>
  </si>
  <si>
    <t>STS-125</t>
  </si>
  <si>
    <t>05/11/2009 6:01 p.m.</t>
  </si>
  <si>
    <t>Ariane 5 ECA | Herschel &amp; Planck</t>
  </si>
  <si>
    <t>Herschel &amp; Planck</t>
  </si>
  <si>
    <t>05/14/2009 1:12 p.m.</t>
  </si>
  <si>
    <t>Proton-M Briz-M | SES-7 (Indostar 2/ProtoStar 2)</t>
  </si>
  <si>
    <t>International Launch Services</t>
  </si>
  <si>
    <t>SES-7</t>
  </si>
  <si>
    <t>05/16/2009 12:57 a.m.</t>
  </si>
  <si>
    <t>Minotaur I | Tacsat 3</t>
  </si>
  <si>
    <t>Tacsat 3</t>
  </si>
  <si>
    <t>05/19/2009 11:55 p.m.</t>
  </si>
  <si>
    <t>Soyuz 2.1a/Fregat | Meridian No. 12L</t>
  </si>
  <si>
    <t>Meridian No. 12L</t>
  </si>
  <si>
    <t>05/21/2009 9:53 p.m.</t>
  </si>
  <si>
    <t>Soyuz-FG | Soyuz TMA-15</t>
  </si>
  <si>
    <t>Soyuz TMA-15</t>
  </si>
  <si>
    <t>05/27/2009 10:34 a.m.</t>
  </si>
  <si>
    <t>Atlas V 401 | LRO/LCROSS</t>
  </si>
  <si>
    <t>LRO/LCROSS</t>
  </si>
  <si>
    <t>06/18/2009 5:32 p.m.</t>
  </si>
  <si>
    <t>Zenit | Measat 3A</t>
  </si>
  <si>
    <t>Measat 3A</t>
  </si>
  <si>
    <t>06/21/2009 9:50 p.m.</t>
  </si>
  <si>
    <t>Delta IV M+(4,2) | GOES-14</t>
  </si>
  <si>
    <t>GOES-14</t>
  </si>
  <si>
    <t>06/27/2009 10:51 p.m.</t>
  </si>
  <si>
    <t>Proton-M | Sirius FM-5</t>
  </si>
  <si>
    <t>Sirius FM-5</t>
  </si>
  <si>
    <t>06/30/2009 7:10 p.m.</t>
  </si>
  <si>
    <t>Ariane 5 ECA | TerreStar-1</t>
  </si>
  <si>
    <t>TerreStar-1</t>
  </si>
  <si>
    <t>07/01/2009 5:52 p.m.</t>
  </si>
  <si>
    <t>Rokot / Briz-KM | Strela-3 140 &amp; 141</t>
  </si>
  <si>
    <t>Strela-3 140 &amp; 141</t>
  </si>
  <si>
    <t>07/06/2009 1:26 a.m.</t>
  </si>
  <si>
    <t>Falcon 1 | RazakSAT</t>
  </si>
  <si>
    <t>07/14/2009 3:35 a.m.</t>
  </si>
  <si>
    <t>Space Shuttle Endeavour / OV-105 | STS-127</t>
  </si>
  <si>
    <t>STS-127</t>
  </si>
  <si>
    <t>07/15/2009 10:03 p.m.</t>
  </si>
  <si>
    <t>Kosmos-3M | Parus 98</t>
  </si>
  <si>
    <t>Parus 98</t>
  </si>
  <si>
    <t>07/21/2009 3:57 a.m.</t>
  </si>
  <si>
    <t>Soyuz U | Progress M-67</t>
  </si>
  <si>
    <t>07/24/2009 10:56 a.m.</t>
  </si>
  <si>
    <t>Dnepr | DubaiSat 1</t>
  </si>
  <si>
    <t>DubaiSat 1</t>
  </si>
  <si>
    <t>07/29/2009 6:46 p.m.</t>
  </si>
  <si>
    <t>Proton-M | Asiasat 5</t>
  </si>
  <si>
    <t>Asiasat 5</t>
  </si>
  <si>
    <t>08/11/2009 7:47 p.m.</t>
  </si>
  <si>
    <t>Delta II 7925 | GPS IIR-M-8 (USA-206)</t>
  </si>
  <si>
    <t>GPS IIR-M-8 (USA-206)</t>
  </si>
  <si>
    <t>08/17/2009 10:35 a.m.</t>
  </si>
  <si>
    <t>Ariane 5 ECA | JCSAT-12 &amp; Optus D3</t>
  </si>
  <si>
    <t>JCSAT-12 &amp; Optus D3</t>
  </si>
  <si>
    <t>08/21/2009 10:09 p.m.</t>
  </si>
  <si>
    <t>Naro-1 | STSat-2A</t>
  </si>
  <si>
    <t>Korea Aerospace Research Institute</t>
  </si>
  <si>
    <t>Naro-1</t>
  </si>
  <si>
    <t>STSat-2A</t>
  </si>
  <si>
    <t>08/25/2009 8 a.m.</t>
  </si>
  <si>
    <t>LC-1 | Naro Space Center, South Korea</t>
  </si>
  <si>
    <t>Space Shuttle Discovery / OV-103 | STS-128</t>
  </si>
  <si>
    <t>STS-128</t>
  </si>
  <si>
    <t>08/29/2009 3:59 a.m.</t>
  </si>
  <si>
    <t>Long March 3B | Palapa-D</t>
  </si>
  <si>
    <t>08/31/2009 12:09 a.m.</t>
  </si>
  <si>
    <t>Atlas V 401 | PAN (USA-207)</t>
  </si>
  <si>
    <t>PAN (USA-207)</t>
  </si>
  <si>
    <t>09/08/2009 9:35 p.m.</t>
  </si>
  <si>
    <t>H-IIB 304 | Kounotori 1 (HTV-1)</t>
  </si>
  <si>
    <t>H-IIB</t>
  </si>
  <si>
    <t>Kounotori 1 (HTV-1)</t>
  </si>
  <si>
    <t>09/10/2009 5:01 p.m.</t>
  </si>
  <si>
    <t>Osaki Y LP2 | Tanegashima, Japan</t>
  </si>
  <si>
    <t>Soyuz 2.1b/Fregat | Meteor-M 1</t>
  </si>
  <si>
    <t>Meteor-M 1</t>
  </si>
  <si>
    <t>09/17/2009 3:55 p.m.</t>
  </si>
  <si>
    <t>Proton-M | Nimiq 5</t>
  </si>
  <si>
    <t>Nimiq 5</t>
  </si>
  <si>
    <t>09/17/2009 7:19 p.m.</t>
  </si>
  <si>
    <t>PSLV | Oceansat-2</t>
  </si>
  <si>
    <t>Oceansat-2</t>
  </si>
  <si>
    <t>09/23/2009 6:21 a.m.</t>
  </si>
  <si>
    <t>Delta II 7920-10C | STSS-DEMO/GMD</t>
  </si>
  <si>
    <t>STSS-DEMO/GMD</t>
  </si>
  <si>
    <t>09/25/2009 12:20 p.m.</t>
  </si>
  <si>
    <t>Ares I | Ares I-X</t>
  </si>
  <si>
    <t>Ares I-X</t>
  </si>
  <si>
    <t>09/28/2009 3:30 p.m.</t>
  </si>
  <si>
    <t>Soyuz-FG | Soyuz TMA-16</t>
  </si>
  <si>
    <t>Soyuz TMA-16</t>
  </si>
  <si>
    <t>09/30/2009 7:14 a.m.</t>
  </si>
  <si>
    <t>Ariane 5 ECA | Amazonas 2 &amp; COMSATBw-1</t>
  </si>
  <si>
    <t>Amazonas 2 &amp; COMSATBw-1</t>
  </si>
  <si>
    <t>10/01/2009 9:59 p.m.</t>
  </si>
  <si>
    <t>Delta II 7920-10C | WorldView-2</t>
  </si>
  <si>
    <t>WorldView-2</t>
  </si>
  <si>
    <t>10/08/2009 6:51 p.m.</t>
  </si>
  <si>
    <t>Soyuz U | Progress M-03M</t>
  </si>
  <si>
    <t>10/15/2009 1:14 a.m.</t>
  </si>
  <si>
    <t>Atlas V 401 | DMSP-5D3 F18 (USA-210)</t>
  </si>
  <si>
    <t>DMSP-5D3 F18 (USA-210)</t>
  </si>
  <si>
    <t>10/18/2009 4:12 p.m.</t>
  </si>
  <si>
    <t>Ariane 5 ECA | NSS-12 &amp; Thor 6</t>
  </si>
  <si>
    <t>NSS-12 &amp; Thor 6</t>
  </si>
  <si>
    <t>10/29/2009 8 p.m.</t>
  </si>
  <si>
    <t>Rokot / Briz-KM | SMOS</t>
  </si>
  <si>
    <t>SMOS</t>
  </si>
  <si>
    <t>11/02/2009 1:50 a.m.</t>
  </si>
  <si>
    <t>Soyuz U | Progress M-MIM2</t>
  </si>
  <si>
    <t>11/10/2009 2:22 p.m.</t>
  </si>
  <si>
    <t>Long March 2 | Shi Jian 11-01</t>
  </si>
  <si>
    <t>Shi Jian 11-01</t>
  </si>
  <si>
    <t>11/12/2009 2:45 a.m.</t>
  </si>
  <si>
    <t>Space Shuttle Atlantis / OV-104 | STS-129</t>
  </si>
  <si>
    <t>STS-129</t>
  </si>
  <si>
    <t>11/16/2009 7:28 p.m.</t>
  </si>
  <si>
    <t>Soyuz-U-PVB | Lotos-S 1</t>
  </si>
  <si>
    <t>Lotos-S 1</t>
  </si>
  <si>
    <t>11/20/2009 9:44 a.m.</t>
  </si>
  <si>
    <t>Atlas V 431 | Intelsat 14</t>
  </si>
  <si>
    <t>Intelsat 14</t>
  </si>
  <si>
    <t>11/23/2009 6:55 a.m.</t>
  </si>
  <si>
    <t>Proton-M | Eutelsat W7</t>
  </si>
  <si>
    <t>Eutelsat W7</t>
  </si>
  <si>
    <t>11/24/2009 2:19 p.m.</t>
  </si>
  <si>
    <t>H-IIA 202 | IGS-Optical 3</t>
  </si>
  <si>
    <t>IGS-Optical 3</t>
  </si>
  <si>
    <t>11/28/2009 1:21 a.m.</t>
  </si>
  <si>
    <t>Zenit | Intelsat IS-15</t>
  </si>
  <si>
    <t>Intelsat IS-15</t>
  </si>
  <si>
    <t>11/30/2009 9 p.m.</t>
  </si>
  <si>
    <t>Delta IV M+(5,4) | WGS-3 (USA-211)</t>
  </si>
  <si>
    <t>Delta IV M+(5,4)</t>
  </si>
  <si>
    <t>WGS-3 (USA-211)</t>
  </si>
  <si>
    <t>12/06/2009 1:47 a.m.</t>
  </si>
  <si>
    <t>Long March 2D | Yaogan Weixing 7</t>
  </si>
  <si>
    <t>Yaogan Weixing 7</t>
  </si>
  <si>
    <t>12/09/2009 8:42 a.m.</t>
  </si>
  <si>
    <t>Proton-M | Uragan-M 21 to 23</t>
  </si>
  <si>
    <t>Uragan-M 21 to 23</t>
  </si>
  <si>
    <t>12/14/2009 10:38 a.m.</t>
  </si>
  <si>
    <t>Delta II 7320-10C | WISE</t>
  </si>
  <si>
    <t>WISE</t>
  </si>
  <si>
    <t>12/14/2009 2:09 p.m.</t>
  </si>
  <si>
    <t>Long March 4C | Yaogan Weixing 8</t>
  </si>
  <si>
    <t>Yaogan Weixing 8</t>
  </si>
  <si>
    <t>12/15/2009 2:31 a.m.</t>
  </si>
  <si>
    <t>Ariane 5 GS | Helios 2B</t>
  </si>
  <si>
    <t>Helios 2B</t>
  </si>
  <si>
    <t>12/18/2009 4:26 p.m.</t>
  </si>
  <si>
    <t>Soyuz-FG | Soyuz TMA-17</t>
  </si>
  <si>
    <t>Soyuz TMA-17</t>
  </si>
  <si>
    <t>12/20/2009 9:52 p.m.</t>
  </si>
  <si>
    <t>Proton-M | DirecTV 12</t>
  </si>
  <si>
    <t>DirecTV 12</t>
  </si>
  <si>
    <t>12/29/2009 12:22 a.m.</t>
  </si>
  <si>
    <t>Long March 3C | Compass-G1</t>
  </si>
  <si>
    <t>01/16/2010 4:12 p.m.</t>
  </si>
  <si>
    <t>Proton-M / Briz-M Enhanced | Globus-1M #12L (Raduga-1M 2)</t>
  </si>
  <si>
    <t>01/28/2010 12:18 a.m.</t>
  </si>
  <si>
    <t>Soyuz-U | Progress M-04M (36P)</t>
  </si>
  <si>
    <t>02/03/2010 3:45 a.m.</t>
  </si>
  <si>
    <t>Space Shuttle Endeavour / OV-105 | STS-130</t>
  </si>
  <si>
    <t>STS-130</t>
  </si>
  <si>
    <t>02/08/2010 9:14 a.m.</t>
  </si>
  <si>
    <t>Atlas V 401 | SDO (Solar Dynamics Observatory)</t>
  </si>
  <si>
    <t>02/11/2010 3:23 p.m.</t>
  </si>
  <si>
    <t>Proton-M / Briz-M Enhanced | Intelsat 16</t>
  </si>
  <si>
    <t>02/12/2010 12:39 a.m.</t>
  </si>
  <si>
    <t>Proton-M/DM-2 Enhanced | 3 x Glonass-M (Kosmos 2459, Kosmos 2460, Kosmos 2461)</t>
  </si>
  <si>
    <t>3 x Glonass-M (Kosmos 2459, Kosmos 2460, Kosmos 2461)</t>
  </si>
  <si>
    <t>03/01/2010 9:19 p.m.</t>
  </si>
  <si>
    <t>Delta IV M+(4,2) | GOES-P (GOES 15)</t>
  </si>
  <si>
    <t>03/04/2010 11:57 p.m.</t>
  </si>
  <si>
    <t>Long March 4C | Yaogan-9</t>
  </si>
  <si>
    <t>03/05/2010 4:55 a.m.</t>
  </si>
  <si>
    <t>Proton-M / Briz-M Enhanced | Echostar XIV</t>
  </si>
  <si>
    <t>03/20/2010 6:26 p.m.</t>
  </si>
  <si>
    <t>Soyuz FG | Soyuz TMA-18</t>
  </si>
  <si>
    <t>Soyuz TMA-18</t>
  </si>
  <si>
    <t>04/02/2010 4:04 a.m.</t>
  </si>
  <si>
    <t>Space Shuttle Discovery / OV-103 | STS-131</t>
  </si>
  <si>
    <t>STS-131</t>
  </si>
  <si>
    <t>04/05/2010 10:21 a.m.</t>
  </si>
  <si>
    <t>Dnepr 1 | Cryosat-2</t>
  </si>
  <si>
    <t>04/08/2010 1:57 p.m.</t>
  </si>
  <si>
    <t>GSLV Mk II | GSAT-4 (HealthSat)</t>
  </si>
  <si>
    <t>GSLV Mk II</t>
  </si>
  <si>
    <t>04/15/2010 10:57 a.m.</t>
  </si>
  <si>
    <t>Soyuz-U | Kobalt-M (Kosmos 2462)</t>
  </si>
  <si>
    <t>04/16/2010 3 p.m.</t>
  </si>
  <si>
    <t>Atlas V 501 | OTV-1 (X-37B) (USA 212)</t>
  </si>
  <si>
    <t>Atlas V 501</t>
  </si>
  <si>
    <t>OTV-1 (X-37B) (USA 212)</t>
  </si>
  <si>
    <t>04/22/2010 11:52 p.m.</t>
  </si>
  <si>
    <t>Proton-M / Briz-M Enhanced | SES-1</t>
  </si>
  <si>
    <t>SES-1</t>
  </si>
  <si>
    <t>04/24/2010 11:19 a.m.</t>
  </si>
  <si>
    <t>Kosmos-3M | Parus 99</t>
  </si>
  <si>
    <t>Parus 99</t>
  </si>
  <si>
    <t>04/27/2010 1:05 a.m.</t>
  </si>
  <si>
    <t>Soyuz-U | Progress M-05M (37P)</t>
  </si>
  <si>
    <t>04/28/2010 5:15 p.m.</t>
  </si>
  <si>
    <t>Space Shuttle Atlantis / OV-104 | STS-132</t>
  </si>
  <si>
    <t>STS-132</t>
  </si>
  <si>
    <t>05/14/2010 6:20 p.m.</t>
  </si>
  <si>
    <t>H-IIA 202 | Akatsuki (Planet-C)</t>
  </si>
  <si>
    <t>05/20/2010 9:58 p.m.</t>
  </si>
  <si>
    <t>Osaki Y LP1 | Tanegashima, Japan</t>
  </si>
  <si>
    <t>Ariane 5 ECA | Astra 3B &amp; COMSATBw-2</t>
  </si>
  <si>
    <t>Astra 3B &amp; COMSATBw-2</t>
  </si>
  <si>
    <t>05/21/2010 10:01 p.m.</t>
  </si>
  <si>
    <t>Delta IV M+(4,2) | GPS IIF SV-1 (USA-213)</t>
  </si>
  <si>
    <t>GPS IIF SV-1 (USA-213)</t>
  </si>
  <si>
    <t>05/28/2010 3 a.m.</t>
  </si>
  <si>
    <t>Rokot / Briz-KM | SERVIS-2</t>
  </si>
  <si>
    <t>06/02/2010 1:59 a.m.</t>
  </si>
  <si>
    <t>Long March 3C | Compass-G3</t>
  </si>
  <si>
    <t>06/02/2010 3:53 p.m.</t>
  </si>
  <si>
    <t>Proton-M / Briz-M Enhanced | Badr-5 (Arabsat 5B)</t>
  </si>
  <si>
    <t>06/03/2010 10 p.m.</t>
  </si>
  <si>
    <t>Falcon 9 v1.0 | Dragon Spacecraft Qualification Unit (DSQU)</t>
  </si>
  <si>
    <t>Falcon 9</t>
  </si>
  <si>
    <t>Dragon Spacecraft Qualification Unit (DSQU)</t>
  </si>
  <si>
    <t>06/04/2010 6:45 p.m.</t>
  </si>
  <si>
    <t>Naro-1 | STSAT-2B</t>
  </si>
  <si>
    <t>06/10/2010 8:01 a.m.</t>
  </si>
  <si>
    <t>Long March 2D | Shijian 12</t>
  </si>
  <si>
    <t>06/15/2010 1:39 a.m.</t>
  </si>
  <si>
    <t>Dnepr 1 | Prisma-Mango, Prisma-Tango, Picard, BPA-1</t>
  </si>
  <si>
    <t>06/15/2010 2:42 p.m.</t>
  </si>
  <si>
    <t>Unknown Pad | Dombarovskiy, Russian Federation</t>
  </si>
  <si>
    <t>Soyuz FG | Soyuz TMA-19</t>
  </si>
  <si>
    <t>Soyuz TMA-19</t>
  </si>
  <si>
    <t>06/15/2010 9:35 p.m.</t>
  </si>
  <si>
    <t>Dnepr 1 | TanDEM-X</t>
  </si>
  <si>
    <t>06/21/2010 2:14 a.m.</t>
  </si>
  <si>
    <t>Shavit-2 | Ofek-9</t>
  </si>
  <si>
    <t>Israel Aerospace Industries</t>
  </si>
  <si>
    <t>06/22/2010 7 p.m.</t>
  </si>
  <si>
    <t>Ariane 5 ECA | ArabSat-5A &amp; COMS-1 (Chollian)</t>
  </si>
  <si>
    <t>ArabSat-5A &amp; COMS-1 (Chollian)</t>
  </si>
  <si>
    <t>06/26/2010 9:41 p.m.</t>
  </si>
  <si>
    <t>Soyuz-U | Progress M-06M (38P)</t>
  </si>
  <si>
    <t>06/30/2010 3:35 p.m.</t>
  </si>
  <si>
    <t>Proton-M / Briz-M Enhanced | EchoStar XV</t>
  </si>
  <si>
    <t>07/10/2010 6:40 p.m.</t>
  </si>
  <si>
    <t>PSLV-CA | Cartosat-2B, AlSat-2A, StudSat, AISSat-1, TIsat-1</t>
  </si>
  <si>
    <t>Cartosat-2B, AlSat-2A, StudSat, AISSat-1, TIsat-1</t>
  </si>
  <si>
    <t>07/12/2010 3:53 a.m.</t>
  </si>
  <si>
    <t>Long March 3A | Compass-IGSO-1 ( BEIDOU-2 IGS-1)</t>
  </si>
  <si>
    <t>07/31/2010 9:30 p.m.</t>
  </si>
  <si>
    <t>Ariane 5 ECA | RASCOM-QAF1R &amp; NILESAT 201</t>
  </si>
  <si>
    <t>RASCOM-QAF1R &amp; NILESAT 201</t>
  </si>
  <si>
    <t>08/04/2010 8:59 p.m.</t>
  </si>
  <si>
    <t>Long March 4C | Yaogan-10</t>
  </si>
  <si>
    <t>08/09/2010 10:49 p.m.</t>
  </si>
  <si>
    <t>Atlas V 531 | AEHF-1 (USA-214)</t>
  </si>
  <si>
    <t>Atlas V 531</t>
  </si>
  <si>
    <t>08/14/2010 11:07 a.m.</t>
  </si>
  <si>
    <t>Long March 2D | TianHui-1</t>
  </si>
  <si>
    <t>08/24/2010 7:10 a.m.</t>
  </si>
  <si>
    <t>Proton-M/DM-2 Enhanced | 3 x Glonass-M (Kosmos 2464, Kosmos 2465, Kosmos 2466)</t>
  </si>
  <si>
    <t>3 x Glonass-M (Kosmos 2464, Kosmos 2465, Kosmos 2466)</t>
  </si>
  <si>
    <t>09/02/2010 12:53 a.m.</t>
  </si>
  <si>
    <t>Long March 3B | Chinasat-6A</t>
  </si>
  <si>
    <t>09/04/2010 4:14 p.m.</t>
  </si>
  <si>
    <t>Rokot / Briz-KM | Gonets-M12 &amp; 2 x Strela-3 (Kosmos 2467, Kosmos 2468)</t>
  </si>
  <si>
    <t>Gonets-M12 &amp; 2 x Strela-3 (Kosmos 2467, Kosmos 2468)</t>
  </si>
  <si>
    <t>09/08/2010 3:30 a.m.</t>
  </si>
  <si>
    <t>Soyuz-U | Progress M-07M (39P)</t>
  </si>
  <si>
    <t>09/10/2010 10:22 a.m.</t>
  </si>
  <si>
    <t>H-IIA 202 | Michibiki (QZS-1)</t>
  </si>
  <si>
    <t>Michibiki (QZS-1)</t>
  </si>
  <si>
    <t>09/11/2010 11:17 a.m.</t>
  </si>
  <si>
    <t>Atlas V 501 | NROL-41 (USA-215)</t>
  </si>
  <si>
    <t>NROL-41 (USA-215)</t>
  </si>
  <si>
    <t>09/21/2010 4:03 a.m.</t>
  </si>
  <si>
    <t>Long March 2D | Yaogan-11, Zheda Pixing 1B &amp; Zheda Pixing 1C</t>
  </si>
  <si>
    <t>09/22/2010 2:42 a.m.</t>
  </si>
  <si>
    <t>Minotaur IV | SBSS (USA-216)</t>
  </si>
  <si>
    <t>Minotaur IV</t>
  </si>
  <si>
    <t>09/26/2010 4:41 a.m.</t>
  </si>
  <si>
    <t>Molniya-M/2BL | US-K 86</t>
  </si>
  <si>
    <t>US-K 86</t>
  </si>
  <si>
    <t>09/30/2010 5:01 p.m.</t>
  </si>
  <si>
    <t>Long March 3C | Chang'e 2</t>
  </si>
  <si>
    <t>10/01/2010 10:59 a.m.</t>
  </si>
  <si>
    <t>Long March 4B | Shijian 6G &amp; Shijian 6H</t>
  </si>
  <si>
    <t>10/06/2010 12:49 a.m.</t>
  </si>
  <si>
    <t>Soyuz-FG | Soyuz TMA-01M</t>
  </si>
  <si>
    <t>Soyuz TMA-01M</t>
  </si>
  <si>
    <t>10/07/2010 11:10 p.m.</t>
  </si>
  <si>
    <t>SpaceShipTwo | VSS Enterprise GF01</t>
  </si>
  <si>
    <t>Virgin Galactic</t>
  </si>
  <si>
    <t>SpaceShipTwo</t>
  </si>
  <si>
    <t>VSS Enterprise GF01</t>
  </si>
  <si>
    <t>10/10/2010 noon</t>
  </si>
  <si>
    <t>Mojave Air and Space Port | Air launch to Suborbital flight</t>
  </si>
  <si>
    <t>Proton-M Briz-M | Sirius XM-5</t>
  </si>
  <si>
    <t>10/14/2010 6:53 p.m.</t>
  </si>
  <si>
    <t>Soyuz-2.1a/Fregat | 6 x Globalstar-2</t>
  </si>
  <si>
    <t>Starsem SA</t>
  </si>
  <si>
    <t>Soyuz 2.1a/Fregat-M</t>
  </si>
  <si>
    <t>6 x Globalstar-2</t>
  </si>
  <si>
    <t>10/19/2010 5:10 p.m.</t>
  </si>
  <si>
    <t>Soyuz-U | Progress M-08M (40P)</t>
  </si>
  <si>
    <t>10/27/2010 3:11 p.m.</t>
  </si>
  <si>
    <t>SpaceShipTwo | VSS Enterprise GF02</t>
  </si>
  <si>
    <t>VSS Enterprise GF02</t>
  </si>
  <si>
    <t>10/28/2010 noon</t>
  </si>
  <si>
    <t>Ariane 5 ECA | Eutelsat W3B &amp; BSAT-3b</t>
  </si>
  <si>
    <t>Eutelsat W3B &amp; BSAT-3b</t>
  </si>
  <si>
    <t>10/28/2010 9:51 p.m.</t>
  </si>
  <si>
    <t>Long March 3C | Compass-G4</t>
  </si>
  <si>
    <t>10/31/2010 4:26 p.m.</t>
  </si>
  <si>
    <t>Soyuz-2.1a/Fregat | Meridian 3</t>
  </si>
  <si>
    <t>11/02/2010 12:59 a.m.</t>
  </si>
  <si>
    <t>Long March 4C | Feng Yun-3B</t>
  </si>
  <si>
    <t>11/04/2010 6:37 p.m.</t>
  </si>
  <si>
    <t>Delta II 7420-10 | COSMO-SkyMed 4</t>
  </si>
  <si>
    <t>11/06/2010 2:20 a.m.</t>
  </si>
  <si>
    <t>Proton-M / Briz-M Enhanced | SkyTerra-1</t>
  </si>
  <si>
    <t>11/14/2010 5:29 p.m.</t>
  </si>
  <si>
    <t>SpaceShipTwo | VSS Enterprise GF03</t>
  </si>
  <si>
    <t>VSS Enterprise GF03</t>
  </si>
  <si>
    <t>11/17/2010 midnight</t>
  </si>
  <si>
    <t>Minotaur IV HAPS | STP S-26</t>
  </si>
  <si>
    <t>STP S-26</t>
  </si>
  <si>
    <t>11/20/2010 1:25 a.m.</t>
  </si>
  <si>
    <t>Delta IV Heavy | NROL-32 (Mentor (USA-223))</t>
  </si>
  <si>
    <t>11/21/2010 10:58 p.m.</t>
  </si>
  <si>
    <t>Long March 3A | ZhongXing-20A</t>
  </si>
  <si>
    <t>11/24/2010 4:09 p.m.</t>
  </si>
  <si>
    <t>Ariane 5 ECA | Intelsat 17 &amp; HYLAS 1</t>
  </si>
  <si>
    <t>Intelsat 17 &amp; HYLAS 1</t>
  </si>
  <si>
    <t>11/26/2010 6:39 p.m.</t>
  </si>
  <si>
    <t>Proton-M Blok-DM-03 | 3 x Glonass-M (Kosmos 2470, Kosmos 2471, Kosmos 2472)</t>
  </si>
  <si>
    <t>3 x Glonass-M (Kosmos 2470, Kosmos 2471, Kosmos 2472)</t>
  </si>
  <si>
    <t>12/05/2010 10:25 a.m.</t>
  </si>
  <si>
    <t>Falcon 9 v1.0 | SpaceX COTS Demo Flight 1</t>
  </si>
  <si>
    <t>SpaceX COTS Demo Flight 1</t>
  </si>
  <si>
    <t>12/08/2010 3:43 p.m.</t>
  </si>
  <si>
    <t>Soyuz FG | Soyuz TMA-20</t>
  </si>
  <si>
    <t>Soyuz TMA-20</t>
  </si>
  <si>
    <t>12/15/2010 7:09 p.m.</t>
  </si>
  <si>
    <t>Long March 3A | Compass-IGSO-2 (Compass-I2)</t>
  </si>
  <si>
    <t>12/17/2010 8:04 p.m.</t>
  </si>
  <si>
    <t>GSLV | GSAT-5P</t>
  </si>
  <si>
    <t>12/25/2010 10:34 a.m.</t>
  </si>
  <si>
    <t>Proton-M / Briz-M Enhanced | KA-SAT</t>
  </si>
  <si>
    <t>12/26/2010 10:51 p.m.</t>
  </si>
  <si>
    <t>Ariane 5 ECA | Hispasat-1E &amp; Koreasat 6</t>
  </si>
  <si>
    <t>Hispasat-1E &amp; Koreasat 6</t>
  </si>
  <si>
    <t>12/29/2010 9:27 p.m.</t>
  </si>
  <si>
    <t>SpaceShipTwo | VSS Enterprise GF04</t>
  </si>
  <si>
    <t>GF04</t>
  </si>
  <si>
    <t>01/13/2011 noon</t>
  </si>
  <si>
    <t>Zenit-3F | Elektro-L No.1</t>
  </si>
  <si>
    <t>Zenit 3F</t>
  </si>
  <si>
    <t>Elektro-L No.1</t>
  </si>
  <si>
    <t>01/20/2011 12:29 p.m.</t>
  </si>
  <si>
    <t>Delta IV Heavy | NROL-49 (KH-11) (USA-224)</t>
  </si>
  <si>
    <t>01/20/2011 9:10 p.m.</t>
  </si>
  <si>
    <t>H-IIB 304 | Kounotori 2 (HTV-2)</t>
  </si>
  <si>
    <t>Kounotori 2 (HTV-2)</t>
  </si>
  <si>
    <t>01/22/2011 5:37 a.m.</t>
  </si>
  <si>
    <t>Soyuz-U | Progress M-09M (41P)</t>
  </si>
  <si>
    <t>01/28/2011 1:31 a.m.</t>
  </si>
  <si>
    <t>Rokot/Briz-KM | Geo-IK-2 No.11L (Kosmos 2470)</t>
  </si>
  <si>
    <t>Geo-IK-2 No.11L (Kosmos 2470)</t>
  </si>
  <si>
    <t>02/01/2011 2 p.m.</t>
  </si>
  <si>
    <t>Minotaur I | NROL-66 (RPP) (USA-225)</t>
  </si>
  <si>
    <t>NROL-66 (RPP) (USA-225)</t>
  </si>
  <si>
    <t>02/06/2011 12:26 p.m.</t>
  </si>
  <si>
    <t>Ariane 5 ES | Johannes Kepler ATV (ATV-002)</t>
  </si>
  <si>
    <t>Johannes Kepler ATV (ATV-002)</t>
  </si>
  <si>
    <t>02/16/2011 9:50 p.m.</t>
  </si>
  <si>
    <t>Space Shuttle Discovery / OV-103 | STS-133</t>
  </si>
  <si>
    <t>STS-133</t>
  </si>
  <si>
    <t>02/24/2011 9:53 p.m.</t>
  </si>
  <si>
    <t>Soyuz-2.1b/Fregat | Glonass-K1 (Kosmos 2471)</t>
  </si>
  <si>
    <t>Glonass-K1 (Kosmos 2471)</t>
  </si>
  <si>
    <t>02/26/2011 3:07 a.m.</t>
  </si>
  <si>
    <t>Minotaur-C (Taurus XL) | Glory</t>
  </si>
  <si>
    <t>03/04/2011 10:09 a.m.</t>
  </si>
  <si>
    <t>Atlas V 501 | OTV-2 (X-37B) (USA-226)</t>
  </si>
  <si>
    <t>OTV-2 (X-37B) (USA-226)</t>
  </si>
  <si>
    <t>03/05/2011 10:46 p.m.</t>
  </si>
  <si>
    <t>Delta IV M+(4,2) | NROL-27 (SDS) (USA-227)</t>
  </si>
  <si>
    <t>03/11/2011 11:38 p.m.</t>
  </si>
  <si>
    <t>Soyuz FG | Soyuz TMA-21</t>
  </si>
  <si>
    <t>Soyuz TMA-21</t>
  </si>
  <si>
    <t>04/04/2011 10:18 p.m.</t>
  </si>
  <si>
    <t>Long March 3A | Compass-IGSO-3</t>
  </si>
  <si>
    <t>04/09/2011 8:47 p.m.</t>
  </si>
  <si>
    <t>Atlas V 411 | NROL-34 (2 x NOSS (USA-229))</t>
  </si>
  <si>
    <t>04/15/2011 4:24 a.m.</t>
  </si>
  <si>
    <t>PSLV | Resourcesat-2</t>
  </si>
  <si>
    <t>04/20/2011 4:42 a.m.</t>
  </si>
  <si>
    <t>SpaceShipTwo | VSS Enterprise GF05</t>
  </si>
  <si>
    <t>VSS Enterprise GF05</t>
  </si>
  <si>
    <t>04/22/2011 noon</t>
  </si>
  <si>
    <t>Ariane 5 ECA | Yahsat 1A &amp; New Dawn</t>
  </si>
  <si>
    <t>Yahsat 1A &amp; New Dawn</t>
  </si>
  <si>
    <t>04/22/2011 9:37 p.m.</t>
  </si>
  <si>
    <t>SpaceShipTwo | VSS Enterprise GF06</t>
  </si>
  <si>
    <t>VSS Enterprise GF06</t>
  </si>
  <si>
    <t>04/27/2011 noon</t>
  </si>
  <si>
    <t>Soyuz-U | Progress M-10M (42P)</t>
  </si>
  <si>
    <t>04/27/2011 1:05 p.m.</t>
  </si>
  <si>
    <t>SpaceShipTwo | VSS Enterprise GF07</t>
  </si>
  <si>
    <t>VSS Enterprise GF07</t>
  </si>
  <si>
    <t>05/04/2011 noon</t>
  </si>
  <si>
    <t>Soyuz-2.1a/Fregat | Meridian 4</t>
  </si>
  <si>
    <t>05/04/2011 5:41 p.m.</t>
  </si>
  <si>
    <t>Atlas V 401 | SBIRS GEO Flight 1 (USA-230) (SBIRS GEO-1)</t>
  </si>
  <si>
    <t>SBIRS GEO Flight 1 (USA-230) (SBIRS GEO-1)</t>
  </si>
  <si>
    <t>05/07/2011 6:10 p.m.</t>
  </si>
  <si>
    <t>SpaceShipTwo | VSS Enterprise GF08</t>
  </si>
  <si>
    <t>VSS Enterprise GF08</t>
  </si>
  <si>
    <t>05/10/2011 noon</t>
  </si>
  <si>
    <t>Space Shuttle Endeavour / OV-105 | STS-134</t>
  </si>
  <si>
    <t>STS-134</t>
  </si>
  <si>
    <t>05/16/2011 12:56 p.m.</t>
  </si>
  <si>
    <t>SpaceShipTwo | VSS Enterprise GF09</t>
  </si>
  <si>
    <t>GF09</t>
  </si>
  <si>
    <t>05/19/2011 noon</t>
  </si>
  <si>
    <t>Proton-M / Briz-M Enhanced | Telstar 14R</t>
  </si>
  <si>
    <t>05/20/2011 7:15 p.m.</t>
  </si>
  <si>
    <t>Ariane 5 ECA | ST-2 &amp; INSAT-4G/GSAT-8</t>
  </si>
  <si>
    <t>ST-2 &amp; INSAT-4G/GSAT-8</t>
  </si>
  <si>
    <t>05/20/2011 8:38 p.m.</t>
  </si>
  <si>
    <t>SpaceShipTwo | VSS Enterprise GF10</t>
  </si>
  <si>
    <t>VSS Enterprise GF10</t>
  </si>
  <si>
    <t>05/25/2011 noon</t>
  </si>
  <si>
    <t>Soyuz FG | Soyuz TMA-02M</t>
  </si>
  <si>
    <t>Soyuz TMA-02M</t>
  </si>
  <si>
    <t>06/07/2011 2:12 a.m.</t>
  </si>
  <si>
    <t>SpaceShipTwo | VSS Enterprise CC12</t>
  </si>
  <si>
    <t>VSS Enterprise CC12</t>
  </si>
  <si>
    <t>06/09/2011 noon</t>
  </si>
  <si>
    <t>Delta II 7320 | SAC-D</t>
  </si>
  <si>
    <t>06/10/2011 2:20 p.m.</t>
  </si>
  <si>
    <t>SpaceShipTwo | VSS Enterprise GF11</t>
  </si>
  <si>
    <t>VSS Enterprise GF11</t>
  </si>
  <si>
    <t>06/14/2011 noon</t>
  </si>
  <si>
    <t>Safir | Rasad 1</t>
  </si>
  <si>
    <t>06/15/2011 9:14 a.m.</t>
  </si>
  <si>
    <t>SpaceShipTwo | VSS Enterprise GF12</t>
  </si>
  <si>
    <t>VSS Enterprise GF12</t>
  </si>
  <si>
    <t>06/15/2011 noon</t>
  </si>
  <si>
    <t>Long March 3B | Chinasat-10</t>
  </si>
  <si>
    <t>06/20/2011 4:13 p.m.</t>
  </si>
  <si>
    <t>SpaceShipTwo | VSS Enterprise GF13</t>
  </si>
  <si>
    <t>VSS Enterprise GF13</t>
  </si>
  <si>
    <t>06/21/2011 noon</t>
  </si>
  <si>
    <t>Soyuz-U | Progress M-11M (43P)</t>
  </si>
  <si>
    <t>06/21/2011 2:38 p.m.</t>
  </si>
  <si>
    <t>SpaceShipTwo | VSS Enterprise GF14</t>
  </si>
  <si>
    <t>VSS Enterprise GF14</t>
  </si>
  <si>
    <t>06/23/2011 noon</t>
  </si>
  <si>
    <t>SpaceShipTwo | VSS Enterprise GF15</t>
  </si>
  <si>
    <t>VSS Enterprise GF15</t>
  </si>
  <si>
    <t>06/27/2011 noon</t>
  </si>
  <si>
    <t>Soyuz-U | Kobalt-M No.7 (Kosmos 2472)</t>
  </si>
  <si>
    <t>06/27/2011 4 p.m.</t>
  </si>
  <si>
    <t>Unknown Pad | Plesetsk Cosmodrome, Russian Federation</t>
  </si>
  <si>
    <t>Minotaur I | ORS-1 (USA-231)</t>
  </si>
  <si>
    <t>ORS-1 (USA-231)</t>
  </si>
  <si>
    <t>06/30/2011 3:09 a.m.</t>
  </si>
  <si>
    <t>Long March 2C | Shijian 10-03</t>
  </si>
  <si>
    <t>07/06/2011 4:28 a.m.</t>
  </si>
  <si>
    <t>Space Shuttle Atlantis / OV-104 | STS-135</t>
  </si>
  <si>
    <t>STS-135</t>
  </si>
  <si>
    <t>07/08/2011 3:29 p.m.</t>
  </si>
  <si>
    <t>Long March 3C | Tianlian 1-02</t>
  </si>
  <si>
    <t>07/11/2011 3:41 p.m.</t>
  </si>
  <si>
    <t>07/13/2011 2:27 a.m.</t>
  </si>
  <si>
    <t>PSLV XL | GSAT-12</t>
  </si>
  <si>
    <t>07/15/2011 11:18 a.m.</t>
  </si>
  <si>
    <t>Proton-M / Briz-M Enhanced | SES-3 &amp; KazSat-2</t>
  </si>
  <si>
    <t>SES-3 &amp; KazSat-2</t>
  </si>
  <si>
    <t>07/15/2011 11:16 p.m.</t>
  </si>
  <si>
    <t>Delta IV M+(4,2) | GPS IIF-2 (USA-232)</t>
  </si>
  <si>
    <t>GPS IIF-2 (USA-232)</t>
  </si>
  <si>
    <t>07/16/2011 6:41 a.m.</t>
  </si>
  <si>
    <t>Zenit-3F | Spektr-R (RadioAstron)</t>
  </si>
  <si>
    <t>Spektr-R (RadioAstron)</t>
  </si>
  <si>
    <t>07/18/2011 2:31 a.m.</t>
  </si>
  <si>
    <t>Long March 3A | Compass-IGSO-4</t>
  </si>
  <si>
    <t>07/26/2011 9:44 p.m.</t>
  </si>
  <si>
    <t>Long March 2C | Shijian 10-02</t>
  </si>
  <si>
    <t>07/29/2011 7:42 a.m.</t>
  </si>
  <si>
    <t>Atlas V 551 | Juno</t>
  </si>
  <si>
    <t>08/05/2011 4:25 p.m.</t>
  </si>
  <si>
    <t>Ariane 5 ECA | Astra 1N &amp; BSAT-3c/JCSAT-110R</t>
  </si>
  <si>
    <t>Astra 1N &amp; BSAT-3c/JCSAT-110R</t>
  </si>
  <si>
    <t>08/06/2011 10:52 p.m.</t>
  </si>
  <si>
    <t>Long March 3B/E | Paksat-1R</t>
  </si>
  <si>
    <t>08/11/2011 4:15 p.m.</t>
  </si>
  <si>
    <t>Long March 4B | Hai Yang 2A</t>
  </si>
  <si>
    <t>08/15/2011 10:57 p.m.</t>
  </si>
  <si>
    <t>Dnepr 1 | Sich-2</t>
  </si>
  <si>
    <t>08/17/2011 7:12 a.m.</t>
  </si>
  <si>
    <t>Proton-M / Briz-M Enhanced | Ekspress AM-4</t>
  </si>
  <si>
    <t>08/17/2011 9:25 p.m.</t>
  </si>
  <si>
    <t>Long March 2C | Shijian 10-04</t>
  </si>
  <si>
    <t>08/18/2011 9:28 a.m.</t>
  </si>
  <si>
    <t>Soyuz-U | Progress M-12M (44P)</t>
  </si>
  <si>
    <t>08/24/2011 midnight</t>
  </si>
  <si>
    <t>Delta II 7920H | GRAIL-A (Ebb) &amp; GRAIL-B (Flow)</t>
  </si>
  <si>
    <t>09/10/2011 1:08 p.m.</t>
  </si>
  <si>
    <t>Long March 3B/E | Chinasat-1A</t>
  </si>
  <si>
    <t>09/18/2011 4:33 p.m.</t>
  </si>
  <si>
    <t>Proton-M Briz-M | Garpun #1 (Kosmos 2473)</t>
  </si>
  <si>
    <t>09/20/2011 10:47 p.m.</t>
  </si>
  <si>
    <t>Ariane 5 ECA | Arabsat 5C &amp; SES-2</t>
  </si>
  <si>
    <t>Arabsat 5C &amp; SES-2</t>
  </si>
  <si>
    <t>09/21/2011 9:38 p.m.</t>
  </si>
  <si>
    <t>H-IIA 202 | IGS Optical 4</t>
  </si>
  <si>
    <t>09/23/2011 4:36 a.m.</t>
  </si>
  <si>
    <t>Zenit 3SL | Atlantic Bird 7</t>
  </si>
  <si>
    <t>09/24/2011 8:18 p.m.</t>
  </si>
  <si>
    <t>Minotaur IV+ | TacSat-4</t>
  </si>
  <si>
    <t>09/27/2011 3:49 p.m.</t>
  </si>
  <si>
    <t>SpaceShipTwo | VSS Enterprise GF16</t>
  </si>
  <si>
    <t>VSS Enterprise GF16</t>
  </si>
  <si>
    <t>09/29/2011 noon</t>
  </si>
  <si>
    <t>Long March 2F/G | Tiangong-1</t>
  </si>
  <si>
    <t>09/29/2011 1:16 p.m.</t>
  </si>
  <si>
    <t>Proton-M / Briz-M Enhanced | QuetzSat 1</t>
  </si>
  <si>
    <t>09/29/2011 6:32 p.m.</t>
  </si>
  <si>
    <t>Soyuz-2.1b/Fregat | Glonass-M (Kosmos 2474)</t>
  </si>
  <si>
    <t>Glonass-M (Kosmos 2474)</t>
  </si>
  <si>
    <t>10/02/2011 8:15 p.m.</t>
  </si>
  <si>
    <t>Zenit-3SLB | Intelsat 18</t>
  </si>
  <si>
    <t>10/05/2011 9 p.m.</t>
  </si>
  <si>
    <t>Long March 3B/E | Eutelsat W3C</t>
  </si>
  <si>
    <t>10/07/2011 8:21 a.m.</t>
  </si>
  <si>
    <t>Long March 4B | Yaogan 12</t>
  </si>
  <si>
    <t>10/09/2011 3:21 a.m.</t>
  </si>
  <si>
    <t>PSLV-CA | Megha-Tropiques</t>
  </si>
  <si>
    <t>10/12/2011 5:31 a.m.</t>
  </si>
  <si>
    <t>Proton-M / Briz-M Enhanced | ViaSat-1</t>
  </si>
  <si>
    <t>10/19/2011 6:48 p.m.</t>
  </si>
  <si>
    <t>Soyuz STB/Fregat | Galileo-IOV 1 &amp; Galileo-IOV 2</t>
  </si>
  <si>
    <t>Soyuz STB</t>
  </si>
  <si>
    <t>10/21/2011 10:30 a.m.</t>
  </si>
  <si>
    <t>Soyuz Launch Complex | Kourou, French Guiana</t>
  </si>
  <si>
    <t>Delta II 7920-10C | NPP</t>
  </si>
  <si>
    <t>10/28/2011 9:48 a.m.</t>
  </si>
  <si>
    <t>Soyuz-U | Progress M-13M (45P)</t>
  </si>
  <si>
    <t>10/30/2011 10:11 a.m.</t>
  </si>
  <si>
    <t>Long March 2F/G | Shenzhou-8 &amp; Shenzhou-8-GC</t>
  </si>
  <si>
    <t>10/31/2011 9:58 p.m.</t>
  </si>
  <si>
    <t>Proton-M Briz-M | 3 x Glonass-M (Kosmos 2475, Kosmos 2476, Kosmos 2477)</t>
  </si>
  <si>
    <t>3 x Glonass-M (Kosmos 2475, Kosmos 2476, Kosmos 2477)</t>
  </si>
  <si>
    <t>11/04/2011 12:51 p.m.</t>
  </si>
  <si>
    <t>Zenit 2M | Fobos-Grunt &amp; Yinghuo-1</t>
  </si>
  <si>
    <t>11/08/2011 8:16 p.m.</t>
  </si>
  <si>
    <t>Long March 4B | Tianxun-1</t>
  </si>
  <si>
    <t>Tianxun-1</t>
  </si>
  <si>
    <t>11/09/2011 3:21 a.m.</t>
  </si>
  <si>
    <t>Soyuz-FG | Soyuz TMA-22</t>
  </si>
  <si>
    <t>Soyuz TMA-22</t>
  </si>
  <si>
    <t>11/14/2011 4:14 a.m.</t>
  </si>
  <si>
    <t>Long March 2D | Shiyan Weixing 4 &amp; Chuang Xin 1C</t>
  </si>
  <si>
    <t>11/20/2011 12:15 a.m.</t>
  </si>
  <si>
    <t>Proton-M/Briz-M Enhanced | Asiasat 7</t>
  </si>
  <si>
    <t>11/25/2011 7:10 p.m.</t>
  </si>
  <si>
    <t>Atlas V 541 | MSL (Curiosity)</t>
  </si>
  <si>
    <t>Atlas V 541</t>
  </si>
  <si>
    <t>11/26/2011 3:02 p.m.</t>
  </si>
  <si>
    <t>Soyuz 2.1b/Fregat | Glonass-M (Kosmos 2478)</t>
  </si>
  <si>
    <t>Glonass-M (Kosmos 2478)</t>
  </si>
  <si>
    <t>11/28/2011 8:25 a.m.</t>
  </si>
  <si>
    <t>Long March 2C | Yaogan 13</t>
  </si>
  <si>
    <t>11/29/2011 6:50 p.m.</t>
  </si>
  <si>
    <t>Long March 3A | Compass-IGSO-5</t>
  </si>
  <si>
    <t>12/01/2011 9:07 p.m.</t>
  </si>
  <si>
    <t>Proton-M / Briz-M Enhanced | Luch 5A &amp; Amos-5</t>
  </si>
  <si>
    <t>12/11/2011 11:17 a.m.</t>
  </si>
  <si>
    <t>H-IIA 202 | IGS Radar 3</t>
  </si>
  <si>
    <t>12/12/2011 1:21 a.m.</t>
  </si>
  <si>
    <t>Soyuz STA/Fregat | Pléiades-HR 1A, FASat-Charlie (SSOT), 4 x ELISA</t>
  </si>
  <si>
    <t>Soyuz STA</t>
  </si>
  <si>
    <t>12/17/2011 2:03 a.m.</t>
  </si>
  <si>
    <t>Long March 3B/E | NigComSat-1R</t>
  </si>
  <si>
    <t>12/19/2011 4:41 p.m.</t>
  </si>
  <si>
    <t>Soyuz FG | Soyuz TMA-03M</t>
  </si>
  <si>
    <t>Soyuz TMA-03M</t>
  </si>
  <si>
    <t>12/21/2011 1:16 p.m.</t>
  </si>
  <si>
    <t>Long March 4B | Zi Yuan 1-02C</t>
  </si>
  <si>
    <t>12/22/2011 3:26 a.m.</t>
  </si>
  <si>
    <t>Soyuz-2.1b/Fregat | Meridian 5</t>
  </si>
  <si>
    <t>Russian Aerospace Defence Forces</t>
  </si>
  <si>
    <t>12/23/2011 12:08 p.m.</t>
  </si>
  <si>
    <t>12/28/2011 5:09 p.m.</t>
  </si>
  <si>
    <t>Long March 4B | Ziyuan 3 &amp; VesselSat-2</t>
  </si>
  <si>
    <t>01/09/2012 3:17 a.m.</t>
  </si>
  <si>
    <t>Long March 3A | Fengyun 2-07</t>
  </si>
  <si>
    <t>01/13/2012 12:56 a.m.</t>
  </si>
  <si>
    <t>Delta IV M+(5,4) | WGS-4 (USA-233)</t>
  </si>
  <si>
    <t>WGS-4 (USA-233)</t>
  </si>
  <si>
    <t>01/20/2012 12:38 a.m.</t>
  </si>
  <si>
    <t>Soyuz-U | Progress M-14M (46P)</t>
  </si>
  <si>
    <t>01/25/2012 11:06 p.m.</t>
  </si>
  <si>
    <t>Safir | Navid</t>
  </si>
  <si>
    <t>02/03/2012 12:03 a.m.</t>
  </si>
  <si>
    <t>Vega | Multipayload mission, 9 satellites</t>
  </si>
  <si>
    <t>Vega</t>
  </si>
  <si>
    <t>02/13/2012 10 a.m.</t>
  </si>
  <si>
    <t>Proton-M Briz-M | SES-4</t>
  </si>
  <si>
    <t>SES-4</t>
  </si>
  <si>
    <t>02/14/2012 7:36 p.m.</t>
  </si>
  <si>
    <t>Long March 3C | Compass-G5</t>
  </si>
  <si>
    <t>02/24/2012 4:12 p.m.</t>
  </si>
  <si>
    <t>Atlas V 551 | MUOS-1</t>
  </si>
  <si>
    <t>MUOS-1</t>
  </si>
  <si>
    <t>02/24/2012 10:15 p.m.</t>
  </si>
  <si>
    <t>Ariane 5 ES | Edoardo Amaldi ATV (ATV-003)</t>
  </si>
  <si>
    <t>Edoardo Amaldi ATV (ATV-003)</t>
  </si>
  <si>
    <t>03/23/2012 4:34 a.m.</t>
  </si>
  <si>
    <t>Proton-M / Briz-M Enhanced | Intelsat 22</t>
  </si>
  <si>
    <t>03/25/2012 12:10 p.m.</t>
  </si>
  <si>
    <t>Proton-K/DM-2 | US-KMO (Kosmos-2479)</t>
  </si>
  <si>
    <t>03/30/2012 5:49 a.m.</t>
  </si>
  <si>
    <t>Long March 3B/E | APStar-7</t>
  </si>
  <si>
    <t>03/31/2012 10:27 a.m.</t>
  </si>
  <si>
    <t>Delta IV M+(5,2) | NROL-25 (FIA-R) (USA-234)</t>
  </si>
  <si>
    <t>Delta IV M+(5,2)</t>
  </si>
  <si>
    <t>04/03/2012 11:12 p.m.</t>
  </si>
  <si>
    <t>Unha-3 | Kwangmyongsong-3</t>
  </si>
  <si>
    <t>Unha-3</t>
  </si>
  <si>
    <t>04/12/2012 10:38 p.m.</t>
  </si>
  <si>
    <t>Unknown Pad | Sohae Satellite Launching Station, Cholsan County, North Pyongan Province, Democratic People's Republic of Korea</t>
  </si>
  <si>
    <t>Soyuz-U | Progress M-15M (47P)</t>
  </si>
  <si>
    <t>04/20/2012 12:50 p.m.</t>
  </si>
  <si>
    <t>Proton-M / Briz-M Enhanced | Yahsat 1B</t>
  </si>
  <si>
    <t>04/23/2012 10:18 p.m.</t>
  </si>
  <si>
    <t>PSLV XL | RISAT-1</t>
  </si>
  <si>
    <t>04/26/2012 12:17 a.m.</t>
  </si>
  <si>
    <t>Long March 3B/E | Compass-M3 &amp; Compass-M4</t>
  </si>
  <si>
    <t>04/29/2012 8:50 p.m.</t>
  </si>
  <si>
    <t>Atlas V 531 | AEHF-2 (USA-235)</t>
  </si>
  <si>
    <t>AEHF-1 (USA-214)</t>
  </si>
  <si>
    <t>05/04/2012 6:42 p.m.</t>
  </si>
  <si>
    <t>Long March 2D | Tianhui-1B</t>
  </si>
  <si>
    <t>05/06/2012 7:10 a.m.</t>
  </si>
  <si>
    <t>Long March 4B | Yaogan 14 &amp; Tiantuo 1</t>
  </si>
  <si>
    <t>05/10/2012 7:06 a.m.</t>
  </si>
  <si>
    <t>Soyuz FG | Soyuz TMA-04M</t>
  </si>
  <si>
    <t>Soyuz TMA-04M</t>
  </si>
  <si>
    <t>05/15/2012 3:01 a.m.</t>
  </si>
  <si>
    <t>Ariane 5 ECA | JCSAT-13 &amp; Vinasat-2</t>
  </si>
  <si>
    <t>JCSAT-13 &amp; Vinasat-2</t>
  </si>
  <si>
    <t>05/15/2012 10:13 p.m.</t>
  </si>
  <si>
    <t>Soyuz-U | Kobalt-M No.8 (Kosmos-2480)</t>
  </si>
  <si>
    <t>05/17/2012 2:05 p.m.</t>
  </si>
  <si>
    <t>H-IIA | GCOM-W1</t>
  </si>
  <si>
    <t>H-IIA</t>
  </si>
  <si>
    <t>05/17/2012 4:39 p.m.</t>
  </si>
  <si>
    <t>Proton-M Briz-M | Nimiq 6</t>
  </si>
  <si>
    <t>05/17/2012 7:12 p.m.</t>
  </si>
  <si>
    <t>Falcon 9 v1.0 | SpaceX COTS Demo Flight 2</t>
  </si>
  <si>
    <t>SpaceX COTS Demo Flight 2</t>
  </si>
  <si>
    <t>05/22/2012 7:44 a.m.</t>
  </si>
  <si>
    <t>Safir 1B | Fajr</t>
  </si>
  <si>
    <t>Safir 1B</t>
  </si>
  <si>
    <t>05/23/2012 midnight</t>
  </si>
  <si>
    <t>Long March 3B/E | Chinasat-2A</t>
  </si>
  <si>
    <t>05/26/2012 3:56 p.m.</t>
  </si>
  <si>
    <t>Long March 4C | Yaogan 15</t>
  </si>
  <si>
    <t>05/29/2012 7:31 a.m.</t>
  </si>
  <si>
    <t>Zenit 3SL | Intelsat 19</t>
  </si>
  <si>
    <t>06/01/2012 5:22 a.m.</t>
  </si>
  <si>
    <t>Pegasus XL | Nuclear Spectroscopic Telescope Array (NuSTAR)</t>
  </si>
  <si>
    <t>Nuclear Spectroscopic Telescope Array (NuSTAR)</t>
  </si>
  <si>
    <t>06/13/2012 4 p.m.</t>
  </si>
  <si>
    <t>Long March 2F/G | Shenzhou-9 &amp; Shenzhou-9-GC</t>
  </si>
  <si>
    <t>Shenzhou-9 &amp; Shenzhou-9-GC</t>
  </si>
  <si>
    <t>06/16/2012 10:37 a.m.</t>
  </si>
  <si>
    <t>Atlas V 401 | NROL-38 (SDS) (USA-236)</t>
  </si>
  <si>
    <t>06/20/2012 12:28 p.m.</t>
  </si>
  <si>
    <t>SpaceShipTwo | VSS Enterprise GF17</t>
  </si>
  <si>
    <t>VSS Enterprise GF17</t>
  </si>
  <si>
    <t>06/26/2012 noon</t>
  </si>
  <si>
    <t>SpaceShipTwo | VSS Enterprise GF18</t>
  </si>
  <si>
    <t>VSS Enterprise GF18</t>
  </si>
  <si>
    <t>06/29/2012 noon</t>
  </si>
  <si>
    <t>Delta IV Heavy | NROL-15 (Mentor) (USA-237)</t>
  </si>
  <si>
    <t>06/29/2012 1:15 p.m.</t>
  </si>
  <si>
    <t>Ariane 5 ECA | Echostar XVII &amp; MSG-3</t>
  </si>
  <si>
    <t>Echostar XVII &amp; MSG-3</t>
  </si>
  <si>
    <t>07/05/2012 9:36 p.m.</t>
  </si>
  <si>
    <t>Proton-M / Briz-M Enhanced | SES-5</t>
  </si>
  <si>
    <t>SES-5</t>
  </si>
  <si>
    <t>07/09/2012 6:38 p.m.</t>
  </si>
  <si>
    <t>Soyuz FG | Soyuz TMA-05M</t>
  </si>
  <si>
    <t>Soyuz TMA-05M</t>
  </si>
  <si>
    <t>07/15/2012 2:40 a.m.</t>
  </si>
  <si>
    <t>SpaceShipTwo | VSS Enterprise GF19</t>
  </si>
  <si>
    <t>VSS Enterprise GF19</t>
  </si>
  <si>
    <t>07/18/2012 noon</t>
  </si>
  <si>
    <t>H-IIB 304 | Kounotori 3 (HTV-3)</t>
  </si>
  <si>
    <t>Kounotori 3 (HTV-3)</t>
  </si>
  <si>
    <t>07/21/2012 2:06 a.m.</t>
  </si>
  <si>
    <t>Soyuz-FG/Fregat | Kanopus-V No.1 &amp; BelKA-2</t>
  </si>
  <si>
    <t>07/22/2012 6:41 a.m.</t>
  </si>
  <si>
    <t>Long March 3C | Tianlian 1-03</t>
  </si>
  <si>
    <t>07/25/2012 3:43 p.m.</t>
  </si>
  <si>
    <t>Rokot / Briz-KM | Gonets M-13, Gonets M-15, Strela-3M (Kosmos-2481) &amp; Yubileyniy 2 (MiR)</t>
  </si>
  <si>
    <t>Gonets M-13, Gonets M-15, Strela-3M (Kosmos-2481) &amp; Yubileyniy 2 (MiR)</t>
  </si>
  <si>
    <t>07/28/2012 1:35 a.m.</t>
  </si>
  <si>
    <t>Soyuz-U | Progress M-16M (48P)</t>
  </si>
  <si>
    <t>08/01/2012 7:35 p.m.</t>
  </si>
  <si>
    <t>SpaceShipTwo | VSS Enterprise GF20</t>
  </si>
  <si>
    <t>VSS Enterprise GF20</t>
  </si>
  <si>
    <t>08/02/2012 noon</t>
  </si>
  <si>
    <t>Ariane 5 ECA | Intelsat 20 &amp; HYLAS 2</t>
  </si>
  <si>
    <t>Intelsat 20 &amp; HYLAS 2</t>
  </si>
  <si>
    <t>08/02/2012 8:54 p.m.</t>
  </si>
  <si>
    <t>Proton-M / Briz-M Enhanced | Telkom-3 &amp; Ekspress MD2</t>
  </si>
  <si>
    <t>08/06/2012 7:31 p.m.</t>
  </si>
  <si>
    <t>SpaceShipTwo | VSS Enterprise GF21</t>
  </si>
  <si>
    <t>VSS Enterprise GF21</t>
  </si>
  <si>
    <t>08/07/2012 noon</t>
  </si>
  <si>
    <t>SpaceShipTwo | VSS Enterprise GF22</t>
  </si>
  <si>
    <t>VSS Enterprise GF22</t>
  </si>
  <si>
    <t>08/11/2012 noon</t>
  </si>
  <si>
    <t>Zenit 3SL | Intelsat 21</t>
  </si>
  <si>
    <t>08/19/2012 6:54 a.m.</t>
  </si>
  <si>
    <t>Atlas V 401 | Radiation Belt Storm Probe A</t>
  </si>
  <si>
    <t>Radiation Belt Storm Probe A</t>
  </si>
  <si>
    <t>08/30/2012 8:05 a.m.</t>
  </si>
  <si>
    <t>PSLV-CA | SPOT 6 &amp; PROITERES</t>
  </si>
  <si>
    <t>Antrix Corporation Limited</t>
  </si>
  <si>
    <t>09/09/2012 4:23 a.m.</t>
  </si>
  <si>
    <t>Atlas V 401 | NROL-36 (Multipayload mission)</t>
  </si>
  <si>
    <t>09/13/2012 9:39 p.m.</t>
  </si>
  <si>
    <t>Soyuz-2.1a/Fregat | MetOp-B</t>
  </si>
  <si>
    <t>MetOp-B</t>
  </si>
  <si>
    <t>09/17/2012 4:28 p.m.</t>
  </si>
  <si>
    <t>Long March 3B/E | Compass-M5 &amp; Compass-M6</t>
  </si>
  <si>
    <t>09/18/2012 7:10 p.m.</t>
  </si>
  <si>
    <t>09/22/2012 midnight</t>
  </si>
  <si>
    <t>Ariane 5 ECA | Astra 2F &amp; GSAT-10</t>
  </si>
  <si>
    <t>Astra 2F &amp; GSAT-10</t>
  </si>
  <si>
    <t>09/28/2012 9:18 p.m.</t>
  </si>
  <si>
    <t>Long March 2D | VRSS-1</t>
  </si>
  <si>
    <t>09/29/2012 4:12 a.m.</t>
  </si>
  <si>
    <t>Delta IV M+(4,2) | GPS IIF-3 (USA-239)</t>
  </si>
  <si>
    <t>GPS IIF-3 (USA-239)</t>
  </si>
  <si>
    <t>10/04/2012 12:10 p.m.</t>
  </si>
  <si>
    <t>Falcon 9 v1.0 | SpX CRS-1</t>
  </si>
  <si>
    <t>SpX CRS-1</t>
  </si>
  <si>
    <t>10/08/2012 12:35 a.m.</t>
  </si>
  <si>
    <t>Soyuz STB/Fregat-MT | Galileo-IOV 3 &amp; Galileo-IOV 4</t>
  </si>
  <si>
    <t>10/12/2012 6:15 p.m.</t>
  </si>
  <si>
    <t>Long March 2C/SMA | Shijian 9A &amp; Shijian 9B</t>
  </si>
  <si>
    <t>10/14/2012 3:25 a.m.</t>
  </si>
  <si>
    <t>Proton-M / Briz-M Enhanced | Intelsat 23</t>
  </si>
  <si>
    <t>10/14/2012 8:37 a.m.</t>
  </si>
  <si>
    <t>Soyuz FG | Soyuz TMA-06M</t>
  </si>
  <si>
    <t>Soyuz TMA-06M</t>
  </si>
  <si>
    <t>10/23/2012 10:51 a.m.</t>
  </si>
  <si>
    <t>Long March 3C | Compass-G6</t>
  </si>
  <si>
    <t>10/25/2012 6:29 p.m.</t>
  </si>
  <si>
    <t>Soyuz-U | Progress M-17M (49P)</t>
  </si>
  <si>
    <t>10/31/2012 7:41 a.m.</t>
  </si>
  <si>
    <t>Proton-M / Briz-M Enhanced | Luch 5B &amp; Yamal-300K</t>
  </si>
  <si>
    <t>11/02/2012 5:55 p.m.</t>
  </si>
  <si>
    <t>Ariane 5 ECA | Star One C3 &amp; Eutelsat 21B</t>
  </si>
  <si>
    <t>218, B-SAT</t>
  </si>
  <si>
    <t>11/10/2012 9:05 p.m.</t>
  </si>
  <si>
    <t>Soyuz-2.1a/Fregat | Meridian 6</t>
  </si>
  <si>
    <t>11/14/2012 11:42 a.m.</t>
  </si>
  <si>
    <t>Long March 2C | Huanjing 1C</t>
  </si>
  <si>
    <t>11/18/2012 10:53 p.m.</t>
  </si>
  <si>
    <t>Proton-M / Briz-M Enhanced | EchoStar XVI</t>
  </si>
  <si>
    <t>11/20/2012 6:31 p.m.</t>
  </si>
  <si>
    <t>Long March 4C | Yaogan 16A, Yaogan 16B, Yaogan 16C</t>
  </si>
  <si>
    <t>11/25/2012 4:06 a.m.</t>
  </si>
  <si>
    <t>Long March 3B/E | Zhongxing 12 / SupremeSAT-I</t>
  </si>
  <si>
    <t>11/27/2012 10:13 a.m.</t>
  </si>
  <si>
    <t>Soyuz STA/Fregat | Pléiades-HR 1B</t>
  </si>
  <si>
    <t>12/02/2012 2:02 a.m.</t>
  </si>
  <si>
    <t>Zenit 3SL | Eutelsat 70B</t>
  </si>
  <si>
    <t>12/03/2012 8:43 p.m.</t>
  </si>
  <si>
    <t>Proton-M / Briz-M Enhanced | Yamal-402</t>
  </si>
  <si>
    <t>12/08/2012 1:13 p.m.</t>
  </si>
  <si>
    <t>Atlas V 501 | OTV-3 (X-37B) (USA-240)</t>
  </si>
  <si>
    <t>OTV-3 (X-37B) (USA-240)</t>
  </si>
  <si>
    <t>12/11/2012 6:03 p.m.</t>
  </si>
  <si>
    <t>Unha-3 | Kwangmyongsong-3 Unit 2</t>
  </si>
  <si>
    <t>12/12/2012 12:49 a.m.</t>
  </si>
  <si>
    <t>Long March 2D | Göktürk-2</t>
  </si>
  <si>
    <t>12/18/2012 4:13 p.m.</t>
  </si>
  <si>
    <t>SpaceShipTwo | VSS Enterprise GF23</t>
  </si>
  <si>
    <t>VSS Enterprise GF23</t>
  </si>
  <si>
    <t>12/19/2012 noon</t>
  </si>
  <si>
    <t>Soyuz FG | Soyuz TMA-07M</t>
  </si>
  <si>
    <t>Soyuz TMA-07M</t>
  </si>
  <si>
    <t>12/19/2012 12:12 p.m.</t>
  </si>
  <si>
    <t>Ariane 5 ECA | Skynet 5D &amp; Mexsat-3</t>
  </si>
  <si>
    <t>Skynet 5D &amp; Mexsat-3</t>
  </si>
  <si>
    <t>12/19/2012 9:49 p.m.</t>
  </si>
  <si>
    <t>Rokot / Briz-KM | 3 x Strela-3M (Kosmos-2482, Kosmos-2483, Kosmos-2484)</t>
  </si>
  <si>
    <t>01/15/2013 4:24 p.m.</t>
  </si>
  <si>
    <t>H-IIA 202 | IGS Radar 4 &amp; IGS Optical 5V</t>
  </si>
  <si>
    <t>01/27/2013 4:40 a.m.</t>
  </si>
  <si>
    <t>Naro-1 | STSAT-2C</t>
  </si>
  <si>
    <t>01/30/2013 7 a.m.</t>
  </si>
  <si>
    <t>Atlas V 401 | TDRS-K</t>
  </si>
  <si>
    <t>TDRS-K</t>
  </si>
  <si>
    <t>01/31/2013 1:48 a.m.</t>
  </si>
  <si>
    <t>Zenit 3SL | Intelsat-27</t>
  </si>
  <si>
    <t>02/01/2013 6:56 a.m.</t>
  </si>
  <si>
    <t>02/06/2013 4:04 p.m.</t>
  </si>
  <si>
    <t>Ariane 5 ECA | Azerspace-1/Africasat-1a &amp; Amazonas 3</t>
  </si>
  <si>
    <t>Azerspace-1/Africasat-1a &amp; Amazonas 3</t>
  </si>
  <si>
    <t>02/07/2013 9:36 p.m.</t>
  </si>
  <si>
    <t>Soyuz-U | Progress M-18M (50P)</t>
  </si>
  <si>
    <t>02/11/2013 2:41 p.m.</t>
  </si>
  <si>
    <t>Atlas V 401 | Landsat DCM (LDCM)</t>
  </si>
  <si>
    <t>02/11/2013 6:02 p.m.</t>
  </si>
  <si>
    <t>PSLV-CA | SARAL</t>
  </si>
  <si>
    <t>SARAL</t>
  </si>
  <si>
    <t>02/25/2013 12:31 p.m.</t>
  </si>
  <si>
    <t>Falcon 9 v1.0 | SpX CRS-2</t>
  </si>
  <si>
    <t>SpX CRS-2</t>
  </si>
  <si>
    <t>03/01/2013 3:10 p.m.</t>
  </si>
  <si>
    <t>Atlas V 401 | SBIRS GEO Flight 2 (USA-241) (SBIRS GEO-2)</t>
  </si>
  <si>
    <t>SBIRS GEO Flight 2 (USA-241) (SBIRS GEO-2)</t>
  </si>
  <si>
    <t>03/19/2013 9:21 p.m.</t>
  </si>
  <si>
    <t>Proton-M Briz-M | Satmex-8</t>
  </si>
  <si>
    <t>03/26/2013 7:06 p.m.</t>
  </si>
  <si>
    <t>Soyuz FG | Soyuz TMA-08M</t>
  </si>
  <si>
    <t>Soyuz TMA-08M</t>
  </si>
  <si>
    <t>03/28/2013 8:43 p.m.</t>
  </si>
  <si>
    <t>SpaceShipTwo | VSS Enterprise GF24</t>
  </si>
  <si>
    <t>VSS Enterprise GF24</t>
  </si>
  <si>
    <t>04/03/2013 noon</t>
  </si>
  <si>
    <t>SpaceShipTwo | VSS Enterprise CF01</t>
  </si>
  <si>
    <t>VSS Enterprise CF01</t>
  </si>
  <si>
    <t>04/12/2013 noon</t>
  </si>
  <si>
    <t>Proton-M Briz-M | Anik-G1</t>
  </si>
  <si>
    <t>Anik-G1</t>
  </si>
  <si>
    <t>04/15/2013 6:36 p.m.</t>
  </si>
  <si>
    <t>Soyuz 2.1a | Bion-M No. 1</t>
  </si>
  <si>
    <t>04/19/2013 10 a.m.</t>
  </si>
  <si>
    <t>Antares 110 | Cygnus Mass Simulator</t>
  </si>
  <si>
    <t>Antares 110</t>
  </si>
  <si>
    <t>04/21/2013 9 p.m.</t>
  </si>
  <si>
    <t>Soyuz-U | Progress M-19M (51P)</t>
  </si>
  <si>
    <t>Progress M-19M (51P)</t>
  </si>
  <si>
    <t>04/24/2013 10:12 a.m.</t>
  </si>
  <si>
    <t>Long March 2D | Gaofen 1</t>
  </si>
  <si>
    <t>04/26/2013 4:13 a.m.</t>
  </si>
  <si>
    <t>Soyuz-2.1b/Fregat | Glonass-M (Kosmos 2485)</t>
  </si>
  <si>
    <t>Glonass-M (Kosmos 2485)</t>
  </si>
  <si>
    <t>04/26/2013 5:23 a.m.</t>
  </si>
  <si>
    <t>SpaceShipTwo | VSS Enterprise PF01</t>
  </si>
  <si>
    <t>VSS Enterprise PF01</t>
  </si>
  <si>
    <t>04/29/2013 noon</t>
  </si>
  <si>
    <t>Long March 3B/E | Zhongxing 11</t>
  </si>
  <si>
    <t>05/01/2013 4:06 p.m.</t>
  </si>
  <si>
    <t>Vega | Proba-V, VNREDSat 1A, ESTCube-1</t>
  </si>
  <si>
    <t>Proba-V and VNREDSat 1A</t>
  </si>
  <si>
    <t>05/07/2013 2:06 a.m.</t>
  </si>
  <si>
    <t>Proton-M Briz-M | Eutelsat 3D (W3D)</t>
  </si>
  <si>
    <t>Eutelsat 3D</t>
  </si>
  <si>
    <t>05/14/2013 4:02 p.m.</t>
  </si>
  <si>
    <t>Atlas V 401 | GPS IIF-4 (USA-242)</t>
  </si>
  <si>
    <t>GPS IIF-4</t>
  </si>
  <si>
    <t>05/15/2013 9:38 p.m.</t>
  </si>
  <si>
    <t>Delta IV M+(5,4) | WGS-5 (USA-243)</t>
  </si>
  <si>
    <t>WGS-5 (USA-243)</t>
  </si>
  <si>
    <t>05/25/2013 12:27 a.m.</t>
  </si>
  <si>
    <t>Soyuz FG | Soyuz TMA-09M</t>
  </si>
  <si>
    <t>Soyuz TMA-09M</t>
  </si>
  <si>
    <t>05/28/2013 8:31 p.m.</t>
  </si>
  <si>
    <t>Proton-M Briz-M | SES-6</t>
  </si>
  <si>
    <t>SES-6</t>
  </si>
  <si>
    <t>06/03/2013 9:18 a.m.</t>
  </si>
  <si>
    <t>Ariane 5 ES | Albert Einstein ATV (ATV-004)</t>
  </si>
  <si>
    <t>Albert Einstein ATV (ATV-004)</t>
  </si>
  <si>
    <t>06/05/2013 9:52 p.m.</t>
  </si>
  <si>
    <t>Soyuz 2.1b | Persona (Kosmos-2486)</t>
  </si>
  <si>
    <t>06/07/2013 6:37 p.m.</t>
  </si>
  <si>
    <t>Long March 2F/G | Shenzhou-10</t>
  </si>
  <si>
    <t>Shenzhou-10</t>
  </si>
  <si>
    <t>06/11/2013 9:38 a.m.</t>
  </si>
  <si>
    <t>Soyuz 2.1b | Resurs-P No.1</t>
  </si>
  <si>
    <t>Resurs-P No.1</t>
  </si>
  <si>
    <t>06/25/2013 5:28 p.m.</t>
  </si>
  <si>
    <t>Soyuz STB/Fregat-MT | O3b FM1, FM2, FM4, FM5</t>
  </si>
  <si>
    <t>O3b FM1, FM2, FM4, FM5</t>
  </si>
  <si>
    <t>06/25/2013 7:27 p.m.</t>
  </si>
  <si>
    <t>Strela | Kondor No.202 (Kosmos-2487)</t>
  </si>
  <si>
    <t>06/27/2013 4:53 p.m.</t>
  </si>
  <si>
    <t>Pegasus XL | Interface Region Imaging Spectrograph (IRIS)</t>
  </si>
  <si>
    <t>Interface Region Imaging Spectrograph (IRIS)</t>
  </si>
  <si>
    <t>06/28/2013 2:27 a.m.</t>
  </si>
  <si>
    <t>PSLV XL | IRNSS-1A</t>
  </si>
  <si>
    <t>07/01/2013 6:11 p.m.</t>
  </si>
  <si>
    <t>Proton-M/Blok DM-03 | Uragan-M No.48, 49 &amp; 50</t>
  </si>
  <si>
    <t>07/02/2013 2:38 a.m.</t>
  </si>
  <si>
    <t>Long March 2C | Shijian 11-05</t>
  </si>
  <si>
    <t>07/15/2013 9:27 a.m.</t>
  </si>
  <si>
    <t>Atlas V 551 | MUOS-2</t>
  </si>
  <si>
    <t>MUOS-2</t>
  </si>
  <si>
    <t>07/19/2013 1 p.m.</t>
  </si>
  <si>
    <t>Long March 4C | Shijian 15, Shiyan 7 &amp; ChuangXin 3</t>
  </si>
  <si>
    <t>07/19/2013 11:37 p.m.</t>
  </si>
  <si>
    <t>SpaceShipTwo | VSS Enterprise GF25</t>
  </si>
  <si>
    <t>VSS Enterprise GF25</t>
  </si>
  <si>
    <t>07/25/2013 noon</t>
  </si>
  <si>
    <t>Ariane 5 ECA | Alphasat I-XL (Inmarsat-XL) &amp; INSAT-3D</t>
  </si>
  <si>
    <t>Alphasat I-XL (Inmarsat-XL) &amp; INSAT-3D</t>
  </si>
  <si>
    <t>07/25/2013 7:54 p.m.</t>
  </si>
  <si>
    <t>Soyuz-U | Progress M-20M (52P)</t>
  </si>
  <si>
    <t>Progress M-20M (52P)</t>
  </si>
  <si>
    <t>07/27/2013 8:45 p.m.</t>
  </si>
  <si>
    <t>H-IIB 304 | Kounotori 4 (HTV-4)</t>
  </si>
  <si>
    <t>Kounotori 4 (HTV-4)</t>
  </si>
  <si>
    <t>08/03/2013 7:48 p.m.</t>
  </si>
  <si>
    <t>Delta IV M+(5,4) | WGS-6 (USA-244)</t>
  </si>
  <si>
    <t>WGS-6 (USA-244)</t>
  </si>
  <si>
    <t>08/08/2013 12:29 a.m.</t>
  </si>
  <si>
    <t>SpaceShipTwo | VSS Enterprise GF26</t>
  </si>
  <si>
    <t>VSS Enterprise GF26</t>
  </si>
  <si>
    <t>08/08/2013 noon</t>
  </si>
  <si>
    <t>Dnepr 1 | KOMPSat-5 (Arirang-5)</t>
  </si>
  <si>
    <t>08/22/2013 2:39 p.m.</t>
  </si>
  <si>
    <t>Yasny Launch Site ICBM silo (R 36M2/Dnepr) | Dombarovskiy, Russian Federation</t>
  </si>
  <si>
    <t>Delta IV Heavy | NROL-65 (USA-245 / KH-11)</t>
  </si>
  <si>
    <t>NROL-65 (USA-245 / KH-11)</t>
  </si>
  <si>
    <t>08/28/2013 6:03 p.m.</t>
  </si>
  <si>
    <t>Ariane 5 ECA | Eutelsat 25B / Es'hail 1 &amp; GSAT-7</t>
  </si>
  <si>
    <t>Eutelsat 25B / Es'hail 1 &amp; GSAT-7</t>
  </si>
  <si>
    <t>08/29/2013 8:30 p.m.</t>
  </si>
  <si>
    <t>Zenit-3SLB | Amos-4</t>
  </si>
  <si>
    <t>08/31/2013 8:05 p.m.</t>
  </si>
  <si>
    <t>Long March 4C | Yaogan 17A, B &amp; C</t>
  </si>
  <si>
    <t>09/01/2013 7:16 p.m.</t>
  </si>
  <si>
    <t>SpaceShipTwo | VSS Enterprise PF02</t>
  </si>
  <si>
    <t>VSS Enterprise PF02</t>
  </si>
  <si>
    <t>09/05/2013 noon</t>
  </si>
  <si>
    <t>Minotaur V | LADEE</t>
  </si>
  <si>
    <t>Minotaur V</t>
  </si>
  <si>
    <t>LADEE</t>
  </si>
  <si>
    <t>09/07/2013 3:27 a.m.</t>
  </si>
  <si>
    <t>Rokot / Briz-KM | Gonets M-14, Gonets M-16, Gonets M-17</t>
  </si>
  <si>
    <t>Gonets M-14, Gonets M-16, Gonets M-17</t>
  </si>
  <si>
    <t>09/11/2013 11:23 p.m.</t>
  </si>
  <si>
    <t>Epsilon | Hisaki (SPRINT-A)</t>
  </si>
  <si>
    <t>Epsilon</t>
  </si>
  <si>
    <t>09/14/2013 5 a.m.</t>
  </si>
  <si>
    <t>Atlas V 531 | AEHF-3 (USA-246)</t>
  </si>
  <si>
    <t>AEHF-3 (USA-246)</t>
  </si>
  <si>
    <t>09/18/2013 8:10 a.m.</t>
  </si>
  <si>
    <t>Antares 110 | Cygnus Orb-1 (S.S. G. David Low)</t>
  </si>
  <si>
    <t>Cygnus Orb-D1 (S.S. G. David Low)</t>
  </si>
  <si>
    <t>09/18/2013 2:58 p.m.</t>
  </si>
  <si>
    <t>Long March 4C | Fengyun-3C</t>
  </si>
  <si>
    <t>09/23/2013 3:07 a.m.</t>
  </si>
  <si>
    <t>Kuaizhou | Kuaizhou-1</t>
  </si>
  <si>
    <t>China Aerospace Science and Industry Corporation</t>
  </si>
  <si>
    <t>Kuaizhou</t>
  </si>
  <si>
    <t>09/25/2013 4:37 a.m.</t>
  </si>
  <si>
    <t>Unknown Pad | Jiuquan, People's Republic of China</t>
  </si>
  <si>
    <t>Soyuz FG | Soyuz TMA-10M</t>
  </si>
  <si>
    <t>Soyuz TMA-10M</t>
  </si>
  <si>
    <t>09/25/2013 8:58 p.m.</t>
  </si>
  <si>
    <t>Falcon 9 v1.1 | CASSIOPE</t>
  </si>
  <si>
    <t>CASSIOPE</t>
  </si>
  <si>
    <t>09/29/2013 4 p.m.</t>
  </si>
  <si>
    <t>Proton-M Briz-M | Astra 2E</t>
  </si>
  <si>
    <t>09/29/2013 9:38 p.m.</t>
  </si>
  <si>
    <t>Long March 4B | Shijian 16</t>
  </si>
  <si>
    <t>10/25/2013 3:50 a.m.</t>
  </si>
  <si>
    <t>Proton-M Briz-M | Sirius FM-6</t>
  </si>
  <si>
    <t>10/25/2013 6:08 p.m.</t>
  </si>
  <si>
    <t>Long March 2C | Yaogan 18</t>
  </si>
  <si>
    <t>10/29/2013 2:50 a.m.</t>
  </si>
  <si>
    <t>PSLV XL | Mars Orbiter Mission (MOM)</t>
  </si>
  <si>
    <t>11/05/2013 9:08 a.m.</t>
  </si>
  <si>
    <t>Soyuz FG | Soyuz TMA-11M</t>
  </si>
  <si>
    <t>Soyuz TMA-11M</t>
  </si>
  <si>
    <t>11/07/2013 4:14 a.m.</t>
  </si>
  <si>
    <t>Proton-M Briz-M | Raduga-1M 3</t>
  </si>
  <si>
    <t>11/11/2013 11:46 p.m.</t>
  </si>
  <si>
    <t>Atlas V 401 | MAVEN</t>
  </si>
  <si>
    <t>MAVEN</t>
  </si>
  <si>
    <t>11/18/2013 6:28 p.m.</t>
  </si>
  <si>
    <t>Minotaur I | ORS-3</t>
  </si>
  <si>
    <t>ORS 3 and STPSat 3</t>
  </si>
  <si>
    <t>11/20/2013 1:15 a.m.</t>
  </si>
  <si>
    <t>Long March 4C | Yaogan 19</t>
  </si>
  <si>
    <t>11/20/2013 3:31 a.m.</t>
  </si>
  <si>
    <t>Dnepr 1 | Multipayload mission, 33 satellites</t>
  </si>
  <si>
    <t>11/21/2013 7:10 a.m.</t>
  </si>
  <si>
    <t>Rokot / Briz-KM | Swarm A, B, C</t>
  </si>
  <si>
    <t>Swarm A, B, C</t>
  </si>
  <si>
    <t>11/22/2013 12:02 p.m.</t>
  </si>
  <si>
    <t>Long March 2D | Shiyan Weixing 5</t>
  </si>
  <si>
    <t>11/25/2013 2:12 a.m.</t>
  </si>
  <si>
    <t>Soyuz-U | Progress M-21M (53P)</t>
  </si>
  <si>
    <t>Progress M-21M (53P)</t>
  </si>
  <si>
    <t>11/25/2013 8:53 p.m.</t>
  </si>
  <si>
    <t>Long March 3B | Chang'e 3 &amp; Yutu</t>
  </si>
  <si>
    <t>Chang'e 3 &amp; Yutu</t>
  </si>
  <si>
    <t>12/01/2013 5:30 p.m.</t>
  </si>
  <si>
    <t>Falcon 9 v1.1 | SES-8</t>
  </si>
  <si>
    <t>SES-8</t>
  </si>
  <si>
    <t>12/03/2013 9:41 p.m.</t>
  </si>
  <si>
    <t>Atlas V 501 | NROL-39 (USA-247)</t>
  </si>
  <si>
    <t>NROL-39 (USA-247)</t>
  </si>
  <si>
    <t>12/06/2013 7:14 a.m.</t>
  </si>
  <si>
    <t>Proton-M Briz-M | Inmarsat-5 F1</t>
  </si>
  <si>
    <t>12/08/2013 12:12 p.m.</t>
  </si>
  <si>
    <t>Long March 4B | CBERS-3</t>
  </si>
  <si>
    <t>CBERS-3</t>
  </si>
  <si>
    <t>12/09/2013 3:26 a.m.</t>
  </si>
  <si>
    <t>SpaceShipTwo | VSS Enterprise GF27</t>
  </si>
  <si>
    <t>VSS Enterprise GF27</t>
  </si>
  <si>
    <t>12/11/2013 noon</t>
  </si>
  <si>
    <t>Soyuz STB/Fregat-MT | Gaia</t>
  </si>
  <si>
    <t>Gaia</t>
  </si>
  <si>
    <t>12/19/2013 9:12 a.m.</t>
  </si>
  <si>
    <t>Long March 3B/E | Túpac Katari 1</t>
  </si>
  <si>
    <t>12/20/2013 4:42 p.m.</t>
  </si>
  <si>
    <t>Rokot / Briz-KM | 3 x Strela-3M (Kosmos-2488, Kosmos-2489, Kosmos-2490) &amp; Kosmos-2491</t>
  </si>
  <si>
    <t>12/25/2013 12:31 a.m.</t>
  </si>
  <si>
    <t>Proton-M Briz-M | Ekspress AM-5</t>
  </si>
  <si>
    <t>12/26/2013 10:49 a.m.</t>
  </si>
  <si>
    <t>Soyuz 2.1v/Volga | Aist-1</t>
  </si>
  <si>
    <t>Soyuz 2-1v</t>
  </si>
  <si>
    <t>12/28/2013 12:30 p.m.</t>
  </si>
  <si>
    <t>GSLV Mk II | GSAT-14</t>
  </si>
  <si>
    <t>GSAT-14</t>
  </si>
  <si>
    <t>01/05/2014 10:48 a.m.</t>
  </si>
  <si>
    <t>Falcon 9 v1.1 | Thaicom-6</t>
  </si>
  <si>
    <t>Thaicom-6</t>
  </si>
  <si>
    <t>01/06/2014 10:06 p.m.</t>
  </si>
  <si>
    <t>Antares 120 | Cygnus CRS Orb-1</t>
  </si>
  <si>
    <t>Antares 120</t>
  </si>
  <si>
    <t>ORB-1</t>
  </si>
  <si>
    <t>01/09/2014 6:07 p.m.</t>
  </si>
  <si>
    <t>SpaceShipTwo | VSS Enterprise PF03</t>
  </si>
  <si>
    <t>VSS Enterprise PF03</t>
  </si>
  <si>
    <t>01/10/2014 noon</t>
  </si>
  <si>
    <t>SpaceShipTwo | VSS Enterprise GF28</t>
  </si>
  <si>
    <t>VSS Enterprise GF28</t>
  </si>
  <si>
    <t>01/17/2014 noon</t>
  </si>
  <si>
    <t>Atlas V 401 | TDRS-L</t>
  </si>
  <si>
    <t>TDRS-L</t>
  </si>
  <si>
    <t>01/24/2014 2:33 a.m.</t>
  </si>
  <si>
    <t>Soyuz-U | Progress M-22M (54P)</t>
  </si>
  <si>
    <t>02/05/2014 4:23 p.m.</t>
  </si>
  <si>
    <t>Ariane 5 ECA | ABS-2 &amp; Athena-Fidus</t>
  </si>
  <si>
    <t>ABS-2 &amp; Athena-Fidus</t>
  </si>
  <si>
    <t>02/06/2014 9:30 p.m.</t>
  </si>
  <si>
    <t>Proton-M/Briz-M | Türksat-4A</t>
  </si>
  <si>
    <t>Türksat 4A</t>
  </si>
  <si>
    <t>02/14/2014 9:09 p.m.</t>
  </si>
  <si>
    <t>Delta IV M+(4,2) | GPS IIF-5 (USA-248)</t>
  </si>
  <si>
    <t>GPS IIF-5</t>
  </si>
  <si>
    <t>02/21/2014 1:59 a.m.</t>
  </si>
  <si>
    <t>H-IIA 202 | GPM-Core</t>
  </si>
  <si>
    <t>GPM Core</t>
  </si>
  <si>
    <t>02/27/2014 6:37 p.m.</t>
  </si>
  <si>
    <t>Proton-M Briz-M | Ekspress-AT1 &amp; Ekspress-AT2</t>
  </si>
  <si>
    <t>Express AT1 &amp; AT2</t>
  </si>
  <si>
    <t>03/15/2014 11:08 p.m.</t>
  </si>
  <si>
    <t>Ariane 5 ECA | Astra 5B &amp; Amazonas 4A</t>
  </si>
  <si>
    <t>ASTRA 5B</t>
  </si>
  <si>
    <t>03/22/2014 10:04 p.m.</t>
  </si>
  <si>
    <t>Soyuz-2.1b/Fregat | Glonass-M (Kosmos 2494)</t>
  </si>
  <si>
    <t>Glonass-M (Kosmos 2494)</t>
  </si>
  <si>
    <t>03/23/2014 10:54 p.m.</t>
  </si>
  <si>
    <t>Soyuz FG | Soyuz TMA-12M</t>
  </si>
  <si>
    <t>Soyuz TMA-12M</t>
  </si>
  <si>
    <t>03/25/2014 9:17 p.m.</t>
  </si>
  <si>
    <t>Long March 2C | Shijian 11-06</t>
  </si>
  <si>
    <t>03/31/2014 2:46 a.m.</t>
  </si>
  <si>
    <t>Atlas V 401 | DMSP-5D3 F19</t>
  </si>
  <si>
    <t>DMSP F19</t>
  </si>
  <si>
    <t>04/03/2014 2:46 p.m.</t>
  </si>
  <si>
    <t>Soyuz STA/Fregat | Sentinel-1A</t>
  </si>
  <si>
    <t>Sentinel-1A</t>
  </si>
  <si>
    <t>04/03/2014 9:02 p.m.</t>
  </si>
  <si>
    <t>PSLV XL | IRNSS-1B</t>
  </si>
  <si>
    <t>IRNSS-1B</t>
  </si>
  <si>
    <t>04/04/2014 11:44 a.m.</t>
  </si>
  <si>
    <t>Soyuz-U | Progress M-23M (55P)</t>
  </si>
  <si>
    <t>Progress M-23M (55P)</t>
  </si>
  <si>
    <t>04/09/2014 3:26 p.m.</t>
  </si>
  <si>
    <t>Shavit-2 | Ofeq-10</t>
  </si>
  <si>
    <t>04/09/2014 7:06 p.m.</t>
  </si>
  <si>
    <t>Atlas V 541 | NROL-67 (USA-250)</t>
  </si>
  <si>
    <t>NROL-67 (USA-250)</t>
  </si>
  <si>
    <t>04/10/2014 5:45 p.m.</t>
  </si>
  <si>
    <t>Soyuz-U | EgyptSat 2 / Ø§ÙŠØ¬ÙŠØ¨Øª Ø³Ø§Øª</t>
  </si>
  <si>
    <t>EgyptSat 2</t>
  </si>
  <si>
    <t>04/16/2014 4:20 p.m.</t>
  </si>
  <si>
    <t>Falcon 9 v1.1 | SpX CRS-3</t>
  </si>
  <si>
    <t>SpX CRS-3</t>
  </si>
  <si>
    <t>04/18/2014 7:25 p.m.</t>
  </si>
  <si>
    <t>Proton-M Briz-M | Luch 5V &amp; KazSat-3</t>
  </si>
  <si>
    <t>Luch 5V</t>
  </si>
  <si>
    <t>04/28/2014 4:25 a.m.</t>
  </si>
  <si>
    <t>Vega | KazEOSat 1</t>
  </si>
  <si>
    <t>DZZ-HR</t>
  </si>
  <si>
    <t>04/30/2014 1:35 a.m.</t>
  </si>
  <si>
    <t>Soyuz 2.1a | Kobalt-M (Kosmos 2495)</t>
  </si>
  <si>
    <t>05/06/2014 1:49 p.m.</t>
  </si>
  <si>
    <t>Proton-M Briz-M | Ekspress-AM4R</t>
  </si>
  <si>
    <t>05/15/2014 9:42 p.m.</t>
  </si>
  <si>
    <t>Delta IV M+(4,2) | GPS IIF-6 (USA-251)</t>
  </si>
  <si>
    <t>GPS IIF-6</t>
  </si>
  <si>
    <t>05/17/2014 12:03 a.m.</t>
  </si>
  <si>
    <t>Atlas V 401 | NROL-33 (Quasar)</t>
  </si>
  <si>
    <t>NROL-33 (Quasar)</t>
  </si>
  <si>
    <t>05/22/2014 1:09 p.m.</t>
  </si>
  <si>
    <t>Rokot / Briz-KM | 3x Strela-3M (Kosmos 2496, Kosmos 2497, Kosmos 2498) &amp; Kosmos 2499</t>
  </si>
  <si>
    <t>Rodnik</t>
  </si>
  <si>
    <t>05/23/2014 5:27 a.m.</t>
  </si>
  <si>
    <t>H-IIA 202 | ALOS-2</t>
  </si>
  <si>
    <t>ALOS-2</t>
  </si>
  <si>
    <t>05/24/2014 3:05 a.m.</t>
  </si>
  <si>
    <t>Zenit 3SL | Eutelsat 3B</t>
  </si>
  <si>
    <t>Eutelsat 3B</t>
  </si>
  <si>
    <t>05/26/2014 9:09 p.m.</t>
  </si>
  <si>
    <t>Soyuz FG | Soyuz TMA-13M</t>
  </si>
  <si>
    <t>Soyuz TMA-13M</t>
  </si>
  <si>
    <t>05/28/2014 7:57 p.m.</t>
  </si>
  <si>
    <t>Soyuz-2.1b/Fregat | Glonass-M (Kosmos 2500)</t>
  </si>
  <si>
    <t>Glonass-M (Kosmos 2500)</t>
  </si>
  <si>
    <t>06/14/2014 5:16 p.m.</t>
  </si>
  <si>
    <t>Dnepr 1 | Multipayload, 37 satellites.</t>
  </si>
  <si>
    <t>06/19/2014 7:11 p.m.</t>
  </si>
  <si>
    <t>PSLV-CA | SPOT-7, CanX-4, CanX-5, AISat, VELOX-I</t>
  </si>
  <si>
    <t>06/30/2014 4:22 a.m.</t>
  </si>
  <si>
    <t>Delta II 7320-10C | OCO-2</t>
  </si>
  <si>
    <t>07/02/2014 9:56 a.m.</t>
  </si>
  <si>
    <t>Rokot / Briz-KM | Gonets-M18, Gonets-M19, Gonets-M20</t>
  </si>
  <si>
    <t>Gonets-M18, Gonets-M19, Gonets-M20</t>
  </si>
  <si>
    <t>07/03/2014 12:43 p.m.</t>
  </si>
  <si>
    <t>Soyuz-2.1b/Fregat | Meteor-M No.2, MKA-PN2, DX-1, UKube-1, TechDemoSat-1, SkySat-2, AISSat-2</t>
  </si>
  <si>
    <t>07/08/2014 3:58 p.m.</t>
  </si>
  <si>
    <t>Angara-1.2pp | Maiden flight (Suborbital)</t>
  </si>
  <si>
    <t>Angara-1.2pp</t>
  </si>
  <si>
    <t>07/09/2014 noon</t>
  </si>
  <si>
    <t>35 | Plesetsk Cosmodrome, Russian Federation</t>
  </si>
  <si>
    <t>Soyuz STB/Fregat | O3b FM3, FM6-FM8</t>
  </si>
  <si>
    <t>O3b FM3, FM6-FM8</t>
  </si>
  <si>
    <t>07/10/2014 6:55 p.m.</t>
  </si>
  <si>
    <t>Antares 120 | Cygnus CRS Orb-2</t>
  </si>
  <si>
    <t>Cygnus CRS Orb-2</t>
  </si>
  <si>
    <t>07/13/2014 4:52 p.m.</t>
  </si>
  <si>
    <t>Falcon 9 v1.1 | Orbcomm OG2 Mission 1</t>
  </si>
  <si>
    <t>Orbcomm OG2 Mission 1</t>
  </si>
  <si>
    <t>07/14/2014 3:15 p.m.</t>
  </si>
  <si>
    <t>Soyuz 2.1a | Foton-M No. 4</t>
  </si>
  <si>
    <t>07/18/2014 8:50 p.m.</t>
  </si>
  <si>
    <t>Soyuz-U | Progress M-24M (56P)</t>
  </si>
  <si>
    <t>07/23/2014 9:44 p.m.</t>
  </si>
  <si>
    <t>Delta IV M+(4,2) | AFSPC-4</t>
  </si>
  <si>
    <t>07/28/2014 11:28 p.m.</t>
  </si>
  <si>
    <t>SpaceShipTwo | VSS Enterprise GF29</t>
  </si>
  <si>
    <t>VSS Enterprise GF29</t>
  </si>
  <si>
    <t>07/29/2014 noon</t>
  </si>
  <si>
    <t>Ariane 5 ES | ATV-5 (Georges Lemaitre)</t>
  </si>
  <si>
    <t>ATV-5 (Georges Lemaitre)</t>
  </si>
  <si>
    <t>07/29/2014 11:47 p.m.</t>
  </si>
  <si>
    <t>Atlas V 401 | GPS IIF-7 (USA-256)</t>
  </si>
  <si>
    <t>08/02/2014 3:23 a.m.</t>
  </si>
  <si>
    <t>Falcon 9 v1.1 | Asiasat 8</t>
  </si>
  <si>
    <t>AsiaSat 8</t>
  </si>
  <si>
    <t>08/05/2014 8 a.m.</t>
  </si>
  <si>
    <t>Long March 4C | Yaogan 20A, Yaogan 20B, Yaogan 20C</t>
  </si>
  <si>
    <t>08/09/2014 5:45 a.m.</t>
  </si>
  <si>
    <t>Atlas V 401 | WorldView-3</t>
  </si>
  <si>
    <t>WorldView-3</t>
  </si>
  <si>
    <t>08/13/2014 6:30 p.m.</t>
  </si>
  <si>
    <t>Long March 4B | Gaofen 2 &amp; Heweliusz</t>
  </si>
  <si>
    <t>08/19/2014 3:15 a.m.</t>
  </si>
  <si>
    <t>Soyuz STB/Fregat | Galileo FOC-1 &amp; Galileo FOC-2</t>
  </si>
  <si>
    <t>Galileo FOC-1 &amp; Galileo FOC-2</t>
  </si>
  <si>
    <t>08/22/2014 12:27 p.m.</t>
  </si>
  <si>
    <t>SpaceShipTwo | VSS Enterprise CF02</t>
  </si>
  <si>
    <t>VSS Enterprise CF02</t>
  </si>
  <si>
    <t>08/28/2014 noon</t>
  </si>
  <si>
    <t>Long March 2D | Chuangxin 1-04 &amp; Lingqiao</t>
  </si>
  <si>
    <t>09/04/2014 12:15 a.m.</t>
  </si>
  <si>
    <t>Falcon 9 v1.1 | AsiaSat 6</t>
  </si>
  <si>
    <t>AsiaSat 6</t>
  </si>
  <si>
    <t>09/07/2014 5 a.m.</t>
  </si>
  <si>
    <t>Long March 4B | Yaogan 21 &amp; Tiantuo 2</t>
  </si>
  <si>
    <t>09/08/2014 3:22 a.m.</t>
  </si>
  <si>
    <t>Ariane 5 ECA | MEASAT-3b &amp; Optus 10</t>
  </si>
  <si>
    <t>MEASAT-3b &amp; Optus 10</t>
  </si>
  <si>
    <t>09/11/2014 10:05 p.m.</t>
  </si>
  <si>
    <t>Atlas V 401 | CLIO (USA-257)</t>
  </si>
  <si>
    <t>CLIO</t>
  </si>
  <si>
    <t>09/17/2014 12:10 a.m.</t>
  </si>
  <si>
    <t>Falcon 9 v1.1 | SpX CRS-4</t>
  </si>
  <si>
    <t>SpX CRS-4</t>
  </si>
  <si>
    <t>09/21/2014 5:52 a.m.</t>
  </si>
  <si>
    <t>Soyuz FG | Soyuz TMA-14M</t>
  </si>
  <si>
    <t>Soyuz TMA-14M</t>
  </si>
  <si>
    <t>09/25/2014 8:25 p.m.</t>
  </si>
  <si>
    <t>Proton-M Briz-M | Olymp-K (Luch)</t>
  </si>
  <si>
    <t>Olymp-K</t>
  </si>
  <si>
    <t>09/27/2014 8:23 p.m.</t>
  </si>
  <si>
    <t>Long March 2C | Shijian 11-07</t>
  </si>
  <si>
    <t>09/28/2014 5:13 a.m.</t>
  </si>
  <si>
    <t>H-IIA 202 | Himawari-8</t>
  </si>
  <si>
    <t>Himawari-8</t>
  </si>
  <si>
    <t>10/07/2014 5:16 a.m.</t>
  </si>
  <si>
    <t>SpaceShipTwo | VSS Enterprise GF30</t>
  </si>
  <si>
    <t>VSS Enterprise GF30</t>
  </si>
  <si>
    <t>10/07/2014 noon</t>
  </si>
  <si>
    <t>PSLV XL | IRNSS-1C</t>
  </si>
  <si>
    <t>10/15/2014 8:02 p.m.</t>
  </si>
  <si>
    <t>Ariane 5 ECA | Intelsat-30 &amp; ARSAT-1</t>
  </si>
  <si>
    <t>Intelsat 30/DLA-1 &amp; ARSAT-1</t>
  </si>
  <si>
    <t>10/16/2014 9:43 p.m.</t>
  </si>
  <si>
    <t>Long March 4C | Yaogan-22</t>
  </si>
  <si>
    <t>10/20/2014 6:31 a.m.</t>
  </si>
  <si>
    <t>Proton-M Briz-M | Ekspress AM6</t>
  </si>
  <si>
    <t>Ekspress AM6</t>
  </si>
  <si>
    <t>10/21/2014 3:09 p.m.</t>
  </si>
  <si>
    <t>Long March 3C/E | Chang'e 5-T1</t>
  </si>
  <si>
    <t>10/23/2014 6 p.m.</t>
  </si>
  <si>
    <t>Long March 2C | Shijian 11-08</t>
  </si>
  <si>
    <t>10/27/2014 6:59 a.m.</t>
  </si>
  <si>
    <t>Antares 130 | Cygnus CRS Orb-3</t>
  </si>
  <si>
    <t>Antares 130</t>
  </si>
  <si>
    <t>Cygnus CRS Orb-3</t>
  </si>
  <si>
    <t>10/28/2014 10:22 p.m.</t>
  </si>
  <si>
    <t>Soyuz 2.1a | Progress M-25M (57P)</t>
  </si>
  <si>
    <t>Progress M-25M (57P)</t>
  </si>
  <si>
    <t>10/29/2014 7:09 a.m.</t>
  </si>
  <si>
    <t>Atlas V 401 | GPS IIF-8 (USA-258)</t>
  </si>
  <si>
    <t>GPS IIF-8</t>
  </si>
  <si>
    <t>10/29/2014 5:21 p.m.</t>
  </si>
  <si>
    <t>Soyuz-2.1a/Fregat | Meridian 7</t>
  </si>
  <si>
    <t>10/30/2014 1:42 a.m.</t>
  </si>
  <si>
    <t>SpaceShipTwo | VSS Enterprise PF04</t>
  </si>
  <si>
    <t>VSS Enterprise PF04</t>
  </si>
  <si>
    <t>10/31/2014 noon</t>
  </si>
  <si>
    <t>Dnepr 1 | ASNARO</t>
  </si>
  <si>
    <t>11/06/2014 7:35 a.m.</t>
  </si>
  <si>
    <t>Long March 2C | Yaogan-23</t>
  </si>
  <si>
    <t>11/14/2014 6:53 p.m.</t>
  </si>
  <si>
    <t>Long March 2D | Yaogan-24</t>
  </si>
  <si>
    <t>11/20/2014 7:12 a.m.</t>
  </si>
  <si>
    <t>Kuaizhou | Kuaizhou-2</t>
  </si>
  <si>
    <t>11/21/2014 6:37 a.m.</t>
  </si>
  <si>
    <t>Soyuz FG | Soyuz TMA-15M</t>
  </si>
  <si>
    <t>Soyuz TMA-15M</t>
  </si>
  <si>
    <t>11/23/2014 9:01 p.m.</t>
  </si>
  <si>
    <t>Soyuz-2.1b/Fregat | Glonass-K1 (Kosmos 2501)</t>
  </si>
  <si>
    <t>Glonass-K1 (Kosmos 2501)</t>
  </si>
  <si>
    <t>11/30/2014 9:52 p.m.</t>
  </si>
  <si>
    <t>H-IIA 202 | Hayabusa-2</t>
  </si>
  <si>
    <t>Hayabusa-2</t>
  </si>
  <si>
    <t>12/03/2014 4:22 a.m.</t>
  </si>
  <si>
    <t>Delta IV Heavy | EFT-1</t>
  </si>
  <si>
    <t>EFT-1</t>
  </si>
  <si>
    <t>12/05/2014 12:05 p.m.</t>
  </si>
  <si>
    <t>Ariane 5 ECA | DirecTV-14 &amp; GSAT-16</t>
  </si>
  <si>
    <t>DirecTV-14 &amp; GSAT-16</t>
  </si>
  <si>
    <t>12/06/2014 8:40 p.m.</t>
  </si>
  <si>
    <t>Long March 4B | CBERS-4</t>
  </si>
  <si>
    <t>12/07/2014 3:26 a.m.</t>
  </si>
  <si>
    <t>Long March 4C | Yaogan 25A, Yaogan 25B, Yaogan 25C</t>
  </si>
  <si>
    <t>12/10/2014 7:33 p.m.</t>
  </si>
  <si>
    <t>Atlas V 541 | NROL-35 (USA-259)</t>
  </si>
  <si>
    <t>NROL-35 (USA-259)</t>
  </si>
  <si>
    <t>12/13/2014 3:19 a.m.</t>
  </si>
  <si>
    <t>Proton-M Briz-M | Yamal-401</t>
  </si>
  <si>
    <t>12/15/2014 12:16 a.m.</t>
  </si>
  <si>
    <t>LVM-3 | CARE (Demo Flight)</t>
  </si>
  <si>
    <t>LVM-3 (GSLV Mk III)</t>
  </si>
  <si>
    <t>CARE (Demo Flight)</t>
  </si>
  <si>
    <t>12/18/2014 4 a.m.</t>
  </si>
  <si>
    <t>Soyuz STB/Fregat | O3b FM9-FM12</t>
  </si>
  <si>
    <t>O3b FM9-FM12</t>
  </si>
  <si>
    <t>12/18/2014 6:37 p.m.</t>
  </si>
  <si>
    <t>Strela | Kondor-E</t>
  </si>
  <si>
    <t>12/19/2014 4:43 a.m.</t>
  </si>
  <si>
    <t>Angara A5/Briz-M | IPM</t>
  </si>
  <si>
    <t>Angara A5</t>
  </si>
  <si>
    <t>12/23/2014 5:57 a.m.</t>
  </si>
  <si>
    <t>35/1 | Plesetsk Cosmodrome, Russian Federation</t>
  </si>
  <si>
    <t>Soyuz 2-1B | Lotos-S (Kosmos 2502)</t>
  </si>
  <si>
    <t>12/25/2014 3:01 a.m.</t>
  </si>
  <si>
    <t>Soyuz 2.1b | Resurs-P No.2</t>
  </si>
  <si>
    <t>12/26/2014 6:55 p.m.</t>
  </si>
  <si>
    <t>Long March 4B | Yaogan-26</t>
  </si>
  <si>
    <t>12/27/2014 3:22 a.m.</t>
  </si>
  <si>
    <t>Proton-M Briz-M | Astra 2G</t>
  </si>
  <si>
    <t>12/27/2014 9:37 p.m.</t>
  </si>
  <si>
    <t>Long March 3A | Fengyun 2-08</t>
  </si>
  <si>
    <t>12/31/2014 1:02 a.m.</t>
  </si>
  <si>
    <t>Falcon 9 v1.1 | SpX CRS-5</t>
  </si>
  <si>
    <t>SpX CRS-5</t>
  </si>
  <si>
    <t>01/10/2015 9:47 a.m.</t>
  </si>
  <si>
    <t>Atlas V 551 | MUOS-3</t>
  </si>
  <si>
    <t>MUOS-3</t>
  </si>
  <si>
    <t>01/21/2015 1:04 a.m.</t>
  </si>
  <si>
    <t>Delta II 7320-10C | SMAP, FIREBIRD II A, FIREBIRD II B, GRIFEX, ExoCube</t>
  </si>
  <si>
    <t>SMAP, FIREBIRD II A, FIREBIRD II B, GRIFEX, ExoCube</t>
  </si>
  <si>
    <t>01/31/2015 2:22 p.m.</t>
  </si>
  <si>
    <t>H-IIA 202 | IGS Radar Spare</t>
  </si>
  <si>
    <t>IGS Radar Spare</t>
  </si>
  <si>
    <t>02/01/2015 1:21 a.m.</t>
  </si>
  <si>
    <t>Proton-M Briz-M | Inmarsat-5 F2</t>
  </si>
  <si>
    <t>02/01/2015 12:31 p.m.</t>
  </si>
  <si>
    <t>Safir | Fajr</t>
  </si>
  <si>
    <t>02/02/2015 8:50 a.m.</t>
  </si>
  <si>
    <t>Vega | IXV</t>
  </si>
  <si>
    <t>02/11/2015 1:40 p.m.</t>
  </si>
  <si>
    <t>Falcon 9 | DSCOVR</t>
  </si>
  <si>
    <t>DSCOVR</t>
  </si>
  <si>
    <t>02/11/2015 11:03 p.m.</t>
  </si>
  <si>
    <t>Soyuz-U | Progress M-26M</t>
  </si>
  <si>
    <t>02/17/2015 11 a.m.</t>
  </si>
  <si>
    <t>Soyuz 2.1a | Bars-M (Kosmos 2503)</t>
  </si>
  <si>
    <t>02/27/2015 11:01 a.m.</t>
  </si>
  <si>
    <t>Falcon 9 v1.1 | Eutelsat 115 West B &amp; ABS-3A</t>
  </si>
  <si>
    <t>Eutelsat 115 West B &amp; ABS-3A</t>
  </si>
  <si>
    <t>03/02/2015 3:50 a.m.</t>
  </si>
  <si>
    <t>Atlas V 421 | MMS</t>
  </si>
  <si>
    <t>03/13/2015 2:44 a.m.</t>
  </si>
  <si>
    <t>Proton-M Briz-M | Ekspress AM7</t>
  </si>
  <si>
    <t>03/18/2015 10:05 p.m.</t>
  </si>
  <si>
    <t>Delta IV M+(4,2) | GPS IIF-9 (USA-260)</t>
  </si>
  <si>
    <t>03/25/2015 6:36 p.m.</t>
  </si>
  <si>
    <t>Dnepr 1 | KOMPSat-3A</t>
  </si>
  <si>
    <t>03/25/2015 10:08 p.m.</t>
  </si>
  <si>
    <t>H-IIA 202 | IGS Optical 5</t>
  </si>
  <si>
    <t>03/26/2015 1:21 a.m.</t>
  </si>
  <si>
    <t>Soyuz FG | Soyuz TMA-16M</t>
  </si>
  <si>
    <t>Soyuz TMA-16M</t>
  </si>
  <si>
    <t>03/27/2015 7:42 p.m.</t>
  </si>
  <si>
    <t>Soyuz STB/Fregat | Galileo FOC-3 &amp; Galileo FOC-4</t>
  </si>
  <si>
    <t>03/27/2015 9:46 p.m.</t>
  </si>
  <si>
    <t>PSLV XL | IRNSS-1D</t>
  </si>
  <si>
    <t>03/28/2015 11:49 a.m.</t>
  </si>
  <si>
    <t>Long March 3C / YZ-1 | BDS I1-S</t>
  </si>
  <si>
    <t>Long March 3C/YZ-1</t>
  </si>
  <si>
    <t>03/30/2015 1:52 p.m.</t>
  </si>
  <si>
    <t>Rokot / Briz-KM | Gonets M-21, Gonets M-22, Gonets M-23, Kosmos 2504</t>
  </si>
  <si>
    <t>Gonets M-21, Gonets M-22, Gonets M-23, Kosmos 2504</t>
  </si>
  <si>
    <t>03/31/2015 1:47 p.m.</t>
  </si>
  <si>
    <t>Falcon 9 v1.1 | SpX CRS-6</t>
  </si>
  <si>
    <t>SpX CRS-6</t>
  </si>
  <si>
    <t>04/14/2015 8:10 p.m.</t>
  </si>
  <si>
    <t>Ariane 5 ECA | Thor-7 &amp; SICRAL-2</t>
  </si>
  <si>
    <t>Thor-7 &amp; SICRAL-2</t>
  </si>
  <si>
    <t>04/26/2015 8 p.m.</t>
  </si>
  <si>
    <t>Falcon 9 v1.1 | TürkmenÄlem 52E/MonacoSAT</t>
  </si>
  <si>
    <t>TurkmenÃ„lem52E/MonacoSAT</t>
  </si>
  <si>
    <t>04/27/2015 11:03 p.m.</t>
  </si>
  <si>
    <t>Soyuz 2.1a | Progress M-27M</t>
  </si>
  <si>
    <t>04/28/2015 7:09 a.m.</t>
  </si>
  <si>
    <t>New Shepard | NS-1</t>
  </si>
  <si>
    <t>Blue Origin</t>
  </si>
  <si>
    <t>New Shepard</t>
  </si>
  <si>
    <t>NS-1</t>
  </si>
  <si>
    <t>04/29/2015 5:06 p.m.</t>
  </si>
  <si>
    <t>West Texas Suborbital Launch Site/ Corn Ranch | Corn Ranch, USA</t>
  </si>
  <si>
    <t>Proton-M Briz-M | Mexsat-1</t>
  </si>
  <si>
    <t>05/16/2015 5:47 a.m.</t>
  </si>
  <si>
    <t>Atlas V 501 | OTV-4 (X-37B) (USA 261) (AFSPC-5) &amp; ULTRASat cubesat deployer</t>
  </si>
  <si>
    <t>OTV-4 (X-37B) (USA 261) ( AFSPC-5) &amp; ULTRASat cubesat deployer</t>
  </si>
  <si>
    <t>05/20/2015 3:05 p.m.</t>
  </si>
  <si>
    <t>Ariane 5 ECA | DirecTV 15 &amp; Sky Mexico 1</t>
  </si>
  <si>
    <t>DirecTV 15 &amp; Sky Mexico 1</t>
  </si>
  <si>
    <t>05/27/2015 9:16 p.m.</t>
  </si>
  <si>
    <t>Soyuz 2.1a | Kobalt-M (Kosmos 2505)</t>
  </si>
  <si>
    <t>06/05/2015 3:23 p.m.</t>
  </si>
  <si>
    <t>Vega | Sentinel-2A</t>
  </si>
  <si>
    <t>06/23/2015 1:51 a.m.</t>
  </si>
  <si>
    <t>Soyuz | Persona (Kosmos 2506)</t>
  </si>
  <si>
    <t>Persona</t>
  </si>
  <si>
    <t>06/23/2015 4:44 p.m.</t>
  </si>
  <si>
    <t>Long March 4B | Gaofen 8 (allegedly)</t>
  </si>
  <si>
    <t>06/26/2015 6:22 a.m.</t>
  </si>
  <si>
    <t>Falcon 9 v1.1 | SpX CRS-7</t>
  </si>
  <si>
    <t>SpX CRS-7</t>
  </si>
  <si>
    <t>06/28/2015 2:21 p.m.</t>
  </si>
  <si>
    <t>Soyuz U | Progress M-28M (60P)</t>
  </si>
  <si>
    <t>Progress M-28M (60P)</t>
  </si>
  <si>
    <t>07/03/2015 4:55 a.m.</t>
  </si>
  <si>
    <t>PSLV XL | DMC-3A, DMC-3B, DMC-3C, CBNT-1 &amp; DeOrbitSAIL</t>
  </si>
  <si>
    <t>DMC-3, CBNT-1 &amp; DeOrbitSAIL</t>
  </si>
  <si>
    <t>07/10/2015 4:28 p.m.</t>
  </si>
  <si>
    <t>Atlas V 401 | GPS IIF-10 (USA-262)</t>
  </si>
  <si>
    <t>GPS IIF-10</t>
  </si>
  <si>
    <t>07/15/2015 3:36 p.m.</t>
  </si>
  <si>
    <t>Ariane 5 ECA | Star One C4 &amp; MSG 4</t>
  </si>
  <si>
    <t>Star One C4 &amp; MSG 4</t>
  </si>
  <si>
    <t>07/15/2015 9:42 p.m.</t>
  </si>
  <si>
    <t>Soyuz-FG | Soyuz TMA-17M</t>
  </si>
  <si>
    <t>ISS 44</t>
  </si>
  <si>
    <t>07/22/2015 9:02 p.m.</t>
  </si>
  <si>
    <t>Delta IV M+(5,4) | WGS-7 (USA-263)</t>
  </si>
  <si>
    <t>WGS-7 (USA-263)</t>
  </si>
  <si>
    <t>07/24/2015 12:07 a.m.</t>
  </si>
  <si>
    <t>Long March 3B / YZ-1 | BDS M1-S &amp; BDS M2-S</t>
  </si>
  <si>
    <t>Long March 3B/YZ-1</t>
  </si>
  <si>
    <t>BDS-3 M1 &amp; BDS-3 M2</t>
  </si>
  <si>
    <t>07/25/2015 12:29 p.m.</t>
  </si>
  <si>
    <t>H-IIB 304 | Kounotori 5 (HTV-5)</t>
  </si>
  <si>
    <t>Kounotori 5 (HTV-5)</t>
  </si>
  <si>
    <t>08/19/2015 11:50 a.m.</t>
  </si>
  <si>
    <t>Ariane 5 ECA | Eutelsat 8 West B &amp; Intelsat 34</t>
  </si>
  <si>
    <t>Eutelsat 8 West B &amp; Intelsat 34</t>
  </si>
  <si>
    <t>08/20/2015 8:34 p.m.</t>
  </si>
  <si>
    <t>Long March 4C | Yaogan-27</t>
  </si>
  <si>
    <t>08/27/2015 2:31 a.m.</t>
  </si>
  <si>
    <t>GSLV Mk II | GSAT-6</t>
  </si>
  <si>
    <t>08/27/2015 11:22 a.m.</t>
  </si>
  <si>
    <t>Proton-M Briz-M | Inmarsat-5 F3</t>
  </si>
  <si>
    <t>Inmarsat-5 F3</t>
  </si>
  <si>
    <t>08/28/2015 11:44 a.m.</t>
  </si>
  <si>
    <t>Soyuz FG | Soyuz TMA-18M</t>
  </si>
  <si>
    <t>Soyuz TMA-18M</t>
  </si>
  <si>
    <t>09/02/2015 4:37 a.m.</t>
  </si>
  <si>
    <t>Atlas V 551 | MUOS-4</t>
  </si>
  <si>
    <t>MUOS-4</t>
  </si>
  <si>
    <t>09/02/2015 10:18 a.m.</t>
  </si>
  <si>
    <t>Soyuz STB/Fregat | Galileo FOC-5 &amp; Galileo FOC-6</t>
  </si>
  <si>
    <t>09/11/2015 2:08 a.m.</t>
  </si>
  <si>
    <t>Long March 3B/E | TJS-1 (TJSW-1)</t>
  </si>
  <si>
    <t>09/12/2015 3:42 p.m.</t>
  </si>
  <si>
    <t>Long March 2D | Gaofen 9</t>
  </si>
  <si>
    <t>09/14/2015 4:42 a.m.</t>
  </si>
  <si>
    <t>Proton-M/Blok DM-03 | Ekspress AM8</t>
  </si>
  <si>
    <t>09/14/2015 7 p.m.</t>
  </si>
  <si>
    <t>Long March 6 | 20 Amateur satellites</t>
  </si>
  <si>
    <t>Long March 6</t>
  </si>
  <si>
    <t>09/19/2015 11:01 p.m.</t>
  </si>
  <si>
    <t>Launch Complex 16 | Taiyuan, People's Republic of China</t>
  </si>
  <si>
    <t>Rokot / Briz-KM | 3 x Strela-3M (Kosmos 2507, Kosmos 2508, Kosmos 2509)</t>
  </si>
  <si>
    <t>09/23/2015 9:59 p.m.</t>
  </si>
  <si>
    <t>Long March 11 | SECM-1 ( Pujiang-1, Tianwang 1A, Tianwang 1B, Tianwang 1C )</t>
  </si>
  <si>
    <t>Long March 11</t>
  </si>
  <si>
    <t>09/25/2015 1:41 a.m.</t>
  </si>
  <si>
    <t>PSLV XL | Astrosat</t>
  </si>
  <si>
    <t>09/28/2015 4:30 a.m.</t>
  </si>
  <si>
    <t>Long March 3B/E | BDS I2-S</t>
  </si>
  <si>
    <t>09/29/2015 11:13 p.m.</t>
  </si>
  <si>
    <t>Ariane 5 ECA | Sky Muster I (NBN-Co 1A) &amp; ARSAT-2</t>
  </si>
  <si>
    <t>Sky Muster I (NBN-Co 1A) &amp; ARSAT-2</t>
  </si>
  <si>
    <t>09/30/2015 8:30 p.m.</t>
  </si>
  <si>
    <t>Soyuz-U | Progress M-29M (61P)</t>
  </si>
  <si>
    <t>10/01/2015 4:49 p.m.</t>
  </si>
  <si>
    <t>Atlas V 421 | Mexsat-2 (Morelos III)</t>
  </si>
  <si>
    <t>10/02/2015 10:28 a.m.</t>
  </si>
  <si>
    <t>Long March 2D | Jilin-1</t>
  </si>
  <si>
    <t>Jilin-1</t>
  </si>
  <si>
    <t>10/07/2015 4:13 a.m.</t>
  </si>
  <si>
    <t>Atlas V 401 | NROL-55 (Multipayload mission)</t>
  </si>
  <si>
    <t>NROL-55 (Multipayload mission)</t>
  </si>
  <si>
    <t>10/08/2015 12:49 p.m.</t>
  </si>
  <si>
    <t>Long March 3B/E | APStar-9</t>
  </si>
  <si>
    <t>10/16/2015 4:16 p.m.</t>
  </si>
  <si>
    <t>Proton-M/Briz-M | Türksat 4B</t>
  </si>
  <si>
    <t>Türksat 4B</t>
  </si>
  <si>
    <t>10/16/2015 8:40 p.m.</t>
  </si>
  <si>
    <t>Long March 2D | Tianhui-1C</t>
  </si>
  <si>
    <t>10/26/2015 7:10 a.m.</t>
  </si>
  <si>
    <t>Atlas V 401 | GPS IIF-11 (USA-265)</t>
  </si>
  <si>
    <t>GPS IIF-11</t>
  </si>
  <si>
    <t>10/31/2015 4:13 p.m.</t>
  </si>
  <si>
    <t>Long March 3B/E | Zhongxing-2C (Chinasat-2C)</t>
  </si>
  <si>
    <t>11/03/2015 4:25 p.m.</t>
  </si>
  <si>
    <t>SPARK | ORS-4</t>
  </si>
  <si>
    <t>Sandia National Laboratories</t>
  </si>
  <si>
    <t>SPARK</t>
  </si>
  <si>
    <t>11/04/2015 3:45 a.m.</t>
  </si>
  <si>
    <t>LP-41 | Kauai, USA</t>
  </si>
  <si>
    <t>Long March 4B | Yaogan-28</t>
  </si>
  <si>
    <t>11/08/2015 7:06 a.m.</t>
  </si>
  <si>
    <t>Ariane 5 ECA | Arabsat 6B &amp; GSAT-15</t>
  </si>
  <si>
    <t>Arabsat 6B &amp; GSAT-15</t>
  </si>
  <si>
    <t>11/10/2015 9:34 p.m.</t>
  </si>
  <si>
    <t>Soyuz-2.1b/Fregat | EKS (Tundra) (Kosmos 2510)</t>
  </si>
  <si>
    <t>EKS (Tundra) (Kosmos 2510)</t>
  </si>
  <si>
    <t>11/17/2015 6:33 a.m.</t>
  </si>
  <si>
    <t>Long March 3B/E | LaoSat-1</t>
  </si>
  <si>
    <t>LaoSat-1</t>
  </si>
  <si>
    <t>11/20/2015 4:07 p.m.</t>
  </si>
  <si>
    <t>New Shepard | NS-2</t>
  </si>
  <si>
    <t>NS-2</t>
  </si>
  <si>
    <t>11/23/2015 5:21 p.m.</t>
  </si>
  <si>
    <t>H-IIA 204 | Telstar 12 VANTAGE</t>
  </si>
  <si>
    <t>Telstar 12 VANTAGE</t>
  </si>
  <si>
    <t>11/24/2015 6:50 a.m.</t>
  </si>
  <si>
    <t>Long March 4C | Yaogan-29</t>
  </si>
  <si>
    <t>11/26/2015 9:24 p.m.</t>
  </si>
  <si>
    <t>Vega | LISA Pathfinder</t>
  </si>
  <si>
    <t>LISA Pathfinder</t>
  </si>
  <si>
    <t>12/03/2015 4:04 a.m.</t>
  </si>
  <si>
    <t>Soyuz 2.1v/Volga | Kanopus-ST (Kosmos 2511) &amp; KYuA-1 (Kosmos 2512)</t>
  </si>
  <si>
    <t>12/05/2015 2:09 p.m.</t>
  </si>
  <si>
    <t>Atlas V 401 | Cygnus CRS Orb-4 (S.S. Deke Slayton II)</t>
  </si>
  <si>
    <t>Cygnus CRS Orb-4 (S.S. Deke Slayton II)</t>
  </si>
  <si>
    <t>12/06/2015 9:44 p.m.</t>
  </si>
  <si>
    <t>Long March 3B/E | ChinaSat-1C</t>
  </si>
  <si>
    <t>12/09/2015 4:46 p.m.</t>
  </si>
  <si>
    <t>Zenit-3F | Elektro-L No.2</t>
  </si>
  <si>
    <t>Electro-L No.2</t>
  </si>
  <si>
    <t>12/11/2015 1:45 p.m.</t>
  </si>
  <si>
    <t>Proton-M Briz-M | Garpun No. 12L (Kosmos-2513)</t>
  </si>
  <si>
    <t>Garpun</t>
  </si>
  <si>
    <t>12/13/2015 12:19 a.m.</t>
  </si>
  <si>
    <t>Soyuz FG | Soyuz TMA-19M</t>
  </si>
  <si>
    <t>Soyuz TMA-19M</t>
  </si>
  <si>
    <t>12/15/2015 11:03 a.m.</t>
  </si>
  <si>
    <t>PSLV-CA | TeLEOS-1</t>
  </si>
  <si>
    <t>TeLEOS-1</t>
  </si>
  <si>
    <t>12/16/2015 12:30 p.m.</t>
  </si>
  <si>
    <t>Long March 2D | DAMPE ( Wukong/Monkey King )</t>
  </si>
  <si>
    <t>DAMPE</t>
  </si>
  <si>
    <t>12/17/2015 12:12 a.m.</t>
  </si>
  <si>
    <t>Soyuz STB/Fregat | Galileo FOC-7 &amp; Galileo FOC-8</t>
  </si>
  <si>
    <t>Galileo FOC-7 &amp; Galileo FOC-8</t>
  </si>
  <si>
    <t>12/17/2015 11:51 a.m.</t>
  </si>
  <si>
    <t>Soyuz 2.1a | Progress MS (62P)</t>
  </si>
  <si>
    <t>Progress MS (62P)</t>
  </si>
  <si>
    <t>12/21/2015 8:44 a.m.</t>
  </si>
  <si>
    <t>Falcon 9 Full Thrust | Orbcomm OG2 Mission 2</t>
  </si>
  <si>
    <t>Orbcomm OG2 Mission 2</t>
  </si>
  <si>
    <t>12/22/2015 1:29 a.m.</t>
  </si>
  <si>
    <t>Proton-M Briz-M | Ekspress AMU1 / (EUTELSAT 36C)</t>
  </si>
  <si>
    <t>Ekspress AMU1</t>
  </si>
  <si>
    <t>12/24/2015 9:31 p.m.</t>
  </si>
  <si>
    <t>Long March 3B/E | Gaofen 4</t>
  </si>
  <si>
    <t>Gaofen 4</t>
  </si>
  <si>
    <t>12/28/2015 4:04 p.m.</t>
  </si>
  <si>
    <t>Long March 3B/E | BELINTERSAT-1</t>
  </si>
  <si>
    <t>BELINTERSAT-1</t>
  </si>
  <si>
    <t>01/15/2016 4:57 p.m.</t>
  </si>
  <si>
    <t>Falcon 9 v1.1 | Jason-3</t>
  </si>
  <si>
    <t>Jason 3</t>
  </si>
  <si>
    <t>01/17/2016 6:42 p.m.</t>
  </si>
  <si>
    <t>PSLV XL | IRNSS-1E</t>
  </si>
  <si>
    <t>IRNSS-1E</t>
  </si>
  <si>
    <t>01/20/2016 4:01 a.m.</t>
  </si>
  <si>
    <t>New Shepard | NS-3</t>
  </si>
  <si>
    <t>NS-3</t>
  </si>
  <si>
    <t>01/22/2016 4 p.m.</t>
  </si>
  <si>
    <t>Ariane 5 ECA | Intelsat 29e</t>
  </si>
  <si>
    <t>Intelsat 29e</t>
  </si>
  <si>
    <t>01/27/2016 11:20 p.m.</t>
  </si>
  <si>
    <t>Proton-M Briz-M | Eutelsat 9B</t>
  </si>
  <si>
    <t>Eutelsat 9B</t>
  </si>
  <si>
    <t>01/29/2016 10:20 p.m.</t>
  </si>
  <si>
    <t>Long March 3C / YZ-1 | Beidou M3-S</t>
  </si>
  <si>
    <t>02/01/2016 7:29 a.m.</t>
  </si>
  <si>
    <t>Atlas V 401 | GPS IIF-12 (USA-266)</t>
  </si>
  <si>
    <t>GPS IIF-12</t>
  </si>
  <si>
    <t>02/05/2016 1:38 p.m.</t>
  </si>
  <si>
    <t>Soyuz-2.1b/Fregat | Glonass-M (Kosmos 2514)</t>
  </si>
  <si>
    <t>Glonass-M (Kosmos 2514)</t>
  </si>
  <si>
    <t>02/07/2016 12:21 a.m.</t>
  </si>
  <si>
    <t>Unha | Kwangmyongsong-4</t>
  </si>
  <si>
    <t>Kwangmyongsong</t>
  </si>
  <si>
    <t>02/07/2016 12:30 a.m.</t>
  </si>
  <si>
    <t>Delta IV M+(5,2) | NROL-45 (Topaz-4) (USA-267)</t>
  </si>
  <si>
    <t>NROL-45 (Topaz-4) (USA-267)</t>
  </si>
  <si>
    <t>02/10/2016 11:40 a.m.</t>
  </si>
  <si>
    <t>Rokot / Briz-KM | Sentinel-3A</t>
  </si>
  <si>
    <t>Sentinel-3A</t>
  </si>
  <si>
    <t>02/16/2016 5:57 p.m.</t>
  </si>
  <si>
    <t>H-IIA 202 | Astro-H (Hitomi)</t>
  </si>
  <si>
    <t>Astro-H (Hitomi)</t>
  </si>
  <si>
    <t>02/17/2016 8:45 a.m.</t>
  </si>
  <si>
    <t>Falcon 9 Full Thrust | SES-9</t>
  </si>
  <si>
    <t>SES-9</t>
  </si>
  <si>
    <t>03/04/2016 11:35 p.m.</t>
  </si>
  <si>
    <t>Ariane 5 ECA | Eutelsat 65 West A</t>
  </si>
  <si>
    <t>Eutelsat 65 West A</t>
  </si>
  <si>
    <t>03/09/2016 5:20 a.m.</t>
  </si>
  <si>
    <t>PSLV XL | IRNSS-1F</t>
  </si>
  <si>
    <t>IRNSS-1F</t>
  </si>
  <si>
    <t>03/10/2016 10:31 a.m.</t>
  </si>
  <si>
    <t>Soyuz 2.1b | Resurs-P No.3</t>
  </si>
  <si>
    <t>Resurs-P No.3</t>
  </si>
  <si>
    <t>03/13/2016 6:56 p.m.</t>
  </si>
  <si>
    <t>Proton-M Briz-M | ExoMars Trace Gas Orbiter &amp; EDM Schiaparelli lander</t>
  </si>
  <si>
    <t>ExoMars Trace Gas Orbiter &amp; EDM Schiaparelli lander</t>
  </si>
  <si>
    <t>03/14/2016 9:31 a.m.</t>
  </si>
  <si>
    <t>Soyuz FG | Soyuz TMA-20M</t>
  </si>
  <si>
    <t>Soyuz TMA-20M</t>
  </si>
  <si>
    <t>03/18/2016 9:26 p.m.</t>
  </si>
  <si>
    <t>Atlas V 401 | Cygnus CRS OA-6 (S.S. Rick Husband)</t>
  </si>
  <si>
    <t>Cygnus CRS OA-6 (S.S. Rick Husband)</t>
  </si>
  <si>
    <t>03/23/2016 3:05 a.m.</t>
  </si>
  <si>
    <t>Soyuz 2.1a | Bars-M No. 2 (Kosmos 2515)</t>
  </si>
  <si>
    <t>03/24/2016 9:42 a.m.</t>
  </si>
  <si>
    <t>Long March 3A | Beidou No. 22</t>
  </si>
  <si>
    <t>03/29/2016 8:11 p.m.</t>
  </si>
  <si>
    <t>Soyuz 2.1a | Progress MS-02 (63P)</t>
  </si>
  <si>
    <t>Progress MS-02 (63P)</t>
  </si>
  <si>
    <t>03/31/2016 4:23 p.m.</t>
  </si>
  <si>
    <t>New Shepard | NS-4</t>
  </si>
  <si>
    <t>NS-4</t>
  </si>
  <si>
    <t>04/02/2016 4:18 p.m.</t>
  </si>
  <si>
    <t>Long March 2D | Shijian 10</t>
  </si>
  <si>
    <t>Shijian-10</t>
  </si>
  <si>
    <t>04/05/2016 5:38 p.m.</t>
  </si>
  <si>
    <t>Falcon 9 Full Thrust | SpX CRS-8</t>
  </si>
  <si>
    <t>SpX CRS-8</t>
  </si>
  <si>
    <t>04/08/2016 8:43 p.m.</t>
  </si>
  <si>
    <t>Soyuz STA/Fregat | Sentinel-1B</t>
  </si>
  <si>
    <t>Sentinel-1B</t>
  </si>
  <si>
    <t>04/25/2016 9:02 p.m.</t>
  </si>
  <si>
    <t>Soyuz-2.1a/Volga | Mikhailo Lomonosov, Aist-2D &amp; SamSat 218</t>
  </si>
  <si>
    <t>Soyuz 2.1a/Volga</t>
  </si>
  <si>
    <t>Mikhailo Lomonosov, Aist-2D &amp; SamSat 218</t>
  </si>
  <si>
    <t>04/28/2016 2:01 a.m.</t>
  </si>
  <si>
    <t>Cosmodrome Site 1S | Vostochny Cosmodrome, Siberia, Russian Federation</t>
  </si>
  <si>
    <t>PSLV XL | IRNSS-1G</t>
  </si>
  <si>
    <t>IRNSS-1G</t>
  </si>
  <si>
    <t>04/28/2016 7:20 a.m.</t>
  </si>
  <si>
    <t>Falcon 9 Full Thrust | JCSAT-14</t>
  </si>
  <si>
    <t>JCSAT-14</t>
  </si>
  <si>
    <t>05/06/2016 5:21 a.m.</t>
  </si>
  <si>
    <t>Long March 2D | Yaogan-30</t>
  </si>
  <si>
    <t>Yaogan-30</t>
  </si>
  <si>
    <t>05/15/2016 2:43 a.m.</t>
  </si>
  <si>
    <t>Soyuz STB/Fregat | Galileo FOC-9 &amp; Galileo FOC-10</t>
  </si>
  <si>
    <t>Galileo FOC-9 &amp; Galileo FOC-10</t>
  </si>
  <si>
    <t>05/24/2016 8:48 a.m.</t>
  </si>
  <si>
    <t>Falcon 9 Full Thrust | Thaicom 8</t>
  </si>
  <si>
    <t>Thaicom 8</t>
  </si>
  <si>
    <t>05/27/2016 9:39 p.m.</t>
  </si>
  <si>
    <t>Soyuz-2.1b/Fregat | Glonass-M No. 53 (Kosmos 2516)</t>
  </si>
  <si>
    <t>Glonass-M No. 53 (Kosmos 2516)</t>
  </si>
  <si>
    <t>05/29/2016 8:44 a.m.</t>
  </si>
  <si>
    <t>Long March 4B | Ziyuan 3-02 &amp; Ã‘uSat-1 &amp; -2 (Fresco and Batata)</t>
  </si>
  <si>
    <t>Ziyuan 3-02 &amp; Ã‘uSat-1 &amp; -2 (Fresco and Batata)</t>
  </si>
  <si>
    <t>05/30/2016 3:17 a.m.</t>
  </si>
  <si>
    <t>Rokot/Briz-KM | Geo-IK-2 No.12L (Kosmos 2517)</t>
  </si>
  <si>
    <t>Geo-IK-2 No.12L (Kosmos 2517)</t>
  </si>
  <si>
    <t>06/04/2016 2 p.m.</t>
  </si>
  <si>
    <t>Proton-M Briz-M | Intelsat 31/DLA-2</t>
  </si>
  <si>
    <t>Intelsat 31/DLA-2</t>
  </si>
  <si>
    <t>06/09/2016 7:10 a.m.</t>
  </si>
  <si>
    <t>Delta IV Heavy | NROL-37</t>
  </si>
  <si>
    <t>NROL-37</t>
  </si>
  <si>
    <t>06/11/2016 5:51 p.m.</t>
  </si>
  <si>
    <t>Space Launch Complex 37A | Cape Canaveral, FL, USA</t>
  </si>
  <si>
    <t>Long March 3C | Beidou-2 G7</t>
  </si>
  <si>
    <t>Beidou-2 G7</t>
  </si>
  <si>
    <t>06/12/2016 3:30 p.m.</t>
  </si>
  <si>
    <t>Falcon 9 Full Thrust | Eutelsat 117 West B &amp; ABS-2A</t>
  </si>
  <si>
    <t>Eutelsat 117 West B &amp; ABS-2A</t>
  </si>
  <si>
    <t>06/15/2016 2:29 p.m.</t>
  </si>
  <si>
    <t>Ariane 5 ECA | Echostar 18 &amp; BRIsat</t>
  </si>
  <si>
    <t>Echostar 18 &amp; BRIsat</t>
  </si>
  <si>
    <t>06/18/2016 9:38 p.m.</t>
  </si>
  <si>
    <t>New Shepard | NS-5</t>
  </si>
  <si>
    <t>NS-5</t>
  </si>
  <si>
    <t>06/19/2016 3:15 p.m.</t>
  </si>
  <si>
    <t>PSLV XL | Cartosat-2C &amp; 19 small satellites</t>
  </si>
  <si>
    <t>Cartosat 2C &amp; 19 small satellites</t>
  </si>
  <si>
    <t>06/22/2016 3:56 a.m.</t>
  </si>
  <si>
    <t>Atlas V 551 | MUOS-5</t>
  </si>
  <si>
    <t>MUOS-5</t>
  </si>
  <si>
    <t>06/24/2016 2:30 p.m.</t>
  </si>
  <si>
    <t>Long March 7 / YZ-1A | Development Flight 1</t>
  </si>
  <si>
    <t>Long March 7</t>
  </si>
  <si>
    <t>Development Flight 1</t>
  </si>
  <si>
    <t>06/25/2016 noon</t>
  </si>
  <si>
    <t>Wenchang | Wenchang Satellite Launch Center, People's Republic of China</t>
  </si>
  <si>
    <t>Long March 4B | Shijian 16-02</t>
  </si>
  <si>
    <t>06/29/2016 3:21 a.m.</t>
  </si>
  <si>
    <t>Soyuz-FG | Soyuz MS (MS-01)</t>
  </si>
  <si>
    <t>Soyuz MS (MS-01)</t>
  </si>
  <si>
    <t>07/07/2016 1:36 a.m.</t>
  </si>
  <si>
    <t>Soyuz-U | Progress MS-03 (64P)</t>
  </si>
  <si>
    <t>Progress MS-03 (64P)</t>
  </si>
  <si>
    <t>07/16/2016 9:41 p.m.</t>
  </si>
  <si>
    <t>Falcon 9 Full Thrust | SpX CRS-9</t>
  </si>
  <si>
    <t>SpX CRS-9</t>
  </si>
  <si>
    <t>07/18/2016 4:45 a.m.</t>
  </si>
  <si>
    <t>Atlas V 421 | NROL-61</t>
  </si>
  <si>
    <t>NROL-61</t>
  </si>
  <si>
    <t>07/28/2016 12:37 p.m.</t>
  </si>
  <si>
    <t>Long March 3B/E | Tiantong 1-01</t>
  </si>
  <si>
    <t>Tiantong1-01</t>
  </si>
  <si>
    <t>08/05/2016 4:22 p.m.</t>
  </si>
  <si>
    <t>Long March 4C | Gaofen 3</t>
  </si>
  <si>
    <t>Gaofen 3</t>
  </si>
  <si>
    <t>08/09/2016 10:55 p.m.</t>
  </si>
  <si>
    <t>Falcon 9 Full Thrust | JCSAT-16</t>
  </si>
  <si>
    <t>JCSAT-16</t>
  </si>
  <si>
    <t>08/14/2016 5:26 a.m.</t>
  </si>
  <si>
    <t>Long March 2D | QUESS (Micius)</t>
  </si>
  <si>
    <t>QUESS (Micius)</t>
  </si>
  <si>
    <t>08/15/2016 5:40 p.m.</t>
  </si>
  <si>
    <t>Delta IV M+(4,2) | AFSPC-6</t>
  </si>
  <si>
    <t>AFSPC-6</t>
  </si>
  <si>
    <t>08/19/2016 4:52 a.m.</t>
  </si>
  <si>
    <t>Ariane 5 ECA | Intelsat 33e &amp; Intelsat 36</t>
  </si>
  <si>
    <t>Intelsat 33e &amp; Intelsat 36</t>
  </si>
  <si>
    <t>08/24/2016 10:16 p.m.</t>
  </si>
  <si>
    <t>Long March 4C | Gaofen 10</t>
  </si>
  <si>
    <t>Gaofen 10</t>
  </si>
  <si>
    <t>08/31/2016 6:55 p.m.</t>
  </si>
  <si>
    <t>Falcon 9 Full Thrust | Amos 6 (Failure before launch)</t>
  </si>
  <si>
    <t>Amos 6 (Failure before launch)</t>
  </si>
  <si>
    <t>09/03/2016 7 a.m.</t>
  </si>
  <si>
    <t>GSLV Mk II | INSAT-3DR</t>
  </si>
  <si>
    <t>INSAT-3DR</t>
  </si>
  <si>
    <t>09/08/2016 11:20 a.m.</t>
  </si>
  <si>
    <t>SpaceShipTwo | VSS Unity CC01</t>
  </si>
  <si>
    <t>VSS Unity CC01</t>
  </si>
  <si>
    <t>09/08/2016 noon</t>
  </si>
  <si>
    <t>Atlas V 411 | OSIRIS-REx</t>
  </si>
  <si>
    <t>OSIRIS-REx</t>
  </si>
  <si>
    <t>09/08/2016 11:05 p.m.</t>
  </si>
  <si>
    <t>Shavit-2 | Ofeq-11</t>
  </si>
  <si>
    <t>Ofeq-11</t>
  </si>
  <si>
    <t>09/13/2016 2:38 p.m.</t>
  </si>
  <si>
    <t>Long March 2F/G | Tiangong-2</t>
  </si>
  <si>
    <t>Tiangong-2</t>
  </si>
  <si>
    <t>09/15/2016 2:04 p.m.</t>
  </si>
  <si>
    <t>Vega | PerúSAT-1 / SkySat 4-7</t>
  </si>
  <si>
    <t>PerúSAT-1 / SkySat x 4</t>
  </si>
  <si>
    <t>09/16/2016 1:43 a.m.</t>
  </si>
  <si>
    <t>PSLV | SCATSat-1</t>
  </si>
  <si>
    <t>SCATSat-1</t>
  </si>
  <si>
    <t>09/26/2016 3:42 a.m.</t>
  </si>
  <si>
    <t>New Shepard | NS-6</t>
  </si>
  <si>
    <t>NS-6</t>
  </si>
  <si>
    <t>10/05/2016 4:36 p.m.</t>
  </si>
  <si>
    <t>Ariane 5 ECA | Sky Muster II (NBN-Co 1B) &amp; GSAT-18</t>
  </si>
  <si>
    <t>Sky Muster II (NBN-Co 1B) &amp; GSAT-18</t>
  </si>
  <si>
    <t>10/05/2016 8:30 p.m.</t>
  </si>
  <si>
    <t>Long March 2F/G | Shenzhou-11</t>
  </si>
  <si>
    <t>Shenzhou-11</t>
  </si>
  <si>
    <t>10/16/2016 11:30 p.m.</t>
  </si>
  <si>
    <t>Antares 230 | Cygnus CRS OA-5 (S.S. Alan Poindexter)</t>
  </si>
  <si>
    <t>Orbital ATK</t>
  </si>
  <si>
    <t>Antares 230</t>
  </si>
  <si>
    <t>Cygnus CRS OA-5 (S.S. Alan Poindexter)</t>
  </si>
  <si>
    <t>10/17/2016 11:45 p.m.</t>
  </si>
  <si>
    <t>Soyuz-FG | Soyuz MS-02</t>
  </si>
  <si>
    <t>Soyuz MS-02</t>
  </si>
  <si>
    <t>10/19/2016 8:05 a.m.</t>
  </si>
  <si>
    <t>SpaceShipTwo | VSS Unity CC02</t>
  </si>
  <si>
    <t>VSS Unity CC02</t>
  </si>
  <si>
    <t>11/01/2016 noon</t>
  </si>
  <si>
    <t>H-IIA 202 | Himawari-9</t>
  </si>
  <si>
    <t>Himawari-9</t>
  </si>
  <si>
    <t>11/02/2016 6:20 a.m.</t>
  </si>
  <si>
    <t>SpaceShipTwo | VSS Unity CC03</t>
  </si>
  <si>
    <t>VSS Unity CC03</t>
  </si>
  <si>
    <t>11/03/2016 noon</t>
  </si>
  <si>
    <t>Long March 5 / YZ-2 | Shijian 17</t>
  </si>
  <si>
    <t>Long March 5/YZ-2</t>
  </si>
  <si>
    <t>Shijian-17</t>
  </si>
  <si>
    <t>11/03/2016 12:43 p.m.</t>
  </si>
  <si>
    <t>Long March 11 | Xiaoxiang-1, XPNAV-1 &amp; 3 others.</t>
  </si>
  <si>
    <t>Xiaoxiang-1, XPNAV-1 &amp; 3 others.</t>
  </si>
  <si>
    <t>11/09/2016 11:42 p.m.</t>
  </si>
  <si>
    <t>Atlas V 401 | WorldView-4</t>
  </si>
  <si>
    <t>WorldView-4</t>
  </si>
  <si>
    <t>11/11/2016 6:30 p.m.</t>
  </si>
  <si>
    <t>Long March 2D | YunHai 1-01</t>
  </si>
  <si>
    <t>Yunhai 1-01</t>
  </si>
  <si>
    <t>11/11/2016 11:14 p.m.</t>
  </si>
  <si>
    <t>Ariane 5 ES | Galileo FOC-11, FOC-12, FOC-13, FOC-14</t>
  </si>
  <si>
    <t>Galileo FOC-11, FOC-12, FOC-13, FOC-14</t>
  </si>
  <si>
    <t>11/17/2016 1:06 p.m.</t>
  </si>
  <si>
    <t>Soyuz-FG | Soyuz MS-03</t>
  </si>
  <si>
    <t>Soyuz MS-03</t>
  </si>
  <si>
    <t>11/17/2016 8:20 p.m.</t>
  </si>
  <si>
    <t>Atlas V 541 | GOES-R</t>
  </si>
  <si>
    <t>GOES-R</t>
  </si>
  <si>
    <t>11/19/2016 11:42 p.m.</t>
  </si>
  <si>
    <t>Long March 3C | Tianlian 1-04</t>
  </si>
  <si>
    <t>Tianlian 1-04</t>
  </si>
  <si>
    <t>11/22/2016 3:24 p.m.</t>
  </si>
  <si>
    <t>SpaceShipTwo | VSS Unity CC04</t>
  </si>
  <si>
    <t>VSS Unity CC04</t>
  </si>
  <si>
    <t>11/30/2016 noon</t>
  </si>
  <si>
    <t>Soyuz-U | Progress MS-04 (65P)</t>
  </si>
  <si>
    <t>Progress MS-04 (65P)</t>
  </si>
  <si>
    <t>12/01/2016 2:51 p.m.</t>
  </si>
  <si>
    <t>SpaceShipTwo | VSS Unity GF01</t>
  </si>
  <si>
    <t>VSS Unity GF01</t>
  </si>
  <si>
    <t>12/03/2016 noon</t>
  </si>
  <si>
    <t>Vega | Göktürk-1A</t>
  </si>
  <si>
    <t>Göktürk-1A</t>
  </si>
  <si>
    <t>12/05/2016 1:51 p.m.</t>
  </si>
  <si>
    <t>PSLV XL | Resourcesat-2A</t>
  </si>
  <si>
    <t>Resourcesat-2A</t>
  </si>
  <si>
    <t>12/07/2016 4:54 a.m.</t>
  </si>
  <si>
    <t>Delta IV M+(5,4) | WGS-8 (USA-272)</t>
  </si>
  <si>
    <t>WGS-8 (USA-272)</t>
  </si>
  <si>
    <t>12/07/2016 11:53 p.m.</t>
  </si>
  <si>
    <t>H-IIB 304 | Kounotori 6 (HTV-6)</t>
  </si>
  <si>
    <t>Kounotori 6 (HTV-6)</t>
  </si>
  <si>
    <t>12/09/2016 1:26 p.m.</t>
  </si>
  <si>
    <t>Long March 3B | Fengyun-4A</t>
  </si>
  <si>
    <t>Fengyun-4A</t>
  </si>
  <si>
    <t>12/10/2016 4:11 p.m.</t>
  </si>
  <si>
    <t>Pegasus XL | 8 x CYGNSS</t>
  </si>
  <si>
    <t>8 x CYGNSS</t>
  </si>
  <si>
    <t>12/15/2016 1:37 p.m.</t>
  </si>
  <si>
    <t>Atlas V 431 | Echostar 19 (Jupiter-2)</t>
  </si>
  <si>
    <t>Echostar 19 (Jupiter-2)</t>
  </si>
  <si>
    <t>12/18/2016 7:13 p.m.</t>
  </si>
  <si>
    <t>Epsilon | ERG (ARASE)</t>
  </si>
  <si>
    <t>ERG (Exploration of energization and Radiation in Geospace)</t>
  </si>
  <si>
    <t>12/20/2016 11 a.m.</t>
  </si>
  <si>
    <t>Long March 2D | Tansat (CarbonSat)</t>
  </si>
  <si>
    <t>Tansat (CarbonSat)</t>
  </si>
  <si>
    <t>12/21/2016 7:22 p.m.</t>
  </si>
  <si>
    <t>Ariane 5 ECA | Star One D1 &amp; JCSAT-15</t>
  </si>
  <si>
    <t>Star One D1 &amp; JCSAT-15</t>
  </si>
  <si>
    <t>12/21/2016 8:30 p.m.</t>
  </si>
  <si>
    <t>SpaceShipTwo | VSS Unity GF02</t>
  </si>
  <si>
    <t>VSS Unity GF02</t>
  </si>
  <si>
    <t>12/22/2016 noon</t>
  </si>
  <si>
    <t>Long March 2D | SuperView-1 (Gaojing 1-01 &amp; Gaojing 1-02)</t>
  </si>
  <si>
    <t>Gaojing-1</t>
  </si>
  <si>
    <t>12/28/2016 3:23 a.m.</t>
  </si>
  <si>
    <t>Long March 3B | TJS-2 (TJSW-2)</t>
  </si>
  <si>
    <t>TJS 2 (TJSW-2)</t>
  </si>
  <si>
    <t>01/05/2017 3:18 p.m.</t>
  </si>
  <si>
    <t>Kuaizhou-1A | Multiple payloads</t>
  </si>
  <si>
    <t>ExPace</t>
  </si>
  <si>
    <t>Multiple payloads</t>
  </si>
  <si>
    <t>01/09/2017 4:11 a.m.</t>
  </si>
  <si>
    <t>Launch Area 4? | Jiuquan, People's Republic of China</t>
  </si>
  <si>
    <t>Falcon 9 Full Thrust | Iridium-1</t>
  </si>
  <si>
    <t>Iridium-1</t>
  </si>
  <si>
    <t>01/14/2017 5:54 p.m.</t>
  </si>
  <si>
    <t>SS-520-4 | TRICOM-1</t>
  </si>
  <si>
    <t>SS-520</t>
  </si>
  <si>
    <t>TRICOM-1</t>
  </si>
  <si>
    <t>01/14/2017 11:33 p.m.</t>
  </si>
  <si>
    <t>KS Center | Uchinoura Space Center, Japan</t>
  </si>
  <si>
    <t>Atlas V 401 | SBIRS GEO Flight 3 (SBIRS GEO-4)</t>
  </si>
  <si>
    <t>SBIRS GEO Flight 3 (SBIRS GEO-4)</t>
  </si>
  <si>
    <t>01/21/2017 12:42 a.m.</t>
  </si>
  <si>
    <t>H-IIA 204 | DSN 2 (Kirameki 2)</t>
  </si>
  <si>
    <t>DSN 2 (Kirameki 2)</t>
  </si>
  <si>
    <t>01/24/2017 7:44 a.m.</t>
  </si>
  <si>
    <t>Soyuz STB/Fregat-MT | Hispasat 36W-1 (Hispasat AG1)</t>
  </si>
  <si>
    <t>Hispasat 36W-1 (Hispasat AG1)</t>
  </si>
  <si>
    <t>01/28/2017 1:03 a.m.</t>
  </si>
  <si>
    <t>Ariane 5 ECA | SKY Brasil-1 (Intelsat-32e) &amp; Telkom-3S</t>
  </si>
  <si>
    <t>SKY Brasil-1 (Intelsat-32e) &amp; Telkom-3S</t>
  </si>
  <si>
    <t>02/14/2017 9:39 p.m.</t>
  </si>
  <si>
    <t>PSLV XL | Cartosat-2D &amp; 103 others</t>
  </si>
  <si>
    <t>Cartosat-2D &amp; 103 others</t>
  </si>
  <si>
    <t>02/15/2017 3:58 a.m.</t>
  </si>
  <si>
    <t>Falcon 9 Full Thrust | SpX CRS-10</t>
  </si>
  <si>
    <t>SpX CRS-10</t>
  </si>
  <si>
    <t>02/19/2017 2:39 p.m.</t>
  </si>
  <si>
    <t>Soyuz-U | Progress MS-05 (66P)</t>
  </si>
  <si>
    <t>Progress MS-05 (66P)</t>
  </si>
  <si>
    <t>02/22/2017 5:58 a.m.</t>
  </si>
  <si>
    <t>SpaceShipTwo | VSS Unity GF03</t>
  </si>
  <si>
    <t>VSS Unity GF03</t>
  </si>
  <si>
    <t>02/24/2017 noon</t>
  </si>
  <si>
    <t>Atlas V 401 | NROL-79</t>
  </si>
  <si>
    <t>NROL-79</t>
  </si>
  <si>
    <t>03/01/2017 5:49 p.m.</t>
  </si>
  <si>
    <t>Kaituozhe-2 | Tiankun-1</t>
  </si>
  <si>
    <t>Kaituozhe</t>
  </si>
  <si>
    <t>Tiankun-1</t>
  </si>
  <si>
    <t>03/02/2017 11:53 p.m.</t>
  </si>
  <si>
    <t>Vega | Sentinel-2B</t>
  </si>
  <si>
    <t>Sentinel-2A</t>
  </si>
  <si>
    <t>03/07/2017 1:49 a.m.</t>
  </si>
  <si>
    <t>Falcon 9 Full Thrust | Echostar 23</t>
  </si>
  <si>
    <t>Echostar 23</t>
  </si>
  <si>
    <t>03/16/2017 6 a.m.</t>
  </si>
  <si>
    <t>H-IIA 202 | IGS Radar 5</t>
  </si>
  <si>
    <t>IGS Radar 5</t>
  </si>
  <si>
    <t>03/17/2017 1:20 a.m.</t>
  </si>
  <si>
    <t>Delta IV M+(5,4) | WGS-9 (USA-275)</t>
  </si>
  <si>
    <t>WGS-9 (USA-275)</t>
  </si>
  <si>
    <t>03/19/2017 12:18 a.m.</t>
  </si>
  <si>
    <t>Falcon 9 Full Thrust | SES-10</t>
  </si>
  <si>
    <t>SES-10</t>
  </si>
  <si>
    <t>03/30/2017 10:27 p.m.</t>
  </si>
  <si>
    <t>Long March 3B | Shijian-13/Chinasat-16</t>
  </si>
  <si>
    <t>Shijian-13/Chinasat-16</t>
  </si>
  <si>
    <t>04/12/2017 11:04 a.m.</t>
  </si>
  <si>
    <t>Atlas V 401 | Cygnus CRS OA-7 (S.S. John Glenn)</t>
  </si>
  <si>
    <t>Cygnus CRS OA-7 (S.S. John Glenn)</t>
  </si>
  <si>
    <t>04/18/2017 3:11 p.m.</t>
  </si>
  <si>
    <t>Soyuz-FG | Soyuz MS-04</t>
  </si>
  <si>
    <t>Soyuz MS-04</t>
  </si>
  <si>
    <t>04/20/2017 7:13 a.m.</t>
  </si>
  <si>
    <t>Long March 7 | Tianzhou-1</t>
  </si>
  <si>
    <t>Tianzhou-1</t>
  </si>
  <si>
    <t>04/20/2017 11:41 a.m.</t>
  </si>
  <si>
    <t>Falcon 9 Full Thrust | NROL-76</t>
  </si>
  <si>
    <t>NROL-76</t>
  </si>
  <si>
    <t>05/01/2017 11:15 a.m.</t>
  </si>
  <si>
    <t>SpaceShipTwo | VSS Unity GF04</t>
  </si>
  <si>
    <t>VSS Unity GF04</t>
  </si>
  <si>
    <t>05/01/2017 noon</t>
  </si>
  <si>
    <t>Ariane 5 ECA | SGDC 1 &amp; Koreasat 7</t>
  </si>
  <si>
    <t>SGDC 1 &amp; Koreasat 7</t>
  </si>
  <si>
    <t>05/04/2017 9:50 p.m.</t>
  </si>
  <si>
    <t>GSLV Mk II | SouthAsiaSat (GSAT-9)</t>
  </si>
  <si>
    <t>SouthAsiaSat (GSAT-9)</t>
  </si>
  <si>
    <t>05/05/2017 11:27 a.m.</t>
  </si>
  <si>
    <t>Falcon 9 Full Thrust | Inmarsat-5 F4</t>
  </si>
  <si>
    <t>Inmarsat-5 F4</t>
  </si>
  <si>
    <t>05/15/2017 11:21 p.m.</t>
  </si>
  <si>
    <t>Soyuz STA/Fregat | SES-15</t>
  </si>
  <si>
    <t>SES-15</t>
  </si>
  <si>
    <t>05/18/2017 11:54 a.m.</t>
  </si>
  <si>
    <t>Electron | It's a Test</t>
  </si>
  <si>
    <t>Rocket Lab Ltd</t>
  </si>
  <si>
    <t>Electron</t>
  </si>
  <si>
    <t>It's a Test</t>
  </si>
  <si>
    <t>05/25/2017 4:20 a.m.</t>
  </si>
  <si>
    <t>Rocket Lab Launch Complex 1A | Onenui Station, Mahia Peninsula, New Zealand</t>
  </si>
  <si>
    <t>Soyuz-2.1b/Fregat | EKS-2 (Tundra 2) (Kosmos 2518)</t>
  </si>
  <si>
    <t>EKS-2 (Tundra 2) (Kosmos 2518)</t>
  </si>
  <si>
    <t>05/25/2017 6:34 a.m.</t>
  </si>
  <si>
    <t>H-IIA 202 | Michibiki 2 (QZS-2)</t>
  </si>
  <si>
    <t>Michibiki 2 (QZS-2)</t>
  </si>
  <si>
    <t>06/01/2017 12:17 a.m.</t>
  </si>
  <si>
    <t>SpaceShipTwo | VSS Unity CF01</t>
  </si>
  <si>
    <t>VSS Unity CF01</t>
  </si>
  <si>
    <t>06/01/2017 noon</t>
  </si>
  <si>
    <t>Ariane 5 ECA | ViaSat-2 &amp; EUTELSAT 172B</t>
  </si>
  <si>
    <t>ViaSat-2 &amp; EUTELSAT 172B</t>
  </si>
  <si>
    <t>06/01/2017 11:45 p.m.</t>
  </si>
  <si>
    <t>Falcon 9 Full Thrust | SpX CRS-11</t>
  </si>
  <si>
    <t>SpX CRS-11</t>
  </si>
  <si>
    <t>06/03/2017 9:07 p.m.</t>
  </si>
  <si>
    <t>LVM-3 | GSAT-19</t>
  </si>
  <si>
    <t>GSAT-19</t>
  </si>
  <si>
    <t>06/05/2017 11:58 a.m.</t>
  </si>
  <si>
    <t>Proton-M Briz-M | Echostar 21</t>
  </si>
  <si>
    <t>Echostar 21</t>
  </si>
  <si>
    <t>06/08/2017 3:45 a.m.</t>
  </si>
  <si>
    <t>Soyuz 2.1a | Progress MS-06 (67P)</t>
  </si>
  <si>
    <t>Progress MS-06 (67P)</t>
  </si>
  <si>
    <t>06/14/2017 9:20 a.m.</t>
  </si>
  <si>
    <t>Long March 4B | Huiyan (HXMT (Hard X-ray Modulation Telescope))</t>
  </si>
  <si>
    <t>Huiyan (HXMT (Hard X-ray Modulation Telescope))</t>
  </si>
  <si>
    <t>06/15/2017 3 a.m.</t>
  </si>
  <si>
    <t>Long March 3B/E | Zhongxing-9A (Chinasat-9A)</t>
  </si>
  <si>
    <t>Zhongxing-9A (Chinasat-9A)</t>
  </si>
  <si>
    <t>06/18/2017 4:11 p.m.</t>
  </si>
  <si>
    <t>PSLV XL | Cartosat-2E</t>
  </si>
  <si>
    <t>Cartosat-2E</t>
  </si>
  <si>
    <t>06/23/2017 3:59 a.m.</t>
  </si>
  <si>
    <t>Soyuz 2.1v/Volga | Kosmos-2519</t>
  </si>
  <si>
    <t>Kosmos-2519</t>
  </si>
  <si>
    <t>06/23/2017 6:04 p.m.</t>
  </si>
  <si>
    <t>Falcon 9 Full Thrust | BulgariaSat-1</t>
  </si>
  <si>
    <t>BulgariaSat-1</t>
  </si>
  <si>
    <t>06/23/2017 7:10 p.m.</t>
  </si>
  <si>
    <t>Falcon 9 Full Thrust | Iridium-2</t>
  </si>
  <si>
    <t>Iridium-2</t>
  </si>
  <si>
    <t>06/25/2017 8:25 p.m.</t>
  </si>
  <si>
    <t>Ariane 5 ECA | Hellas Sat 3 (Inmarsat S EAN) &amp; GSAT-17</t>
  </si>
  <si>
    <t>HellasSat-3 (Inmarsat S EAN) &amp; GSAT-17</t>
  </si>
  <si>
    <t>06/28/2017 9:15 p.m.</t>
  </si>
  <si>
    <t>Long March 5 / YZ-2 | Shijian 18</t>
  </si>
  <si>
    <t>Shijian 18</t>
  </si>
  <si>
    <t>07/02/2017 11:23 a.m.</t>
  </si>
  <si>
    <t>Falcon 9 Full Thrust | Intelsat 35e</t>
  </si>
  <si>
    <t>Intelsat 35e</t>
  </si>
  <si>
    <t>07/05/2017 11:38 p.m.</t>
  </si>
  <si>
    <t>Soyuz-2.1a/Fregat | Kanopus-V-IK</t>
  </si>
  <si>
    <t>Kanopus-V-IK</t>
  </si>
  <si>
    <t>07/14/2017 6:36 a.m.</t>
  </si>
  <si>
    <t>Simorgh | Unknown</t>
  </si>
  <si>
    <t>Simorgh</t>
  </si>
  <si>
    <t>Unknown</t>
  </si>
  <si>
    <t>07/27/2017 9:30 a.m.</t>
  </si>
  <si>
    <t>Imam Khomeini Spaceport | Semnan Space Center, Islamic Republic of Iran</t>
  </si>
  <si>
    <t>Soyuz-FG | Soyuz MS-05</t>
  </si>
  <si>
    <t>Soyuz MS-05</t>
  </si>
  <si>
    <t>07/28/2017 3:41 p.m.</t>
  </si>
  <si>
    <t>MOMO | 1st Test Flight</t>
  </si>
  <si>
    <t>Interstellar Technologies</t>
  </si>
  <si>
    <t>MOMO v0</t>
  </si>
  <si>
    <t>1st Test Flight</t>
  </si>
  <si>
    <t>07/30/2017 7:30 a.m.</t>
  </si>
  <si>
    <t>Taiki-cho, Hokkaido, Japan | Taiki-cho, Hokkaido, Japan</t>
  </si>
  <si>
    <t>Vega | OptSat 3000 &amp; VENÂµS (VENUS)</t>
  </si>
  <si>
    <t>OptSat 3000 &amp; VENÂµS (VENUS)</t>
  </si>
  <si>
    <t>08/02/2017 1:58 a.m.</t>
  </si>
  <si>
    <t>SpaceShipTwo | VSS Unity GF06</t>
  </si>
  <si>
    <t>VSS Unity GF06</t>
  </si>
  <si>
    <t>08/04/2017 noon</t>
  </si>
  <si>
    <t>Falcon 9 Block 4 | SpX CRS-12</t>
  </si>
  <si>
    <t>SpX CRS-12</t>
  </si>
  <si>
    <t>08/14/2017 4:31 p.m.</t>
  </si>
  <si>
    <t>Proton-M/Briz-M | Blagovest No.11L (Kosmos 2520)</t>
  </si>
  <si>
    <t>Blagovest No.11L (Kosmos 2520)</t>
  </si>
  <si>
    <t>08/16/2017 10:06 p.m.</t>
  </si>
  <si>
    <t>Atlas V 401 | TDRS-M</t>
  </si>
  <si>
    <t>TDRS-M</t>
  </si>
  <si>
    <t>08/18/2017 12:29 p.m.</t>
  </si>
  <si>
    <t>H-IIA 204 | Michibiki 3 (QZS-3)</t>
  </si>
  <si>
    <t>Michibiki 3 (QZS-3)</t>
  </si>
  <si>
    <t>08/19/2017 5:29 a.m.</t>
  </si>
  <si>
    <t>Falcon 9 Full Thrust | Formosat 5</t>
  </si>
  <si>
    <t>Formosat 5</t>
  </si>
  <si>
    <t>08/24/2017 6:51 p.m.</t>
  </si>
  <si>
    <t>Minotaur IV | ORS-5</t>
  </si>
  <si>
    <t>ORS-5</t>
  </si>
  <si>
    <t>08/26/2017 6:04 a.m.</t>
  </si>
  <si>
    <t>PSLV XL | IRNSS-1H</t>
  </si>
  <si>
    <t>IRNSS-1H</t>
  </si>
  <si>
    <t>08/31/2017 1:30 p.m.</t>
  </si>
  <si>
    <t>Falcon 9 Block 4 | OTV-5 (X-37B)</t>
  </si>
  <si>
    <t>OTV-5 (X-37B)</t>
  </si>
  <si>
    <t>09/07/2017 2 p.m.</t>
  </si>
  <si>
    <t>Proton-M Briz-M | Amazonas 5</t>
  </si>
  <si>
    <t>Amazonas 5</t>
  </si>
  <si>
    <t>09/11/2017 7:23 p.m.</t>
  </si>
  <si>
    <t>Soyuz-FG | Soyuz MS-06</t>
  </si>
  <si>
    <t>Soyuz MS-06</t>
  </si>
  <si>
    <t>09/12/2017 9:17 p.m.</t>
  </si>
  <si>
    <t>Soyuz-2.1b/Fregat-M | Glonass-M (Kosmos 2522)</t>
  </si>
  <si>
    <t>Soyuz 2.1b/Fregat-M</t>
  </si>
  <si>
    <t>Glonass-M (Kosmos 2522)</t>
  </si>
  <si>
    <t>09/22/2017 12:02 a.m.</t>
  </si>
  <si>
    <t>Atlas V 541 | NROL-42</t>
  </si>
  <si>
    <t>NROL-42</t>
  </si>
  <si>
    <t>09/24/2017 5:49 a.m.</t>
  </si>
  <si>
    <t>Proton-M Briz-M | AsiaSat 9</t>
  </si>
  <si>
    <t>AsiaSat 9</t>
  </si>
  <si>
    <t>09/28/2017 6:52 p.m.</t>
  </si>
  <si>
    <t>Long March 2C | 3 x Yaogan-30-01</t>
  </si>
  <si>
    <t>09/29/2017 4:21 a.m.</t>
  </si>
  <si>
    <t>Ariane 5 ECA | Intelsat 37e &amp; BSAT-4a</t>
  </si>
  <si>
    <t>Intelsat 37e &amp; BSAT-4a</t>
  </si>
  <si>
    <t>09/29/2017 9:56 p.m.</t>
  </si>
  <si>
    <t>Long March 2D | VRSS-2 (Antonio JosÃ© de Sucre)</t>
  </si>
  <si>
    <t>VRSS-2 (Antonio JosÃ© de Sucre)</t>
  </si>
  <si>
    <t>10/09/2017 4:13 a.m.</t>
  </si>
  <si>
    <t>Falcon 9 Block 4 | Iridium-3</t>
  </si>
  <si>
    <t>Iridium-3</t>
  </si>
  <si>
    <t>10/09/2017 12:37 p.m.</t>
  </si>
  <si>
    <t>H-IIA 202 | Michibiki 4 (QZS-4)</t>
  </si>
  <si>
    <t>Michibiki 4 (QZS-4)</t>
  </si>
  <si>
    <t>10/09/2017 10:01 p.m.</t>
  </si>
  <si>
    <t>Falcon 9 Full Thrust | Echostar 105/SES-11</t>
  </si>
  <si>
    <t>Echostar 105/SES-11</t>
  </si>
  <si>
    <t>10/11/2017 10:53 p.m.</t>
  </si>
  <si>
    <t>Rokot / Briz-KM | Sentinel-5P</t>
  </si>
  <si>
    <t>Sentinel-5P</t>
  </si>
  <si>
    <t>10/13/2017 9:27 a.m.</t>
  </si>
  <si>
    <t>Soyuz 2.1a | Progress MS-07 (68P)</t>
  </si>
  <si>
    <t>Progress MS-07 (68P)</t>
  </si>
  <si>
    <t>10/14/2017 8:46 a.m.</t>
  </si>
  <si>
    <t>Atlas V 421 | NROL-52</t>
  </si>
  <si>
    <t>NROL-52</t>
  </si>
  <si>
    <t>10/15/2017 7:28 a.m.</t>
  </si>
  <si>
    <t>Falcon 9 Block 4 | Koreasat 5A</t>
  </si>
  <si>
    <t>Koreasat 5A</t>
  </si>
  <si>
    <t>10/30/2017 7:34 p.m.</t>
  </si>
  <si>
    <t>Minotaur-C (Taurus XL) | 6 x SkySat &amp; 4 x Dove</t>
  </si>
  <si>
    <t>Dedicated rideshare</t>
  </si>
  <si>
    <t>10/31/2017 9:37 p.m.</t>
  </si>
  <si>
    <t>Long March 3B / YZ-1 | Beidou-3 M1 &amp; M2</t>
  </si>
  <si>
    <t>Beidou-3 M1 &amp; M2</t>
  </si>
  <si>
    <t>11/05/2017 11:45 a.m.</t>
  </si>
  <si>
    <t>Vega | Mohammed VI-A</t>
  </si>
  <si>
    <t>Mohammed VI-A</t>
  </si>
  <si>
    <t>11/08/2017 1:42 a.m.</t>
  </si>
  <si>
    <t>Antares 230 | Cygnus CRS OA-8 (S.S. Gene Cernan)</t>
  </si>
  <si>
    <t>Cygnus CRS OA-8 (S.S. Gene Cernan)</t>
  </si>
  <si>
    <t>11/12/2017 12:19 p.m.</t>
  </si>
  <si>
    <t>Long March 4C | Fengyun-3D</t>
  </si>
  <si>
    <t>Fengyun-3D</t>
  </si>
  <si>
    <t>11/14/2017 6:35 p.m.</t>
  </si>
  <si>
    <t>Delta II 7920-10 | JPSS 1 (Joint Polar Satellite System spacecraft No. 1)</t>
  </si>
  <si>
    <t>JPSS 1 (Joint Polar Satellite System spacecraft No. 1)</t>
  </si>
  <si>
    <t>11/18/2017 9:47 a.m.</t>
  </si>
  <si>
    <t>Long March 6 | Jilin-1-04, Jilin-1-05 &amp; Jilin-1-06</t>
  </si>
  <si>
    <t>Jilin-1-04, Jilin-1-05 &amp; Jilin-1-06</t>
  </si>
  <si>
    <t>11/21/2017 4:50 a.m.</t>
  </si>
  <si>
    <t>Long March 2C | 3 x Yaogan-30</t>
  </si>
  <si>
    <t>3 x Yaogan-30</t>
  </si>
  <si>
    <t>11/24/2017 6:10 p.m.</t>
  </si>
  <si>
    <t>Soyuz 2.1b/Fregat | Meteor-M No.2-1 &amp; rideshare payloads</t>
  </si>
  <si>
    <t>Meteor-M No.2-1 &amp; rideshare payloads</t>
  </si>
  <si>
    <t>11/28/2017 5:41 a.m.</t>
  </si>
  <si>
    <t>Soyuz-2.1b | Lotos-S1 (Kosmos-2524)</t>
  </si>
  <si>
    <t>Lotos-S1</t>
  </si>
  <si>
    <t>12/02/2017 10:43 a.m.</t>
  </si>
  <si>
    <t>Long March 2D | LKW-1 (Land Survey Satellite-1)</t>
  </si>
  <si>
    <t>12/03/2017 4:11 a.m.</t>
  </si>
  <si>
    <t>Long March 3B/E | Alcomsat-1</t>
  </si>
  <si>
    <t>Alcomsat-1</t>
  </si>
  <si>
    <t>12/10/2017 4:40 p.m.</t>
  </si>
  <si>
    <t>New Shepard | NS-7</t>
  </si>
  <si>
    <t>NS-7</t>
  </si>
  <si>
    <t>12/12/2017 4:59 p.m.</t>
  </si>
  <si>
    <t>Ariane 5 ES | Galileo FOC-15, FOC-16, FOC-17, FOC-18</t>
  </si>
  <si>
    <t>Galileo FOC-15, FOC-16, FOC-17, FOC-18</t>
  </si>
  <si>
    <t>12/12/2017 6:36 p.m.</t>
  </si>
  <si>
    <t>Falcon 9 Full Thrust | SpX CRS-13</t>
  </si>
  <si>
    <t>SpX CRS-13</t>
  </si>
  <si>
    <t>12/15/2017 3:36 p.m.</t>
  </si>
  <si>
    <t>Soyuz-FG | Soyuz MS-07</t>
  </si>
  <si>
    <t>Soyuz MS-07</t>
  </si>
  <si>
    <t>12/17/2017 7:21 a.m.</t>
  </si>
  <si>
    <t>H-IIA 202 | GCOM-C1 &amp; SLATS</t>
  </si>
  <si>
    <t>GCOM-C1 &amp; SLATS</t>
  </si>
  <si>
    <t>12/23/2017 1:26 a.m.</t>
  </si>
  <si>
    <t>Falcon 9 Full Thrust | Iridium-4</t>
  </si>
  <si>
    <t>Iridium-4</t>
  </si>
  <si>
    <t>12/23/2017 1:27 a.m.</t>
  </si>
  <si>
    <t>Long March 2D | LKW-2 (Land Survey Satellite-2)</t>
  </si>
  <si>
    <t>12/23/2017 4:14 a.m.</t>
  </si>
  <si>
    <t>12/25/2017 7:44 p.m.</t>
  </si>
  <si>
    <t>Zenit-3F | AngoSat-1</t>
  </si>
  <si>
    <t>AngoSat-1</t>
  </si>
  <si>
    <t>12/26/2017 7 p.m.</t>
  </si>
  <si>
    <t>Falcon 9 Block 4 | Zuma</t>
  </si>
  <si>
    <t>Zuma</t>
  </si>
  <si>
    <t>01/08/2018 1 a.m.</t>
  </si>
  <si>
    <t>Long March 2D | SuperView-1 (Gaojing 1-03 &amp; Gaojing 1-04)</t>
  </si>
  <si>
    <t>SuperView-1 (Gaojing 1-03 &amp; Gaojing 1-04)</t>
  </si>
  <si>
    <t>01/09/2018 3:24 a.m.</t>
  </si>
  <si>
    <t>SpaceShipTwo | VSS Unity GF07</t>
  </si>
  <si>
    <t>VSS Unity GF07</t>
  </si>
  <si>
    <t>01/11/2018 noon</t>
  </si>
  <si>
    <t>Long March 3B / YZ-1 | Beidou-3 M7 &amp; M8</t>
  </si>
  <si>
    <t>Beidou-3 M7 &amp; M8</t>
  </si>
  <si>
    <t>01/11/2018 11:18 p.m.</t>
  </si>
  <si>
    <t>PSLV XL | Cartosat-2F (Cartosat-2S4)</t>
  </si>
  <si>
    <t>Cartosat-2F (Cartosat-2S4)</t>
  </si>
  <si>
    <t>01/12/2018 3:59 a.m.</t>
  </si>
  <si>
    <t>Delta IV M+(5,2) | NROL-47</t>
  </si>
  <si>
    <t>NROL-47</t>
  </si>
  <si>
    <t>01/12/2018 10:11 p.m.</t>
  </si>
  <si>
    <t>Long March 2D | LKW-3 (Land Survey Satellite-3)</t>
  </si>
  <si>
    <t>01/13/2018 7:10 a.m.</t>
  </si>
  <si>
    <t>Epsilon | ASNARO-2</t>
  </si>
  <si>
    <t>ASNARO-2</t>
  </si>
  <si>
    <t>01/17/2018 9:06 p.m.</t>
  </si>
  <si>
    <t>Long March 11 | Jilin-1-07 (Deqing-1), Jilin-1-08</t>
  </si>
  <si>
    <t>Jilin-1-07 (Deqing-1), Jilin-1-08</t>
  </si>
  <si>
    <t>01/19/2018 4:12 a.m.</t>
  </si>
  <si>
    <t>Atlas V 411 | SBIRS GEO Flight 4 (SBIRS GEO-3)</t>
  </si>
  <si>
    <t>SBIRS GEO Flight 4 (SBIRS GEO-3)</t>
  </si>
  <si>
    <t>01/20/2018 12:48 a.m.</t>
  </si>
  <si>
    <t>Electron | Still Testing</t>
  </si>
  <si>
    <t>Still Testing (Dove Pioneer, 2 x Lemur-2)</t>
  </si>
  <si>
    <t>01/21/2018 1:43 a.m.</t>
  </si>
  <si>
    <t>01/25/2018 5:39 a.m.</t>
  </si>
  <si>
    <t>Ariane 5 ECA | Al Yah 3 &amp; SES-14</t>
  </si>
  <si>
    <t>Al Yah 3 &amp; SES-14</t>
  </si>
  <si>
    <t>01/25/2018 10:20 p.m.</t>
  </si>
  <si>
    <t>Falcon 9 Full Thrust | GovSat (SES-16)</t>
  </si>
  <si>
    <t>GovSat (SES-16)</t>
  </si>
  <si>
    <t>01/31/2018 9:25 p.m.</t>
  </si>
  <si>
    <t>Soyuz 2.1a/Fregat-M | Kanopus-V No.3 &amp; Kanopus-V No.4</t>
  </si>
  <si>
    <t>Kanopus-V No.3 &amp; Kanopus-V No.4</t>
  </si>
  <si>
    <t>02/01/2018 2:07 a.m.</t>
  </si>
  <si>
    <t>Long March 2D | Zhangheng-1 (CSES)</t>
  </si>
  <si>
    <t>Zhangheng-1 (CSES)</t>
  </si>
  <si>
    <t>02/02/2018 7:51 a.m.</t>
  </si>
  <si>
    <t>SS-520-5 | TRICOM-1R</t>
  </si>
  <si>
    <t>TRICOM-1R</t>
  </si>
  <si>
    <t>02/03/2018 5:03 a.m.</t>
  </si>
  <si>
    <t>Falcon Heavy | Demo (Test Flight)</t>
  </si>
  <si>
    <t>Falcon Heavy</t>
  </si>
  <si>
    <t>Demo Flight 1 (Maiden Flight)</t>
  </si>
  <si>
    <t>02/06/2018 8:45 p.m.</t>
  </si>
  <si>
    <t>Long March 3B / YZ-1 | Beidou-3 M3 &amp; M4</t>
  </si>
  <si>
    <t>Beidou-3 M3 &amp; M4</t>
  </si>
  <si>
    <t>02/12/2018 5:03 a.m.</t>
  </si>
  <si>
    <t>Soyuz 2.1a | Progress MS-08 (69P)</t>
  </si>
  <si>
    <t>Progress MS-08 (69P)</t>
  </si>
  <si>
    <t>02/13/2018 8:13 a.m.</t>
  </si>
  <si>
    <t>Falcon 9 Full Thrust | PAZ &amp; Microsat-2a, Microsat-2b</t>
  </si>
  <si>
    <t>PAZ &amp; Microsat-2a, Microsat-2b</t>
  </si>
  <si>
    <t>02/22/2018 2:17 p.m.</t>
  </si>
  <si>
    <t>H-IIA 202 | IGS Optical 6</t>
  </si>
  <si>
    <t>IGS Optical 6</t>
  </si>
  <si>
    <t>02/27/2018 4:34 a.m.</t>
  </si>
  <si>
    <t>Atlas V 541 | GOES-S</t>
  </si>
  <si>
    <t>GOES-S</t>
  </si>
  <si>
    <t>03/01/2018 10:02 p.m.</t>
  </si>
  <si>
    <t>Falcon 9 Block 4 | Hispasat 30W-6 (Hispasat 1F)</t>
  </si>
  <si>
    <t>Hispasat 30W-6 (Hispasat 1F)</t>
  </si>
  <si>
    <t>03/06/2018 5:33 a.m.</t>
  </si>
  <si>
    <t>Soyuz STB/Fregat | O3b FM13-16</t>
  </si>
  <si>
    <t>O3b FM13-16</t>
  </si>
  <si>
    <t>03/09/2018 5:10 p.m.</t>
  </si>
  <si>
    <t>Long March 2D | LKW-4 (Land Survey Satellite-4)</t>
  </si>
  <si>
    <t>Land Survey Satellite-4</t>
  </si>
  <si>
    <t>03/17/2018 7:10 a.m.</t>
  </si>
  <si>
    <t>Soyuz-FG | Soyuz MS-08</t>
  </si>
  <si>
    <t>Soyuz MS-08</t>
  </si>
  <si>
    <t>03/21/2018 5:44 p.m.</t>
  </si>
  <si>
    <t>GSLV Mk II | GSAT-6A</t>
  </si>
  <si>
    <t>GSAT-6A</t>
  </si>
  <si>
    <t>03/29/2018 11:26 a.m.</t>
  </si>
  <si>
    <t>Soyuz 2.1v | VNIIEM EMKA (Kosmos 2525)</t>
  </si>
  <si>
    <t>VNIIEM EMKA (Kosmos-2525)</t>
  </si>
  <si>
    <t>03/29/2018 5:38 p.m.</t>
  </si>
  <si>
    <t>Long March 3B / YZ-1 | Beidou-3 M9 &amp; M10</t>
  </si>
  <si>
    <t>Beidou-3 M9 &amp; M10</t>
  </si>
  <si>
    <t>03/29/2018 5:56 p.m.</t>
  </si>
  <si>
    <t>Falcon 9 Block 4 | Iridium-5</t>
  </si>
  <si>
    <t>Iridium-5</t>
  </si>
  <si>
    <t>03/30/2018 2:13 p.m.</t>
  </si>
  <si>
    <t>Long March 4C | Gaofen 1-02, 1-03 &amp; 1-04</t>
  </si>
  <si>
    <t>Gaofen 1-02, 1-03 &amp; 1-04</t>
  </si>
  <si>
    <t>03/31/2018 3:22 a.m.</t>
  </si>
  <si>
    <t>Falcon 9 Block 4 | SpX CRS-14</t>
  </si>
  <si>
    <t>SpX CRS-14</t>
  </si>
  <si>
    <t>04/02/2018 8:30 p.m.</t>
  </si>
  <si>
    <t>SpaceShipTwo | VSS Unity PF01</t>
  </si>
  <si>
    <t>VSS Unity PF01</t>
  </si>
  <si>
    <t>04/05/2018 noon</t>
  </si>
  <si>
    <t>Ariane 5 ECA | DSN 1 &amp; HYLAS 4</t>
  </si>
  <si>
    <t>DSN 1 &amp; HYLAS 4</t>
  </si>
  <si>
    <t>04/05/2018 9:34 p.m.</t>
  </si>
  <si>
    <t>Long March 4C | 3 x Yaogan-31-01</t>
  </si>
  <si>
    <t>04/10/2018 4:25 a.m.</t>
  </si>
  <si>
    <t>PSLV XL | IRNSS-1I</t>
  </si>
  <si>
    <t>IRNSS-1I</t>
  </si>
  <si>
    <t>04/11/2018 10:34 p.m.</t>
  </si>
  <si>
    <t>Atlas V 551 | AFSPC-11</t>
  </si>
  <si>
    <t>AFSPC-11</t>
  </si>
  <si>
    <t>04/14/2018 11:13 p.m.</t>
  </si>
  <si>
    <t>Proton-M/Briz-M | Blagovest No.12L (Kosmos 2526)</t>
  </si>
  <si>
    <t>Blagovest No.12L (Kosmos 2526)</t>
  </si>
  <si>
    <t>04/18/2018 10:11 p.m.</t>
  </si>
  <si>
    <t>Falcon 9 Block 4 | TESS (Transiting Exoplanet Survey Satellite)</t>
  </si>
  <si>
    <t>TESS (Transiting Exoplanet Survey Satellite)</t>
  </si>
  <si>
    <t>04/18/2018 10:51 p.m.</t>
  </si>
  <si>
    <t>Rokot / Briz-KM | Sentinel-3B</t>
  </si>
  <si>
    <t>Sentinel-3B</t>
  </si>
  <si>
    <t>04/25/2018 5:57 p.m.</t>
  </si>
  <si>
    <t>Long March 11 | Zhuhai-1-02</t>
  </si>
  <si>
    <t>Zhuhai-1-02</t>
  </si>
  <si>
    <t>04/26/2018 4:42 a.m.</t>
  </si>
  <si>
    <t>New Shepard | NS-8</t>
  </si>
  <si>
    <t>NS-8</t>
  </si>
  <si>
    <t>04/29/2018 5:07 p.m.</t>
  </si>
  <si>
    <t>Long March 3B/E | APStar-6C</t>
  </si>
  <si>
    <t>APStar-6C</t>
  </si>
  <si>
    <t>05/03/2018 4:05 p.m.</t>
  </si>
  <si>
    <t>Atlas V 401 | InSight, Mars Cube One 1 &amp; Mars Cube One 2</t>
  </si>
  <si>
    <t>InSight, Mars Cube One 1 &amp; Mars Cube One 2</t>
  </si>
  <si>
    <t>05/05/2018 11:05 a.m.</t>
  </si>
  <si>
    <t>Long March 4C | Gaofen 5</t>
  </si>
  <si>
    <t>Gaofen 5</t>
  </si>
  <si>
    <t>05/08/2018 6:28 p.m.</t>
  </si>
  <si>
    <t>Falcon 9 Block 5 | Bangabandhu-1</t>
  </si>
  <si>
    <t>Bangabandhu-1</t>
  </si>
  <si>
    <t>05/11/2018 8:14 p.m.</t>
  </si>
  <si>
    <t>Long March 4C | Queqiao (Chang'e 4 relay satellite)</t>
  </si>
  <si>
    <t>Queqiao (Chang'e 4 relay satellite)</t>
  </si>
  <si>
    <t>05/20/2018 9:28 p.m.</t>
  </si>
  <si>
    <t>Antares 230 | Cygnus CRS OA-9 (S.S. J.R. Thompson)</t>
  </si>
  <si>
    <t>Cygnus CRS OA-9 (S.S. J.R. Thompson)</t>
  </si>
  <si>
    <t>05/21/2018 8:44 a.m.</t>
  </si>
  <si>
    <t>Falcon 9 Block 4 | Iridium-6 &amp; GRACE-FO</t>
  </si>
  <si>
    <t>Iridium-6 &amp; GRACE-FO</t>
  </si>
  <si>
    <t>05/22/2018 7:47 p.m.</t>
  </si>
  <si>
    <t>SpaceShipTwo | VSS Unity PF02</t>
  </si>
  <si>
    <t>VSS Unity PF02</t>
  </si>
  <si>
    <t>05/29/2018 noon</t>
  </si>
  <si>
    <t>Long March 2D | Gaofen 6 &amp; Luojia-1</t>
  </si>
  <si>
    <t>Gaofen 6 &amp; Luojia-1</t>
  </si>
  <si>
    <t>06/02/2018 4:13 a.m.</t>
  </si>
  <si>
    <t>Falcon 9 Block 4 | SES-12</t>
  </si>
  <si>
    <t>SES-12</t>
  </si>
  <si>
    <t>06/04/2018 4:45 a.m.</t>
  </si>
  <si>
    <t>Long March 3A | Fengyun-2H</t>
  </si>
  <si>
    <t>Fengyun-2H</t>
  </si>
  <si>
    <t>06/05/2018 1:07 p.m.</t>
  </si>
  <si>
    <t>Soyuz-FG | Soyuz MS-09</t>
  </si>
  <si>
    <t>Soyuz MS-09</t>
  </si>
  <si>
    <t>06/06/2018 11:12 a.m.</t>
  </si>
  <si>
    <t>H-IIA 202 | IGS Radar 6</t>
  </si>
  <si>
    <t>IGS Radar 6</t>
  </si>
  <si>
    <t>06/12/2018 4:20 a.m.</t>
  </si>
  <si>
    <t>Soyuz 2.1b/Fregat-M | Glonass-M No. 56 (Kosmos 2527)</t>
  </si>
  <si>
    <t>Glonass-M No. 56 (Kosmos 2527)</t>
  </si>
  <si>
    <t>06/16/2018 9:46 p.m.</t>
  </si>
  <si>
    <t>Long March 2C | XJS-A &amp; XJS-B</t>
  </si>
  <si>
    <t>XJS-A &amp; XJS-B</t>
  </si>
  <si>
    <t>06/27/2018 3:30 a.m.</t>
  </si>
  <si>
    <t>Falcon 9 Block 4 | SpX CRS-15</t>
  </si>
  <si>
    <t>SpX CRS-15</t>
  </si>
  <si>
    <t>06/29/2018 9:42 a.m.</t>
  </si>
  <si>
    <t>MOMO | Launch 2</t>
  </si>
  <si>
    <t>Launch 2</t>
  </si>
  <si>
    <t>06/29/2018 8:30 p.m.</t>
  </si>
  <si>
    <t>Long March 2C/SMA | PRSS-1 &amp; PakTes-1A</t>
  </si>
  <si>
    <t>PRSS-1 &amp; PakTes-1A</t>
  </si>
  <si>
    <t>07/09/2018 3:56 a.m.</t>
  </si>
  <si>
    <t>Long March 3A | Beidou-2 I7</t>
  </si>
  <si>
    <t>07/09/2018 8:58 p.m.</t>
  </si>
  <si>
    <t>Soyuz 2.1A | Progress MS-09 (70P)</t>
  </si>
  <si>
    <t>Progress MS-09 (70P)</t>
  </si>
  <si>
    <t>07/09/2018 9:51 p.m.</t>
  </si>
  <si>
    <t>New Shepard | NS-9</t>
  </si>
  <si>
    <t>NS-9</t>
  </si>
  <si>
    <t>07/18/2018 3 p.m.</t>
  </si>
  <si>
    <t>Falcon 9 Block 5 | Telstar 19 VANTAGE</t>
  </si>
  <si>
    <t>Telstar 19 VANTAGE</t>
  </si>
  <si>
    <t>07/22/2018 5:50 a.m.</t>
  </si>
  <si>
    <t>Ariane 5 ES | Galileo FOC-19, FOC-20, FOC-21, FOC-22</t>
  </si>
  <si>
    <t>Galileo FOC-19, FOC-20, FOC-21, FOC-22</t>
  </si>
  <si>
    <t>07/25/2018 11:25 a.m.</t>
  </si>
  <si>
    <t>Falcon 9 Block 5 | Iridium-7</t>
  </si>
  <si>
    <t>Iridium-7</t>
  </si>
  <si>
    <t>07/25/2018 11:39 a.m.</t>
  </si>
  <si>
    <t>SpaceShipTwo | VSS Unity PF03</t>
  </si>
  <si>
    <t>VSS Unity PF03</t>
  </si>
  <si>
    <t>07/26/2018 noon</t>
  </si>
  <si>
    <t>Long March 3B / YZ-1 | Beidou-3 M5 &amp; M6</t>
  </si>
  <si>
    <t>Beidou-3 M5 &amp; M6</t>
  </si>
  <si>
    <t>07/29/2018 1:48 a.m.</t>
  </si>
  <si>
    <t>Long March 4B | Gaofen-11</t>
  </si>
  <si>
    <t>Gaofen-11</t>
  </si>
  <si>
    <t>07/31/2018 3 a.m.</t>
  </si>
  <si>
    <t>Falcon 9 Block 5 | Merah Putih (Telkom-4)</t>
  </si>
  <si>
    <t>Merah Putih (Telkom-4)</t>
  </si>
  <si>
    <t>08/07/2018 5:18 a.m.</t>
  </si>
  <si>
    <t>Delta IV Heavy | Parker Solar Probe</t>
  </si>
  <si>
    <t>Parker Solar Probe</t>
  </si>
  <si>
    <t>08/12/2018 7:31 a.m.</t>
  </si>
  <si>
    <t>Vega | ADM-Aeolus</t>
  </si>
  <si>
    <t>ADM-Aeolus</t>
  </si>
  <si>
    <t>08/22/2018 9:20 p.m.</t>
  </si>
  <si>
    <t>Long March 3B / YZ-1 | Beidou-3 M11 &amp; M12</t>
  </si>
  <si>
    <t>Beidou-3 M11 &amp; M12</t>
  </si>
  <si>
    <t>08/24/2018 11:52 p.m.</t>
  </si>
  <si>
    <t>SARGE | Launch 1 - "Pathfinder"</t>
  </si>
  <si>
    <t>EXOS Aerospace</t>
  </si>
  <si>
    <t>SARGE</t>
  </si>
  <si>
    <t>Pathfinder</t>
  </si>
  <si>
    <t>08/25/2018 6:15 p.m.</t>
  </si>
  <si>
    <t>Vertical Launch Area | Spaceport America, NM, USA</t>
  </si>
  <si>
    <t>Long March 2C | Haiyang 1C</t>
  </si>
  <si>
    <t>Haiyang 1C</t>
  </si>
  <si>
    <t>09/07/2018 3:15 a.m.</t>
  </si>
  <si>
    <t>Falcon 9 Block 5 | Telstar 18 VANTAGE</t>
  </si>
  <si>
    <t>Telstar 18 VANTAGE</t>
  </si>
  <si>
    <t>09/10/2018 4:45 a.m.</t>
  </si>
  <si>
    <t>Delta II 7420-10 | ICESat-2</t>
  </si>
  <si>
    <t>ICESat-2</t>
  </si>
  <si>
    <t>09/15/2018 1:02 p.m.</t>
  </si>
  <si>
    <t>PSLV-CA | SSTL-S1 &amp; NovaSAR-S</t>
  </si>
  <si>
    <t>SSTL-S1 &amp; NovaSAR-S</t>
  </si>
  <si>
    <t>09/16/2018 4:38 p.m.</t>
  </si>
  <si>
    <t>Long March 3B / YZ-1 | Beidou-3 M13 &amp; M14</t>
  </si>
  <si>
    <t>Beidou-3 M13 &amp; M14</t>
  </si>
  <si>
    <t>09/19/2018 2:07 p.m.</t>
  </si>
  <si>
    <t>H-IIB 304 | Kounotori 7 (HTV-7)</t>
  </si>
  <si>
    <t>Kounotori 7 (HTV-7)</t>
  </si>
  <si>
    <t>09/22/2018 5:52 p.m.</t>
  </si>
  <si>
    <t>Ariane 5 ECA | Azerspace-2/Intelsat-38 &amp; Horizons 3e</t>
  </si>
  <si>
    <t>Azerspace-2/Intelsat-38 &amp; Horizons 3e</t>
  </si>
  <si>
    <t>09/25/2018 10:38 p.m.</t>
  </si>
  <si>
    <t>Kuaizhou-1A | Centispace-1-S1</t>
  </si>
  <si>
    <t>CentiSpace-1-S1</t>
  </si>
  <si>
    <t>09/29/2018 4:13 a.m.</t>
  </si>
  <si>
    <t>Falcon 9 Block 5 | SAOCOM 1A</t>
  </si>
  <si>
    <t>SAOCOM 1A</t>
  </si>
  <si>
    <t>10/08/2018 2:21 a.m.</t>
  </si>
  <si>
    <t>Long March 2C / YZ-1S | Yaogan-32-01</t>
  </si>
  <si>
    <t>Long March 2C/YZ-1S</t>
  </si>
  <si>
    <t>Yaogan-32-01</t>
  </si>
  <si>
    <t>10/09/2018 2:43 a.m.</t>
  </si>
  <si>
    <t>Soyuz-FG | Soyuz MS-10</t>
  </si>
  <si>
    <t>Soyuz MS-10</t>
  </si>
  <si>
    <t>10/11/2018 8:40 a.m.</t>
  </si>
  <si>
    <t>Long March 3B / YZ-1 | Beidou-3 M15 &amp; M16</t>
  </si>
  <si>
    <t>Beidou-3 M15 &amp; M16</t>
  </si>
  <si>
    <t>10/15/2018 4:23 a.m.</t>
  </si>
  <si>
    <t>Atlas V 551 | AEHF-4 (USA 288)</t>
  </si>
  <si>
    <t>AEHF-4</t>
  </si>
  <si>
    <t>10/17/2018 4:15 a.m.</t>
  </si>
  <si>
    <t>Ariane 5 ECA | BepiColombo</t>
  </si>
  <si>
    <t>BepiColombo</t>
  </si>
  <si>
    <t>10/20/2018 1:45 a.m.</t>
  </si>
  <si>
    <t>Long March 4B | Haiyang 2B</t>
  </si>
  <si>
    <t>Haiyang 2B</t>
  </si>
  <si>
    <t>10/24/2018 10:57 p.m.</t>
  </si>
  <si>
    <t>Soyuz 2.1B | Lotos-S1 (Kosmos 2528)</t>
  </si>
  <si>
    <t>Lotos-S1 (Kosmos 2528)</t>
  </si>
  <si>
    <t>10/25/2018 12:15 a.m.</t>
  </si>
  <si>
    <t>Zhuque-1 | Weilai-1 (Future-1)</t>
  </si>
  <si>
    <t>LandSpace</t>
  </si>
  <si>
    <t>Zhuque-1</t>
  </si>
  <si>
    <t>Weilai-1 (Future-1)</t>
  </si>
  <si>
    <t>10/27/2018 8 a.m.</t>
  </si>
  <si>
    <t>Long March 2C | CFOSAT</t>
  </si>
  <si>
    <t>CFOSAT</t>
  </si>
  <si>
    <t>10/29/2018 12:43 a.m.</t>
  </si>
  <si>
    <t>H-IIA 202 | KhalifaSat &amp; GOSAT-2</t>
  </si>
  <si>
    <t>KhalifaSat &amp; GOSAT-2</t>
  </si>
  <si>
    <t>10/29/2018 4:08 a.m.</t>
  </si>
  <si>
    <t>Long March 3B | Beidou-3 G1</t>
  </si>
  <si>
    <t>Beidou-3 G1</t>
  </si>
  <si>
    <t>11/01/2018 3:57 p.m.</t>
  </si>
  <si>
    <t>Soyuz 2.1b/Fregat-M | Glonass-M No. 57 (Kosmos 2529)</t>
  </si>
  <si>
    <t>Glonass-M No. 57 (Kosmos 2529)</t>
  </si>
  <si>
    <t>11/03/2018 8:17 p.m.</t>
  </si>
  <si>
    <t>Soyuz STB/Fregat-MT | MetOp-C</t>
  </si>
  <si>
    <t>MetOp-C</t>
  </si>
  <si>
    <t>11/07/2018 12:47 a.m.</t>
  </si>
  <si>
    <t>Electron | It's Business Time</t>
  </si>
  <si>
    <t>It's Business Time</t>
  </si>
  <si>
    <t>11/11/2018 3:50 a.m.</t>
  </si>
  <si>
    <t>LVM-3 | GSAT-29</t>
  </si>
  <si>
    <t>GSAT-29</t>
  </si>
  <si>
    <t>11/14/2018 11:38 a.m.</t>
  </si>
  <si>
    <t>Falcon 9 Block 5 | Es'hail 2</t>
  </si>
  <si>
    <t>Es'hail 2</t>
  </si>
  <si>
    <t>11/15/2018 8:46 p.m.</t>
  </si>
  <si>
    <t>Soyuz-FG | Progress MS-10 (71P)</t>
  </si>
  <si>
    <t>Progress MS-10 (71P)</t>
  </si>
  <si>
    <t>11/16/2018 6:14 p.m.</t>
  </si>
  <si>
    <t>Antares 230 | Cygnus CRS NG-10 (S.S. John Young)</t>
  </si>
  <si>
    <t>Northrop Grumman Space Systems</t>
  </si>
  <si>
    <t>Cygnus CRS NG-10 (S.S. John Young)</t>
  </si>
  <si>
    <t>11/17/2018 9:01 a.m.</t>
  </si>
  <si>
    <t>Long March 3B / YZ-1 | Beidou-3 M17 &amp; M18</t>
  </si>
  <si>
    <t>Beidou-3 M17 &amp; M18</t>
  </si>
  <si>
    <t>11/18/2018 6:07 p.m.</t>
  </si>
  <si>
    <t>Long March 2D | Shiyan 6, Jiading-1 (OKW-1) &amp; others</t>
  </si>
  <si>
    <t>Shiyan 6, Jiading-1 (OKW-1) &amp; others</t>
  </si>
  <si>
    <t>11/19/2018 11:40 p.m.</t>
  </si>
  <si>
    <t>Vega | Mohammed VI-B</t>
  </si>
  <si>
    <t>Mohammed VI-B</t>
  </si>
  <si>
    <t>11/21/2018 1:42 a.m.</t>
  </si>
  <si>
    <t>PSLV-CA | HysIS</t>
  </si>
  <si>
    <t>HysIS</t>
  </si>
  <si>
    <t>11/29/2018 4:27 a.m.</t>
  </si>
  <si>
    <t>Rokot / Briz-KM | 3 x Rodnik (Kosmos 2530, 2531, 2532)</t>
  </si>
  <si>
    <t>3 x Rodnik (Kosmos 2530, 2531, 2532)</t>
  </si>
  <si>
    <t>11/30/2018 2:27 a.m.</t>
  </si>
  <si>
    <t>Soyuz-FG | Soyuz MS-11</t>
  </si>
  <si>
    <t>Soyuz MS-11</t>
  </si>
  <si>
    <t>12/03/2018 11:31 a.m.</t>
  </si>
  <si>
    <t>Falcon 9 Block 5 | Spaceflight SSO-A</t>
  </si>
  <si>
    <t>Spaceflight SSO-A</t>
  </si>
  <si>
    <t>12/03/2018 6:34 p.m.</t>
  </si>
  <si>
    <t>Ariane 5 ECA | GSAT-11 &amp; GEO-KOMPSAT-2A</t>
  </si>
  <si>
    <t>GSAT-11 &amp; GEO-KOMPSAT-2A</t>
  </si>
  <si>
    <t>12/04/2018 8:37 p.m.</t>
  </si>
  <si>
    <t>Falcon 9 Block 5 | SpX CRS-16</t>
  </si>
  <si>
    <t>SpX CRS-16</t>
  </si>
  <si>
    <t>12/05/2018 6:16 p.m.</t>
  </si>
  <si>
    <t>Long March 2D | SaudiSat 5A &amp; 5B</t>
  </si>
  <si>
    <t>SaudiSat 5A &amp; 5B</t>
  </si>
  <si>
    <t>12/07/2018 4:12 a.m.</t>
  </si>
  <si>
    <t>Long March 3B/E | Chang'e 4 (lander and rover)</t>
  </si>
  <si>
    <t>Chang'e 4 (lander and rover)</t>
  </si>
  <si>
    <t>12/07/2018 6:23 p.m.</t>
  </si>
  <si>
    <t>SpaceShipTwo | VSS Unity VP-03</t>
  </si>
  <si>
    <t>VSS Unity VP-03</t>
  </si>
  <si>
    <t>12/13/2018 noon</t>
  </si>
  <si>
    <t>Electron | VCLS ELaNa XIX (This One's For Pickering)</t>
  </si>
  <si>
    <t>VCLS ELaNa XIX</t>
  </si>
  <si>
    <t>12/16/2018 6:33 a.m.</t>
  </si>
  <si>
    <t>GSLV Mk II | GSAT-7A</t>
  </si>
  <si>
    <t>GSAT-7A</t>
  </si>
  <si>
    <t>12/19/2018 10:40 a.m.</t>
  </si>
  <si>
    <t>Soyuz STA/Fregat | CSO-1</t>
  </si>
  <si>
    <t>CSO-1</t>
  </si>
  <si>
    <t>12/19/2018 4:37 p.m.</t>
  </si>
  <si>
    <t>Proton-M/Briz-M | Blagovest N13L (Kosmos 2533)</t>
  </si>
  <si>
    <t>Blagovest N13L (Kosmos 2533)</t>
  </si>
  <si>
    <t>12/21/2018 12:20 a.m.</t>
  </si>
  <si>
    <t>Long March 11 | Hongyun-1</t>
  </si>
  <si>
    <t>Hongyun-1</t>
  </si>
  <si>
    <t>12/21/2018 11:51 p.m.</t>
  </si>
  <si>
    <t>Falcon 9 Block 5 | GPS III SV01</t>
  </si>
  <si>
    <t>GPS III SV01 "Vespucci"</t>
  </si>
  <si>
    <t>12/23/2018 1:51 p.m.</t>
  </si>
  <si>
    <t>Long March 3C | TJS-3 (TJSW-3)</t>
  </si>
  <si>
    <t>TJS 3 (TJSW-3)</t>
  </si>
  <si>
    <t>12/24/2018 4:53 p.m.</t>
  </si>
  <si>
    <t>Soyuz 2.1a/Fregat-M | Kanopus-V No.5 &amp; Kanopus-V No.6</t>
  </si>
  <si>
    <t>Kanopus-V No.5 &amp; Kanopus-V No.6</t>
  </si>
  <si>
    <t>12/27/2018 2:07 a.m.</t>
  </si>
  <si>
    <t>Long March 2D/YZ-3 | Hongyan-1</t>
  </si>
  <si>
    <t>Long March 2D/YZ-3</t>
  </si>
  <si>
    <t>Hongyan-1</t>
  </si>
  <si>
    <t>12/29/2018 8 a.m.</t>
  </si>
  <si>
    <t>Long March 3B | Zhongxing 2D (Chinasat 2D)</t>
  </si>
  <si>
    <t>Zhongxing 2D (Chinasat 2D)</t>
  </si>
  <si>
    <t>01/10/2019 5:11 p.m.</t>
  </si>
  <si>
    <t>Falcon 9 Block 5 | Iridium-8</t>
  </si>
  <si>
    <t>Iridium-8</t>
  </si>
  <si>
    <t>01/11/2019 3:31 p.m.</t>
  </si>
  <si>
    <t>Simorgh | Payam</t>
  </si>
  <si>
    <t>Payam</t>
  </si>
  <si>
    <t>01/15/2019 12:30 a.m.</t>
  </si>
  <si>
    <t>Epsilon | RAPIS-1 &amp; others</t>
  </si>
  <si>
    <t>RAPIS-1 &amp; others</t>
  </si>
  <si>
    <t>01/18/2019 12:50 a.m.</t>
  </si>
  <si>
    <t>Delta IV Heavy | NROL-71</t>
  </si>
  <si>
    <t>NROL-71</t>
  </si>
  <si>
    <t>01/19/2019 7:10 p.m.</t>
  </si>
  <si>
    <t>Long March 11 | Jilin-1 Hyperspectral 01, 02, Xiaoxiang-1-03, Lingque-1A</t>
  </si>
  <si>
    <t>Jilin-1 Hyperspectral 01, 02, Xiaoxiang-1-03, Lingque-1A</t>
  </si>
  <si>
    <t>01/21/2019 5:42 a.m.</t>
  </si>
  <si>
    <t>New Shepard | NS-10</t>
  </si>
  <si>
    <t>NS-10</t>
  </si>
  <si>
    <t>01/23/2019 2:50 p.m.</t>
  </si>
  <si>
    <t>PSLV-DL | Microsat-R</t>
  </si>
  <si>
    <t>PSLV-DL</t>
  </si>
  <si>
    <t>Microsat-R</t>
  </si>
  <si>
    <t>01/24/2019 6:07 p.m.</t>
  </si>
  <si>
    <t>Safir 1B | Doosti</t>
  </si>
  <si>
    <t>Doosti</t>
  </si>
  <si>
    <t>02/05/2019 midnight</t>
  </si>
  <si>
    <t>Ariane 5 ECA | Saudi Geostationary Satellite 1/Hellas Sat 4 &amp; GSAT-31</t>
  </si>
  <si>
    <t>Saudi Geostationary Satellite 1/Hellas Sat 4 &amp; GSAT-31</t>
  </si>
  <si>
    <t>02/05/2019 9:01 p.m.</t>
  </si>
  <si>
    <t>Soyuz 2.1b/Fregat-M | EgyptSat-A</t>
  </si>
  <si>
    <t>EgyptSat-A</t>
  </si>
  <si>
    <t>02/21/2019 4:47 p.m.</t>
  </si>
  <si>
    <t>Falcon 9 Block 5 | Nusantara Satu &amp; GTO-1 (Beresheet, S5)</t>
  </si>
  <si>
    <t>GTO-1 (Beresheet, S5)</t>
  </si>
  <si>
    <t>02/22/2019 1:45 a.m.</t>
  </si>
  <si>
    <t>SpaceShipTwo | VSS Unity VF-01</t>
  </si>
  <si>
    <t>VSS Unity VF-01</t>
  </si>
  <si>
    <t>02/22/2019 4:57 p.m.</t>
  </si>
  <si>
    <t>Soyuz STB/Fregat | OneWeb 1 (F6)</t>
  </si>
  <si>
    <t>OneWeb F6</t>
  </si>
  <si>
    <t>02/27/2019 9:37 p.m.</t>
  </si>
  <si>
    <t>Falcon 9 Block 5 | SpX-DM1 (Demonstration Mission 1)</t>
  </si>
  <si>
    <t>SpaceX DM-1 (Demonstration Mission 1)</t>
  </si>
  <si>
    <t>03/02/2019 7:49 a.m.</t>
  </si>
  <si>
    <t>SARGE | Launch 2 - "Mission 1"</t>
  </si>
  <si>
    <t>Mission 1</t>
  </si>
  <si>
    <t>03/02/2019 4:45 p.m.</t>
  </si>
  <si>
    <t>Long March 3B/E | Zhongxing 6C (Chinasat 6C)</t>
  </si>
  <si>
    <t>Zhongxing 6C (Chinasat 6C)</t>
  </si>
  <si>
    <t>03/09/2019 4:28 p.m.</t>
  </si>
  <si>
    <t>Soyuz-FG | Soyuz MS-12</t>
  </si>
  <si>
    <t>Soyuz MS-12</t>
  </si>
  <si>
    <t>03/14/2019 7:14 p.m.</t>
  </si>
  <si>
    <t>Delta IV M+(5,4) | WGS-10</t>
  </si>
  <si>
    <t>WGS-10</t>
  </si>
  <si>
    <t>03/16/2019 12:26 a.m.</t>
  </si>
  <si>
    <t>Vega | PRISMA</t>
  </si>
  <si>
    <t>PRISMA</t>
  </si>
  <si>
    <t>03/22/2019 1:50 a.m.</t>
  </si>
  <si>
    <t>OS-M1 | Lingque-1B</t>
  </si>
  <si>
    <t>OneSpace</t>
  </si>
  <si>
    <t>OS-M1</t>
  </si>
  <si>
    <t>Lingque-1B</t>
  </si>
  <si>
    <t>03/27/2019 9:39 a.m.</t>
  </si>
  <si>
    <t>Electron | DARPA R3D2 (Two Thumbs Up)</t>
  </si>
  <si>
    <t>DARPA R3D2</t>
  </si>
  <si>
    <t>03/28/2019 11:27 p.m.</t>
  </si>
  <si>
    <t>Long March 3B/E | Tianlian 2-01</t>
  </si>
  <si>
    <t>Tianlian 2-01</t>
  </si>
  <si>
    <t>03/31/2019 3:51 p.m.</t>
  </si>
  <si>
    <t>PSLV-QL | EMISAT &amp; 28 others</t>
  </si>
  <si>
    <t>PSLV-QL</t>
  </si>
  <si>
    <t>EMISAT &amp; 28 others</t>
  </si>
  <si>
    <t>04/01/2019 3:57 a.m.</t>
  </si>
  <si>
    <t>Soyuz 2.1a | Progress MS-11 (72P)</t>
  </si>
  <si>
    <t>Progress MS-11 (72P)</t>
  </si>
  <si>
    <t>04/04/2019 11:01 a.m.</t>
  </si>
  <si>
    <t>Soyuz STB/Fregat | O3b FM17-20</t>
  </si>
  <si>
    <t>O3b FM17-20</t>
  </si>
  <si>
    <t>04/04/2019 5:03 p.m.</t>
  </si>
  <si>
    <t>Falcon Heavy | Arabsat-6A</t>
  </si>
  <si>
    <t>Arabsat-6A</t>
  </si>
  <si>
    <t>04/11/2019 10:35 p.m.</t>
  </si>
  <si>
    <t>Antares 230 | Cygnus CRS NG-11 (S.S. Roger Chaffee)</t>
  </si>
  <si>
    <t>Cygnus CRS NG-11 (S.S. Roger Chaffee)</t>
  </si>
  <si>
    <t>04/17/2019 8:46 p.m.</t>
  </si>
  <si>
    <t>Long March 3B/E | Beidou-3 IGSO-1</t>
  </si>
  <si>
    <t>Beidou-3 IGSO-1</t>
  </si>
  <si>
    <t>04/20/2019 2:41 p.m.</t>
  </si>
  <si>
    <t>Long March 4B | Tianhui-2-01</t>
  </si>
  <si>
    <t>Tianhui-2-01</t>
  </si>
  <si>
    <t>04/29/2019 10:52 p.m.</t>
  </si>
  <si>
    <t>New Shepard | NS-11</t>
  </si>
  <si>
    <t>NS-11</t>
  </si>
  <si>
    <t>05/02/2019 1:35 p.m.</t>
  </si>
  <si>
    <t>Falcon 9 Block 5 | SpX CRS-17</t>
  </si>
  <si>
    <t>SpX CRS-17</t>
  </si>
  <si>
    <t>05/04/2019 6:48 a.m.</t>
  </si>
  <si>
    <t>MOMO | Flight 3</t>
  </si>
  <si>
    <t>Flight 3</t>
  </si>
  <si>
    <t>05/04/2019 8:45 p.m.</t>
  </si>
  <si>
    <t>Electron | STP-27RD (That's a Funny Looking Cactus)</t>
  </si>
  <si>
    <t>STP-27RD</t>
  </si>
  <si>
    <t>05/05/2019 6 a.m.</t>
  </si>
  <si>
    <t>Long March 3C | Beidou-2 G8</t>
  </si>
  <si>
    <t>Beidou-2 G8</t>
  </si>
  <si>
    <t>05/17/2019 3:48 p.m.</t>
  </si>
  <si>
    <t>PSLV-CA | RISAT-2B</t>
  </si>
  <si>
    <t>RISAT-2B</t>
  </si>
  <si>
    <t>05/22/2019 midnight</t>
  </si>
  <si>
    <t>Long March 4C | Yaogan-33</t>
  </si>
  <si>
    <t>Yaogan-33</t>
  </si>
  <si>
    <t>05/22/2019 10:49 p.m.</t>
  </si>
  <si>
    <t>Falcon 9 Block 5 | Starlink Demo (0.9)</t>
  </si>
  <si>
    <t>Starlink Demo</t>
  </si>
  <si>
    <t>05/24/2019 2:30 a.m.</t>
  </si>
  <si>
    <t>Soyuz 2.1b/Fregat-M | Glonass-M No. 58 (Kosmos 2534)</t>
  </si>
  <si>
    <t>Glonass-M No. 58 (Kosmos 2534)</t>
  </si>
  <si>
    <t>05/27/2019 6:23 a.m.</t>
  </si>
  <si>
    <t>Proton-M/Briz-M | Yamal-601</t>
  </si>
  <si>
    <t>Yamal-601</t>
  </si>
  <si>
    <t>05/30/2019 5:41 p.m.</t>
  </si>
  <si>
    <t>Long March 11 | Jilin-1 &amp; others</t>
  </si>
  <si>
    <t>Jilin-1 &amp; others</t>
  </si>
  <si>
    <t>06/05/2019 4:06 a.m.</t>
  </si>
  <si>
    <t>Mobile launch platform | Sea Launch</t>
  </si>
  <si>
    <t>Falcon 9 Block 5 | RADARSAT Constellation</t>
  </si>
  <si>
    <t>RADARSAT Constellation</t>
  </si>
  <si>
    <t>06/12/2019 2:17 p.m.</t>
  </si>
  <si>
    <t>Ariane 5 ECA | Eutelsat 7C &amp; AT&amp;T T-16</t>
  </si>
  <si>
    <t>Eutelsat 7C &amp; AT&amp;T T-16</t>
  </si>
  <si>
    <t>06/20/2019 9:43 p.m.</t>
  </si>
  <si>
    <t>Long March 3B/E | Beidou-3 IGSO-2</t>
  </si>
  <si>
    <t>Beidou-3 IGSO-2</t>
  </si>
  <si>
    <t>06/24/2019 6:09 p.m.</t>
  </si>
  <si>
    <t>Falcon Heavy | STP-2</t>
  </si>
  <si>
    <t>STP-2</t>
  </si>
  <si>
    <t>06/25/2019 6:30 a.m.</t>
  </si>
  <si>
    <t>Electron | Make It Rain</t>
  </si>
  <si>
    <t>Make It Rain</t>
  </si>
  <si>
    <t>06/29/2019 4:30 a.m.</t>
  </si>
  <si>
    <t>SARGE | Launch 3</t>
  </si>
  <si>
    <t>SARGE Launch 3</t>
  </si>
  <si>
    <t>06/29/2019 6 p.m.</t>
  </si>
  <si>
    <t>Orion Test Booster | Ascent Abort-2</t>
  </si>
  <si>
    <t>Orion Abort Test Booster</t>
  </si>
  <si>
    <t>Ascent Abort-2</t>
  </si>
  <si>
    <t>07/02/2019 11 a.m.</t>
  </si>
  <si>
    <t>Soyuz 2.1b/Fregat | Meteor-M No.2-2 &amp; rideshare payloads</t>
  </si>
  <si>
    <t>Meteor-M No.2-2 &amp; rideshare payloads</t>
  </si>
  <si>
    <t>07/05/2019 5:41 a.m.</t>
  </si>
  <si>
    <t>Soyuz 2.1v/Volga | Kosmos 2535, Kosmos 2536, Kosmos 2537, Kosmos 2538</t>
  </si>
  <si>
    <t>Kosmos 2535, Kosmos 2536, Kosmos 2537, Kosmos 2538</t>
  </si>
  <si>
    <t>07/10/2019 5:14 p.m.</t>
  </si>
  <si>
    <t>Vega | Falcon Eye 1</t>
  </si>
  <si>
    <t>Falcon Eye 1</t>
  </si>
  <si>
    <t>07/11/2019 1:53 a.m.</t>
  </si>
  <si>
    <t>Proton-M/Blok DM-03 | Spektr-RG</t>
  </si>
  <si>
    <t>Spektr-RG</t>
  </si>
  <si>
    <t>07/13/2019 12:30 p.m.</t>
  </si>
  <si>
    <t>Soyuz-FG | Soyuz MS-13</t>
  </si>
  <si>
    <t>Soyuz MS-13</t>
  </si>
  <si>
    <t>07/20/2019 4:28 p.m.</t>
  </si>
  <si>
    <t>LVM-3 | Chandrayaan-2</t>
  </si>
  <si>
    <t>Chandrayaan-2</t>
  </si>
  <si>
    <t>07/22/2019 9:13 a.m.</t>
  </si>
  <si>
    <t>Hyperbola-1 | Maiden Flight</t>
  </si>
  <si>
    <t>iSpace</t>
  </si>
  <si>
    <t>Hyperbola-1</t>
  </si>
  <si>
    <t>Maiden Flight</t>
  </si>
  <si>
    <t>07/25/2019 5 a.m.</t>
  </si>
  <si>
    <t>Falcon 9 Block 5 | SpX CRS-18</t>
  </si>
  <si>
    <t>SpX CRS-18</t>
  </si>
  <si>
    <t>07/25/2019 10:01 p.m.</t>
  </si>
  <si>
    <t>Starship Hopper | 20m Hop</t>
  </si>
  <si>
    <t>Starship Prototype</t>
  </si>
  <si>
    <t>Starhopper 20m Hop</t>
  </si>
  <si>
    <t>07/26/2019 3:45 a.m.</t>
  </si>
  <si>
    <t>Launch Pad A | SpaceX Space Launch Facility, TX, USA</t>
  </si>
  <si>
    <t>Long March 2C | Yaogan-30-05</t>
  </si>
  <si>
    <t>Yaogan-30-05</t>
  </si>
  <si>
    <t>07/26/2019 3:57 a.m.</t>
  </si>
  <si>
    <t>MOMO | Flight 4</t>
  </si>
  <si>
    <t>Flight 4</t>
  </si>
  <si>
    <t>07/27/2019 7:20 a.m.</t>
  </si>
  <si>
    <t>Soyuz 2.1a/Fregat-M | Meridian-M No.18</t>
  </si>
  <si>
    <t>Meridian-M No.18</t>
  </si>
  <si>
    <t>07/30/2019 5:56 a.m.</t>
  </si>
  <si>
    <t>Soyuz 2.1a | Progress MS-12 (73P)</t>
  </si>
  <si>
    <t>Progress MS-12 (73P)</t>
  </si>
  <si>
    <t>07/31/2019 12:10 p.m.</t>
  </si>
  <si>
    <t>Proton-M/Briz-M | Blagovest No.14L (Kosmos 2539)</t>
  </si>
  <si>
    <t>Blagovest No.14L (Kosmos 2539)</t>
  </si>
  <si>
    <t>08/05/2019 9:56 p.m.</t>
  </si>
  <si>
    <t>Ariane 5 ECA+ | Intelsat 39 &amp; EDRS-C/HYLAS 3</t>
  </si>
  <si>
    <t>Ariane 5 ECA+</t>
  </si>
  <si>
    <t>EDRS-C &amp; HYLAS 3</t>
  </si>
  <si>
    <t>08/06/2019 7:30 p.m.</t>
  </si>
  <si>
    <t>Falcon 9 Block 5 | Amos-17</t>
  </si>
  <si>
    <t>Amos-17</t>
  </si>
  <si>
    <t>08/06/2019 11:23 p.m.</t>
  </si>
  <si>
    <t>Atlas V 551 | AEHF-5 (USA 292)</t>
  </si>
  <si>
    <t>AEHF-5</t>
  </si>
  <si>
    <t>08/08/2019 10:13 a.m.</t>
  </si>
  <si>
    <t>Smart Dragon 1 | Maiden Flight</t>
  </si>
  <si>
    <t>China Rocket Co. Ltd.</t>
  </si>
  <si>
    <t>Smart Dragon 1</t>
  </si>
  <si>
    <t>08/17/2019 4:11 a.m.</t>
  </si>
  <si>
    <t>Long March 3B/E | Zhongxing-18 (Chinasat-18)</t>
  </si>
  <si>
    <t>Zhongxing-18 (Chinasat-18)</t>
  </si>
  <si>
    <t>08/19/2019 12:03 p.m.</t>
  </si>
  <si>
    <t>Electron | Look Ma, No Hands</t>
  </si>
  <si>
    <t>Look Ma, No Hands</t>
  </si>
  <si>
    <t>08/19/2019 12:12 p.m.</t>
  </si>
  <si>
    <t>Soyuz 2.1a | Soyuz MS-14 Uncrewed</t>
  </si>
  <si>
    <t>Soyuz MS-14 Uncrewed</t>
  </si>
  <si>
    <t>08/22/2019 3:38 a.m.</t>
  </si>
  <si>
    <t>Delta IV M+(4,2) | GPS III SV02</t>
  </si>
  <si>
    <t>GPS III SV02 "Magellan"</t>
  </si>
  <si>
    <t>08/22/2019 1:06 p.m.</t>
  </si>
  <si>
    <t>Starship Hopper | 150m Hop</t>
  </si>
  <si>
    <t>Starhopper 150m Hop</t>
  </si>
  <si>
    <t>08/27/2019 10:02 p.m.</t>
  </si>
  <si>
    <t>Rokot / Briz-KM | Geo-IK-2 N13L (Kosmos 2540)</t>
  </si>
  <si>
    <t>Geo-IK-2 N13L (Kosmos 2540)</t>
  </si>
  <si>
    <t>08/30/2019 2 p.m.</t>
  </si>
  <si>
    <t>Kuaizhou-1A | KX-09 &amp; TY-1-07 (Xiaoxiang-1-07)</t>
  </si>
  <si>
    <t>KX-09 &amp; TY-1-07 (Xiaoxiang-1-07)</t>
  </si>
  <si>
    <t>08/30/2019 11:41 p.m.</t>
  </si>
  <si>
    <t>Long March 4B | Ziyuan-2D, Tianyi MV-1, BNU-1</t>
  </si>
  <si>
    <t>09/12/2019 3:26 a.m.</t>
  </si>
  <si>
    <t>Long March 11 | Zhuhai-1-03</t>
  </si>
  <si>
    <t>09/19/2019 6:42 a.m.</t>
  </si>
  <si>
    <t>Long March 3B / YZ-1 | Beidou-3 M23 &amp; M24</t>
  </si>
  <si>
    <t>Beidou-3 M23 &amp; M24</t>
  </si>
  <si>
    <t>09/22/2019 9:10 p.m.</t>
  </si>
  <si>
    <t>H-IIB 304 | Kounotori 8 (HTV-8)</t>
  </si>
  <si>
    <t>Kounotori 8 (HTV-8)</t>
  </si>
  <si>
    <t>09/24/2019 4:05 p.m.</t>
  </si>
  <si>
    <t>Long March 2D | Yunhai-1-02</t>
  </si>
  <si>
    <t>Yunhai-1-02</t>
  </si>
  <si>
    <t>09/25/2019 12:54 a.m.</t>
  </si>
  <si>
    <t>Soyuz-FG | Soyuz MS-15</t>
  </si>
  <si>
    <t>Soyuz MS-15</t>
  </si>
  <si>
    <t>09/25/2019 1:57 p.m.</t>
  </si>
  <si>
    <t>Soyuz 2.1b/Fregat | EKS 3 (Tundra 3) (Kosmos 2541)</t>
  </si>
  <si>
    <t>EKS 3 (Tundra 3) (Kosmos 2541)</t>
  </si>
  <si>
    <t>09/26/2019 7:46 a.m.</t>
  </si>
  <si>
    <t>Long March 4C | Gaofen-10R</t>
  </si>
  <si>
    <t>Gaofen-10R</t>
  </si>
  <si>
    <t>10/04/2019 6:51 p.m.</t>
  </si>
  <si>
    <t>Proton-M/Briz-M | Eutelsat 5 West B &amp; MEV-1</t>
  </si>
  <si>
    <t>Eutelsat 5 West B &amp; MEV-1</t>
  </si>
  <si>
    <t>10/09/2019 10:17 a.m.</t>
  </si>
  <si>
    <t>Pegasus XL | Ionospheric Connection Explorer (ICON)</t>
  </si>
  <si>
    <t>Ionospheric Connection Explorer (ICON)</t>
  </si>
  <si>
    <t>10/11/2019 2 a.m.</t>
  </si>
  <si>
    <t>Electron | As The Crow Flies</t>
  </si>
  <si>
    <t>As The Crow Flies</t>
  </si>
  <si>
    <t>10/17/2019 1:22 a.m.</t>
  </si>
  <si>
    <t>Long March 3B/E | TJS-4 (TJSW-4)</t>
  </si>
  <si>
    <t>TJS-4 (TJSW-4)</t>
  </si>
  <si>
    <t>10/17/2019 3:21 p.m.</t>
  </si>
  <si>
    <t>SARGE | Launch 4</t>
  </si>
  <si>
    <t>SARGE Launch 4</t>
  </si>
  <si>
    <t>10/26/2019 5:40 p.m.</t>
  </si>
  <si>
    <t>Antares 230+ | Cygnus CRS-2 NG-12 (S.S. Alan Bean)</t>
  </si>
  <si>
    <t>Antares 230+</t>
  </si>
  <si>
    <t>Cygnus CRS-2 NG-12 (S.S. Alan Bean)</t>
  </si>
  <si>
    <t>11/02/2019 1:59 p.m.</t>
  </si>
  <si>
    <t>Long March 4B | Gaofen-7 &amp; others</t>
  </si>
  <si>
    <t>Gaofen-7</t>
  </si>
  <si>
    <t>11/03/2019 3:22 a.m.</t>
  </si>
  <si>
    <t>Long March 3B/E | Beidou-3 IGSO-3</t>
  </si>
  <si>
    <t>Beidou-3 IGSO-3</t>
  </si>
  <si>
    <t>11/04/2019 5:43 p.m.</t>
  </si>
  <si>
    <t>Falcon 9 Block 5 | Starlink 1</t>
  </si>
  <si>
    <t>Starlink 1</t>
  </si>
  <si>
    <t>11/11/2019 2:56 p.m.</t>
  </si>
  <si>
    <t>Kuaizhou-1A | Jilin-1-02A</t>
  </si>
  <si>
    <t>Jilin-1-02A</t>
  </si>
  <si>
    <t>11/13/2019 3:40 a.m.</t>
  </si>
  <si>
    <t>Long March 6 | Ningxia 1 (x5)</t>
  </si>
  <si>
    <t>Ningxia 1 (x5)</t>
  </si>
  <si>
    <t>11/13/2019 6:35 a.m.</t>
  </si>
  <si>
    <t>Kuaizhou-1A | KL-Alpha</t>
  </si>
  <si>
    <t>11/17/2019 10 a.m.</t>
  </si>
  <si>
    <t>Long March 3B/YZ-1 | Beidou-3 M21 &amp; M22</t>
  </si>
  <si>
    <t>Beidou-3 M21 &amp; M22</t>
  </si>
  <si>
    <t>11/23/2019 12:55 a.m.</t>
  </si>
  <si>
    <t>Soyuz 2.1v/Volga | Kosmos 2542</t>
  </si>
  <si>
    <t>Kosmos 2542</t>
  </si>
  <si>
    <t>11/25/2019 5:52 p.m.</t>
  </si>
  <si>
    <t>Ariane 5 ECA | TIBA-1 &amp; Inmarsat-5 F5 (Global Xpress-5)</t>
  </si>
  <si>
    <t>TIBA-1 &amp; Inmarsat-5 F5 (Global Xpress-5)</t>
  </si>
  <si>
    <t>11/26/2019 9:23 p.m.</t>
  </si>
  <si>
    <t>PSLV-XL | Cartosat-3 &amp; others</t>
  </si>
  <si>
    <t>Cartosat-3 &amp; others</t>
  </si>
  <si>
    <t>11/27/2019 3:58 a.m.</t>
  </si>
  <si>
    <t>Long March 4C | Gaofen-12</t>
  </si>
  <si>
    <t>Gaofen-12</t>
  </si>
  <si>
    <t>11/27/2019 11:52 p.m.</t>
  </si>
  <si>
    <t>Falcon 9 Block 5 | SpX CRS-19</t>
  </si>
  <si>
    <t>SpX CRS-19</t>
  </si>
  <si>
    <t>12/05/2019 5:29 p.m.</t>
  </si>
  <si>
    <t>Electron | Running Out Of Fingers</t>
  </si>
  <si>
    <t>Running Out Of Fingers</t>
  </si>
  <si>
    <t>12/06/2019 8:18 a.m.</t>
  </si>
  <si>
    <t>Soyuz 2.1a | Progress MS-13 (74P)</t>
  </si>
  <si>
    <t>Progress MS-13 (74P)</t>
  </si>
  <si>
    <t>12/06/2019 9:34 a.m.</t>
  </si>
  <si>
    <t>Kuaizhou-1A | Jilin-1-02B</t>
  </si>
  <si>
    <t>Jilin-1-02B</t>
  </si>
  <si>
    <t>12/07/2019 2:55 a.m.</t>
  </si>
  <si>
    <t>Kuaizhou-1A | HEAD-2A, 2B &amp; Tianyi-16, 17 &amp; Tianqi-4A, 4B</t>
  </si>
  <si>
    <t>12/07/2019 8:52 a.m.</t>
  </si>
  <si>
    <t>Soyuz 2.1b/Fregat-M | Glonass-M No. 59 (Kosmos 2544)</t>
  </si>
  <si>
    <t>Glonass-M No. 59 (Kosmos 2544)</t>
  </si>
  <si>
    <t>12/11/2019 8:54 a.m.</t>
  </si>
  <si>
    <t>PSLV-QL | RISAT-2BR1 &amp; others</t>
  </si>
  <si>
    <t>RISAT-2BR1 &amp; others</t>
  </si>
  <si>
    <t>12/11/2019 9:55 a.m.</t>
  </si>
  <si>
    <t>New Shepard | NS-12</t>
  </si>
  <si>
    <t>NS-12</t>
  </si>
  <si>
    <t>12/11/2019 5:55 p.m.</t>
  </si>
  <si>
    <t>Long March 3B/YZ-1 | Beidou-3 M19 &amp; M20</t>
  </si>
  <si>
    <t>Beidou-3 M19 &amp; M20</t>
  </si>
  <si>
    <t>12/16/2019 7:22 a.m.</t>
  </si>
  <si>
    <t>Falcon 9 Block 5 | JCSAT-18/KACIFIC-1</t>
  </si>
  <si>
    <t>JCSAT-18/KACIFIC-1</t>
  </si>
  <si>
    <t>12/17/2019 12:10 a.m.</t>
  </si>
  <si>
    <t>Soyuz STB/Fregat | CSG-1, CHEOPS, &amp; others</t>
  </si>
  <si>
    <t>CSG-1, CHEOPS, &amp; others</t>
  </si>
  <si>
    <t>12/18/2019 8:54 a.m.</t>
  </si>
  <si>
    <t>Long March 4B | CBERS-4A</t>
  </si>
  <si>
    <t>CBERS-4A</t>
  </si>
  <si>
    <t>12/20/2019 3:22 a.m.</t>
  </si>
  <si>
    <t>Atlas V N22 | CST-100 Starliner Orbital Flight Test</t>
  </si>
  <si>
    <t>Atlas V N22</t>
  </si>
  <si>
    <t>CST-100 Starliner Orbital Flight Test</t>
  </si>
  <si>
    <t>12/20/2019 11:36 a.m.</t>
  </si>
  <si>
    <t>Proton-M/Blok DM-03 | Elektro-L No.3</t>
  </si>
  <si>
    <t>Elektro-L No.3</t>
  </si>
  <si>
    <t>12/24/2019 12:03 p.m.</t>
  </si>
  <si>
    <t>Rokot/Briz-KM | Gonets-M24, Gonets-M25, Gonets-M26 &amp; Blits-M</t>
  </si>
  <si>
    <t>Gonets-M24, Gonets-M25, Gonets-M26 &amp; Blits-M</t>
  </si>
  <si>
    <t>12/26/2019 11:11 p.m.</t>
  </si>
  <si>
    <t>Long March 5 | Shijian 20</t>
  </si>
  <si>
    <t>Long March 5</t>
  </si>
  <si>
    <t>Shijian 20</t>
  </si>
  <si>
    <t>12/27/2019 12:45 p.m.</t>
  </si>
  <si>
    <t>Falcon 9 Block 5 | Starlink 2</t>
  </si>
  <si>
    <t>Starlink 2</t>
  </si>
  <si>
    <t>01/07/2020 2:19 a.m.</t>
  </si>
  <si>
    <t>Long March 3B | TJS-5 (TJSW-5)</t>
  </si>
  <si>
    <t>TJS-5 (TJSW-5)</t>
  </si>
  <si>
    <t>01/07/2020 3:20 p.m.</t>
  </si>
  <si>
    <t>Long March 2D | Jilin-1 Wideband 01, Tianqi-4, NuSat-7 &amp; 8</t>
  </si>
  <si>
    <t>01/15/2020 2:53 a.m.</t>
  </si>
  <si>
    <t>Kuaizhou-1A | Yinhe-1</t>
  </si>
  <si>
    <t>Yinhe-1</t>
  </si>
  <si>
    <t>01/16/2020 3:02 a.m.</t>
  </si>
  <si>
    <t>Ariane 5 ECA | Eutelsat Konnect &amp; GSAT-30</t>
  </si>
  <si>
    <t>Eutelsat Konnect &amp; GSAT-30</t>
  </si>
  <si>
    <t>01/16/2020 9:05 p.m.</t>
  </si>
  <si>
    <t>Falcon 9 Block 5 | Dragon In-Flight Abort Test</t>
  </si>
  <si>
    <t>Crew Dragon In-Flight Abort Test</t>
  </si>
  <si>
    <t>01/19/2020 3:30 p.m.</t>
  </si>
  <si>
    <t>Falcon 9 Block 5 | Starlink 3</t>
  </si>
  <si>
    <t>Starlink 3</t>
  </si>
  <si>
    <t>01/29/2020 2:06 p.m.</t>
  </si>
  <si>
    <t>Electron | NROL-151 (Birds of a Feather)</t>
  </si>
  <si>
    <t>NROL-151 (Birds of a Feather)</t>
  </si>
  <si>
    <t>01/31/2020 2:56 a.m.</t>
  </si>
  <si>
    <t>Soyuz 2.1b/Fregat-M | OneWeb 2</t>
  </si>
  <si>
    <t>OneWeb 2</t>
  </si>
  <si>
    <t>02/06/2020 9:42 p.m.</t>
  </si>
  <si>
    <t>H-IIA 202 | IGS Optical 7</t>
  </si>
  <si>
    <t>IGS Optical 7</t>
  </si>
  <si>
    <t>02/09/2020 1:34 a.m.</t>
  </si>
  <si>
    <t>Simorgh | Zafar-1</t>
  </si>
  <si>
    <t>Zafar-1</t>
  </si>
  <si>
    <t>02/09/2020 3:45 p.m.</t>
  </si>
  <si>
    <t>Atlas V 411 | Solar Orbiter</t>
  </si>
  <si>
    <t>Solar Orbiter</t>
  </si>
  <si>
    <t>02/10/2020 4:03 a.m.</t>
  </si>
  <si>
    <t>Antares 230+ | Cygnus CRS-2 NG-13 (S.S. Robert H. Lawrence.)</t>
  </si>
  <si>
    <t>Cygnus CRS-2 NG-13 (S.S. Robert H. Lawrence.)</t>
  </si>
  <si>
    <t>02/15/2020 8:21 p.m.</t>
  </si>
  <si>
    <t>Falcon 9 Block 5 | Starlink 4</t>
  </si>
  <si>
    <t>Starlink 4</t>
  </si>
  <si>
    <t>02/17/2020 3:05 p.m.</t>
  </si>
  <si>
    <t>Ariane 5 ECA+ | JCSAT-17 &amp; GEO-KOMPSAT-2B</t>
  </si>
  <si>
    <t>JCSAT-17 &amp; GEO-KOMPSAT-2B</t>
  </si>
  <si>
    <t>02/18/2020 10:18 p.m.</t>
  </si>
  <si>
    <t>Long March 2D | XJS-C, XJS-D, XJS-E, XJS-F</t>
  </si>
  <si>
    <t>XJS-C, XJS-D, XJS-E, XJS-F</t>
  </si>
  <si>
    <t>02/19/2020 9:07 p.m.</t>
  </si>
  <si>
    <t>Soyuz 2.1a/Fregat-M | Meridian-M No.19L</t>
  </si>
  <si>
    <t>Meridian-M No.19L</t>
  </si>
  <si>
    <t>02/20/2020 8:24 a.m.</t>
  </si>
  <si>
    <t>Falcon 9 Block 5 | SpX CRS-20</t>
  </si>
  <si>
    <t>SpX CRS-20</t>
  </si>
  <si>
    <t>03/07/2020 4:50 a.m.</t>
  </si>
  <si>
    <t>Long March 3B | Beidou-3 G2</t>
  </si>
  <si>
    <t>Beidou-3 G2</t>
  </si>
  <si>
    <t>03/09/2020 11:55 a.m.</t>
  </si>
  <si>
    <t>Long March 7A | TJS-6 (Maiden Flight)</t>
  </si>
  <si>
    <t>Long March 7A</t>
  </si>
  <si>
    <t>03/16/2020 1:34 p.m.</t>
  </si>
  <si>
    <t>Soyuz 2.1b/Fregat-M | Glonass-M No. 60 (Kosmos 2545)</t>
  </si>
  <si>
    <t>Glonass-M No. 60 (Kosmos 2545)</t>
  </si>
  <si>
    <t>03/16/2020 6:28 p.m.</t>
  </si>
  <si>
    <t>Falcon 9 Block 5 | Starlink 5</t>
  </si>
  <si>
    <t>Starlink 5</t>
  </si>
  <si>
    <t>03/18/2020 12:16 p.m.</t>
  </si>
  <si>
    <t>Soyuz 2.1b/Fregat-M | OneWeb 3</t>
  </si>
  <si>
    <t>OneWeb 3</t>
  </si>
  <si>
    <t>03/21/2020 5:06 p.m.</t>
  </si>
  <si>
    <t>Long March 2C | Yaogan-30-06</t>
  </si>
  <si>
    <t>Yaogan-30-06</t>
  </si>
  <si>
    <t>03/24/2020 3:40 a.m.</t>
  </si>
  <si>
    <t>Atlas V 551 | AEHF-6</t>
  </si>
  <si>
    <t>AEHF-6</t>
  </si>
  <si>
    <t>03/26/2020 8:18 p.m.</t>
  </si>
  <si>
    <t>Soyuz 2.1a | Soyuz MS-16</t>
  </si>
  <si>
    <t>Soyuz MS-16</t>
  </si>
  <si>
    <t>04/09/2020 8:05 a.m.</t>
  </si>
  <si>
    <t>Long March 3B | Nusantara Dua</t>
  </si>
  <si>
    <t>Nusantara Dua</t>
  </si>
  <si>
    <t>04/09/2020 11:46 a.m.</t>
  </si>
  <si>
    <t>Qased | Noor</t>
  </si>
  <si>
    <t>Islamic Revolutionary Guard Corps Aerospace Force</t>
  </si>
  <si>
    <t>Qased</t>
  </si>
  <si>
    <t>Noor</t>
  </si>
  <si>
    <t>04/22/2020 3:59 a.m.</t>
  </si>
  <si>
    <t>Unknown Pad | Shahrud Missile Test Site, Islamic Republic of Iran</t>
  </si>
  <si>
    <t>Falcon 9 Block 5 | Starlink 6</t>
  </si>
  <si>
    <t>Starlink 6</t>
  </si>
  <si>
    <t>04/22/2020 7:30 p.m.</t>
  </si>
  <si>
    <t>Soyuz 2.1a | Progress MS-14 (75P)</t>
  </si>
  <si>
    <t>Progress MS-14 (75P)</t>
  </si>
  <si>
    <t>04/25/2020 1:51 a.m.</t>
  </si>
  <si>
    <t>SpaceShipTwo | VSS Unity GF08</t>
  </si>
  <si>
    <t>VSS Unity GF08</t>
  </si>
  <si>
    <t>05/01/2020 3:14 p.m.</t>
  </si>
  <si>
    <t>Spaceport America | Air launch to Suborbital flight</t>
  </si>
  <si>
    <t>Long March 5B | Maiden Flight</t>
  </si>
  <si>
    <t>Long March 5B</t>
  </si>
  <si>
    <t>05/05/2020 10 a.m.</t>
  </si>
  <si>
    <t>Kuaizhou-1A | Xingyun-2 01, 02</t>
  </si>
  <si>
    <t>Xingyun-2 01, 02</t>
  </si>
  <si>
    <t>05/12/2020 1:16 a.m.</t>
  </si>
  <si>
    <t>Atlas V 501 | OTV-6 (X-37B) (USSF-7)</t>
  </si>
  <si>
    <t>OTV-6 (X-37B) (USSF-7)</t>
  </si>
  <si>
    <t>05/17/2020 1:14 p.m.</t>
  </si>
  <si>
    <t>H-IIB 304 | Kounotori 9 (HTV-9)</t>
  </si>
  <si>
    <t>Kounotori 9 (HTV-9)</t>
  </si>
  <si>
    <t>05/20/2020 5:31 p.m.</t>
  </si>
  <si>
    <t>Soyuz 2.1b/Fregat | EKS 4 (Tundra 4) (Kosmos 2546)</t>
  </si>
  <si>
    <t>EKS 4 (Tundra 4) (Kosmos 2546)</t>
  </si>
  <si>
    <t>05/22/2020 7:31 a.m.</t>
  </si>
  <si>
    <t>LauncherOne | Launch Demo</t>
  </si>
  <si>
    <t>Virgin Orbit</t>
  </si>
  <si>
    <t>LauncherOne</t>
  </si>
  <si>
    <t>Launch Demo</t>
  </si>
  <si>
    <t>05/25/2020 7:50 p.m.</t>
  </si>
  <si>
    <t>Mojave Air and Space Port | Air launch to orbit</t>
  </si>
  <si>
    <t>Long March 11 | XJS-G &amp; XJS-H</t>
  </si>
  <si>
    <t>XJS-G &amp; XJS-H</t>
  </si>
  <si>
    <t>05/29/2020 8:13 p.m.</t>
  </si>
  <si>
    <t>Falcon 9 Block 5 | SpX-DM2 (Demonstration Mission 2)</t>
  </si>
  <si>
    <t>SpX-DM2 (Demonstration Mission 2)</t>
  </si>
  <si>
    <t>05/30/2020 7:22 p.m.</t>
  </si>
  <si>
    <t>Long March 2D | Gaofen-9-02</t>
  </si>
  <si>
    <t>Gaofen-9-02</t>
  </si>
  <si>
    <t>05/31/2020 8:53 a.m.</t>
  </si>
  <si>
    <t>Falcon 9 Block 5 | Starlink 7</t>
  </si>
  <si>
    <t>Starlink 7</t>
  </si>
  <si>
    <t>06/04/2020 1:25 a.m.</t>
  </si>
  <si>
    <t>Long March 2C | Haiyang 1D</t>
  </si>
  <si>
    <t>Haiyang 1D</t>
  </si>
  <si>
    <t>06/10/2020 6:31 p.m.</t>
  </si>
  <si>
    <t>Electron | Don't Stop Me Now</t>
  </si>
  <si>
    <t>Don't Stop Me Now</t>
  </si>
  <si>
    <t>06/13/2020 5:12 a.m.</t>
  </si>
  <si>
    <t>Falcon 9 Block 5 | Starlink 8</t>
  </si>
  <si>
    <t>Starlink 8</t>
  </si>
  <si>
    <t>06/13/2020 9:21 a.m.</t>
  </si>
  <si>
    <t>MOMO | Flight 5</t>
  </si>
  <si>
    <t>Flight 5</t>
  </si>
  <si>
    <t>06/13/2020 8:15 p.m.</t>
  </si>
  <si>
    <t>Long March 2D | Gaofen-9-03</t>
  </si>
  <si>
    <t>Gaofen-9-03</t>
  </si>
  <si>
    <t>06/17/2020 7:19 a.m.</t>
  </si>
  <si>
    <t>Long March 3B | Beidou-3 G3</t>
  </si>
  <si>
    <t>Beidou-3 G3</t>
  </si>
  <si>
    <t>06/23/2020 1:43 a.m.</t>
  </si>
  <si>
    <t>SpaceShipTwo | VSS Unity GF09</t>
  </si>
  <si>
    <t>VSS Unity GF09</t>
  </si>
  <si>
    <t>06/25/2020 noon</t>
  </si>
  <si>
    <t>Falcon 9 Block 5 | GPS III SV03</t>
  </si>
  <si>
    <t>GPS III SV03 "Columbus"</t>
  </si>
  <si>
    <t>06/30/2020 8:10 p.m.</t>
  </si>
  <si>
    <t>Long March 4B | Gaofen Multimode</t>
  </si>
  <si>
    <t>Gaofen Multimode</t>
  </si>
  <si>
    <t>07/03/2020 3:10 a.m.</t>
  </si>
  <si>
    <t>Electron | Pics Or It Didn’t Happen</t>
  </si>
  <si>
    <t>Pics Or It Didn’t Happen</t>
  </si>
  <si>
    <t>07/04/2020 9:19 p.m.</t>
  </si>
  <si>
    <t>Long March 2D | Chuangxin 3A (02)</t>
  </si>
  <si>
    <t>Chuangxin 3A (02)</t>
  </si>
  <si>
    <t>07/04/2020 11:44 p.m.</t>
  </si>
  <si>
    <t>Shavit-2 | Ofek-16</t>
  </si>
  <si>
    <t>Ofek-16</t>
  </si>
  <si>
    <t>07/06/2020 1 a.m.</t>
  </si>
  <si>
    <t>Long March 3B/E | APStar-6D</t>
  </si>
  <si>
    <t>APStar-6D</t>
  </si>
  <si>
    <t>07/09/2020 12:11 p.m.</t>
  </si>
  <si>
    <t>Kuaizhou-11 | Maiden Flight</t>
  </si>
  <si>
    <t>Kuaizhou-11</t>
  </si>
  <si>
    <t>07/10/2020 4:17 a.m.</t>
  </si>
  <si>
    <t>Minotaur IV | NROL-129</t>
  </si>
  <si>
    <t>NROL-129</t>
  </si>
  <si>
    <t>07/15/2020 1:46 p.m.</t>
  </si>
  <si>
    <t>H-IIA 202 | Hope (Emirates Mars Mission)</t>
  </si>
  <si>
    <t>Hope (Emirates Mars Mission)</t>
  </si>
  <si>
    <t>07/19/2020 9:58 p.m.</t>
  </si>
  <si>
    <t>Falcon 9 Block 5 | ANASIS-II</t>
  </si>
  <si>
    <t>ANASIS-II</t>
  </si>
  <si>
    <t>07/20/2020 9:30 p.m.</t>
  </si>
  <si>
    <t>Long March 5 | Tianwen-1 (Mars Global Remote Sensing Orbiter and Small Rover)</t>
  </si>
  <si>
    <t>Tianwen-1 (Mars Global Remote Sensing Orbiter and Small Rover)</t>
  </si>
  <si>
    <t>07/23/2020 4:41 a.m.</t>
  </si>
  <si>
    <t>Soyuz 2.1a | Progress MS-15 (76P)</t>
  </si>
  <si>
    <t>Progress MS-15 (76P)</t>
  </si>
  <si>
    <t>07/23/2020 2:26 p.m.</t>
  </si>
  <si>
    <t>Long March 4B | Ziyuan-3-03</t>
  </si>
  <si>
    <t>Ziyuan-3-03</t>
  </si>
  <si>
    <t>07/25/2020 3:13 a.m.</t>
  </si>
  <si>
    <t>Atlas V 541 | Mars 2020 (Perseverance rover &amp; Ingenuity helicopter)</t>
  </si>
  <si>
    <t>Mars 2020 (Perseverance rover &amp; Ingenuity helicopter)</t>
  </si>
  <si>
    <t>07/30/2020 11:50 a.m.</t>
  </si>
  <si>
    <t>Proton-M/Briz-M | Ekspress-80 &amp; Ekspress-103</t>
  </si>
  <si>
    <t>Ekspress-80 &amp; Ekspress-103</t>
  </si>
  <si>
    <t>07/30/2020 9:25 p.m.</t>
  </si>
  <si>
    <t>Starship SN5 | 150m Hop</t>
  </si>
  <si>
    <t>Starship SN5 150m Hop</t>
  </si>
  <si>
    <t>08/04/2020 11:57 p.m.</t>
  </si>
  <si>
    <t>Long March 2D | Gaofen-9-04</t>
  </si>
  <si>
    <t>Gaofen-9-04</t>
  </si>
  <si>
    <t>08/06/2020 4:01 a.m.</t>
  </si>
  <si>
    <t>Falcon 9 Block 5 | Starlink 9</t>
  </si>
  <si>
    <t>Starlink 9</t>
  </si>
  <si>
    <t>08/07/2020 5:12 a.m.</t>
  </si>
  <si>
    <t>Ariane 5 ECA+ | Galaxy 30, MEV-2 &amp; BSAT-4B</t>
  </si>
  <si>
    <t>Galaxy 30, MEV-2 &amp; BSAT-4B</t>
  </si>
  <si>
    <t>08/15/2020 10:04 p.m.</t>
  </si>
  <si>
    <t>Falcon 9 Block 5 | Starlink 10</t>
  </si>
  <si>
    <t>Starlink 10</t>
  </si>
  <si>
    <t>08/18/2020 2:31 p.m.</t>
  </si>
  <si>
    <t>Long March 2D | Gaofen-9-05</t>
  </si>
  <si>
    <t>Gaofen-9-05</t>
  </si>
  <si>
    <t>08/23/2020 2:27 a.m.</t>
  </si>
  <si>
    <t>Falcon 9 Block 5 | SAOCOM 1B</t>
  </si>
  <si>
    <t>SAOCOM 1B</t>
  </si>
  <si>
    <t>08/30/2020 11:18 p.m.</t>
  </si>
  <si>
    <t>Electron | I Can’t Believe It’s Not Optical</t>
  </si>
  <si>
    <t>I Can’t Believe It’s Not Optical</t>
  </si>
  <si>
    <t>08/31/2020 3:05 a.m.</t>
  </si>
  <si>
    <t>Vega | SSMS PoC</t>
  </si>
  <si>
    <t>SSMS POC</t>
  </si>
  <si>
    <t>09/03/2020 1:51 a.m.</t>
  </si>
  <si>
    <t>Falcon 9 Block 5 | Starlink 11</t>
  </si>
  <si>
    <t>Starlink 11</t>
  </si>
  <si>
    <t>09/03/2020 12:46 p.m.</t>
  </si>
  <si>
    <t>Starship SN6 | 150m Hop</t>
  </si>
  <si>
    <t>SN6 150m Hop</t>
  </si>
  <si>
    <t>09/03/2020 5:48 p.m.</t>
  </si>
  <si>
    <t>Long March 2F | Chinese Reusable Space Vehicle</t>
  </si>
  <si>
    <t>Chinese Reusable Space Vehicle</t>
  </si>
  <si>
    <t>09/04/2020 7:30 a.m.</t>
  </si>
  <si>
    <t>Long March 4B | Gaofen-11-02</t>
  </si>
  <si>
    <t>Gaofen-11-02</t>
  </si>
  <si>
    <t>09/07/2020 5:57 a.m.</t>
  </si>
  <si>
    <t>Astra Rocket 3.1 | Maiden Flight</t>
  </si>
  <si>
    <t>Astra Space</t>
  </si>
  <si>
    <t>Astra Rocket 3</t>
  </si>
  <si>
    <t>09/12/2020 3:19 a.m.</t>
  </si>
  <si>
    <t>Launch Pad 3B | Pacific Spaceport Complex, Alaska, USA</t>
  </si>
  <si>
    <t>Kuaizhou-1A | Jilin-1-02C</t>
  </si>
  <si>
    <t>Jilin-1-02C</t>
  </si>
  <si>
    <t>09/12/2020 5:02 a.m.</t>
  </si>
  <si>
    <t>Long March 11 | Gaofen-03-1</t>
  </si>
  <si>
    <t>Gaofen-03-1</t>
  </si>
  <si>
    <t>09/15/2020 1:23 a.m.</t>
  </si>
  <si>
    <t>Long March 4B | Haiyang 2C</t>
  </si>
  <si>
    <t>Haiyang 2C</t>
  </si>
  <si>
    <t>09/21/2020 5:40 a.m.</t>
  </si>
  <si>
    <t>Long March 4B | Huanjing 2A, 2B</t>
  </si>
  <si>
    <t>Huanjing 2A, 2B</t>
  </si>
  <si>
    <t>09/27/2020 3:23 a.m.</t>
  </si>
  <si>
    <t>Soyuz 2.1b/Fregat-M | Gonets-M27, Gonets-M28, Gonets-M29 and others</t>
  </si>
  <si>
    <t>Gonets-M27, Gonets-M28, Gonets-M29 and others</t>
  </si>
  <si>
    <t>09/28/2020 11:20 a.m.</t>
  </si>
  <si>
    <t>Antares 230+ | Cygnus CRS-2 NG-14 (S.S. Kalpana Chawla)</t>
  </si>
  <si>
    <t>Cygnus CRS-2 NG-14 (S.S. Kalpana Chawla)</t>
  </si>
  <si>
    <t>10/03/2020 1:16 a.m.</t>
  </si>
  <si>
    <t>Falcon 9 Block 5 | Starlink 12</t>
  </si>
  <si>
    <t>Starlink 12</t>
  </si>
  <si>
    <t>10/06/2020 11:29 a.m.</t>
  </si>
  <si>
    <t>Long March 3B/E | Gaofen 13</t>
  </si>
  <si>
    <t>Gaofen 13</t>
  </si>
  <si>
    <t>10/11/2020 4:57 p.m.</t>
  </si>
  <si>
    <t>New Shepard | NS-13</t>
  </si>
  <si>
    <t>NS-13</t>
  </si>
  <si>
    <t>10/13/2020 1:37 p.m.</t>
  </si>
  <si>
    <t>Soyuz 2.1a | Soyuz MS-17</t>
  </si>
  <si>
    <t>Soyuz MS-17</t>
  </si>
  <si>
    <t>10/14/2020 5:45 a.m.</t>
  </si>
  <si>
    <t>Falcon 9 Block 5 | Starlink 13</t>
  </si>
  <si>
    <t>Starlink 13</t>
  </si>
  <si>
    <t>10/18/2020 12:25 p.m.</t>
  </si>
  <si>
    <t>Falcon 9 Block 5 | Starlink 14</t>
  </si>
  <si>
    <t>Starlink 14</t>
  </si>
  <si>
    <t>10/24/2020 3:31 p.m.</t>
  </si>
  <si>
    <t>Soyuz 2.1b/Fregat | Glonass-K1 No. 15 (Kosmos 2547)</t>
  </si>
  <si>
    <t>Glonass-K1 No. 15 (Kosmos 2547)</t>
  </si>
  <si>
    <t>10/25/2020 7:08 p.m.</t>
  </si>
  <si>
    <t>Long March 2C | Yaogan-30-07</t>
  </si>
  <si>
    <t>Yaogan-30-07</t>
  </si>
  <si>
    <t>10/26/2020 3:19 p.m.</t>
  </si>
  <si>
    <t>Electron | In Focus</t>
  </si>
  <si>
    <t>In Focus</t>
  </si>
  <si>
    <t>10/28/2020 9:21 p.m.</t>
  </si>
  <si>
    <t>Falcon 9 Block 5 | GPS III SV04</t>
  </si>
  <si>
    <t>GPS III SV04 "Sacagawea"</t>
  </si>
  <si>
    <t>11/05/2020 11:24 p.m.</t>
  </si>
  <si>
    <t>Long March 6 | Satellogic x 10</t>
  </si>
  <si>
    <t>Satellogic x 10</t>
  </si>
  <si>
    <t>11/06/2020 3:19 a.m.</t>
  </si>
  <si>
    <t>Ceres-1 | Tianqi-11</t>
  </si>
  <si>
    <t>Galactic Energy</t>
  </si>
  <si>
    <t>Ceres-1</t>
  </si>
  <si>
    <t>Tianqi-11</t>
  </si>
  <si>
    <t>11/07/2020 7:12 a.m.</t>
  </si>
  <si>
    <t>PSLV-DL | EOS-01 (RISAT-2BR2)</t>
  </si>
  <si>
    <t>EOS-01 (RISAT-2BR2)</t>
  </si>
  <si>
    <t>11/07/2020 9:41 a.m.</t>
  </si>
  <si>
    <t>Long March 3B | Tiantong-1-02</t>
  </si>
  <si>
    <t>Tiantong-1-02</t>
  </si>
  <si>
    <t>11/12/2020 3:59 p.m.</t>
  </si>
  <si>
    <t>Atlas V 531 | NROL-101</t>
  </si>
  <si>
    <t>NROL-101</t>
  </si>
  <si>
    <t>11/13/2020 10:32 p.m.</t>
  </si>
  <si>
    <t>Falcon 9 Block 5 | Crew-1</t>
  </si>
  <si>
    <t>Crew-1</t>
  </si>
  <si>
    <t>11/16/2020 12:27 a.m.</t>
  </si>
  <si>
    <t>Vega | SEOSAT-Ingenio &amp; Taranis</t>
  </si>
  <si>
    <t>SEOSAT-Ingenio &amp; Taranis</t>
  </si>
  <si>
    <t>11/17/2020 1:52 a.m.</t>
  </si>
  <si>
    <t>Electron | Return to Sender</t>
  </si>
  <si>
    <t>Return to Sender</t>
  </si>
  <si>
    <t>11/20/2020 2:20 a.m.</t>
  </si>
  <si>
    <t>Falcon 9 Block 5 | Sentinel-6 Michael Freilich</t>
  </si>
  <si>
    <t>Sentinel-6 Michael Freilich (Sentinel-6A; Jason-CS)</t>
  </si>
  <si>
    <t>11/21/2020 5:17 p.m.</t>
  </si>
  <si>
    <t>Long March 5 | Chang'e 5</t>
  </si>
  <si>
    <t>Chang'e 5</t>
  </si>
  <si>
    <t>11/23/2020 8:30 p.m.</t>
  </si>
  <si>
    <t>Falcon 9 Block 5 | Starlink 15</t>
  </si>
  <si>
    <t>Starlink 15</t>
  </si>
  <si>
    <t>11/25/2020 2:13 a.m.</t>
  </si>
  <si>
    <t>H-IIA | JDRS-1</t>
  </si>
  <si>
    <t>JDRS-1</t>
  </si>
  <si>
    <t>11/29/2020 7:25 a.m.</t>
  </si>
  <si>
    <t>Soyuz STA/Fregat | Falcon Eye 2</t>
  </si>
  <si>
    <t>Falcon Eye 2</t>
  </si>
  <si>
    <t>12/02/2020 1:33 a.m.</t>
  </si>
  <si>
    <t>Soyuz 2.1b/Fregat-M | Gonets-M30, Gonets-M31, Gonets-M32</t>
  </si>
  <si>
    <t>Gonets-M30, Gonets-M31, Gonets-M32</t>
  </si>
  <si>
    <t>12/03/2020 1:14 a.m.</t>
  </si>
  <si>
    <t>Long March 3B/E | Gaofen 14</t>
  </si>
  <si>
    <t>Gaofen 14</t>
  </si>
  <si>
    <t>12/06/2020 3:58 a.m.</t>
  </si>
  <si>
    <t>Falcon 9 Block 5 | Dragon CRS-2 SpX-21</t>
  </si>
  <si>
    <t>Dragon CRS-2 SpX-21</t>
  </si>
  <si>
    <t>12/06/2020 4:17 p.m.</t>
  </si>
  <si>
    <t>Long March 11 | GECAM</t>
  </si>
  <si>
    <t>GECAM</t>
  </si>
  <si>
    <t>12/09/2020 8:14 p.m.</t>
  </si>
  <si>
    <t>Starship SN8 | 12.5 km Flight</t>
  </si>
  <si>
    <t>12.5 km Flight</t>
  </si>
  <si>
    <t>12/09/2020 10:45 p.m.</t>
  </si>
  <si>
    <t>Delta IV Heavy | NROL-44</t>
  </si>
  <si>
    <t>NROL-44</t>
  </si>
  <si>
    <t>12/11/2020 1:09 a.m.</t>
  </si>
  <si>
    <t>SpaceShipTwo | VSS Unity VF-02</t>
  </si>
  <si>
    <t>VSS Unity VF-02</t>
  </si>
  <si>
    <t>12/12/2020 3:24 p.m.</t>
  </si>
  <si>
    <t>Falcon 9 Block 5 | Sirius SXM-7</t>
  </si>
  <si>
    <t>SXM-7</t>
  </si>
  <si>
    <t>12/13/2020 5:30 p.m.</t>
  </si>
  <si>
    <t>Angara A5/Briz-M | Dummy payload</t>
  </si>
  <si>
    <t>Dummy payload</t>
  </si>
  <si>
    <t>12/14/2020 5:50 a.m.</t>
  </si>
  <si>
    <t>Electron | StriX-α (The Owl's Night Begins)</t>
  </si>
  <si>
    <t>StriX-α (The Owl's Night Begins)</t>
  </si>
  <si>
    <t>12/15/2020 10:09 a.m.</t>
  </si>
  <si>
    <t>Astra Rocket 3.2 | Flight 2</t>
  </si>
  <si>
    <t>Flight 2</t>
  </si>
  <si>
    <t>12/15/2020 8:55 p.m.</t>
  </si>
  <si>
    <t>PSLV-XL | CMS-01 (GSAT-12R)</t>
  </si>
  <si>
    <t>CMS-01 (GSAT-12R)</t>
  </si>
  <si>
    <t>12/17/2020 10:11 a.m.</t>
  </si>
  <si>
    <t>Soyuz 2.1b/Fregat-M | OneWeb 4</t>
  </si>
  <si>
    <t>OneWeb 4</t>
  </si>
  <si>
    <t>12/18/2020 12:26 p.m.</t>
  </si>
  <si>
    <t>Falcon 9 Block 5 | NROL-108</t>
  </si>
  <si>
    <t>NROL-108</t>
  </si>
  <si>
    <t>12/19/2020 2 p.m.</t>
  </si>
  <si>
    <t>Long March 8 | XJY-7 &amp; others</t>
  </si>
  <si>
    <t>Long March 8</t>
  </si>
  <si>
    <t>XJY-7 &amp; others</t>
  </si>
  <si>
    <t>12/22/2020 4:40 a.m.</t>
  </si>
  <si>
    <t>Long March 4C | Yaogan-33(R)</t>
  </si>
  <si>
    <t>12/27/2020 3:44 p.m.</t>
  </si>
  <si>
    <t>Soyuz STA/Fregat | CSO-2</t>
  </si>
  <si>
    <t>CSO-2</t>
  </si>
  <si>
    <t>12/29/2020 4:42 p.m.</t>
  </si>
  <si>
    <t>Falcon 9 Block 5 | Türksat 5A</t>
  </si>
  <si>
    <t>Türksat 5A</t>
  </si>
  <si>
    <t>01/08/2021 2:15 a.m.</t>
  </si>
  <si>
    <t>New Shepard | NS-14</t>
  </si>
  <si>
    <t>NS-14</t>
  </si>
  <si>
    <t>01/14/2021 5:19 p.m.</t>
  </si>
  <si>
    <t>LauncherOne | Launch Demo 2</t>
  </si>
  <si>
    <t>Launch Demo 2 (VCLS ELaNa XX)</t>
  </si>
  <si>
    <t>01/17/2021 7:38 p.m.</t>
  </si>
  <si>
    <t>Long March 3B/E | Tiantong-1-03</t>
  </si>
  <si>
    <t>Tiantong-1-03</t>
  </si>
  <si>
    <t>01/19/2021 4:25 p.m.</t>
  </si>
  <si>
    <t>Electron | Another One Leaves The Crust</t>
  </si>
  <si>
    <t>Another One Leaves The Crust</t>
  </si>
  <si>
    <t>01/20/2021 7:26 a.m.</t>
  </si>
  <si>
    <t>Falcon 9 Block 5 | Starlink 16</t>
  </si>
  <si>
    <t>Starlink 16</t>
  </si>
  <si>
    <t>01/20/2021 1:02 p.m.</t>
  </si>
  <si>
    <t>Falcon 9 Block 5 | Transporter 1 (Dedicated SSO Rideshare)</t>
  </si>
  <si>
    <t>Transporter 1 (Dedicated SSO Rideshare)</t>
  </si>
  <si>
    <t>01/24/2021 3 p.m.</t>
  </si>
  <si>
    <t>Long March 4C | Yaogan-31-02</t>
  </si>
  <si>
    <t>01/29/2021 4:47 a.m.</t>
  </si>
  <si>
    <t>Hyperbola-1 | Unknown</t>
  </si>
  <si>
    <t>02/01/2021 8:15 a.m.</t>
  </si>
  <si>
    <t>Starship SN9 | 10 km Flight</t>
  </si>
  <si>
    <t>10 km Flight</t>
  </si>
  <si>
    <t>02/02/2021 8:25 p.m.</t>
  </si>
  <si>
    <t>Launch Pad B | SpaceX Space Launch Facility, TX, USA</t>
  </si>
  <si>
    <t>Soyuz 2.1b | Lotos-S1</t>
  </si>
  <si>
    <t>02/02/2021 8:45 p.m.</t>
  </si>
  <si>
    <t>Falcon 9 Block 5 | Starlink 18</t>
  </si>
  <si>
    <t>Starlink 18</t>
  </si>
  <si>
    <t>02/04/2021 6:19 a.m.</t>
  </si>
  <si>
    <t>Long March 3B | TJSW-6</t>
  </si>
  <si>
    <t>TJSW-6</t>
  </si>
  <si>
    <t>02/04/2021 3:36 p.m.</t>
  </si>
  <si>
    <t>Soyuz 2.1a | Progress MS-16 (77P)</t>
  </si>
  <si>
    <t>Progress MS-16</t>
  </si>
  <si>
    <t>02/15/2021 4:45 a.m.</t>
  </si>
  <si>
    <t>Falcon 9 Block 5 | Starlink 19</t>
  </si>
  <si>
    <t>Starlink 19</t>
  </si>
  <si>
    <t>02/16/2021 3:59 a.m.</t>
  </si>
  <si>
    <t>Antares 230+ | Cygnus CRS-2 NG-15 (S.S. Katherine Johnson)</t>
  </si>
  <si>
    <t>Cygnus CRS-2 NG-15 (S.S. Katherine Johnson)</t>
  </si>
  <si>
    <t>02/20/2021 5:36 p.m.</t>
  </si>
  <si>
    <t>Long March 4C | Yaogan-31-03</t>
  </si>
  <si>
    <t>02/24/2021 2:22 a.m.</t>
  </si>
  <si>
    <t>PSLV-DL | Amazonia 1 &amp; 18 others</t>
  </si>
  <si>
    <t>Amazonia &amp; 18 others</t>
  </si>
  <si>
    <t>02/28/2021 4:54 a.m.</t>
  </si>
  <si>
    <t>Soyuz 2.1b/Fregat-M | Arktika-M No.1</t>
  </si>
  <si>
    <t>Arktika-M No.1</t>
  </si>
  <si>
    <t>02/28/2021 6:55 a.m.</t>
  </si>
  <si>
    <t>Starship SN10 | 10 km Flight</t>
  </si>
  <si>
    <t>03/03/2021 11:15 p.m.</t>
  </si>
  <si>
    <t>Falcon 9 Block 5 | Starlink 17</t>
  </si>
  <si>
    <t>Starlink 17</t>
  </si>
  <si>
    <t>03/04/2021 8:24 a.m.</t>
  </si>
  <si>
    <t>Falcon 9 Block 5 | Starlink 20</t>
  </si>
  <si>
    <t>Starlink 20</t>
  </si>
  <si>
    <t>03/11/2021 8:13 a.m.</t>
  </si>
  <si>
    <t>Long March 7A | Shiyan 9 (XJY-6-02)</t>
  </si>
  <si>
    <t>Shiyan 9 (XJY-6-02)</t>
  </si>
  <si>
    <t>03/11/2021 5:51 p.m.</t>
  </si>
  <si>
    <t>201 | Wenchang Satellite Launch Center, People's Republic of China</t>
  </si>
  <si>
    <t>Long March 4C | Yaogan-31-04</t>
  </si>
  <si>
    <t>03/13/2021 2:19 a.m.</t>
  </si>
  <si>
    <t>Falcon 9 Block 5 | Starlink 21</t>
  </si>
  <si>
    <t>Starlink 21</t>
  </si>
  <si>
    <t>03/14/2021 10:01 a.m.</t>
  </si>
  <si>
    <t>Soyuz 2.1a/Fregat-M | CAS500-1 &amp; rideshare</t>
  </si>
  <si>
    <t>GK Launch Services</t>
  </si>
  <si>
    <t>CAS500-1 &amp; rideshare</t>
  </si>
  <si>
    <t>03/22/2021 6:07 a.m.</t>
  </si>
  <si>
    <t>Electron | They Go Up So Fast</t>
  </si>
  <si>
    <t>They Go Up So Fast</t>
  </si>
  <si>
    <t>03/22/2021 10:30 p.m.</t>
  </si>
  <si>
    <t>Falcon 9 Block 5 | Starlink 22</t>
  </si>
  <si>
    <t>Starlink 22</t>
  </si>
  <si>
    <t>03/24/2021 8:28 a.m.</t>
  </si>
  <si>
    <t>Soyuz 2.1b/Fregat-M | OneWeb 5</t>
  </si>
  <si>
    <t>OneWeb 5</t>
  </si>
  <si>
    <t>03/25/2021 2:47 a.m.</t>
  </si>
  <si>
    <t>Starship SN11 | 10 km Flight</t>
  </si>
  <si>
    <t>03/30/2021 1 p.m.</t>
  </si>
  <si>
    <t>Long March 4C | Gaofen-12-02</t>
  </si>
  <si>
    <t>Gaofen-12-02</t>
  </si>
  <si>
    <t>03/30/2021 10:45 p.m.</t>
  </si>
  <si>
    <t>Falcon 9 Block 5 | Starlink 23</t>
  </si>
  <si>
    <t>Starlink 23</t>
  </si>
  <si>
    <t>04/07/2021 4:34 p.m.</t>
  </si>
  <si>
    <t>Long March 4B | Shiyan-6-03</t>
  </si>
  <si>
    <t>04/08/2021 11:01 p.m.</t>
  </si>
  <si>
    <t>Soyuz 2.1a | Soyuz MS-18</t>
  </si>
  <si>
    <t>Soyuz MS-18</t>
  </si>
  <si>
    <t>04/09/2021 7:42 a.m.</t>
  </si>
  <si>
    <t>New Shepard | NS-15</t>
  </si>
  <si>
    <t>NS-15</t>
  </si>
  <si>
    <t>04/14/2021 4:49 p.m.</t>
  </si>
  <si>
    <t>Falcon 9 Block 5 | Crew-2</t>
  </si>
  <si>
    <t>Crew-2</t>
  </si>
  <si>
    <t>04/23/2021 9:49 a.m.</t>
  </si>
  <si>
    <t>Soyuz 2.1b/Fregat-M | OneWeb 6</t>
  </si>
  <si>
    <t>OneWeb 6</t>
  </si>
  <si>
    <t>04/25/2021 10:14 p.m.</t>
  </si>
  <si>
    <t>Delta IV Heavy | NROL-82</t>
  </si>
  <si>
    <t>NROL-82</t>
  </si>
  <si>
    <t>04/26/2021 8:47 p.m.</t>
  </si>
  <si>
    <t>Long March 6 | Qilu-1, Qilu-4 and others</t>
  </si>
  <si>
    <t>Qilu-1, Qilu-4 and others</t>
  </si>
  <si>
    <t>04/27/2021 3:20 a.m.</t>
  </si>
  <si>
    <t>Vega | Pléiades Neo 3</t>
  </si>
  <si>
    <t>Pléiades Neo 3</t>
  </si>
  <si>
    <t>04/29/2021 1:50 a.m.</t>
  </si>
  <si>
    <t>Long March 5B | Tianhe</t>
  </si>
  <si>
    <t>Tianhe</t>
  </si>
  <si>
    <t>04/29/2021 3:23 a.m.</t>
  </si>
  <si>
    <t>Falcon 9 Block 5 | Starlink 24</t>
  </si>
  <si>
    <t>Starlink 24</t>
  </si>
  <si>
    <t>04/29/2021 3:44 a.m.</t>
  </si>
  <si>
    <t>Long March 4C | Yaogan 34</t>
  </si>
  <si>
    <t>Yaogan 34</t>
  </si>
  <si>
    <t>04/30/2021 7:27 a.m.</t>
  </si>
  <si>
    <t>Falcon 9 Block 5 | Starlink 25</t>
  </si>
  <si>
    <t>Starlink 25</t>
  </si>
  <si>
    <t>05/04/2021 7:01 p.m.</t>
  </si>
  <si>
    <t>Starship SN15 | 10 km Flight</t>
  </si>
  <si>
    <t>05/05/2021 10:24 p.m.</t>
  </si>
  <si>
    <t>Long March 2C | Yaogan-30-08</t>
  </si>
  <si>
    <t>Yaogan-30-08</t>
  </si>
  <si>
    <t>05/06/2021 6:11 p.m.</t>
  </si>
  <si>
    <t>Falcon 9 Block 5 | Starlink 27</t>
  </si>
  <si>
    <t>Starlink 27</t>
  </si>
  <si>
    <t>05/09/2021 6:42 a.m.</t>
  </si>
  <si>
    <t>Electron | Running Out Of Toes</t>
  </si>
  <si>
    <t>Running Out of Toes</t>
  </si>
  <si>
    <t>05/15/2021 11:11 a.m.</t>
  </si>
  <si>
    <t>Falcon 9 Block 5 | Starlink 26</t>
  </si>
  <si>
    <t>Starlink 26 &amp; Rideshare</t>
  </si>
  <si>
    <t>05/15/2021 10:56 p.m.</t>
  </si>
  <si>
    <t>Atlas V 421 | SBIRS GEO-5</t>
  </si>
  <si>
    <t>SBIRS GEO-5</t>
  </si>
  <si>
    <t>05/18/2021 5:37 p.m.</t>
  </si>
  <si>
    <t>Long March 4B | Haiyang 2D</t>
  </si>
  <si>
    <t>Haiyang 2D</t>
  </si>
  <si>
    <t>05/19/2021 4:03 a.m.</t>
  </si>
  <si>
    <t>SpaceShipTwo | VSS Unity VF-03</t>
  </si>
  <si>
    <t>VSS Unity VF-03</t>
  </si>
  <si>
    <t>05/22/2021 3:27 p.m.</t>
  </si>
  <si>
    <t>Falcon 9 Block 5 | Starlink 28</t>
  </si>
  <si>
    <t>Starlink 28</t>
  </si>
  <si>
    <t>05/26/2021 6:59 p.m.</t>
  </si>
  <si>
    <t>Soyuz 2.1b/Fregat-M | OneWeb 7</t>
  </si>
  <si>
    <t>OneWeb 7</t>
  </si>
  <si>
    <t>05/28/2021 5:38 p.m.</t>
  </si>
  <si>
    <t>Long March 7 | Tianzhou-2</t>
  </si>
  <si>
    <t>Tianzhou-2</t>
  </si>
  <si>
    <t>05/29/2021 12:55 p.m.</t>
  </si>
  <si>
    <t>Long March 3B | Fengyun-4B</t>
  </si>
  <si>
    <t>Fengyun-4B</t>
  </si>
  <si>
    <t>06/02/2021 4:17 p.m.</t>
  </si>
  <si>
    <t>Falcon 9 Block 5 | Dragon CRS-2 SpX-22</t>
  </si>
  <si>
    <t>Dragon CRS-2 SpX-22</t>
  </si>
  <si>
    <t>06/03/2021 5:29 p.m.</t>
  </si>
  <si>
    <t>Falcon 9 Block 5 | Sirius SXM-8</t>
  </si>
  <si>
    <t>SXM-8</t>
  </si>
  <si>
    <t>06/06/2021 4:26 a.m.</t>
  </si>
  <si>
    <t>Long March 2D | Beijing-3</t>
  </si>
  <si>
    <t>Beijing-3</t>
  </si>
  <si>
    <t>06/11/2021 3:03 a.m.</t>
  </si>
  <si>
    <t>06/12/2021 midnight</t>
  </si>
  <si>
    <t>Pegasus XL | Odyssey (TacRL-2)</t>
  </si>
  <si>
    <t>Odyssey (TacRL-2)</t>
  </si>
  <si>
    <t>06/13/2021 8:11 a.m.</t>
  </si>
  <si>
    <t>Minotaur I | NROL-111</t>
  </si>
  <si>
    <t>NROL-111</t>
  </si>
  <si>
    <t>06/15/2021 1:35 p.m.</t>
  </si>
  <si>
    <t>Long March 2F/G | Shenzhou 12</t>
  </si>
  <si>
    <t>Shenzhou 12</t>
  </si>
  <si>
    <t>06/17/2021 1:22 a.m.</t>
  </si>
  <si>
    <t>Falcon 9 Block 5 | GPS III SV05</t>
  </si>
  <si>
    <t>GPS III SV05</t>
  </si>
  <si>
    <t>06/17/2021 4:09 p.m.</t>
  </si>
  <si>
    <t>Long March 2C | Yaogan-30-09</t>
  </si>
  <si>
    <t>Yaogan-30-09</t>
  </si>
  <si>
    <t>06/18/2021 6:30 a.m.</t>
  </si>
  <si>
    <t>Soyuz 2.1b | Pion-NKS No. 1 (Kosmos 2550)</t>
  </si>
  <si>
    <t>Pion-NKS No. 1 (Kosmos 2550)</t>
  </si>
  <si>
    <t>06/25/2021 7:50 p.m.</t>
  </si>
  <si>
    <t>Soyuz 2.1a | Progress MS-17 (78P)</t>
  </si>
  <si>
    <t>Progress MS-17 (78P)</t>
  </si>
  <si>
    <t>06/29/2021 11:27 p.m.</t>
  </si>
  <si>
    <t>LauncherOne | Tubular Bells, Part One</t>
  </si>
  <si>
    <t>Tubular Bells, Part One</t>
  </si>
  <si>
    <t>06/30/2021 2:47 p.m.</t>
  </si>
  <si>
    <t>Falcon 9 Block 5 | Transporter 2 (Dedicated SSO Rideshare)</t>
  </si>
  <si>
    <t>Transporter 2 (Dedicated SSO Rideshare)</t>
  </si>
  <si>
    <t>06/30/2021 7:31 p.m.</t>
  </si>
  <si>
    <t>Soyuz 2.1b/Fregat-M | OneWeb 8</t>
  </si>
  <si>
    <t>OneWeb 8</t>
  </si>
  <si>
    <t>07/01/2021 12:48 p.m.</t>
  </si>
  <si>
    <t>Long March 2D | Jilin-1 Wideband-01B &amp; High Resolution 03D</t>
  </si>
  <si>
    <t>Jilin-1 Wideband-01B &amp; High Resolution 03D</t>
  </si>
  <si>
    <t>07/03/2021 2:51 a.m.</t>
  </si>
  <si>
    <t>MOMO | Flight 7</t>
  </si>
  <si>
    <t>MOMO v1</t>
  </si>
  <si>
    <t>Flight 7</t>
  </si>
  <si>
    <t>07/03/2021 8:45 a.m.</t>
  </si>
  <si>
    <t>Long March 4C | Fengyun-3E</t>
  </si>
  <si>
    <t>Fengyun-3E</t>
  </si>
  <si>
    <t>07/04/2021 11:28 p.m.</t>
  </si>
  <si>
    <t>Long March 3C/E | Tianlian 1-05</t>
  </si>
  <si>
    <t>Tianlian 1-05</t>
  </si>
  <si>
    <t>07/06/2021 3:53 p.m.</t>
  </si>
  <si>
    <t>Long March 6 | Zhongzi Group 02 (Ningxia-1-02)</t>
  </si>
  <si>
    <t>Zhongzi Group 02 (Ningxia-1-02)</t>
  </si>
  <si>
    <t>07/09/2021 11:59 a.m.</t>
  </si>
  <si>
    <t>SpaceShipTwo | VSS Unity 22</t>
  </si>
  <si>
    <t>VSS Unity 22</t>
  </si>
  <si>
    <t>07/11/2021 3:25 p.m.</t>
  </si>
  <si>
    <t>Long March 2C | Yaogan-30-10</t>
  </si>
  <si>
    <t>Yaogan-30-10</t>
  </si>
  <si>
    <t>07/19/2021 12:19 a.m.</t>
  </si>
  <si>
    <t>New Shepard | NS-16</t>
  </si>
  <si>
    <t>NS-16</t>
  </si>
  <si>
    <t>07/20/2021 1:12 p.m.</t>
  </si>
  <si>
    <t>Proton-M | MLM Nauka</t>
  </si>
  <si>
    <t>MLM Nauka</t>
  </si>
  <si>
    <t>07/21/2021 2:58 p.m.</t>
  </si>
  <si>
    <t>Long March 2D | Tianhui-1-04</t>
  </si>
  <si>
    <t>Tianhui-1-04</t>
  </si>
  <si>
    <t>07/29/2021 4:01 a.m.</t>
  </si>
  <si>
    <t>Electron | STP-27RM (It’s a Little Chile Up Here)</t>
  </si>
  <si>
    <t>STP-27RM (It’s a Little Chile Up Here)</t>
  </si>
  <si>
    <t>07/29/2021 6 a.m.</t>
  </si>
  <si>
    <t>Ariane 5 ECA+ | Star One D2 &amp; Eutelsat Quantum</t>
  </si>
  <si>
    <t>Star One D2 &amp; Eutelsat Quantum</t>
  </si>
  <si>
    <t>07/30/2021 9 p.m.</t>
  </si>
  <si>
    <t>MOMO | Flight 6</t>
  </si>
  <si>
    <t>Flight 6</t>
  </si>
  <si>
    <t>07/31/2021 8 a.m.</t>
  </si>
  <si>
    <t>Hyperbola-1 | Jilin-1 Mofang-01A (?)</t>
  </si>
  <si>
    <t>Jilin-1 Mofang-01A (?)</t>
  </si>
  <si>
    <t>08/03/2021 7:39 a.m.</t>
  </si>
  <si>
    <t>Long March 6 | KL-Beta</t>
  </si>
  <si>
    <t>KL-Beta</t>
  </si>
  <si>
    <t>08/04/2021 11:01 a.m.</t>
  </si>
  <si>
    <t>Long March 3B | Zhongxing 2E (Chinasat 2E)</t>
  </si>
  <si>
    <t>Zhongxing 2E (Chinasat 2E)</t>
  </si>
  <si>
    <t>08/05/2021 4:30 p.m.</t>
  </si>
  <si>
    <t>Antares 230+ | Cygnus CRS-2 NG-16 (S.S. Ellison Onizuka)</t>
  </si>
  <si>
    <t>Cygnus CRS-2 NG-16 (S.S. Ellison Onizuka)</t>
  </si>
  <si>
    <t>08/10/2021 10:01 p.m.</t>
  </si>
  <si>
    <t>GSLV Mk II | EOS-03 (GISAT-1)</t>
  </si>
  <si>
    <t>GISAT-1</t>
  </si>
  <si>
    <t>08/12/2021 12:13 a.m.</t>
  </si>
  <si>
    <t>Vega | Pléiades Neo 4</t>
  </si>
  <si>
    <t>Pléiades Neo 4</t>
  </si>
  <si>
    <t>08/17/2021 1:47 a.m.</t>
  </si>
  <si>
    <t>Long March 4B | Tianhui-2-02</t>
  </si>
  <si>
    <t>Tianhui-2-02</t>
  </si>
  <si>
    <t>08/18/2021 10:32 p.m.</t>
  </si>
  <si>
    <t>Soyuz 2.1b/Fregat-M | OneWeb 9</t>
  </si>
  <si>
    <t>OneWeb 9</t>
  </si>
  <si>
    <t>08/21/2021 10:13 p.m.</t>
  </si>
  <si>
    <t>Long March 2C / YZ-1S | RSW-01 - 03</t>
  </si>
  <si>
    <t>RSW-01 - 03</t>
  </si>
  <si>
    <t>08/24/2021 11:15 a.m.</t>
  </si>
  <si>
    <t>Long March 3B | TJSW-7</t>
  </si>
  <si>
    <t>TJSW-7</t>
  </si>
  <si>
    <t>08/24/2021 3:41 p.m.</t>
  </si>
  <si>
    <t>New Shepard | NS-17</t>
  </si>
  <si>
    <t>NS-17</t>
  </si>
  <si>
    <t>08/26/2021 2:31 p.m.</t>
  </si>
  <si>
    <t>Astra Rocket 3 | STP-27AD1</t>
  </si>
  <si>
    <t>STP-27AD1</t>
  </si>
  <si>
    <t>08/28/2021 10:35 p.m.</t>
  </si>
  <si>
    <t>Falcon 9 Block 5 | Dragon CRS-2 SpX-23</t>
  </si>
  <si>
    <t>Dragon CRS-2 SpX-23</t>
  </si>
  <si>
    <t>08/29/2021 7:14 a.m.</t>
  </si>
  <si>
    <t>Firefly Alpha | FLTA001 (Maiden Flight)</t>
  </si>
  <si>
    <t>Firefly Aerospace</t>
  </si>
  <si>
    <t>Firefly Alpha</t>
  </si>
  <si>
    <t>FLTA001 (Maiden Flight)</t>
  </si>
  <si>
    <t>09/03/2021 1:59 a.m.</t>
  </si>
  <si>
    <t>Long March 4C | Gaofen-5-02</t>
  </si>
  <si>
    <t>Gaofen-5-02</t>
  </si>
  <si>
    <t>09/07/2021 3:01 a.m.</t>
  </si>
  <si>
    <t>Long March 3B | ChinaSat 9B</t>
  </si>
  <si>
    <t>ChinaSat 9B</t>
  </si>
  <si>
    <t>09/09/2021 11:50 a.m.</t>
  </si>
  <si>
    <t>Soyuz 2.1v | Razbeg 1 (Kosmos 2551)</t>
  </si>
  <si>
    <t>Razbeg 1 (Kosmos 2551)</t>
  </si>
  <si>
    <t>09/09/2021 7:59 p.m.</t>
  </si>
  <si>
    <t>Falcon 9 Block 5 | Starlink Group 2-1</t>
  </si>
  <si>
    <t>Starlink Group 2-1</t>
  </si>
  <si>
    <t>09/14/2021 3:55 a.m.</t>
  </si>
  <si>
    <t>Soyuz 2.1b/Fregat-M | OneWeb 10</t>
  </si>
  <si>
    <t>OneWeb 10</t>
  </si>
  <si>
    <t>09/14/2021 6:07 p.m.</t>
  </si>
  <si>
    <t>Falcon 9 Block 5 | Inspiration4</t>
  </si>
  <si>
    <t>Inspiration4</t>
  </si>
  <si>
    <t>09/16/2021 12:02 a.m.</t>
  </si>
  <si>
    <t>Hapith I | Test Flight</t>
  </si>
  <si>
    <t>TiSPACE</t>
  </si>
  <si>
    <t>Hapith I</t>
  </si>
  <si>
    <t>Test Flight</t>
  </si>
  <si>
    <t>09/16/2021 6:39 a.m.</t>
  </si>
  <si>
    <t>Pad 1 | Whalers Way Orbital Launch Complex, South Australia</t>
  </si>
  <si>
    <t>Long March 7 | Tianzhou-3</t>
  </si>
  <si>
    <t>Tianzhou-3</t>
  </si>
  <si>
    <t>09/20/2021 7:10 a.m.</t>
  </si>
  <si>
    <t>Kuaizhou-1A | Jilin-1-02D</t>
  </si>
  <si>
    <t>Jilin-1-02D</t>
  </si>
  <si>
    <t>09/27/2021 6:19 a.m.</t>
  </si>
  <si>
    <t>Long March 3B/E | Shiyan 10</t>
  </si>
  <si>
    <t>Shiyan 10</t>
  </si>
  <si>
    <t>09/27/2021 8:20 a.m.</t>
  </si>
  <si>
    <t>Atlas V 401 | Landsat 9</t>
  </si>
  <si>
    <t>Landsat 9</t>
  </si>
  <si>
    <t>09/27/2021 6:12 p.m.</t>
  </si>
  <si>
    <t>Soyuz 2.1a | Soyuz MS-19</t>
  </si>
  <si>
    <t>Soyuz MS-19</t>
  </si>
  <si>
    <t>10/05/2021 8:55 a.m.</t>
  </si>
  <si>
    <t>New Shepard | NS-18</t>
  </si>
  <si>
    <t>NS-18</t>
  </si>
  <si>
    <t>10/13/2021 2:49 p.m.</t>
  </si>
  <si>
    <t>Soyuz 2.1b/Fregat-M | OneWeb 11</t>
  </si>
  <si>
    <t>OneWeb 11</t>
  </si>
  <si>
    <t>10/14/2021 9:40 a.m.</t>
  </si>
  <si>
    <t>Long March 2D | Xihe (CHASE)</t>
  </si>
  <si>
    <t>Xihe (CHASE)</t>
  </si>
  <si>
    <t>10/14/2021 10:51 a.m.</t>
  </si>
  <si>
    <t>Long March 2F/G | Shenzhou 13</t>
  </si>
  <si>
    <t>Shenzhou 13</t>
  </si>
  <si>
    <t>10/15/2021 4:23 p.m.</t>
  </si>
  <si>
    <t>Atlas V 401 | Lucy</t>
  </si>
  <si>
    <t>Lucy</t>
  </si>
  <si>
    <t>10/16/2021 9:34 a.m.</t>
  </si>
  <si>
    <t>Nuri | Flight Test</t>
  </si>
  <si>
    <t>Nuri</t>
  </si>
  <si>
    <t>Flight Test</t>
  </si>
  <si>
    <t>10/21/2021 8 a.m.</t>
  </si>
  <si>
    <t>LC-2 | Naro Space Center, South Korea</t>
  </si>
  <si>
    <t>Long March 3B | Shijian 21</t>
  </si>
  <si>
    <t>Shijian 21</t>
  </si>
  <si>
    <t>10/24/2021 1:27 a.m.</t>
  </si>
  <si>
    <t>Ariane 5 ECA+ | SES-17 &amp; Syracuse 4A</t>
  </si>
  <si>
    <t>SES-17 &amp; Syracuse 4A</t>
  </si>
  <si>
    <t>10/24/2021 2:10 a.m.</t>
  </si>
  <si>
    <t>H-IIA 202 | QZS-1R</t>
  </si>
  <si>
    <t>QZS-1R</t>
  </si>
  <si>
    <t>10/26/2021 2:19 a.m.</t>
  </si>
  <si>
    <t>Kuaizhou-1A | Jilin-1-02F</t>
  </si>
  <si>
    <t>Jilin-1-02F</t>
  </si>
  <si>
    <t>10/27/2021 6:19 a.m.</t>
  </si>
  <si>
    <t>Soyuz 2.1a | Progress MS-18 (79P)</t>
  </si>
  <si>
    <t>Progress MS-18 (79P)</t>
  </si>
  <si>
    <t>10/28/2021 midnight</t>
  </si>
  <si>
    <t>Long March 2C/YZ-1S | Yaogan-32-02</t>
  </si>
  <si>
    <t>Yaogan-32-02</t>
  </si>
  <si>
    <t>11/03/2021 7:43 a.m.</t>
  </si>
  <si>
    <t>Long March 6 | SDGSAT-1</t>
  </si>
  <si>
    <t>SDGSAT-1</t>
  </si>
  <si>
    <t>11/05/2021 2:19 a.m.</t>
  </si>
  <si>
    <t>Long March 2D | Yaogan 35 A/B/C</t>
  </si>
  <si>
    <t>Yaogan 35 A/B/C</t>
  </si>
  <si>
    <t>11/06/2021 3 a.m.</t>
  </si>
  <si>
    <t>Epsilon | RAISE-2 &amp; Others</t>
  </si>
  <si>
    <t>RAISE-2 &amp; Others</t>
  </si>
  <si>
    <t>11/09/2021 12:55 a.m.</t>
  </si>
  <si>
    <t>Falcon 9 Block 5 | Crew-3</t>
  </si>
  <si>
    <t>Crew-3</t>
  </si>
  <si>
    <t>11/11/2021 2:03 a.m.</t>
  </si>
  <si>
    <t>Falcon 9 Block 5 | Starlink Group 4-1</t>
  </si>
  <si>
    <t>Starlink Group 4-1</t>
  </si>
  <si>
    <t>11/13/2021 12:19 p.m.</t>
  </si>
  <si>
    <t>Vega | CERES</t>
  </si>
  <si>
    <t>CERES</t>
  </si>
  <si>
    <t>11/16/2021 9:27 a.m.</t>
  </si>
  <si>
    <t>Electron | Love At First Insight</t>
  </si>
  <si>
    <t>Love At First Insight</t>
  </si>
  <si>
    <t>11/18/2021 1:38 a.m.</t>
  </si>
  <si>
    <t>Long March 4B | Gaofen-11-03</t>
  </si>
  <si>
    <t>Gaofen-11-03</t>
  </si>
  <si>
    <t>11/20/2021 1:51 a.m.</t>
  </si>
  <si>
    <t>Astra Rocket 3 | STP-27AD2</t>
  </si>
  <si>
    <t>STP-27AD2</t>
  </si>
  <si>
    <t>11/20/2021 6:16 a.m.</t>
  </si>
  <si>
    <t>Long March 4C | Gaofen-3 02</t>
  </si>
  <si>
    <t>Gaofen-3 02</t>
  </si>
  <si>
    <t>11/22/2021 11:45 p.m.</t>
  </si>
  <si>
    <t>Falcon 9 Block 5 | Double Asteroid Redirection Test (DART)</t>
  </si>
  <si>
    <t>Double Asteroid Redirection Test (DART)</t>
  </si>
  <si>
    <t>11/24/2021 6:21 a.m.</t>
  </si>
  <si>
    <t>Soyuz 2.1b | Uzlovoy Module (UM) "Prichal"</t>
  </si>
  <si>
    <t>Uzlovoy Module (UM) "Prichal"</t>
  </si>
  <si>
    <t>11/24/2021 1:06 p.m.</t>
  </si>
  <si>
    <t>Kuaizhou-1A | Shiyan 11</t>
  </si>
  <si>
    <t>Shiyan 11</t>
  </si>
  <si>
    <t>11/24/2021 11:41 p.m.</t>
  </si>
  <si>
    <t>Soyuz 2.1b/Fregat | EKS 5 (Tundra 5) (Kosmos 2552)</t>
  </si>
  <si>
    <t>Kosmos 2552 (EKS 5/Tundra 5)</t>
  </si>
  <si>
    <t>11/25/2021 1:09 a.m.</t>
  </si>
  <si>
    <t>Long March 3B | ChinaSat 1D</t>
  </si>
  <si>
    <t>ChinaSat 1D</t>
  </si>
  <si>
    <t>11/26/2021 4:40 p.m.</t>
  </si>
  <si>
    <t>Falcon 9 Block 5 | Starlink Group 4-3</t>
  </si>
  <si>
    <t>Starlink Group 4-3</t>
  </si>
  <si>
    <t>12/02/2021 11:12 p.m.</t>
  </si>
  <si>
    <t>Soyuz STB/Fregat | 2 x Galileo</t>
  </si>
  <si>
    <t>2 x Galileo</t>
  </si>
  <si>
    <t>12/05/2021 12:19 a.m.</t>
  </si>
  <si>
    <t>Ceres-1 | Golden Bauhinia 1-03 and others</t>
  </si>
  <si>
    <t>Golden Bauhinia 1-03 and others</t>
  </si>
  <si>
    <t>12/07/2021 4:12 a.m.</t>
  </si>
  <si>
    <t>Atlas V 551 | STP-3</t>
  </si>
  <si>
    <t>STP-3</t>
  </si>
  <si>
    <t>12/07/2021 10:19 a.m.</t>
  </si>
  <si>
    <t>Soyuz 2.1a | Soyuz MS-20</t>
  </si>
  <si>
    <t>Soyuz MS-20</t>
  </si>
  <si>
    <t>12/08/2021 7:38 a.m.</t>
  </si>
  <si>
    <t>Electron | A Data With Destiny</t>
  </si>
  <si>
    <t>A Data With Destiny</t>
  </si>
  <si>
    <t>12/09/2021 12:02 a.m.</t>
  </si>
  <si>
    <t>Falcon 9 Block 5 | X-Ray Polarimetry Explorer (IXPE)</t>
  </si>
  <si>
    <t>IXPE</t>
  </si>
  <si>
    <t>12/09/2021 6 a.m.</t>
  </si>
  <si>
    <t>Long March 4B | Shijian 6 Group 05</t>
  </si>
  <si>
    <t>Shijian 6 Group 05</t>
  </si>
  <si>
    <t>12/10/2021 12:11 a.m.</t>
  </si>
  <si>
    <t>New Shepard | NS-19</t>
  </si>
  <si>
    <t>NS-19</t>
  </si>
  <si>
    <t>12/11/2021 3 p.m.</t>
  </si>
  <si>
    <t>Proton-M/Briz-M | Ekspress-AMU3 &amp; AMU7</t>
  </si>
  <si>
    <t>Ekspress-AMU3 &amp; AMU7</t>
  </si>
  <si>
    <t>12/13/2021 12:07 p.m.</t>
  </si>
  <si>
    <t>Long March 3B | Tianlian 2-02</t>
  </si>
  <si>
    <t>Tianlian 2-02</t>
  </si>
  <si>
    <t>12/13/2021 4:09 p.m.</t>
  </si>
  <si>
    <t>Kuaizhou 1A | GeeSat x2</t>
  </si>
  <si>
    <t>GeeSAT X 2</t>
  </si>
  <si>
    <t>12/15/2021 2 a.m.</t>
  </si>
  <si>
    <t>Falcon 9 Block 5 | Starlink Group 4-4</t>
  </si>
  <si>
    <t>Starlink Group 4-4</t>
  </si>
  <si>
    <t>12/18/2021 12:41 p.m.</t>
  </si>
  <si>
    <t>Falcon 9 Block 5 | Türksat 5B</t>
  </si>
  <si>
    <t>Türksat 5B</t>
  </si>
  <si>
    <t>12/19/2021 3:58 a.m.</t>
  </si>
  <si>
    <t>Falcon 9 Block 5 | Dragon CRS-2 SpX-24</t>
  </si>
  <si>
    <t>Dragon CRS-2 SpX-24</t>
  </si>
  <si>
    <t>12/21/2021 10:07 a.m.</t>
  </si>
  <si>
    <t>H-IIA 204 | Inmarsat-6 F1</t>
  </si>
  <si>
    <t>Inmarsat-6 F1</t>
  </si>
  <si>
    <t>12/22/2021 3:32 p.m.</t>
  </si>
  <si>
    <t>Long March 7A | Shiyan 12-01 &amp; 02</t>
  </si>
  <si>
    <t>Shiyan 12-01 &amp; 02</t>
  </si>
  <si>
    <t>12/23/2021 10:12 a.m.</t>
  </si>
  <si>
    <t>Ariane 5 ECA+ | James Webb Space Telescope (JWST)</t>
  </si>
  <si>
    <t>James Webb Space Telescope (JWST)</t>
  </si>
  <si>
    <t>12/25/2021 12:20 p.m.</t>
  </si>
  <si>
    <t>Long March 4C | Ziyuan 1-02E &amp; CAS-9</t>
  </si>
  <si>
    <t>Zhiyuan 1-02E</t>
  </si>
  <si>
    <t>12/26/2021 3:11 a.m.</t>
  </si>
  <si>
    <t>Soyuz 2.1b/Fregat-M | OneWeb 12</t>
  </si>
  <si>
    <t>OneWeb 12</t>
  </si>
  <si>
    <t>12/27/2021 1:10 p.m.</t>
  </si>
  <si>
    <t>Angara A5/Persey | Dummy payload</t>
  </si>
  <si>
    <t>Angara A5/Persey</t>
  </si>
  <si>
    <t>12/27/2021 7 p.m.</t>
  </si>
  <si>
    <t>Long March 2D | Tianhui 4</t>
  </si>
  <si>
    <t>Tianhui 4</t>
  </si>
  <si>
    <t>12/29/2021 11:13 a.m.</t>
  </si>
  <si>
    <t>Long March 3B | TJSW-9</t>
  </si>
  <si>
    <t>TJSW-9</t>
  </si>
  <si>
    <t>12/29/2021 4:43 p.m.</t>
  </si>
  <si>
    <t>Simorgh | 3 unknown payloads</t>
  </si>
  <si>
    <t>3 unknown payloads</t>
  </si>
  <si>
    <t>12/30/2021 3:30 a.m.</t>
  </si>
  <si>
    <t>Falcon 9 Block 5 | Starlink Group 4-5</t>
  </si>
  <si>
    <t>Starlink Group 4-5</t>
  </si>
  <si>
    <t>01/06/2022 9:49 p.m.</t>
  </si>
  <si>
    <t>Falcon 9 Block 5 | Transporter 3 (Dedicated SSO Rideshare)</t>
  </si>
  <si>
    <t>Transporter 3 (Dedicated SSO Rideshare)</t>
  </si>
  <si>
    <t>01/13/2022 3:25 p.m.</t>
  </si>
  <si>
    <t>LauncherOne | Above the Clouds</t>
  </si>
  <si>
    <t>Above the Clouds</t>
  </si>
  <si>
    <t>01/13/2022 10:52 p.m.</t>
  </si>
  <si>
    <t>Long March 2D | Shiyan 13</t>
  </si>
  <si>
    <t>Shiyan 13</t>
  </si>
  <si>
    <t>01/17/2022 2:35 a.m.</t>
  </si>
  <si>
    <t>Falcon 9 Block 5 | Starlink Group 4-6</t>
  </si>
  <si>
    <t>Starlink Group 4-6</t>
  </si>
  <si>
    <t>01/19/2022 2:02 a.m.</t>
  </si>
  <si>
    <t>Atlas V 511 | USSF-8</t>
  </si>
  <si>
    <t>Atlas V 511</t>
  </si>
  <si>
    <t>USSF-8</t>
  </si>
  <si>
    <t>01/21/2022 7 p.m.</t>
  </si>
  <si>
    <t>Long March 4C | L-SAR 01A</t>
  </si>
  <si>
    <t>L-SAR 01A</t>
  </si>
  <si>
    <t>01/25/2022 11:44 p.m.</t>
  </si>
  <si>
    <t>Falcon 9 Block 5 | CSG-2</t>
  </si>
  <si>
    <t>CSG-2</t>
  </si>
  <si>
    <t>01/31/2022 11:11 p.m.</t>
  </si>
  <si>
    <t>Falcon 9 Block 5 | NROL-87</t>
  </si>
  <si>
    <t>NROL 87</t>
  </si>
  <si>
    <t>02/02/2022 8:27 p.m.</t>
  </si>
  <si>
    <t>Falcon 9 Block 5 | Starlink Group 4-7</t>
  </si>
  <si>
    <t>Starlink Group 4-7</t>
  </si>
  <si>
    <t>02/03/2022 6:13 p.m.</t>
  </si>
  <si>
    <t>Soyuz 2.1a/Fregat-M | Neitron (Kosmos 2553)</t>
  </si>
  <si>
    <t>Neitron (Kosmos 2553)</t>
  </si>
  <si>
    <t>02/05/2022 7 a.m.</t>
  </si>
  <si>
    <t>Soyuz STB/Fregat | OneWeb 13</t>
  </si>
  <si>
    <t>OneWeb 13</t>
  </si>
  <si>
    <t>02/10/2022 6:09 p.m.</t>
  </si>
  <si>
    <t>Astra Rocket 3 | ELaNa 41</t>
  </si>
  <si>
    <t>ELaNa 41</t>
  </si>
  <si>
    <t>02/10/2022 8 p.m.</t>
  </si>
  <si>
    <t>PSLV-XL | EOS-4 (RISAT-1A)</t>
  </si>
  <si>
    <t>EOS-4 (RISAT-1A)</t>
  </si>
  <si>
    <t>02/14/2022 12:29 a.m.</t>
  </si>
  <si>
    <t>Soyuz 2.1a | Progress MS-19 (80P)</t>
  </si>
  <si>
    <t>Progress MS-19 (80P)</t>
  </si>
  <si>
    <t>02/15/2022 4:25 a.m.</t>
  </si>
  <si>
    <t>Antares 230+ | Cygnus CRS-2 NG-17 (S.S. Piers Sellers)</t>
  </si>
  <si>
    <t>Cygnus CRS-2 NG-17 (S.S. Piers Sellers)</t>
  </si>
  <si>
    <t>02/19/2022 5:40 p.m.</t>
  </si>
  <si>
    <t>Falcon 9 Block 5 | Starlink Group 4-8</t>
  </si>
  <si>
    <t>Starlink Group 4-8</t>
  </si>
  <si>
    <t>02/21/2022 2:44 p.m.</t>
  </si>
  <si>
    <t>Falcon 9 Block 5 | Starlink Group 4-11</t>
  </si>
  <si>
    <t>Starlink Group 4-11</t>
  </si>
  <si>
    <t>02/25/2022 5:12 p.m.</t>
  </si>
  <si>
    <t>Long March 4C | L-SAR 01B</t>
  </si>
  <si>
    <t>L-SAR 01B</t>
  </si>
  <si>
    <t>02/26/2022 11:44 p.m.</t>
  </si>
  <si>
    <t>Long March 8 (Core Only) | Hainan-1 to 4 and Others</t>
  </si>
  <si>
    <t>Long March 8 (Core Only)</t>
  </si>
  <si>
    <t>02/27/2022 3:06 a.m.</t>
  </si>
  <si>
    <t>Electron | The Owl’s Night Continues</t>
  </si>
  <si>
    <t>StriX-β (The Owl’s Night Continues)</t>
  </si>
  <si>
    <t>02/28/2022 8:37 p.m.</t>
  </si>
  <si>
    <t>Rocket Lab Launch Complex 1B | Onenui Station, Mahia Peninsula, New Zealand</t>
  </si>
  <si>
    <t>Atlas V 541 | GOES-T</t>
  </si>
  <si>
    <t>GOES-T</t>
  </si>
  <si>
    <t>03/01/2022 9:38 p.m.</t>
  </si>
  <si>
    <t>Falcon 9 Block 5 | Starlink Group 4-9</t>
  </si>
  <si>
    <t>Starlink Group 4-9</t>
  </si>
  <si>
    <t>03/03/2022 2:25 p.m.</t>
  </si>
  <si>
    <t>Long March 2C | Yinhe-1 (x6)</t>
  </si>
  <si>
    <t>Yinhe-1 (x6)</t>
  </si>
  <si>
    <t>03/05/2022 6:01 a.m.</t>
  </si>
  <si>
    <t>Qased | Noor-2</t>
  </si>
  <si>
    <t>Noor-2</t>
  </si>
  <si>
    <t>03/08/2022 5:06 a.m.</t>
  </si>
  <si>
    <t>Falcon 9 Block 5 | Starlink Group 4-10</t>
  </si>
  <si>
    <t>Starlink Group 4-10</t>
  </si>
  <si>
    <t>03/09/2022 1:45 p.m.</t>
  </si>
  <si>
    <t>Astra Rocket 3 | Spaceflight Astra-1</t>
  </si>
  <si>
    <t>Spaceflight Astra-1</t>
  </si>
  <si>
    <t>03/15/2022 4:22 p.m.</t>
  </si>
  <si>
    <t>Long March 4C | Yaogan 34-02</t>
  </si>
  <si>
    <t>Yaogan 34-02</t>
  </si>
  <si>
    <t>03/17/2022 7:09 a.m.</t>
  </si>
  <si>
    <t>Soyuz 2.1a | Soyuz MS-21</t>
  </si>
  <si>
    <t>Soyuz MS-21</t>
  </si>
  <si>
    <t>03/18/2022 3:55 p.m.</t>
  </si>
  <si>
    <t>Falcon 9 Block 5 | Starlink Group 4-12</t>
  </si>
  <si>
    <t>Starlink Group 4-12</t>
  </si>
  <si>
    <t>03/19/2022 4:42 a.m.</t>
  </si>
  <si>
    <t>Soyuz 2.1a/Fregat-M | Meridian-M No.20L</t>
  </si>
  <si>
    <t>Meridian-M No.20L</t>
  </si>
  <si>
    <t>03/22/2022 12:48 p.m.</t>
  </si>
  <si>
    <t>Long March 6A | Demo Flight (Pujiang-2 &amp; Tiankun-2)</t>
  </si>
  <si>
    <t>Long March 6A</t>
  </si>
  <si>
    <t>03/29/2022 9:50 a.m.</t>
  </si>
  <si>
    <t>Launch Complex 9A | Taiyuan, People's Republic of China</t>
  </si>
  <si>
    <t>Long March 11 | Tianping-2 A/B/C</t>
  </si>
  <si>
    <t>03/30/2022 2:29 a.m.</t>
  </si>
  <si>
    <t>New Shepard | NS-20</t>
  </si>
  <si>
    <t>NS-20</t>
  </si>
  <si>
    <t>03/31/2022 1:58 p.m.</t>
  </si>
  <si>
    <t>Falcon 9 Block 5 | Transporter 4 (Dedicated SSO Rideshare)</t>
  </si>
  <si>
    <t>Transporter 4 (Dedicated SSO Rideshare)</t>
  </si>
  <si>
    <t>04/01/2022 4:24 p.m.</t>
  </si>
  <si>
    <t>Electron | Without Mission A Beat</t>
  </si>
  <si>
    <t>Without Mission A Beat</t>
  </si>
  <si>
    <t>04/02/2022 12:41 p.m.</t>
  </si>
  <si>
    <t>Long March 4C | Gaofen-3 03</t>
  </si>
  <si>
    <t>Gaofen-3 03</t>
  </si>
  <si>
    <t>04/06/2022 11:47 p.m.</t>
  </si>
  <si>
    <t>Soyuz 2.1b | Kosmos 2554 (Lotos-S1 #6)</t>
  </si>
  <si>
    <t>Kosmos 2554 (Lotos-S1)</t>
  </si>
  <si>
    <t>04/07/2022 11:20 a.m.</t>
  </si>
  <si>
    <t>Falcon 9 Block 5 | Axiom Space Mission 1</t>
  </si>
  <si>
    <t>Axiom Space Mission 1</t>
  </si>
  <si>
    <t>04/08/2022 3:17 p.m.</t>
  </si>
  <si>
    <t>Long March 3B | ChinaSat 6D</t>
  </si>
  <si>
    <t>ChinaSat 6D</t>
  </si>
  <si>
    <t>04/15/2022 noon</t>
  </si>
  <si>
    <t>Long March 4C | Daqi-1 (AEMS)</t>
  </si>
  <si>
    <t>Daqi-1 (AEMS)</t>
  </si>
  <si>
    <t>04/15/2022 6:16 p.m.</t>
  </si>
  <si>
    <t>Falcon 9 Block 5 | NROL-85</t>
  </si>
  <si>
    <t>NROL-85</t>
  </si>
  <si>
    <t>04/17/2022 1:13 p.m.</t>
  </si>
  <si>
    <t>Falcon 9 Block 5 | Starlink Group 4-14</t>
  </si>
  <si>
    <t>Starlink Group 4-14</t>
  </si>
  <si>
    <t>04/21/2022 5:51 p.m.</t>
  </si>
  <si>
    <t>Falcon 9 Block 5 | Crew-4</t>
  </si>
  <si>
    <t>Crew-4</t>
  </si>
  <si>
    <t>04/27/2022 7:52 a.m.</t>
  </si>
  <si>
    <t>Long March 2C | SuperView Neo 1-01 &amp; 02</t>
  </si>
  <si>
    <t>SuperView Neo 1-01 &amp; 02</t>
  </si>
  <si>
    <t>04/29/2022 4:11 a.m.</t>
  </si>
  <si>
    <t>Angara 1.2 | Kosmos 2555 (MKA-R)</t>
  </si>
  <si>
    <t>Angara 1.2</t>
  </si>
  <si>
    <t>Kosmos 2555 (MKA-R)</t>
  </si>
  <si>
    <t>04/29/2022 7:55 p.m.</t>
  </si>
  <si>
    <t>Falcon 9 Block 5 | Starlink Group 4-16</t>
  </si>
  <si>
    <t>Starlink Group 4-16</t>
  </si>
  <si>
    <t>04/29/2022 9:27 p.m.</t>
  </si>
  <si>
    <t>Long March 11 | Jilin-1 HR-03D-04 to 07 &amp; 04A</t>
  </si>
  <si>
    <t>Jilin-1 Gaofen 03D-04 to 07 &amp; 04A</t>
  </si>
  <si>
    <t>04/30/2022 3:30 a.m.</t>
  </si>
  <si>
    <t>Electron | There and Back Again</t>
  </si>
  <si>
    <t>There and Back Again</t>
  </si>
  <si>
    <t>05/02/2022 10:49 p.m.</t>
  </si>
  <si>
    <t>Long March 2D | Jilin-1 Wideband-01C &amp; High Resolution 03D-27 to 33</t>
  </si>
  <si>
    <t>Jilin-1 Wideband-01C &amp; High Resolution 03D-27 to 33</t>
  </si>
  <si>
    <t>05/05/2022 2:38 a.m.</t>
  </si>
  <si>
    <t>Falcon 9 Block 5 | Starlink Group 4-17</t>
  </si>
  <si>
    <t>Starlink Group 4-17</t>
  </si>
  <si>
    <t>05/06/2022 9:42 a.m.</t>
  </si>
  <si>
    <t>Long March 7 | Tianzhou-4</t>
  </si>
  <si>
    <t>Tianzhou-4</t>
  </si>
  <si>
    <t>05/09/2022 5:56 p.m.</t>
  </si>
  <si>
    <t>Hyperbola-1 | Jilin-1 Mofang-01A(R)</t>
  </si>
  <si>
    <t>Jilin-1 Mofang-01A(R)</t>
  </si>
  <si>
    <t>05/13/2022 7:09 a.m.</t>
  </si>
  <si>
    <t>Falcon 9 Block 5 | Starlink Group 4-13</t>
  </si>
  <si>
    <t>Starlink Group 4-13</t>
  </si>
  <si>
    <t>05/13/2022 10:07 p.m.</t>
  </si>
  <si>
    <t>Falcon 9 Block 5 | Starlink Group 4-15</t>
  </si>
  <si>
    <t>Starlink Group 4-15</t>
  </si>
  <si>
    <t>05/14/2022 8:40 p.m.</t>
  </si>
  <si>
    <t>Falcon 9 Block 5 | Starlink Group 4-18</t>
  </si>
  <si>
    <t>Starlink Group 4-18</t>
  </si>
  <si>
    <t>05/18/2022 10:59 a.m.</t>
  </si>
  <si>
    <t>Soyuz 2.1a | Kosmos 2556 (Bars-M No. 3)</t>
  </si>
  <si>
    <t>Kosmos 2556 (Bars-M No. 3)</t>
  </si>
  <si>
    <t>05/19/2022 8:03 a.m.</t>
  </si>
  <si>
    <t>Atlas V N22 | CST-100 Starliner Orbital Flight Test 2 (OFT-2)</t>
  </si>
  <si>
    <t>CST-100 Starliner Orbital Flight Test 2 (OFT-2)</t>
  </si>
  <si>
    <t>05/19/2022 10:54 p.m.</t>
  </si>
  <si>
    <t>Long March 2C / YZ-1S | RSW-04 - 06</t>
  </si>
  <si>
    <t>RSW-04 - 06</t>
  </si>
  <si>
    <t>05/20/2022 10:30 a.m.</t>
  </si>
  <si>
    <t>Falcon 9 Block 5 | Transporter 5 (Dedicated SSO Rideshare)</t>
  </si>
  <si>
    <t>Transporter 5 (Dedicated SSO Rideshare)</t>
  </si>
  <si>
    <t>05/25/2022 6:35 p.m.</t>
  </si>
  <si>
    <t>Long March 2C | Geely Constellation Group 01</t>
  </si>
  <si>
    <t>Geely Constellation Group 01</t>
  </si>
  <si>
    <t>06/02/2022 4 a.m.</t>
  </si>
  <si>
    <t>Soyuz 2.1a | Progress MS-20 (81P)</t>
  </si>
  <si>
    <t>Progress MS-20 (81P)</t>
  </si>
  <si>
    <t>06/03/2022 9:32 a.m.</t>
  </si>
  <si>
    <t>New Shepard | NS-21</t>
  </si>
  <si>
    <t>NS-21</t>
  </si>
  <si>
    <t>06/04/2022 1:25 p.m.</t>
  </si>
  <si>
    <t>Long March 2F/G | Shenzhou 14</t>
  </si>
  <si>
    <t>Shenzhou 14</t>
  </si>
  <si>
    <t>06/05/2022 2:44 a.m.</t>
  </si>
  <si>
    <t>Falcon 9 Block 5 | Nilesat-301</t>
  </si>
  <si>
    <t>Nilesat-301</t>
  </si>
  <si>
    <t>06/08/2022 9:04 p.m.</t>
  </si>
  <si>
    <t>Astra Rocket 3 | TROPICS-1</t>
  </si>
  <si>
    <t>TROPICS-1</t>
  </si>
  <si>
    <t>06/12/2022 5:43 p.m.</t>
  </si>
  <si>
    <t>Falcon 9 Block 5 | Starlink Group 4-19</t>
  </si>
  <si>
    <t>Starlink Group 4-19</t>
  </si>
  <si>
    <t>06/17/2022 4:09 p.m.</t>
  </si>
  <si>
    <t>Falcon 9 Block 5 | SARah 1</t>
  </si>
  <si>
    <t>SARah 1</t>
  </si>
  <si>
    <t>06/18/2022 2:19 p.m.</t>
  </si>
  <si>
    <t>Falcon 9 Block 5 | Globalstar-2 FM15 &amp; USA 328-331</t>
  </si>
  <si>
    <t>Globalstar-2 FM15 &amp; USA 328-331</t>
  </si>
  <si>
    <t>06/19/2022 4:27 a.m.</t>
  </si>
  <si>
    <t>Nuri | Flight Test 2</t>
  </si>
  <si>
    <t>Flight Test 2</t>
  </si>
  <si>
    <t>06/21/2022 7 a.m.</t>
  </si>
  <si>
    <t>Kuaizhou 1A | Tianxing-1</t>
  </si>
  <si>
    <t>06/22/2022 2:08 a.m.</t>
  </si>
  <si>
    <t>Ariane 5 ECA+ | Measat-3d &amp; GSAT 24</t>
  </si>
  <si>
    <t>Measat-3d &amp; GSAT 24</t>
  </si>
  <si>
    <t>06/22/2022 9:50 p.m.</t>
  </si>
  <si>
    <t>Long March 2D | Yaogan 35 Group 02</t>
  </si>
  <si>
    <t>Yaogan 35 Group 02</t>
  </si>
  <si>
    <t>06/23/2022 2:22 a.m.</t>
  </si>
  <si>
    <t>Black Brant IX | XQC</t>
  </si>
  <si>
    <t>Equatorial Launch Australia</t>
  </si>
  <si>
    <t>Black Brant IX</t>
  </si>
  <si>
    <t>XQC</t>
  </si>
  <si>
    <t>06/26/2022 2:30 p.m.</t>
  </si>
  <si>
    <t>Suborbital Launch Ramp | Arnhem Space Centre</t>
  </si>
  <si>
    <t>Long March 4C | Gaofen-12-03</t>
  </si>
  <si>
    <t>Gaofen-12-03</t>
  </si>
  <si>
    <t>06/27/2022 3:46 p.m.</t>
  </si>
  <si>
    <t>Electron | CAPSTONE</t>
  </si>
  <si>
    <t>CAPSTONE</t>
  </si>
  <si>
    <t>06/28/2022 9:55 a.m.</t>
  </si>
  <si>
    <t>Falcon 9 Block 5 | SES-22</t>
  </si>
  <si>
    <t>SES-22</t>
  </si>
  <si>
    <t>06/29/2022 9:04 p.m.</t>
  </si>
  <si>
    <t>PSLV-CA | DS-EO &amp; others</t>
  </si>
  <si>
    <t>DS-EO &amp; others</t>
  </si>
  <si>
    <t>06/30/2022 12:32 p.m.</t>
  </si>
  <si>
    <t>Atlas V 541 | USSF-12</t>
  </si>
  <si>
    <t>USSF-12</t>
  </si>
  <si>
    <t>07/01/2022 11:15 p.m.</t>
  </si>
  <si>
    <t>LauncherOne | Straight Up</t>
  </si>
  <si>
    <t>Straight Up</t>
  </si>
  <si>
    <t>07/02/2022 6:53 a.m.</t>
  </si>
  <si>
    <t>Black Brant IX | SISTINE</t>
  </si>
  <si>
    <t>SISTINE</t>
  </si>
  <si>
    <t>07/06/2022 1:54 p.m.</t>
  </si>
  <si>
    <t>Soyuz 2.1b/Fregat | Glonass-K1 No. 16 (Kosmos 2557)</t>
  </si>
  <si>
    <t>Glonass-K1 No. 16 (Kosmos 2557)</t>
  </si>
  <si>
    <t>07/07/2022 9:18 a.m.</t>
  </si>
  <si>
    <t>Falcon 9 Block 5 | Starlink Group 4-21</t>
  </si>
  <si>
    <t>Starlink Group 4-21</t>
  </si>
  <si>
    <t>07/07/2022 1:11 p.m.</t>
  </si>
  <si>
    <t>Falcon 9 Block 5 | Starlink Group 3-1</t>
  </si>
  <si>
    <t>Starlink Group 3-1</t>
  </si>
  <si>
    <t>07/11/2022 1:39 a.m.</t>
  </si>
  <si>
    <t>Black Brant IX | DEUCE</t>
  </si>
  <si>
    <t>DEUCE</t>
  </si>
  <si>
    <t>07/11/2022 11:01 a.m.</t>
  </si>
  <si>
    <t>Long March 3B/E | Tianlian 2-03</t>
  </si>
  <si>
    <t>Tianlian 2-03</t>
  </si>
  <si>
    <t>07/12/2022 4:30 p.m.</t>
  </si>
  <si>
    <t>Electron | Wise One Looks Ahead (NROL-162)</t>
  </si>
  <si>
    <t>NROL-162 (RASR-3)</t>
  </si>
  <si>
    <t>07/13/2022 6:30 a.m.</t>
  </si>
  <si>
    <t>Vega-C | LARES-2 (Maiden flight)</t>
  </si>
  <si>
    <t>Vega-C</t>
  </si>
  <si>
    <t>LARES-2 (Maiden flight)</t>
  </si>
  <si>
    <t>07/13/2022 1:13 p.m.</t>
  </si>
  <si>
    <t>Falcon 9 Block 5 | Dragon CRS-2 SpX-25</t>
  </si>
  <si>
    <t>Dragon CRS-2 SpX-25</t>
  </si>
  <si>
    <t>07/15/2022 12:44 a.m.</t>
  </si>
  <si>
    <t>Long March 2C | SuperView Neo 2-01 &amp; 02</t>
  </si>
  <si>
    <t>SuperView Neo 2-01 &amp; 02</t>
  </si>
  <si>
    <t>07/15/2022 10:57 p.m.</t>
  </si>
  <si>
    <t>Falcon 9 Block 5 | Starlink Group 4-22</t>
  </si>
  <si>
    <t>Starlink Group 4-22</t>
  </si>
  <si>
    <t>07/17/2022 2:20 p.m.</t>
  </si>
  <si>
    <t>Falcon 9 Block 5 | Starlink Group 3-2</t>
  </si>
  <si>
    <t>Starlink Group 3-2</t>
  </si>
  <si>
    <t>07/22/2022 5:39 p.m.</t>
  </si>
  <si>
    <t>Long March 5B | Wentian</t>
  </si>
  <si>
    <t>Wentian</t>
  </si>
  <si>
    <t>07/24/2022 6:22 a.m.</t>
  </si>
  <si>
    <t>Falcon 9 Block 5 | Starlink Group 4-25</t>
  </si>
  <si>
    <t>Starlink Group 4-25</t>
  </si>
  <si>
    <t>07/24/2022 1:38 p.m.</t>
  </si>
  <si>
    <t>Kinetica 1 | Maiden Flight</t>
  </si>
  <si>
    <t>CAS Space</t>
  </si>
  <si>
    <t>Kinetica 1</t>
  </si>
  <si>
    <t>07/27/2022 4:12 a.m.</t>
  </si>
  <si>
    <t>Long March 2D | Yaogan 35 Group 03</t>
  </si>
  <si>
    <t>Yaogan 35 Group 03</t>
  </si>
  <si>
    <t>07/29/2022 1:28 p.m.</t>
  </si>
  <si>
    <t>Soyuz 2.1v/Volga | Kosmos 2558</t>
  </si>
  <si>
    <t>Kosmos 25XX</t>
  </si>
  <si>
    <t>08/01/2022 8:25 p.m.</t>
  </si>
  <si>
    <t>Long March 4B | Terrestrial Ecosystem Carbon Inventory Satellite (TECIS)</t>
  </si>
  <si>
    <t>Terrestrial Ecosystem Carbon Inventory Satellite (TECIS)</t>
  </si>
  <si>
    <t>08/04/2022 3:08 a.m.</t>
  </si>
  <si>
    <t>Electron | Antipodean Adventure (NROL-199)</t>
  </si>
  <si>
    <t>NROL-199 (RASR-4)</t>
  </si>
  <si>
    <t>08/04/2022 5 a.m.</t>
  </si>
  <si>
    <t>Atlas V 421 | SBIRS GEO-6</t>
  </si>
  <si>
    <t>SBIRS GEO-6</t>
  </si>
  <si>
    <t>08/04/2022 10:29 a.m.</t>
  </si>
  <si>
    <t>New Shepard | NS-22</t>
  </si>
  <si>
    <t>NS-22</t>
  </si>
  <si>
    <t>08/04/2022 1:57 p.m.</t>
  </si>
  <si>
    <t>08/04/2022 4 p.m.</t>
  </si>
  <si>
    <t>Falcon 9 Block 5 | Danuri (KPLO - Korean Pathfinder Lunar Orbiter)</t>
  </si>
  <si>
    <t>Danuri (KPLO - Korean Pathfinder Lunar Orbiter)</t>
  </si>
  <si>
    <t>08/04/2022 11:08 p.m.</t>
  </si>
  <si>
    <t>SSLV | EOS-02 (Microsat-2A) (Demo 1)</t>
  </si>
  <si>
    <t>SSLV</t>
  </si>
  <si>
    <t>SSLV Demo 1</t>
  </si>
  <si>
    <t>08/07/2022 3:48 a.m.</t>
  </si>
  <si>
    <t>Ceres-1 | Taijing-1-01 &amp; 02</t>
  </si>
  <si>
    <t>Taijing-1-01 &amp; 02</t>
  </si>
  <si>
    <t>08/09/2022 4:11 a.m.</t>
  </si>
  <si>
    <t>Soyuz 2.1b/Fregat-M | Khayyam &amp; rideshare</t>
  </si>
  <si>
    <t>Khayyam &amp; rideshare</t>
  </si>
  <si>
    <t>08/09/2022 5:52 a.m.</t>
  </si>
  <si>
    <t>Falcon 9 Block 5 | Starlink Group 4-26</t>
  </si>
  <si>
    <t>Starlink Group 4-26</t>
  </si>
  <si>
    <t>08/10/2022 2:14 a.m.</t>
  </si>
  <si>
    <t>Long March 6 | Jilin-1 High Resolution 03D-09, 35 to 43 &amp; Infrared A01 to 06</t>
  </si>
  <si>
    <t>Jilin-1 High Resolution 03D-09, 35 to 43 &amp; Infrared A01 to 06</t>
  </si>
  <si>
    <t>08/10/2022 4:50 a.m.</t>
  </si>
  <si>
    <t>Falcon 9 Block 5 | Starlink Group 3-3</t>
  </si>
  <si>
    <t>Starlink Group 3-3</t>
  </si>
  <si>
    <t>08/12/2022 9:40 p.m.</t>
  </si>
  <si>
    <t>Long March 2D | Yaogan 35 Group 04</t>
  </si>
  <si>
    <t>Yaogan 35 Group 04</t>
  </si>
  <si>
    <t>08/19/2022 5:37 p.m.</t>
  </si>
  <si>
    <t>Falcon 9 Block 5 | Starlink Group 4-27</t>
  </si>
  <si>
    <t>Starlink Group 4-27</t>
  </si>
  <si>
    <t>08/19/2022 7:21 p.m.</t>
  </si>
  <si>
    <t>Kuaizhou-1A | Chuangxin-16</t>
  </si>
  <si>
    <t>Chuangxin-16</t>
  </si>
  <si>
    <t>08/23/2022 2:36 a.m.</t>
  </si>
  <si>
    <t>Long March 2D | Beijing-3B</t>
  </si>
  <si>
    <t>Beijing-3B</t>
  </si>
  <si>
    <t>08/24/2022 3:01 a.m.</t>
  </si>
  <si>
    <t>Falcon 9 Block 5 | Starlink Group 4-23</t>
  </si>
  <si>
    <t>Starlink Group 4-23</t>
  </si>
  <si>
    <t>08/28/2022 3:41 a.m.</t>
  </si>
  <si>
    <t>Falcon 9 Block 5 | Starlink Group 3-4</t>
  </si>
  <si>
    <t>Starlink Group 3-4</t>
  </si>
  <si>
    <t>08/31/2022 5:40 a.m.</t>
  </si>
  <si>
    <t>Long March 4C | Yaogan 33-02</t>
  </si>
  <si>
    <t>Yaogan 33-02</t>
  </si>
  <si>
    <t>09/02/2022 11:44 p.m.</t>
  </si>
  <si>
    <t>Falcon 9 Block 5 | Starlink Group 4-20 &amp; Varuna-TDM</t>
  </si>
  <si>
    <t>Starlink Group 4-20 &amp; Varuna-TDM</t>
  </si>
  <si>
    <t>09/05/2022 2:09 a.m.</t>
  </si>
  <si>
    <t>Kuaizhou-1A | CentiSpace-1 S3 &amp; S4</t>
  </si>
  <si>
    <t>CentiSpace-1 S3 &amp; S4</t>
  </si>
  <si>
    <t>09/06/2022 2:24 a.m.</t>
  </si>
  <si>
    <t>Long March 2D | Yaogan 35 Group 05</t>
  </si>
  <si>
    <t>Yaogan 35 Group 05</t>
  </si>
  <si>
    <t>09/06/2022 4:19 a.m.</t>
  </si>
  <si>
    <t>Ariane 5 ECA+ | Eutelsat Konnect VHTS</t>
  </si>
  <si>
    <t>Eutelsat Konnect VHTS</t>
  </si>
  <si>
    <t>09/07/2022 9:45 p.m.</t>
  </si>
  <si>
    <t>Falcon 9 Block 5 | Starlink Group 4-2 &amp; BlueWalker 3</t>
  </si>
  <si>
    <t>Starlink Group 4-2 &amp; BlueWalker 3</t>
  </si>
  <si>
    <t>09/11/2022 1:20 a.m.</t>
  </si>
  <si>
    <t>New Shepard | NS-23</t>
  </si>
  <si>
    <t>NS-23</t>
  </si>
  <si>
    <t>09/12/2022 2:26 p.m.</t>
  </si>
  <si>
    <t>Long March 7A | ChinaSat 1E</t>
  </si>
  <si>
    <t>ChinaSat 1E</t>
  </si>
  <si>
    <t>09/13/2022 1:18 p.m.</t>
  </si>
  <si>
    <t>Electron | The Owl Spreads Its Wings</t>
  </si>
  <si>
    <t>The Owl Spreads Its Wings</t>
  </si>
  <si>
    <t>09/15/2022 8:38 p.m.</t>
  </si>
  <si>
    <t>Falcon 9 Block 5 | Starlink Group 4-34</t>
  </si>
  <si>
    <t>Starlink Group 4-34</t>
  </si>
  <si>
    <t>09/19/2022 12:18 a.m.</t>
  </si>
  <si>
    <t>Long March 2D | Yunhai-1-03</t>
  </si>
  <si>
    <t>Yunhai-1-03</t>
  </si>
  <si>
    <t>09/20/2022 11:15 p.m.</t>
  </si>
  <si>
    <t>Soyuz 2.1a | Soyuz MS-22</t>
  </si>
  <si>
    <t>Soyuz MS-22</t>
  </si>
  <si>
    <t>09/21/2022 1:54 p.m.</t>
  </si>
  <si>
    <t>Delta IV Heavy | NROL-91</t>
  </si>
  <si>
    <t>NROL-91</t>
  </si>
  <si>
    <t>09/24/2022 10:25 p.m.</t>
  </si>
  <si>
    <t>Kuaizhou-1A | Shiyan 14 &amp; Shiyan 15</t>
  </si>
  <si>
    <t>Shiyan 14 &amp; Shiyan 15</t>
  </si>
  <si>
    <t>09/24/2022 10:55 p.m.</t>
  </si>
  <si>
    <t>Falcon 9 Block 5 | Starlink Group 4-35</t>
  </si>
  <si>
    <t>Starlink Group 4-35</t>
  </si>
  <si>
    <t>09/24/2022 11:32 p.m.</t>
  </si>
  <si>
    <t>Long March 2D | Yaogan 36</t>
  </si>
  <si>
    <t>Yaogan 36</t>
  </si>
  <si>
    <t>09/26/2022 1:38 p.m.</t>
  </si>
  <si>
    <t>Long March 6 | Shiyan 16 A/B &amp; Shiyan 17</t>
  </si>
  <si>
    <t>Shiyan 16 A/B &amp; Shiyan 17</t>
  </si>
  <si>
    <t>09/26/2022 11:50 p.m.</t>
  </si>
  <si>
    <t>Firefly Alpha | FLTA002 (To The Black)</t>
  </si>
  <si>
    <t>FLTA002 (To The Black)</t>
  </si>
  <si>
    <t>10/01/2022 7:01 a.m.</t>
  </si>
  <si>
    <t>Atlas V 531 | SES-20 &amp; SES-21</t>
  </si>
  <si>
    <t>SES-20 &amp; SES-21</t>
  </si>
  <si>
    <t>10/04/2022 9:36 p.m.</t>
  </si>
  <si>
    <t>Falcon 9 Block 5 | Crew-5</t>
  </si>
  <si>
    <t>Crew-5</t>
  </si>
  <si>
    <t>10/05/2022 4 p.m.</t>
  </si>
  <si>
    <t>Falcon 9 Block 5 | Starlink Group 4-29</t>
  </si>
  <si>
    <t>Starlink Group 4-29</t>
  </si>
  <si>
    <t>10/05/2022 11:10 p.m.</t>
  </si>
  <si>
    <t>Long March 11 | CentiSpace-1 S5 &amp; S6</t>
  </si>
  <si>
    <t>CentiSpace-1 S5 &amp; S6</t>
  </si>
  <si>
    <t>10/07/2022 1:10 p.m.</t>
  </si>
  <si>
    <t>Tai Rui | Tai Rui, People's Republic of China</t>
  </si>
  <si>
    <t>Electron | It Argos Up From Here</t>
  </si>
  <si>
    <t>It Argos Up From Here</t>
  </si>
  <si>
    <t>10/07/2022 5:09 p.m.</t>
  </si>
  <si>
    <t>Falcon 9 Block 5 | Galaxy 33 &amp; 34</t>
  </si>
  <si>
    <t>Galaxy 33 &amp; 34</t>
  </si>
  <si>
    <t>10/08/2022 11:05 p.m.</t>
  </si>
  <si>
    <t>Long March 2D | Advanced Space-borne Solar Observatory (ASO-S)</t>
  </si>
  <si>
    <t>Advanced Space-borne Solar Observatory (ASO-S)</t>
  </si>
  <si>
    <t>10/08/2022 11:43 p.m.</t>
  </si>
  <si>
    <t>Soyuz 2.1b/Fregat | Glonass-K1 No. 17 (Kosmos 2559)</t>
  </si>
  <si>
    <t>Glonass-K1 No. 17 (Kosmos 2559)</t>
  </si>
  <si>
    <t>10/10/2022 2:52 a.m.</t>
  </si>
  <si>
    <t>Epsilon | RAISE-3 &amp; Others</t>
  </si>
  <si>
    <t>RAISE-3</t>
  </si>
  <si>
    <t>10/12/2022 12:50 a.m.</t>
  </si>
  <si>
    <t>Proton-M/Blok DM-03 | AngoSat-2</t>
  </si>
  <si>
    <t>AngoSat-2</t>
  </si>
  <si>
    <t>10/12/2022 3 p.m.</t>
  </si>
  <si>
    <t>Long March 2C | 5 m S-SAR-01</t>
  </si>
  <si>
    <t>5 m S-SAR-01</t>
  </si>
  <si>
    <t>10/12/2022 10:53 p.m.</t>
  </si>
  <si>
    <t>Long March 2D | Yaogan 36 Group 02</t>
  </si>
  <si>
    <t>Yaogan 36 Group 02</t>
  </si>
  <si>
    <t>10/14/2022 7:12 p.m.</t>
  </si>
  <si>
    <t>Falcon 9 Block 5 | Hotbird 13F</t>
  </si>
  <si>
    <t>Hotbird 13F</t>
  </si>
  <si>
    <t>10/15/2022 5:22 a.m.</t>
  </si>
  <si>
    <t>Angara 1.2 | EMKA-3 (Kosmos 2560)</t>
  </si>
  <si>
    <t>EMKA-3 (Kosmos 2560)</t>
  </si>
  <si>
    <t>10/15/2022 7:55 p.m.</t>
  </si>
  <si>
    <t>Falcon 9 Block 5 | Starlink Group 4-36</t>
  </si>
  <si>
    <t>Starlink Group 4-36</t>
  </si>
  <si>
    <t>10/20/2022 2:50 p.m.</t>
  </si>
  <si>
    <t>Soyuz 2.1v/Volga | Kosmos 2561 &amp; Kosmos 2562</t>
  </si>
  <si>
    <t>Kosmos 2561 &amp; Kosmos 2562</t>
  </si>
  <si>
    <t>10/21/2022 7:20 p.m.</t>
  </si>
  <si>
    <t>LVM-3 | OneWeb 14</t>
  </si>
  <si>
    <t>OneWeb 14</t>
  </si>
  <si>
    <t>10/22/2022 6:37 p.m.</t>
  </si>
  <si>
    <t>Soyuz 2.1b/Fregat-M | Gonets-M33, Gonets-M34, Gonets-M35 &amp; Skif-D</t>
  </si>
  <si>
    <t>Gonets-M33, Gonets-M34, Gonets-M35 &amp; Skif-D</t>
  </si>
  <si>
    <t>10/22/2022 7:57 p.m.</t>
  </si>
  <si>
    <t>Soyuz 2.1a | Progress MS-21 (82P)</t>
  </si>
  <si>
    <t>Progress MS-21 (82P)</t>
  </si>
  <si>
    <t>10/26/2022 12:20 a.m.</t>
  </si>
  <si>
    <t>Falcon 9 Block 5 | Starlink Group 4-31</t>
  </si>
  <si>
    <t>Starlink Group 4-31</t>
  </si>
  <si>
    <t>10/28/2022 1:14 a.m.</t>
  </si>
  <si>
    <t>Long March 2D | Shiyan 20C</t>
  </si>
  <si>
    <t>Shiyan 20C</t>
  </si>
  <si>
    <t>10/29/2022 1:01 a.m.</t>
  </si>
  <si>
    <t>Long March 5B | Mengtian</t>
  </si>
  <si>
    <t>Mengtian</t>
  </si>
  <si>
    <t>10/31/2022 7:37 a.m.</t>
  </si>
  <si>
    <t>Falcon Heavy | USSF-44</t>
  </si>
  <si>
    <t>USSF-44</t>
  </si>
  <si>
    <t>11/01/2022 1:41 p.m.</t>
  </si>
  <si>
    <t>Soyuz 2.1b/Fregat | EKS 6 (Tundra 6) (Kosmos 2563)</t>
  </si>
  <si>
    <t>Kosmos 2563 (EKS 6/Tundra 6)</t>
  </si>
  <si>
    <t>11/02/2022 6:48 a.m.</t>
  </si>
  <si>
    <t>Falcon 9 Block 5 | Hotbird 13G</t>
  </si>
  <si>
    <t>Hotbird 13G</t>
  </si>
  <si>
    <t>11/03/2022 5:22 a.m.</t>
  </si>
  <si>
    <t>Electron | Catch Me If You Can</t>
  </si>
  <si>
    <t>Catch Me If You Can</t>
  </si>
  <si>
    <t>11/04/2022 5:27 p.m.</t>
  </si>
  <si>
    <t>Long March 3B | ChinaSat 19</t>
  </si>
  <si>
    <t>ChinaSat 19</t>
  </si>
  <si>
    <t>11/05/2022 11:50 a.m.</t>
  </si>
  <si>
    <t>Antares 230+ | Cygnus CRS-2 NG-18 (S.S. Sally Ride)</t>
  </si>
  <si>
    <t>Cygnus CRS-2 NG-18 (S.S. Sally Ride)</t>
  </si>
  <si>
    <t>11/07/2022 10:32 a.m.</t>
  </si>
  <si>
    <t>Atlas V 401 | JPSS 2 (Joint Polar Satellite System spacecraft No. 2) &amp; LOFTID</t>
  </si>
  <si>
    <t>JPSS 2 (Joint Polar Satellite System spacecraft No. 2) &amp; LOFTID</t>
  </si>
  <si>
    <t>11/10/2022 9:49 a.m.</t>
  </si>
  <si>
    <t>Long March 6A | Yunhai 3</t>
  </si>
  <si>
    <t>Yunhai 3</t>
  </si>
  <si>
    <t>11/11/2022 10:52 p.m.</t>
  </si>
  <si>
    <t>Long March 7 | Tianzhou-5</t>
  </si>
  <si>
    <t>Tianzhou-5</t>
  </si>
  <si>
    <t>11/12/2022 2:03 a.m.</t>
  </si>
  <si>
    <t>Falcon 9 Block 5 | Galaxy 31 &amp; 32</t>
  </si>
  <si>
    <t>Galaxy 31 &amp; 32</t>
  </si>
  <si>
    <t>11/12/2022 4:06 p.m.</t>
  </si>
  <si>
    <t>Long March 4C | Yaogan 34-03</t>
  </si>
  <si>
    <t>Yaogan 34-03</t>
  </si>
  <si>
    <t>11/15/2022 1:38 a.m.</t>
  </si>
  <si>
    <t>Ceres-1 | Jilin-1 High Resolution 03D-08, 51 to 54</t>
  </si>
  <si>
    <t>Jilin-1 High Resolution 03D-08, 51 to 54</t>
  </si>
  <si>
    <t>11/16/2022 6:20 a.m.</t>
  </si>
  <si>
    <t>SLS Block 1 | Artemis I</t>
  </si>
  <si>
    <t>Space Launch System (SLS)</t>
  </si>
  <si>
    <t>Artemis I</t>
  </si>
  <si>
    <t>11/16/2022 6:47 a.m.</t>
  </si>
  <si>
    <t>Falcon 9 Block 5 | Eutelsat 10B</t>
  </si>
  <si>
    <t>Eutelsat 10B</t>
  </si>
  <si>
    <t>11/23/2022 2:57 a.m.</t>
  </si>
  <si>
    <t>PSLV-XL | EOS-6 (Oceansat-3) &amp; rideshare</t>
  </si>
  <si>
    <t>EOS-6 (Oceansat-3) &amp; rideshare</t>
  </si>
  <si>
    <t>11/26/2022 6:26 a.m.</t>
  </si>
  <si>
    <t>Falcon 9 Block 5 | Dragon CRS-2 SpX-26</t>
  </si>
  <si>
    <t>Dragon CRS-2 SpX-26</t>
  </si>
  <si>
    <t>11/26/2022 7:20 p.m.</t>
  </si>
  <si>
    <t>Long March 2D | Yaogan 36 Group 03</t>
  </si>
  <si>
    <t>Yaogan 36 Group 03</t>
  </si>
  <si>
    <t>11/27/2022 12:23 p.m.</t>
  </si>
  <si>
    <t>Soyuz 2.1b/Fregat-M | Glonass-M No. 61 (Kosmos 2564)</t>
  </si>
  <si>
    <t>Glonass-M No. 61 (Kosmos 2564)</t>
  </si>
  <si>
    <t>11/28/2022 3:17 p.m.</t>
  </si>
  <si>
    <t>Long March 2F/G | Shenzhou 15</t>
  </si>
  <si>
    <t>Shenzhou 15</t>
  </si>
  <si>
    <t>11/29/2022 3:08 p.m.</t>
  </si>
  <si>
    <t>Soyuz 2.1b | Kosmos 2565 (Lotos-S1 #7)</t>
  </si>
  <si>
    <t>Kosmos 2565 (Lotos-S1 #7)</t>
  </si>
  <si>
    <t>11/30/2022 9:10 p.m.</t>
  </si>
  <si>
    <t>Kuaizhou 11 | Xingyun VDES</t>
  </si>
  <si>
    <t>Xingyun VDES</t>
  </si>
  <si>
    <t>12/07/2022 1:15 a.m.</t>
  </si>
  <si>
    <t>Long March 2D | Gaofen-5-01A</t>
  </si>
  <si>
    <t>Gaofen-5-01A</t>
  </si>
  <si>
    <t>12/08/2022 6:31 p.m.</t>
  </si>
  <si>
    <t>Falcon 9 Block 5 | OneWeb 15</t>
  </si>
  <si>
    <t>OneWeb 15</t>
  </si>
  <si>
    <t>12/08/2022 10:27 p.m.</t>
  </si>
  <si>
    <t>Smart Dragon 3 | Maiden Flight</t>
  </si>
  <si>
    <t>Smart Dragon 3</t>
  </si>
  <si>
    <t>12/09/2022 6:35 a.m.</t>
  </si>
  <si>
    <t>Falcon 9 Block 5 | Hakuto-R M1 &amp; Lunar Flashlight</t>
  </si>
  <si>
    <t>Hakuto-R M1 &amp; Lunar Flashlight</t>
  </si>
  <si>
    <t>12/11/2022 7:38 a.m.</t>
  </si>
  <si>
    <t>Long March 4C | Shiyan 20A &amp; 20B</t>
  </si>
  <si>
    <t>Shiyan 20A &amp; 20B</t>
  </si>
  <si>
    <t>12/12/2022 8:22 a.m.</t>
  </si>
  <si>
    <t>Ariane 5 ECA+ | Galaxy 35 &amp; 36, MTG-I1</t>
  </si>
  <si>
    <t>Galaxy 35 &amp; 36, MTG-I1</t>
  </si>
  <si>
    <t>12/13/2022 8:30 p.m.</t>
  </si>
  <si>
    <t>Zhuque-2 | Maiden Flight</t>
  </si>
  <si>
    <t>Zhuque-2</t>
  </si>
  <si>
    <t>12/14/2022 8:30 a.m.</t>
  </si>
  <si>
    <t>Long March 2D | Yaogan 36 Group 04</t>
  </si>
  <si>
    <t>Yaogan 36 Group 04</t>
  </si>
  <si>
    <t>12/14/2022 6:25 p.m.</t>
  </si>
  <si>
    <t>Long March 11 | Shiyan 21</t>
  </si>
  <si>
    <t>Shiyan 21</t>
  </si>
  <si>
    <t>12/16/2022 6:17 a.m.</t>
  </si>
  <si>
    <t>Falcon 9 Block 5 | SWOT (Surface Water and Ocean Topography)</t>
  </si>
  <si>
    <t>SWOT (Surface Water and Ocean Topography)</t>
  </si>
  <si>
    <t>12/16/2022 11:46 a.m.</t>
  </si>
  <si>
    <t>Falcon 9 Block 5 | O3b mPower 1 &amp; 2</t>
  </si>
  <si>
    <t>O3b mPower 1 &amp; 2</t>
  </si>
  <si>
    <t>12/16/2022 10:48 p.m.</t>
  </si>
  <si>
    <t>Falcon 9 Block 5 | Starlink Group 4-37</t>
  </si>
  <si>
    <t>Starlink Group 4-37</t>
  </si>
  <si>
    <t>12/17/2022 9:32 p.m.</t>
  </si>
  <si>
    <t>Vega-C | Pléiades Neo 5 &amp; 6</t>
  </si>
  <si>
    <t>Pléiades Neo 5 &amp; 6</t>
  </si>
  <si>
    <t>12/21/2022 1:47 a.m.</t>
  </si>
  <si>
    <t>Long March 4B | Gaofen-11-04</t>
  </si>
  <si>
    <t>Gaofen-11-04</t>
  </si>
  <si>
    <t>12/27/2022 7:37 a.m.</t>
  </si>
  <si>
    <t>Falcon 9 Block 5 | Starlink Group 5-1</t>
  </si>
  <si>
    <t>Starlink Group 5-1</t>
  </si>
  <si>
    <t>12/28/2022 9:34 a.m.</t>
  </si>
  <si>
    <t>Long March 3B/E | Shiyan 10-02</t>
  </si>
  <si>
    <t>Shiyan 10-02</t>
  </si>
  <si>
    <t>12/29/2022 4:43 a.m.</t>
  </si>
  <si>
    <t>Falcon 9 Block 5 | EROS-C3</t>
  </si>
  <si>
    <t>EROS-C3</t>
  </si>
  <si>
    <t>12/30/2022 7:38 a.m.</t>
  </si>
  <si>
    <t>Falcon 9 Block 5 | Transporter 6 (Dedicated SSO Rideshare)</t>
  </si>
  <si>
    <t>Transporter 6 (Dedicated SSO Rideshare)</t>
  </si>
  <si>
    <t>01/03/2023 2:55 p.m.</t>
  </si>
  <si>
    <t>Long March 7A | Shijian 23</t>
  </si>
  <si>
    <t>Shijian 23</t>
  </si>
  <si>
    <t>01/08/2023 10 p.m.</t>
  </si>
  <si>
    <t>Ceres-1 | 5 satellites</t>
  </si>
  <si>
    <t>5 satellites</t>
  </si>
  <si>
    <t>01/09/2023 5:04 a.m.</t>
  </si>
  <si>
    <t>LauncherOne | Start Me Up</t>
  </si>
  <si>
    <t>Start Me Up</t>
  </si>
  <si>
    <t>01/09/2023 11:08 p.m.</t>
  </si>
  <si>
    <t>Spaceport Cornwall | Air launch to orbit</t>
  </si>
  <si>
    <t>Falcon 9 Block 5 | OneWeb 16</t>
  </si>
  <si>
    <t>OneWeb 16</t>
  </si>
  <si>
    <t>01/10/2023 4:50 a.m.</t>
  </si>
  <si>
    <t>RS1 | Maiden Flight</t>
  </si>
  <si>
    <t>ABL Space Systems</t>
  </si>
  <si>
    <t>RS1</t>
  </si>
  <si>
    <t>01/10/2023 11:27 p.m.</t>
  </si>
  <si>
    <t>Launch Pad 3C | Pacific Spaceport Complex, Alaska, USA</t>
  </si>
  <si>
    <t>Long March 2C | APStar 6E</t>
  </si>
  <si>
    <t>APStar 6E</t>
  </si>
  <si>
    <t>01/12/2023 6:10 p.m.</t>
  </si>
  <si>
    <t>Long March 2D | Yaogan 37 &amp; Shiyan 22A/B</t>
  </si>
  <si>
    <t>Yaogan 37 &amp; Shiyan 22A/B</t>
  </si>
  <si>
    <t>01/13/2023 7 a.m.</t>
  </si>
  <si>
    <t>Long March 2D | 6 x Jilin-1, Qilu-2/3 and others</t>
  </si>
  <si>
    <t>6 x Jilin-1, Qilu-2/3 and others</t>
  </si>
  <si>
    <t>01/15/2023 3:14 a.m.</t>
  </si>
  <si>
    <t>Falcon Heavy | USSF-67</t>
  </si>
  <si>
    <t>USSF-67</t>
  </si>
  <si>
    <t>01/15/2023 10:56 p.m.</t>
  </si>
  <si>
    <t>Falcon 9 Block 5 | GPS III SV06</t>
  </si>
  <si>
    <t>GPS III SV06</t>
  </si>
  <si>
    <t>01/18/2023 12:24 p.m.</t>
  </si>
  <si>
    <t>Falcon 9 Block 5 | Starlink Group 2-4</t>
  </si>
  <si>
    <t>Starlink Group 2-4</t>
  </si>
  <si>
    <t>01/19/2023 3:43 p.m.</t>
  </si>
  <si>
    <t>Electron | Virginia is for Launch Lovers</t>
  </si>
  <si>
    <t>Virginia is for Launch Lovers</t>
  </si>
  <si>
    <t>01/24/2023 11 p.m.</t>
  </si>
  <si>
    <t>Rocket Lab Launch Complex 2 (Launch Area 0 C) | Wallops Island, Virginia, USA</t>
  </si>
  <si>
    <t>H-IIA 202 | IGS Radar-7</t>
  </si>
  <si>
    <t>IGS Radar-7</t>
  </si>
  <si>
    <t>01/26/2023 1:50 a.m.</t>
  </si>
  <si>
    <t>Falcon 9 Block 5 | Starlink Group 5-2</t>
  </si>
  <si>
    <t>Starlink Group 5-2</t>
  </si>
  <si>
    <t>01/26/2023 9:32 a.m.</t>
  </si>
  <si>
    <t>Falcon 9 Block 5 | Starlink Group 2-6 &amp; ION SCV009</t>
  </si>
  <si>
    <t>Starlink Group 2-6 &amp; ION SCV009</t>
  </si>
  <si>
    <t>01/31/2023 4:15 p.m.</t>
  </si>
  <si>
    <t>Falcon 9 Block 5 | Starlink Group 5-3</t>
  </si>
  <si>
    <t>Starlink Group 5-3</t>
  </si>
  <si>
    <t>02/02/2023 7:58 a.m.</t>
  </si>
  <si>
    <t>Proton-M/Blok DM-03 | Elektro-L No.4</t>
  </si>
  <si>
    <t>Elektro-L No.4</t>
  </si>
  <si>
    <t>02/05/2023 9:12 a.m.</t>
  </si>
  <si>
    <t>Falcon 9 Block 5 | Amazonas Nexus</t>
  </si>
  <si>
    <t>Amazonas Nexus</t>
  </si>
  <si>
    <t>02/07/2023 1:32 a.m.</t>
  </si>
  <si>
    <t>Soyuz 2.1a | Progress MS-22 (83P)</t>
  </si>
  <si>
    <t>Progress MS-22 (83P)</t>
  </si>
  <si>
    <t>02/09/2023 6:15 a.m.</t>
  </si>
  <si>
    <t>SSLV | EOS-7 &amp; rideshare (Demo 2)</t>
  </si>
  <si>
    <t>EOS-7 &amp; rideshare (SSLV Demo 2)</t>
  </si>
  <si>
    <t>02/10/2023 3:48 a.m.</t>
  </si>
  <si>
    <t>Falcon 9 Block 5 | Starlink Group 5-4</t>
  </si>
  <si>
    <t>Starlink Group 5-4</t>
  </si>
  <si>
    <t>02/12/2023 5:10 a.m.</t>
  </si>
  <si>
    <t>Falcon 9 Block 5 | Starlink Group 2-5</t>
  </si>
  <si>
    <t>Starlink Group 2-5</t>
  </si>
  <si>
    <t>02/17/2023 7:12 p.m.</t>
  </si>
  <si>
    <t>Falcon 9 Block 5 | Inmarsat-6 F2</t>
  </si>
  <si>
    <t>Inmarsat-6 F2</t>
  </si>
  <si>
    <t>02/18/2023 3:59 a.m.</t>
  </si>
  <si>
    <t>Long March 3B/E | ChinaSat 26</t>
  </si>
  <si>
    <t>ChinaSat 26</t>
  </si>
  <si>
    <t>02/23/2023 11:49 a.m.</t>
  </si>
  <si>
    <t>Soyuz 2.1a | Soyuz MS-23</t>
  </si>
  <si>
    <t>Soyuz MS-23</t>
  </si>
  <si>
    <t>02/24/2023 12:24 a.m.</t>
  </si>
  <si>
    <t>Long March 2C | Horus 1</t>
  </si>
  <si>
    <t>Horus 1</t>
  </si>
  <si>
    <t>02/24/2023 4:01 a.m.</t>
  </si>
  <si>
    <t>Falcon 9 Block 5 | Starlink Group 6-1</t>
  </si>
  <si>
    <t>Starlink Group 6-1</t>
  </si>
  <si>
    <t>02/27/2023 11:13 p.m.</t>
  </si>
  <si>
    <t>Falcon 9 Block 5 | Crew-6</t>
  </si>
  <si>
    <t>Crew-6</t>
  </si>
  <si>
    <t>03/02/2023 5:34 a.m.</t>
  </si>
  <si>
    <t>Falcon 9 Block 5 | Starlink Group 2-7</t>
  </si>
  <si>
    <t>Starlink Group 2-7</t>
  </si>
  <si>
    <t>03/03/2023 6:38 p.m.</t>
  </si>
  <si>
    <t>H3-22 | ALOS-3 (Maiden flight)</t>
  </si>
  <si>
    <t>H3-22</t>
  </si>
  <si>
    <t>ALOS-3 (Maiden flight)</t>
  </si>
  <si>
    <t>03/07/2023 1:37 a.m.</t>
  </si>
  <si>
    <t>Falcon 9 Block 5 | OneWeb 17</t>
  </si>
  <si>
    <t>OneWeb 17</t>
  </si>
  <si>
    <t>03/09/2023 7:13 p.m.</t>
  </si>
  <si>
    <t>Long March 4C | Tianhui-6 A/B</t>
  </si>
  <si>
    <t>Tianhui-6 A/B</t>
  </si>
  <si>
    <t>03/09/2023 10:41 p.m.</t>
  </si>
  <si>
    <t>Proton-M Briz-M | Olymp-K #2 (Luch 5X)</t>
  </si>
  <si>
    <t>Olymp-K #2 (Luch 5X)</t>
  </si>
  <si>
    <t>03/12/2023 11:13 p.m.</t>
  </si>
  <si>
    <t>Long March 2C | Horus 2</t>
  </si>
  <si>
    <t>Horus 2</t>
  </si>
  <si>
    <t>03/13/2023 4:02 a.m.</t>
  </si>
  <si>
    <t>Falcon 9 Block 5 | Dragon CRS-2 SpX-27</t>
  </si>
  <si>
    <t>Dragon CRS-2 SpX-27</t>
  </si>
  <si>
    <t>03/15/2023 12:30 a.m.</t>
  </si>
  <si>
    <t>Long March 11 | Shiyan 19</t>
  </si>
  <si>
    <t>Shiyan 19</t>
  </si>
  <si>
    <t>03/15/2023 11:41 a.m.</t>
  </si>
  <si>
    <t>Electron | Stronger Together</t>
  </si>
  <si>
    <t>Stronger Together</t>
  </si>
  <si>
    <t>03/16/2023 10:38 p.m.</t>
  </si>
  <si>
    <t>Long March 3B/E | Gaofen 13-02</t>
  </si>
  <si>
    <t>Gaofen 13-02</t>
  </si>
  <si>
    <t>03/17/2023 8:33 a.m.</t>
  </si>
  <si>
    <t>Falcon 9 Block 5 | Starlink Group 2-8</t>
  </si>
  <si>
    <t>Starlink Group 2-8</t>
  </si>
  <si>
    <t>03/17/2023 7:26 p.m.</t>
  </si>
  <si>
    <t>Falcon 9 Block 5 | SES-18 &amp; SES-19</t>
  </si>
  <si>
    <t>SES-18 &amp; SES-19</t>
  </si>
  <si>
    <t>03/17/2023 11:38 p.m.</t>
  </si>
  <si>
    <t>Kuaizhou-1A | Tianmu-1 03-06</t>
  </si>
  <si>
    <t>Tianmu-1 03-06</t>
  </si>
  <si>
    <t>03/22/2023 9:09 a.m.</t>
  </si>
  <si>
    <t>Terran 1 | Good Luck, Have Fun (Maiden Flight)</t>
  </si>
  <si>
    <t>Relativity Space</t>
  </si>
  <si>
    <t>Terran 1</t>
  </si>
  <si>
    <t>Good Luck, Have Fun (Maiden Flight)</t>
  </si>
  <si>
    <t>03/23/2023 3:25 a.m.</t>
  </si>
  <si>
    <t>Launch Complex 16 | Cape Canaveral, FL, USA</t>
  </si>
  <si>
    <t>Soyuz 2.1a | Kosmos 2567 (Bars-M No. 4)</t>
  </si>
  <si>
    <t>Kosmos 2567 (Bars-M No. 4)</t>
  </si>
  <si>
    <t>03/23/2023 6:40 a.m.</t>
  </si>
  <si>
    <t>Electron | The Beat Goes On</t>
  </si>
  <si>
    <t>The Beat Goes On</t>
  </si>
  <si>
    <t>03/24/2023 9:14 a.m.</t>
  </si>
  <si>
    <t>Falcon 9 Block 5 | Starlink Group 5-5</t>
  </si>
  <si>
    <t>Starlink Group 5-5</t>
  </si>
  <si>
    <t>03/24/2023 3:43 p.m.</t>
  </si>
  <si>
    <t>LVM-3 | OneWeb 18</t>
  </si>
  <si>
    <t>OneWeb 18</t>
  </si>
  <si>
    <t>03/26/2023 3:30 a.m.</t>
  </si>
  <si>
    <t>Shavit-2 | Ofek-13</t>
  </si>
  <si>
    <t>Ofek-13</t>
  </si>
  <si>
    <t>03/28/2023 11:10 p.m.</t>
  </si>
  <si>
    <t>Soyuz 2.1v | Kosmos 2568 (EO MKA-4)</t>
  </si>
  <si>
    <t>Kosmos 2568 (EO MKA-4)</t>
  </si>
  <si>
    <t>03/29/2023 7:57 p.m.</t>
  </si>
  <si>
    <t>Falcon 9 Block 5 | Starlink Group 5-10</t>
  </si>
  <si>
    <t>Starlink Group 5-10</t>
  </si>
  <si>
    <t>03/29/2023 8:01 p.m.</t>
  </si>
  <si>
    <t>Long March 2D | PIESAT-1 x 4</t>
  </si>
  <si>
    <t>PIESAT-1 x 4</t>
  </si>
  <si>
    <t>03/30/2023 10:50 a.m.</t>
  </si>
  <si>
    <t>Long March 4C | Yaogan 34-04</t>
  </si>
  <si>
    <t>Yaogan 34-04</t>
  </si>
  <si>
    <t>03/31/2023 6:27 a.m.</t>
  </si>
  <si>
    <t>Tianlong-2 | Demo Flight</t>
  </si>
  <si>
    <t>Space Pioneer</t>
  </si>
  <si>
    <t>Tianlong-2</t>
  </si>
  <si>
    <t>Demo Flight</t>
  </si>
  <si>
    <t>04/02/2023 8:48 a.m.</t>
  </si>
  <si>
    <t>Falcon 9 Block 5 | SDA Tranche 0A</t>
  </si>
  <si>
    <t>SDA Tranche 0A</t>
  </si>
  <si>
    <t>04/02/2023 2:29 p.m.</t>
  </si>
  <si>
    <t>Hyperbola-1 | Dummy Payload</t>
  </si>
  <si>
    <t>Dummy Payload</t>
  </si>
  <si>
    <t>04/07/2023 4 a.m.</t>
  </si>
  <si>
    <t>Falcon 9 Block 5 | Intelsat 40e</t>
  </si>
  <si>
    <t>Intelsat 40e</t>
  </si>
  <si>
    <t>04/07/2023 4:30 a.m.</t>
  </si>
  <si>
    <t>Ariane 5 ECA+ | JUICE (JUpiter ICy moons Explorer)</t>
  </si>
  <si>
    <t>JUICE (JUpiter ICy moons Explorer)</t>
  </si>
  <si>
    <t>04/14/2023 12:14 p.m.</t>
  </si>
  <si>
    <t>Falcon 9 Block 5 | Transporter 7 (Dedicated SSO Rideshare)</t>
  </si>
  <si>
    <t>Transporter 7 (Dedicated SSO Rideshare)</t>
  </si>
  <si>
    <t>04/15/2023 6:48 a.m.</t>
  </si>
  <si>
    <t>Long March 4B | Fengyun-3G</t>
  </si>
  <si>
    <t>Fengyun-3G</t>
  </si>
  <si>
    <t>04/16/2023 1:36 a.m.</t>
  </si>
  <si>
    <t>Falcon 9 Block 5 | Starlink Group 6-2</t>
  </si>
  <si>
    <t>Starlink Group 6-2</t>
  </si>
  <si>
    <t>04/19/2023 2:31 p.m.</t>
  </si>
  <si>
    <t>Starship | Integrated Flight Test</t>
  </si>
  <si>
    <t>Starship</t>
  </si>
  <si>
    <t>Integrated Flight Test</t>
  </si>
  <si>
    <t>04/20/2023 1:33 p.m.</t>
  </si>
  <si>
    <t>Orbital Launch Mount A | SpaceX Space Launch Facility, TX, USA</t>
  </si>
  <si>
    <t>PSLV-CA | TeLEOS-2</t>
  </si>
  <si>
    <t>TeLEOS-2</t>
  </si>
  <si>
    <t>04/22/2023 8:50 a.m.</t>
  </si>
  <si>
    <t>SpaceShipTwo | VSS Unity 24</t>
  </si>
  <si>
    <t>VSS Unity 24</t>
  </si>
  <si>
    <t>04/26/2023 1:47 p.m.</t>
  </si>
  <si>
    <t>Falcon 9 Block 5 | Starlink Group 3-5</t>
  </si>
  <si>
    <t>Starlink Group 3-5</t>
  </si>
  <si>
    <t>04/27/2023 1:40 p.m.</t>
  </si>
  <si>
    <t>Falcon 9 Block 5 | O3b mPower 3 &amp; 4</t>
  </si>
  <si>
    <t>O3b mPower 3 &amp; 4</t>
  </si>
  <si>
    <t>04/28/2023 10:12 p.m.</t>
  </si>
  <si>
    <t>Falcon Heavy | ViaSat-3 Americas &amp; Others</t>
  </si>
  <si>
    <t>ViaSat-3 Americas &amp; Others</t>
  </si>
  <si>
    <t>05/01/2023 12:26 a.m.</t>
  </si>
  <si>
    <t>Falcon 9 Block 5 | Starlink Group 5-6</t>
  </si>
  <si>
    <t>Starlink Group 5-6</t>
  </si>
  <si>
    <t>05/04/2023 7:31 a.m.</t>
  </si>
  <si>
    <t>Electron | Rocket Like A Hurricane (TROPICS-2)</t>
  </si>
  <si>
    <t>TROPICS-2</t>
  </si>
  <si>
    <t>05/08/2023 1 a.m.</t>
  </si>
  <si>
    <t>Long March 7 | Tianzhou-6</t>
  </si>
  <si>
    <t>Tianzhou-6</t>
  </si>
  <si>
    <t>05/10/2023 1:22 p.m.</t>
  </si>
  <si>
    <t>Falcon 9 Block 5 | Starlink Group 2-9</t>
  </si>
  <si>
    <t>Starlink Group 2-9</t>
  </si>
  <si>
    <t>05/10/2023 8:09 p.m.</t>
  </si>
  <si>
    <t>Falcon 9 Block 5 | Starlink Group 5-9</t>
  </si>
  <si>
    <t>Starlink Group 5-9</t>
  </si>
  <si>
    <t>05/14/2023 5:03 a.m.</t>
  </si>
  <si>
    <t>Falcon 9 Block 5 | Starlink Group 6-3</t>
  </si>
  <si>
    <t>To Be Confirmed</t>
  </si>
  <si>
    <t>Starlink Group 6-3</t>
  </si>
  <si>
    <t>05/19/2023 4:10 a.m.</t>
  </si>
  <si>
    <t>Falcon 9 Block 5 | Iridium-9 &amp; OneWeb 19</t>
  </si>
  <si>
    <t>Iridium-9 &amp; OneWeb 19</t>
  </si>
  <si>
    <t>05/19/2023 12:18 p.m.</t>
  </si>
  <si>
    <t>Falcon 9 Block 5 | Axiom Space Mission 2</t>
  </si>
  <si>
    <t>Go for Launch</t>
  </si>
  <si>
    <t>Axiom Space Mission 2</t>
  </si>
  <si>
    <t>05/21/2023 9:37 p.m.</t>
  </si>
  <si>
    <t>Falcon 9 Block 5 | BADR-8</t>
  </si>
  <si>
    <t>BADR-8</t>
  </si>
  <si>
    <t>05/22/2023 3:20 a.m.</t>
  </si>
  <si>
    <t>Nuri | NEXTSat-2 &amp; SNIPE</t>
  </si>
  <si>
    <t>NEXTSat-2 &amp; SNIPE</t>
  </si>
  <si>
    <t>05/24/2023 9:24 a.m.</t>
  </si>
  <si>
    <t>Soyuz 2.1a | Progress MS-23 (84P)</t>
  </si>
  <si>
    <t>Progress MS-23 (84P)</t>
  </si>
  <si>
    <t>05/24/2023 12:56 p.m.</t>
  </si>
  <si>
    <t>Soyuz 2.1b/Fregat-M | Kondor-FKA No.1</t>
  </si>
  <si>
    <t>Kondor-FKA No.1</t>
  </si>
  <si>
    <t>05/26/2023 9:14 p.m.</t>
  </si>
  <si>
    <t>GSLV Mk II | IRNSS-1J (NVS-01)</t>
  </si>
  <si>
    <t>To Be Determined</t>
  </si>
  <si>
    <t>IRNSS-1J (NVS-01)</t>
  </si>
  <si>
    <t>05/29/2023 3:45 a.m.</t>
  </si>
  <si>
    <t>Long March 2F/G | Shenzhou 16</t>
  </si>
  <si>
    <t>Shenzhou 16</t>
  </si>
  <si>
    <t>05/31/2023 midnight</t>
  </si>
  <si>
    <t>Kuaizhou-1A | Unknown Payload</t>
  </si>
  <si>
    <t>Delta IV Heavy | NROL-68</t>
  </si>
  <si>
    <t>NROL-68</t>
  </si>
  <si>
    <t>Firefly Alpha | FLTA003 (VICTUS NOX)</t>
  </si>
  <si>
    <t>FLTA003 (VICTUS NOX)</t>
  </si>
  <si>
    <t>Falcon 9 Block 5 | Starlink Group 2-10</t>
  </si>
  <si>
    <t>Starlink Group 2-10</t>
  </si>
  <si>
    <t>Electron | Coming To A Storm Near You (TROPICS-3)</t>
  </si>
  <si>
    <t>TROPICS-3</t>
  </si>
  <si>
    <t>Falcon 9 Block 5 | Starlink Group 5-11</t>
  </si>
  <si>
    <t>Starlink Group 5-11</t>
  </si>
  <si>
    <t>Unknown Pad | Cape Canaveral, FL, USA</t>
  </si>
  <si>
    <t>SpaceShipTwo | VSS Unity 25</t>
  </si>
  <si>
    <t>VSS Unity 25</t>
  </si>
  <si>
    <t>Falcon 9 Block 5 | Starlink Group 6-4</t>
  </si>
  <si>
    <t>Starlink Group 6-4</t>
  </si>
  <si>
    <t>06/03/2023 midnight</t>
  </si>
  <si>
    <t>Falcon 9 Block 5 | Dragon CRS-2 SpX-28</t>
  </si>
  <si>
    <t>Dragon CRS-2 SpX-28</t>
  </si>
  <si>
    <t>06/03/2023 4:34 p.m.</t>
  </si>
  <si>
    <t>Falcon 9 Block 5 | Transporter 8 (Dedicated SSO Rideshare)</t>
  </si>
  <si>
    <t>Transporter 8 (Dedicated SSO Rideshare)</t>
  </si>
  <si>
    <t>06/08/2023 midnight</t>
  </si>
  <si>
    <t>Ariane 5 ECA+ | Syracuse 4B &amp; Heinrich Hertz (H2Sat)</t>
  </si>
  <si>
    <t>Syracuse 4B &amp; Heinrich Hertz (H2Sat)</t>
  </si>
  <si>
    <t>06/16/2023 midnight</t>
  </si>
  <si>
    <t>Soyuz 2.1b/Fregat-M | Meteor-M No.2-3</t>
  </si>
  <si>
    <t>Meteor-M No.2-3</t>
  </si>
  <si>
    <t>06/27/2023 11:34 a.m.</t>
  </si>
  <si>
    <t>PSLV | TDS-01</t>
  </si>
  <si>
    <t>TDS-01</t>
  </si>
  <si>
    <t>06/30/2023 midnight</t>
  </si>
  <si>
    <t>Falcon 9 Block 5 | SDA Tranche 0B</t>
  </si>
  <si>
    <t>SDA Tranche 0B</t>
  </si>
  <si>
    <t>Electron | ACS3 &amp; others</t>
  </si>
  <si>
    <t>ACS3 &amp; others</t>
  </si>
  <si>
    <t>Falcon 9 Block 5 | Starlink Group 6-7</t>
  </si>
  <si>
    <t>Starlink Group 6-7</t>
  </si>
  <si>
    <t>Falcon 9 Block 5 | Starlink Group 6-6</t>
  </si>
  <si>
    <t>Starlink Group 6-6</t>
  </si>
  <si>
    <t>Falcon 9 Block 5 | Starlink Group 5-7</t>
  </si>
  <si>
    <t>Starlink Group 5-7</t>
  </si>
  <si>
    <t>PSLV | XPoSat</t>
  </si>
  <si>
    <t>Falcon 9 Block 5 | Starlink Group 6-9</t>
  </si>
  <si>
    <t>Starlink Group 6-9</t>
  </si>
  <si>
    <t>Falcon 9 Block 5 | Starlink Group 6-5</t>
  </si>
  <si>
    <t>Starlink Group 6-5</t>
  </si>
  <si>
    <t>SSLV | 4 x BlackSky Global satellites</t>
  </si>
  <si>
    <t>Zhuque-2 | Flight 2</t>
  </si>
  <si>
    <t>Falcon 9 Block 5 | O3b mPower 5 &amp; 6</t>
  </si>
  <si>
    <t>O3b mPower 5 &amp; 6</t>
  </si>
  <si>
    <t>Falcon 9 Block 5 | WorldView Legion 1 &amp; 2</t>
  </si>
  <si>
    <t>WorldView Legion 1 &amp; 2</t>
  </si>
  <si>
    <t>Falcon 9 Block 5 | SARah 2 &amp; 3</t>
  </si>
  <si>
    <t>SARah 2 &amp; 3</t>
  </si>
  <si>
    <t>Falcon Heavy | USSF-52</t>
  </si>
  <si>
    <t>07/07/2023 midnight</t>
  </si>
  <si>
    <t>Soyuz 2.1b/Fregat-M | Luna 25</t>
  </si>
  <si>
    <t>Luna 25</t>
  </si>
  <si>
    <t>07/13/2023 12:06 a.m.</t>
  </si>
  <si>
    <t>Falcon 9 Block 5 | Galaxy 37</t>
  </si>
  <si>
    <t>Galaxy 37</t>
  </si>
  <si>
    <t>07/15/2023 midnight</t>
  </si>
  <si>
    <t>Atlas V N22 | CST-100 Starliner Crewed Flight Test</t>
  </si>
  <si>
    <t>CST-100 Starliner Crewed Flight Test</t>
  </si>
  <si>
    <t>07/21/2023 midnight</t>
  </si>
  <si>
    <t>Antares 230+ | Cygnus CRS-2 NG-19</t>
  </si>
  <si>
    <t>Cygnus CRS-2 NG-19</t>
  </si>
  <si>
    <t>07/31/2023 midnight</t>
  </si>
  <si>
    <t>LVM-3 | Chandrayaan-3</t>
  </si>
  <si>
    <t>Chandrayaan-3</t>
  </si>
  <si>
    <t>Falcon 9 Block 5 | Euclid</t>
  </si>
  <si>
    <t>PSLV-XL | Aditya-L1</t>
  </si>
  <si>
    <t>Aditya-L1</t>
  </si>
  <si>
    <t>Firefly Alpha | VCLS Demo 2 Mission Two</t>
  </si>
  <si>
    <t>VCLS Demo 2 Mission Two</t>
  </si>
  <si>
    <t>Vulcan VC2S | Peregrine lunar lander, Kuipersat-1 &amp; 2 (Maiden flight)</t>
  </si>
  <si>
    <t>Vulcan VC2S</t>
  </si>
  <si>
    <t>Peregrine lunar lander, Kuipersat-1 &amp; 2 (Maiden flight)</t>
  </si>
  <si>
    <t>Falcon 9 Block 5 | Crew-7</t>
  </si>
  <si>
    <t>Crew-7</t>
  </si>
  <si>
    <t>08/17/2023 midnight</t>
  </si>
  <si>
    <t>Soyuz 2.1a | Progress MS-24 (85P)</t>
  </si>
  <si>
    <t>Progress MS-24 (85P)</t>
  </si>
  <si>
    <t>08/23/2023 midnight</t>
  </si>
  <si>
    <t>H-IIA 202 | XRISM &amp; SLIM</t>
  </si>
  <si>
    <t>XRISM &amp; SLIM</t>
  </si>
  <si>
    <t>08/31/2023 midnight</t>
  </si>
  <si>
    <t>Falcon Heavy | Jupiter-3</t>
  </si>
  <si>
    <t>Jupiter-3</t>
  </si>
  <si>
    <t>Soyuz 2.1a | Soyuz MS-24</t>
  </si>
  <si>
    <t>Soyuz MS-24</t>
  </si>
  <si>
    <t>09/15/2023 midnight</t>
  </si>
  <si>
    <t>Atlas V 551 | ViaSat-3 EMEA</t>
  </si>
  <si>
    <t>ViaSat-3 EMEA</t>
  </si>
  <si>
    <t>09/30/2023 midnight</t>
  </si>
  <si>
    <t>Falcon 9 Block 5 | Ovzon-3</t>
  </si>
  <si>
    <t>Ovzon-3</t>
  </si>
  <si>
    <t>Vega | THEOS-2</t>
  </si>
  <si>
    <t>THEOS-2</t>
  </si>
  <si>
    <t>Falcon 9 Block 5 | Polaris Dawn</t>
  </si>
  <si>
    <t>Polaris Dawn</t>
  </si>
  <si>
    <t>Atlas V | USSF-51</t>
  </si>
  <si>
    <t>Atlas V</t>
  </si>
  <si>
    <t>USSF-51</t>
  </si>
  <si>
    <t>Atlas V 551 | NROL-107 (Silent Barker)</t>
  </si>
  <si>
    <t>NROL-107 (Silent Barker)</t>
  </si>
  <si>
    <t>Falcon 9 Block 5 | Nova-C IM-1</t>
  </si>
  <si>
    <t>Nova-C IM-1</t>
  </si>
  <si>
    <t>Falcon Heavy | Psyche</t>
  </si>
  <si>
    <t>Psyche</t>
  </si>
  <si>
    <t>10/05/2023 2:38 p.m.</t>
  </si>
  <si>
    <t>Falcon 9 Block 5 | Transporter 9 (Dedicated SSO Rideshare)</t>
  </si>
  <si>
    <t>Transporter 9 (Dedicated SSO Rideshare)</t>
  </si>
  <si>
    <t>10/31/2023 midnight</t>
  </si>
  <si>
    <t>Falcon 9 Block 5 | Axiom Space Mission 3</t>
  </si>
  <si>
    <t>Axiom Space Mission 3</t>
  </si>
  <si>
    <t>11/30/2023 midnight</t>
  </si>
  <si>
    <t>Falcon 9 Block 5 | Cygnus CRS-2 NG-20</t>
  </si>
  <si>
    <t>Cygnus CRS-2 NG-20</t>
  </si>
  <si>
    <t>Long March 2F/G | Shenzhou 17</t>
  </si>
  <si>
    <t>Shenzhou 17</t>
  </si>
  <si>
    <t>Electron | Kinéis 21-25</t>
  </si>
  <si>
    <t>Kinéis 21-25</t>
  </si>
  <si>
    <t>12/31/2023 midnight</t>
  </si>
  <si>
    <t>GSLV Mk II | GSAT-32</t>
  </si>
  <si>
    <t>PSLV | RISAT-2A</t>
  </si>
  <si>
    <t>RISAT-2A</t>
  </si>
  <si>
    <t>Falcon 9 Block 5 | WorldView Legion 5 &amp; 6</t>
  </si>
  <si>
    <t>WorldView Legion 5 &amp; 6</t>
  </si>
  <si>
    <t>Electron | Capella Acadia 4</t>
  </si>
  <si>
    <t>Capella Acadia 4</t>
  </si>
  <si>
    <t>Falcon 9 Block 5 | 4x Astranis MicroGEO</t>
  </si>
  <si>
    <t>4x Astranis MicroGEO</t>
  </si>
  <si>
    <t>Angara A5/Briz-M | Unknown</t>
  </si>
  <si>
    <t>Cosmodrome Site 1A | Vostochny Cosmodrome, Siberia, Russian Federation</t>
  </si>
  <si>
    <t>Falcon 9 Block 5 | O3b mPower 7 &amp; 8</t>
  </si>
  <si>
    <t>O3b mPower 7 &amp; 8</t>
  </si>
  <si>
    <t>Falcon 9 Block 5 | Türksat 6A</t>
  </si>
  <si>
    <t>Türksat 6A</t>
  </si>
  <si>
    <t>Electron | Kinéis 1-5</t>
  </si>
  <si>
    <t>Kinéis 1-5</t>
  </si>
  <si>
    <t>RFA One | Maiden Flight</t>
  </si>
  <si>
    <t>Rocket Factory Augsburg</t>
  </si>
  <si>
    <t>RFA One</t>
  </si>
  <si>
    <t>Launch Pad Fredo | SaxaVord Spaceport</t>
  </si>
  <si>
    <t>Soyuz 2.1a | Obzor-R No.1</t>
  </si>
  <si>
    <t>Falcon 9 Block 5 | OSAM-2</t>
  </si>
  <si>
    <t>Archinaut One</t>
  </si>
  <si>
    <t>Electron | Kinéis 16-20</t>
  </si>
  <si>
    <t>Kinéis 16-20</t>
  </si>
  <si>
    <t>Vulcan VC4L | Dream Chaser CRS 2 Flight 1</t>
  </si>
  <si>
    <t>Vulcan VC4L</t>
  </si>
  <si>
    <t>Soyuz 2.1a/Fregat-M | Meteor-M No.2-4</t>
  </si>
  <si>
    <t>H3 | Inmarsat satellite</t>
  </si>
  <si>
    <t>H3</t>
  </si>
  <si>
    <t>Soyuz 2.1a/Fregat-M | CAS500-2 &amp; rideshare</t>
  </si>
  <si>
    <t>Falcon 9 Block 5 | BlueBird Block 1</t>
  </si>
  <si>
    <t>GSLV Mk II | GSAT-7C</t>
  </si>
  <si>
    <t>Falcon 9 Block 5 | Satria-1</t>
  </si>
  <si>
    <t>Satria-1</t>
  </si>
  <si>
    <t>Vega | PLATiNO 1</t>
  </si>
  <si>
    <t>Soyuz 2.1b | Resurs-P No.4</t>
  </si>
  <si>
    <t>H3 | Michibiki 5 (QZS-5)</t>
  </si>
  <si>
    <t>Michibiki 5 (QZS-5)</t>
  </si>
  <si>
    <t>Skyrora XL | Maiden flight</t>
  </si>
  <si>
    <t>Skyrora</t>
  </si>
  <si>
    <t>Skyrora XL</t>
  </si>
  <si>
    <t>Maiden flight</t>
  </si>
  <si>
    <t>Terran 1 | VCLS Demo 2 Mission One</t>
  </si>
  <si>
    <t>VCLS Demo 2 Mission One</t>
  </si>
  <si>
    <t>SpaceShipTwo | VSS Unity 23</t>
  </si>
  <si>
    <t>VSS Unity 23</t>
  </si>
  <si>
    <t>H-IIA 202 | IGS-Optical 8</t>
  </si>
  <si>
    <t>IGS-Optical 8</t>
  </si>
  <si>
    <t>Electron | Capella Acadia 3</t>
  </si>
  <si>
    <t>Capella Acadia 3</t>
  </si>
  <si>
    <t>Falcon 9 Block 5 | Arctic Satellite Broadband Mission</t>
  </si>
  <si>
    <t>Electron | Capella Acadia 2</t>
  </si>
  <si>
    <t>Capella Acadia 2</t>
  </si>
  <si>
    <t>Electron | Capella Acadia 1</t>
  </si>
  <si>
    <t>Capella Acadia 1</t>
  </si>
  <si>
    <t>H3-30 | Advanced Land Observing Satellite-4 (ALOS-4)</t>
  </si>
  <si>
    <t>H3-30</t>
  </si>
  <si>
    <t>Advanced Land Observing Satellite-4 (ALOS-4)</t>
  </si>
  <si>
    <t>H3 | DSN 3 (Kirameki 3)</t>
  </si>
  <si>
    <t>DSN 3 (Kirameki 3)</t>
  </si>
  <si>
    <t>Falcon 9 Block 5 | WorldView Legion 3 &amp; 4</t>
  </si>
  <si>
    <t>WorldView Legion 3 &amp; 4</t>
  </si>
  <si>
    <t>Falcon 9 Block 5 | Dragon CRS-2 SpX-29</t>
  </si>
  <si>
    <t>Dragon CRS-2 SpX-29</t>
  </si>
  <si>
    <t>Electron | StriX</t>
  </si>
  <si>
    <t>BlueBird Block 1</t>
  </si>
  <si>
    <t>Electron | 6x HawkEye 360</t>
  </si>
  <si>
    <t>Falcon 9 Block 5 | Nusantara Lima</t>
  </si>
  <si>
    <t>Nusantara Lima</t>
  </si>
  <si>
    <t>Orbex Prime | Maiden Flight</t>
  </si>
  <si>
    <t>Orbex</t>
  </si>
  <si>
    <t>Prime</t>
  </si>
  <si>
    <t>Launch Complex | Sutherland Spaceport</t>
  </si>
  <si>
    <t>Electron | Kinéis 11-15</t>
  </si>
  <si>
    <t>Kinéis 11-15</t>
  </si>
  <si>
    <t>Electron | Kinéis 6-10</t>
  </si>
  <si>
    <t>Kinéis 6-10</t>
  </si>
  <si>
    <t>Delta IV Heavy | NROL-70</t>
  </si>
  <si>
    <t>01/01/2024 midnight</t>
  </si>
  <si>
    <t>GSLV | IDRSS-1</t>
  </si>
  <si>
    <t>01/31/2024 midnight</t>
  </si>
  <si>
    <t>Long March 8 | Queqiao-2</t>
  </si>
  <si>
    <t>Queqiao-2</t>
  </si>
  <si>
    <t>Vulcan VC4L | Dream Chaser CRS 2 Flight 2</t>
  </si>
  <si>
    <t>Long March 3B | Fengyun-4C</t>
  </si>
  <si>
    <t>Unknown Pad | Unknown Location</t>
  </si>
  <si>
    <t>Vega-C | KOMPSAT-7</t>
  </si>
  <si>
    <t>KOMPSAT-7</t>
  </si>
  <si>
    <t>Vega-C | Ital-GovSatCom</t>
  </si>
  <si>
    <t>Vega-C | NAOS</t>
  </si>
  <si>
    <t>H3-24 | HTV-X1</t>
  </si>
  <si>
    <t>H3-24</t>
  </si>
  <si>
    <t>HTV-X1</t>
  </si>
  <si>
    <t>Ariane 62 | Maiden Flight</t>
  </si>
  <si>
    <t>Ariane 62</t>
  </si>
  <si>
    <t>Ariane Launch Area 4 | Kourou, French Guiana</t>
  </si>
  <si>
    <t>LVM-3 | GSAT-20</t>
  </si>
  <si>
    <t>GSAT-20</t>
  </si>
  <si>
    <t>Falcon 9 Block 5 | Transporter 10 (Dedicated SSO Rideshare)</t>
  </si>
  <si>
    <t>Transporter 10 (Dedicated SSO Rideshare)</t>
  </si>
  <si>
    <t>Proton-M/Blok DM-03 | Elektro-L No.5</t>
  </si>
  <si>
    <t>Unknown Pad | Baikonur Cosmodrome, Republic of Kazakhstan</t>
  </si>
  <si>
    <t>Vega-C | Korean Multi-purpose Satellite 6 (KOMPSAT-6)</t>
  </si>
  <si>
    <t>Korean Multi-purpose Satellite 6 (KOMPSAT-6)</t>
  </si>
  <si>
    <t>Falcon 9 Block 5 | ASBM 1 &amp; 2</t>
  </si>
  <si>
    <t>ASBM 1 &amp; 2</t>
  </si>
  <si>
    <t>GSLV | IDRSS-2</t>
  </si>
  <si>
    <t>Falcon 9 Block 5 | PACE (Plankton, Aerosol, Cloud, ocean Ecosystem)</t>
  </si>
  <si>
    <t>PACE (Plankton, Aerosol, Cloud, ocean Ecosystem)</t>
  </si>
  <si>
    <t>Vulcan | USSF-106</t>
  </si>
  <si>
    <t>Vulcan</t>
  </si>
  <si>
    <t>USSF-106</t>
  </si>
  <si>
    <t>Vega-C | Sentinel-1C</t>
  </si>
  <si>
    <t>Sentinel-1C</t>
  </si>
  <si>
    <t>Falcon 9 Block 5 | Crew-8</t>
  </si>
  <si>
    <t>Crew-8</t>
  </si>
  <si>
    <t>02/29/2024 midnight</t>
  </si>
  <si>
    <t>LVM-3 | Gaganyaan-1</t>
  </si>
  <si>
    <t>Gaganyaan-1</t>
  </si>
  <si>
    <t>Vega-C | EarthCARE</t>
  </si>
  <si>
    <t>EarthCARE</t>
  </si>
  <si>
    <t>03/31/2024 midnight</t>
  </si>
  <si>
    <t>Ariane 62 | 2 x Galileo</t>
  </si>
  <si>
    <t>Ariane 64 | ViaSat-3 Asia-Pacific</t>
  </si>
  <si>
    <t>Ariane 64</t>
  </si>
  <si>
    <t>ViaSat-3 Asia-Pacific</t>
  </si>
  <si>
    <t>GSLV Mk II | GISAT-2</t>
  </si>
  <si>
    <t>Ariane 64 | GO-1</t>
  </si>
  <si>
    <t>Ariane 64 | Optus-11</t>
  </si>
  <si>
    <t>Optus-11</t>
  </si>
  <si>
    <t>Ariane 62 | CSO-3</t>
  </si>
  <si>
    <t>CSO-3</t>
  </si>
  <si>
    <t>H3 | Michibiki 7 (QZS-7)</t>
  </si>
  <si>
    <t>Michibiki 7 (QZS-7)</t>
  </si>
  <si>
    <t>04/30/2024 midnight</t>
  </si>
  <si>
    <t>H-IIA 202 | GOSAT-GW</t>
  </si>
  <si>
    <t>GOSAT-GW</t>
  </si>
  <si>
    <t>H3 | Michibiki 6 (QZS-6)</t>
  </si>
  <si>
    <t>Michibiki 6 (QZS-6)</t>
  </si>
  <si>
    <t>H-IIA 202 | IGS Radar-8</t>
  </si>
  <si>
    <t>IGS Radar-8</t>
  </si>
  <si>
    <t>Falcon 9 Block 5 | Cygnus CRS-2 NG-21</t>
  </si>
  <si>
    <t>Cygnus CRS-2 NG-21</t>
  </si>
  <si>
    <t>Falcon 9 Block 5 | MRV-1</t>
  </si>
  <si>
    <t>MRV-1</t>
  </si>
  <si>
    <t>Falcon Heavy | GOES-U</t>
  </si>
  <si>
    <t>GOES-U</t>
  </si>
  <si>
    <t>Long March 5 | Chang'e 6</t>
  </si>
  <si>
    <t>Chang'e 6</t>
  </si>
  <si>
    <t>05/31/2024 midnight</t>
  </si>
  <si>
    <t>Atlas V 551 | Project Kuiper (Atlas V #2)</t>
  </si>
  <si>
    <t>Project Kuiper (Atlas V #2)</t>
  </si>
  <si>
    <t>06/30/2024 midnight</t>
  </si>
  <si>
    <t>Falcon 9 Block 5 | Axiom Space Mission 4</t>
  </si>
  <si>
    <t>Axiom Space Mission 4</t>
  </si>
  <si>
    <t>Atlas V 551 | Project Kuiper (Atlas V #9)</t>
  </si>
  <si>
    <t>Project Kuiper (Atlas V #9)</t>
  </si>
  <si>
    <t>Falcon 9 Block 5 | Dragon CRS-2 SpX-30</t>
  </si>
  <si>
    <t>Dragon CRS-2 SpX-30</t>
  </si>
  <si>
    <t>LVM-3 | Gaganyaan-2</t>
  </si>
  <si>
    <t>Gaganyaan-2</t>
  </si>
  <si>
    <t>Falcon 9 Block 5 | Transporter 11 (Dedicated SSO Rideshare)</t>
  </si>
  <si>
    <t>Transporter 11 (Dedicated SSO Rideshare)</t>
  </si>
  <si>
    <t>Vega-C | Sentinel-2C</t>
  </si>
  <si>
    <t>Sentinel-2C</t>
  </si>
  <si>
    <t>Atlas V 551 | Project Kuiper (Atlas V #3)</t>
  </si>
  <si>
    <t>Project Kuiper (Atlas V #3)</t>
  </si>
  <si>
    <t>Atlas V 551 | Project Kuiper (Atlas V #5)</t>
  </si>
  <si>
    <t>Project Kuiper (Atlas V #5)</t>
  </si>
  <si>
    <t>Atlas V 551 | Project Kuiper (Atlas V #7)</t>
  </si>
  <si>
    <t>Project Kuiper (Atlas V #7)</t>
  </si>
  <si>
    <t>Atlas V 551 | Project Kuiper (Atlas V #4)</t>
  </si>
  <si>
    <t>Project Kuiper (Atlas V #4)</t>
  </si>
  <si>
    <t>Atlas V 551 | Project Kuiper (Atlas V #6)</t>
  </si>
  <si>
    <t>Project Kuiper (Atlas V #6)</t>
  </si>
  <si>
    <t>Atlas V 551 | Project Kuiper (Atlas V #8)</t>
  </si>
  <si>
    <t>Project Kuiper (Atlas V #8)</t>
  </si>
  <si>
    <t>Atlas V 551 | Project Kuiper (Atlas V #1)</t>
  </si>
  <si>
    <t>Project Kuiper (Atlas V #1)</t>
  </si>
  <si>
    <t>Atlas V N22 | Starliner-1</t>
  </si>
  <si>
    <t>Starliner-1</t>
  </si>
  <si>
    <t>08/31/2024 midnight</t>
  </si>
  <si>
    <t>New Glenn | EscaPADE</t>
  </si>
  <si>
    <t>New Glenn</t>
  </si>
  <si>
    <t>EscaPADE</t>
  </si>
  <si>
    <t>Falcon 9 Block 5 | TSIS-2</t>
  </si>
  <si>
    <t>TSIS-2</t>
  </si>
  <si>
    <t>H3-24 | Martian Moon eXplorer (MMX)</t>
  </si>
  <si>
    <t>Martian Moon eXplorer (MMX)</t>
  </si>
  <si>
    <t>09/30/2024 midnight</t>
  </si>
  <si>
    <t>Ariane 64 | MTG-S1</t>
  </si>
  <si>
    <t>MTG-S1</t>
  </si>
  <si>
    <t>Falcon Heavy | Europa Clipper</t>
  </si>
  <si>
    <t>Europa Clipper</t>
  </si>
  <si>
    <t>10/01/2024 midnight</t>
  </si>
  <si>
    <t>Falcon 9 Block 5 | Hera</t>
  </si>
  <si>
    <t>10/08/2024 midnight</t>
  </si>
  <si>
    <t>Vega-C | FLEX</t>
  </si>
  <si>
    <t>FLEX</t>
  </si>
  <si>
    <t>10/31/2024 midnight</t>
  </si>
  <si>
    <t>Falcon 9 Block 5 | Dragon CRS-2 SpX-31</t>
  </si>
  <si>
    <t>Dragon CRS-2 SpX-31</t>
  </si>
  <si>
    <t>Terran R | Mars Lander</t>
  </si>
  <si>
    <t>Terran R</t>
  </si>
  <si>
    <t>Mars Lander</t>
  </si>
  <si>
    <t>Falcon 9 Block 5 | Transporter 12 (Dedicated SSO Rideshare)</t>
  </si>
  <si>
    <t>Transporter 12 (Dedicated SSO Rideshare)</t>
  </si>
  <si>
    <t>Soyuz 2.1b/Fregat-M | Luna 26</t>
  </si>
  <si>
    <t>11/13/2024 midnight</t>
  </si>
  <si>
    <t>SLS Block 1 | Artemis II</t>
  </si>
  <si>
    <t>Artemis II</t>
  </si>
  <si>
    <t>11/30/2024 midnight</t>
  </si>
  <si>
    <t>Falcon Heavy | VIPER</t>
  </si>
  <si>
    <t>VIPER</t>
  </si>
  <si>
    <t>Falcon 9 Block 5 | Rivada 12</t>
  </si>
  <si>
    <t>12/31/2024 midnight</t>
  </si>
  <si>
    <t>Falcon 9 Block 5 | Rivada 5</t>
  </si>
  <si>
    <t>Falcon 9 Block 5 | Nova-C IM-2</t>
  </si>
  <si>
    <t>Nova-C IM-2</t>
  </si>
  <si>
    <t>Vulcan | GPS III SV07</t>
  </si>
  <si>
    <t>GPS III SV07</t>
  </si>
  <si>
    <t>Falcon 9 Block 5 | Rivada 8</t>
  </si>
  <si>
    <t>Falcon 9 Block 5 | SDA Tranche 1</t>
  </si>
  <si>
    <t>SDA Tranche 1</t>
  </si>
  <si>
    <t>GSLV Mk II | NISAR (NASA-ISRO Synthetic Aperture Radar)</t>
  </si>
  <si>
    <t>Falcon 9 Block 5 | Rivada 4</t>
  </si>
  <si>
    <t>Vulcan VC6L | Project Kuiper (Vulcan #1)</t>
  </si>
  <si>
    <t>Vulcan VC6L</t>
  </si>
  <si>
    <t>Project Kuiper (Vulcan #1)</t>
  </si>
  <si>
    <t>Falcon 9 Block 5 | Cygnus CRS-2 NG-22</t>
  </si>
  <si>
    <t>Cygnus CRS-2 NG-22</t>
  </si>
  <si>
    <t>Falcon 9 Block 5 | Rivada 6</t>
  </si>
  <si>
    <t>Vulcan | USSF-43</t>
  </si>
  <si>
    <t>USSF-43</t>
  </si>
  <si>
    <t>Falcon 9 Block 5 | USSF-124</t>
  </si>
  <si>
    <t>USSF-124</t>
  </si>
  <si>
    <t>Falcon 9 Block 5 | Blue Ghost Lunar Lander</t>
  </si>
  <si>
    <t>Blue Ghost Lunar Lander</t>
  </si>
  <si>
    <t>Falcon 9 Block 5 | Nova-C IM-3</t>
  </si>
  <si>
    <t>Nova-C IM-3</t>
  </si>
  <si>
    <t>Falcon 9 Block 5 | Rivada 11</t>
  </si>
  <si>
    <t>Vulcan | USSF-16</t>
  </si>
  <si>
    <t>USSF-16</t>
  </si>
  <si>
    <t>Epsilon | JV-LOTUSat-1</t>
  </si>
  <si>
    <t>Falcon 9 Block 5 | Rivada 10</t>
  </si>
  <si>
    <t>LVM-3 | Gaganyaan-3</t>
  </si>
  <si>
    <t>Gaganyaan-3</t>
  </si>
  <si>
    <t>Vega-C | Sentinel-3C</t>
  </si>
  <si>
    <t>Sentinel-3C</t>
  </si>
  <si>
    <t>Falcon 9 Block 5 | Rivada 7</t>
  </si>
  <si>
    <t>Falcon 9 Block 5 | Rivada 9</t>
  </si>
  <si>
    <t>Falcon 9 Block 5 | Rivada 1</t>
  </si>
  <si>
    <t>Falcon 9 Block 5 | Rivada 3</t>
  </si>
  <si>
    <t>Vega-C | EAGLE-1</t>
  </si>
  <si>
    <t>EAGLE-1</t>
  </si>
  <si>
    <t>New Glenn | Project Kuiper (New Glenn #1)</t>
  </si>
  <si>
    <t>Project Kuiper (New Glenn #1)</t>
  </si>
  <si>
    <t>Vega-C | Sentinel-1D</t>
  </si>
  <si>
    <t>Sentinel-1D</t>
  </si>
  <si>
    <t>Falcon 9 Block 5 | O3b mPower 9-11</t>
  </si>
  <si>
    <t>O3b mPower 9-11</t>
  </si>
  <si>
    <t>Epsilon | RAISE-4 &amp; Others</t>
  </si>
  <si>
    <t>RAISE-4 &amp; Others</t>
  </si>
  <si>
    <t>Falcon 9 Block 5 | USSF-62</t>
  </si>
  <si>
    <t>USSF-62</t>
  </si>
  <si>
    <t>Vega-C | CSG-3</t>
  </si>
  <si>
    <t>CSG-3</t>
  </si>
  <si>
    <t>Epsilon | DESTINY+</t>
  </si>
  <si>
    <t>DESTINY+</t>
  </si>
  <si>
    <t>Starship | Superbird-9</t>
  </si>
  <si>
    <t>Superbird-9</t>
  </si>
  <si>
    <t>Launch Complex 39A Starship Pad | Kennedy Space Center, FL, USA</t>
  </si>
  <si>
    <t>Vega-C | PLATiNO 2</t>
  </si>
  <si>
    <t>Vulcan | USSF-23</t>
  </si>
  <si>
    <t>USSF-23</t>
  </si>
  <si>
    <t>Ariane 64 | Project Kuiper (Ariane 6 #1)</t>
  </si>
  <si>
    <t>Project Kuiper (Ariane 6 #1)</t>
  </si>
  <si>
    <t>Vega-C | Space Rider</t>
  </si>
  <si>
    <t>Vega-C | MicroCarb</t>
  </si>
  <si>
    <t>MicroCarb</t>
  </si>
  <si>
    <t>Vulcan | WGS-11</t>
  </si>
  <si>
    <t>WGS-11</t>
  </si>
  <si>
    <t>Vega-C | Biomass</t>
  </si>
  <si>
    <t>Biomass</t>
  </si>
  <si>
    <t>Falcon 9 Block 5 | Rivada 2</t>
  </si>
  <si>
    <t>Atlas V N22 | Starliner-2</t>
  </si>
  <si>
    <t>Starliner-2</t>
  </si>
  <si>
    <t>PSLV | Proba-3</t>
  </si>
  <si>
    <t>Falcon 9 Block 5 | Thuraya 4-NGS</t>
  </si>
  <si>
    <t>Soyuz 2.1b/Fregat-M | Luna 27</t>
  </si>
  <si>
    <t>01/01/2025 midnight</t>
  </si>
  <si>
    <t>H3 | Lunar Polar Exploration Mission (LUPEX)</t>
  </si>
  <si>
    <t>Lunar Polar Exploration Mission (LUPEX)</t>
  </si>
  <si>
    <t>01/31/2025 midnight</t>
  </si>
  <si>
    <t>H3-24 | HTV-X2</t>
  </si>
  <si>
    <t>HTV-X2</t>
  </si>
  <si>
    <t>Ariane 62 | Metop-SG A1</t>
  </si>
  <si>
    <t>Metop-SG A1</t>
  </si>
  <si>
    <t>03/31/2025 midnight</t>
  </si>
  <si>
    <t>H3 | ETS-9</t>
  </si>
  <si>
    <t>ETS-9</t>
  </si>
  <si>
    <t>04/30/2025 midnight</t>
  </si>
  <si>
    <t>Antares 330 | Cygnus CRS-2 NG-23</t>
  </si>
  <si>
    <t>Antares 330</t>
  </si>
  <si>
    <t>Cygnus CRS-2 NG-23</t>
  </si>
  <si>
    <t>Vega-C | Solar wind Magnetosphere Ionosphere Link Explorer (SMILE)</t>
  </si>
  <si>
    <t>Solar wind Magnetosphere Ionosphere Link Explorer (SMILE)</t>
  </si>
  <si>
    <t>Falcon 9 Block 5 | SPHEREx &amp; PUNCH</t>
  </si>
  <si>
    <t>SPHEREx &amp; PUNCH</t>
  </si>
  <si>
    <t>Falcon 9 Block 5 | Dragon CRS-2 SpX-32</t>
  </si>
  <si>
    <t>Dragon CRS-2 SpX-32</t>
  </si>
  <si>
    <t>06/30/2025 midnight</t>
  </si>
  <si>
    <t>Falcon 9 Block 5 | Haven-1</t>
  </si>
  <si>
    <t>Haven-1</t>
  </si>
  <si>
    <t>08/31/2025 midnight</t>
  </si>
  <si>
    <t>Atlas V N22 | Starliner-3</t>
  </si>
  <si>
    <t>Starliner-3</t>
  </si>
  <si>
    <t>09/30/2025 midnight</t>
  </si>
  <si>
    <t>Falcon 9 Block 5 | Dragon CRS-2 SpX-33</t>
  </si>
  <si>
    <t>Dragon CRS-2 SpX-33</t>
  </si>
  <si>
    <t>10/31/2025 midnight</t>
  </si>
  <si>
    <t>Falcon 9 Block 5 | Sentinel-6B</t>
  </si>
  <si>
    <t>Sentinel-6B</t>
  </si>
  <si>
    <t>11/30/2025 midnight</t>
  </si>
  <si>
    <t>Falcon Heavy | Gateway PPE &amp; HALO</t>
  </si>
  <si>
    <t>Gateway PPE &amp; HALO</t>
  </si>
  <si>
    <t>12/31/2025 midnight</t>
  </si>
  <si>
    <t>Ariane 64 | IS-41 &amp; IS-44</t>
  </si>
  <si>
    <t>IS-41 &amp; IS-44</t>
  </si>
  <si>
    <t>Vega-C | IRIDE 2</t>
  </si>
  <si>
    <t>IRIDE 2</t>
  </si>
  <si>
    <t>Vega-C | Altius</t>
  </si>
  <si>
    <t>Altius</t>
  </si>
  <si>
    <t>Falcon 9 Block 5 | IMAP &amp; others</t>
  </si>
  <si>
    <t>IMAP &amp; others</t>
  </si>
  <si>
    <t>Falcon 9 Block 5 | Vast-1</t>
  </si>
  <si>
    <t>Vast-1</t>
  </si>
  <si>
    <t>Ariane 62 | Metop-SG B1</t>
  </si>
  <si>
    <t>Metop-SG B1</t>
  </si>
  <si>
    <t>SLS Block 1 | Artemis III</t>
  </si>
  <si>
    <t>Antares 330 | Cygnus CRS-2 NG-24</t>
  </si>
  <si>
    <t>Cygnus CRS-2 NG-24</t>
  </si>
  <si>
    <t>H3-24 | HTV-X3</t>
  </si>
  <si>
    <t>HTV-X3</t>
  </si>
  <si>
    <t>Vega-C | IRIDE 1</t>
  </si>
  <si>
    <t>IRIDE 1</t>
  </si>
  <si>
    <t>Vega-C | Sentinel CO2M-A</t>
  </si>
  <si>
    <t>Sentinel CO2M-A</t>
  </si>
  <si>
    <t>Long March 5 | Chang'e 7</t>
  </si>
  <si>
    <t>01/31/2026 midnight</t>
  </si>
  <si>
    <t>Antares 330 | Cygnus CRS-2 NG-25</t>
  </si>
  <si>
    <t>Cygnus CRS-2 NG-25</t>
  </si>
  <si>
    <t>02/28/2026 midnight</t>
  </si>
  <si>
    <t>Vega-C | Sentinel CO2M-B</t>
  </si>
  <si>
    <t>Sentinel CO2M-B</t>
  </si>
  <si>
    <t>03/31/2026 midnight</t>
  </si>
  <si>
    <t>Falcon 9 Block 5 | Crew-9</t>
  </si>
  <si>
    <t>Crew-9</t>
  </si>
  <si>
    <t>Ariane 64 | MTG-I2</t>
  </si>
  <si>
    <t>MTG-I2</t>
  </si>
  <si>
    <t>Falcon 9 Block 5 | Dragon CRS-2 SpX-34</t>
  </si>
  <si>
    <t>Dragon CRS-2 SpX-34</t>
  </si>
  <si>
    <t>06/30/2026 midnight</t>
  </si>
  <si>
    <t>Atlas V N22 | Starliner-4</t>
  </si>
  <si>
    <t>Starliner-4</t>
  </si>
  <si>
    <t>09/30/2026 midnight</t>
  </si>
  <si>
    <t>Falcon Heavy | Nancy Grace Roman Space Telescope</t>
  </si>
  <si>
    <t>Nancy Grace Roman Space Telescope</t>
  </si>
  <si>
    <t>10/31/2026 midnight</t>
  </si>
  <si>
    <t>Falcon 9 Block 5 | Dragon CRS-2 SpX-35</t>
  </si>
  <si>
    <t>Dragon CRS-2 SpX-35</t>
  </si>
  <si>
    <t>Vega-C | ClearSpace-1</t>
  </si>
  <si>
    <t>ClearSpace-1</t>
  </si>
  <si>
    <t>12/31/2026 midnight</t>
  </si>
  <si>
    <t>Falcon 9 Block 5 | Arabsat 7A</t>
  </si>
  <si>
    <t>Arabsat 7A</t>
  </si>
  <si>
    <t>Falcon Heavy | Astrobotic-3</t>
  </si>
  <si>
    <t>Astrobotic-3</t>
  </si>
  <si>
    <t>Falcon 9 Block 5 | Crew-10</t>
  </si>
  <si>
    <t>Crew-10</t>
  </si>
  <si>
    <t>03/31/2027 midnight</t>
  </si>
  <si>
    <t>Atlas V N22 | Starliner-5</t>
  </si>
  <si>
    <t>Starliner-5</t>
  </si>
  <si>
    <t>09/30/2027 midnight</t>
  </si>
  <si>
    <t>Falcon 9 Block 5 | Crew-11</t>
  </si>
  <si>
    <t>Crew-11</t>
  </si>
  <si>
    <t>03/31/2028 midnight</t>
  </si>
  <si>
    <t>Ariane 62 | ARIEL &amp; Comet Interceptor</t>
  </si>
  <si>
    <t>ARIEL &amp; Comet Interceptor</t>
  </si>
  <si>
    <t>06/01/2028 midnight</t>
  </si>
  <si>
    <t>SLS Block 1B | Artemis IV</t>
  </si>
  <si>
    <t>09/30/2028 midnight</t>
  </si>
  <si>
    <t>Atlas V N22 | Starliner-6</t>
  </si>
  <si>
    <t>Starliner-6</t>
  </si>
  <si>
    <t>Country</t>
  </si>
  <si>
    <t>Year</t>
  </si>
  <si>
    <t>country</t>
  </si>
  <si>
    <t>latitude</t>
  </si>
  <si>
    <t>longitude</t>
  </si>
  <si>
    <t>name</t>
  </si>
  <si>
    <t>AD</t>
  </si>
  <si>
    <t>42.546245</t>
  </si>
  <si>
    <t>1.601554</t>
  </si>
  <si>
    <t>Andorra</t>
  </si>
  <si>
    <t>AE</t>
  </si>
  <si>
    <t>23.424076</t>
  </si>
  <si>
    <t>53.847818</t>
  </si>
  <si>
    <t>United Arab Emirates</t>
  </si>
  <si>
    <t>AF</t>
  </si>
  <si>
    <t>33.93911</t>
  </si>
  <si>
    <t>67.709953</t>
  </si>
  <si>
    <t>Afghanistan</t>
  </si>
  <si>
    <t>AG</t>
  </si>
  <si>
    <t>17.060816</t>
  </si>
  <si>
    <t>-61.796428</t>
  </si>
  <si>
    <t>Antigua and Barbuda</t>
  </si>
  <si>
    <t>AI</t>
  </si>
  <si>
    <t>18.220554</t>
  </si>
  <si>
    <t>-63.068615</t>
  </si>
  <si>
    <t>Anguilla</t>
  </si>
  <si>
    <t>AL</t>
  </si>
  <si>
    <t>41.153332</t>
  </si>
  <si>
    <t>20.168331</t>
  </si>
  <si>
    <t>Albania</t>
  </si>
  <si>
    <t>AM</t>
  </si>
  <si>
    <t>40.069099</t>
  </si>
  <si>
    <t>45.038189</t>
  </si>
  <si>
    <t>Armenia</t>
  </si>
  <si>
    <t>AN</t>
  </si>
  <si>
    <t>12.226079</t>
  </si>
  <si>
    <t>-69.060087</t>
  </si>
  <si>
    <t>Netherlands Antilles</t>
  </si>
  <si>
    <t>AO</t>
  </si>
  <si>
    <t>-11.202692</t>
  </si>
  <si>
    <t>17.873887</t>
  </si>
  <si>
    <t>Angola</t>
  </si>
  <si>
    <t>AQ</t>
  </si>
  <si>
    <t>-75.250973</t>
  </si>
  <si>
    <t>-0.071389</t>
  </si>
  <si>
    <t>Antarctica</t>
  </si>
  <si>
    <t>AR</t>
  </si>
  <si>
    <t>-38.416097</t>
  </si>
  <si>
    <t>-63.616672</t>
  </si>
  <si>
    <t>Argentina</t>
  </si>
  <si>
    <t>AS</t>
  </si>
  <si>
    <t>-14.270972</t>
  </si>
  <si>
    <t>-170.132217</t>
  </si>
  <si>
    <t>American Samoa</t>
  </si>
  <si>
    <t>AT</t>
  </si>
  <si>
    <t>47.516231</t>
  </si>
  <si>
    <t>14.550072</t>
  </si>
  <si>
    <t>Austria</t>
  </si>
  <si>
    <t>AU</t>
  </si>
  <si>
    <t>-25.274398</t>
  </si>
  <si>
    <t>133.775136</t>
  </si>
  <si>
    <t>Australia</t>
  </si>
  <si>
    <t>AW</t>
  </si>
  <si>
    <t>12.52111</t>
  </si>
  <si>
    <t>-69.968338</t>
  </si>
  <si>
    <t>Aruba</t>
  </si>
  <si>
    <t>AZ</t>
  </si>
  <si>
    <t>40.143105</t>
  </si>
  <si>
    <t>47.576927</t>
  </si>
  <si>
    <t>Azerbaijan</t>
  </si>
  <si>
    <t>BA</t>
  </si>
  <si>
    <t>43.915886</t>
  </si>
  <si>
    <t>17.679076</t>
  </si>
  <si>
    <t>Bosnia and Herzegovina</t>
  </si>
  <si>
    <t>BB</t>
  </si>
  <si>
    <t>13.193887</t>
  </si>
  <si>
    <t>-59.543198</t>
  </si>
  <si>
    <t>Barbados</t>
  </si>
  <si>
    <t>BD</t>
  </si>
  <si>
    <t>23.684994</t>
  </si>
  <si>
    <t>90.356331</t>
  </si>
  <si>
    <t>Bangladesh</t>
  </si>
  <si>
    <t>BE</t>
  </si>
  <si>
    <t>50.503887</t>
  </si>
  <si>
    <t>4.469936</t>
  </si>
  <si>
    <t>Belgium</t>
  </si>
  <si>
    <t>BF</t>
  </si>
  <si>
    <t>12.238333</t>
  </si>
  <si>
    <t>-1.561593</t>
  </si>
  <si>
    <t>Burkina Faso</t>
  </si>
  <si>
    <t>BG</t>
  </si>
  <si>
    <t>42.733883</t>
  </si>
  <si>
    <t>25.48583</t>
  </si>
  <si>
    <t>Bulgaria</t>
  </si>
  <si>
    <t>BH</t>
  </si>
  <si>
    <t>25.930414</t>
  </si>
  <si>
    <t>50.637772</t>
  </si>
  <si>
    <t>Bahrain</t>
  </si>
  <si>
    <t>BI</t>
  </si>
  <si>
    <t>-3.373056</t>
  </si>
  <si>
    <t>29.918886</t>
  </si>
  <si>
    <t>Burundi</t>
  </si>
  <si>
    <t>BJ</t>
  </si>
  <si>
    <t>9.30769</t>
  </si>
  <si>
    <t>2.315834</t>
  </si>
  <si>
    <t>Benin</t>
  </si>
  <si>
    <t>BM</t>
  </si>
  <si>
    <t>32.321384</t>
  </si>
  <si>
    <t>-64.75737</t>
  </si>
  <si>
    <t>Bermuda</t>
  </si>
  <si>
    <t>BN</t>
  </si>
  <si>
    <t>4.535277</t>
  </si>
  <si>
    <t>114.727669</t>
  </si>
  <si>
    <t>Brunei</t>
  </si>
  <si>
    <t>BO</t>
  </si>
  <si>
    <t>-16.290154</t>
  </si>
  <si>
    <t>-63.588653</t>
  </si>
  <si>
    <t>Bolivia</t>
  </si>
  <si>
    <t>BR</t>
  </si>
  <si>
    <t>-14.235004</t>
  </si>
  <si>
    <t>-51.92528</t>
  </si>
  <si>
    <t>Brazil</t>
  </si>
  <si>
    <t>BS</t>
  </si>
  <si>
    <t>25.03428</t>
  </si>
  <si>
    <t>-77.39628</t>
  </si>
  <si>
    <t>Bahamas</t>
  </si>
  <si>
    <t>BT</t>
  </si>
  <si>
    <t>27.514162</t>
  </si>
  <si>
    <t>90.433601</t>
  </si>
  <si>
    <t>Bhutan</t>
  </si>
  <si>
    <t>BV</t>
  </si>
  <si>
    <t>-54.423199</t>
  </si>
  <si>
    <t>3.413194</t>
  </si>
  <si>
    <t>Bouvet Island</t>
  </si>
  <si>
    <t>BW</t>
  </si>
  <si>
    <t>-22.328474</t>
  </si>
  <si>
    <t>24.684866</t>
  </si>
  <si>
    <t>Botswana</t>
  </si>
  <si>
    <t>BY</t>
  </si>
  <si>
    <t>53.709807</t>
  </si>
  <si>
    <t>27.953389</t>
  </si>
  <si>
    <t>Belarus</t>
  </si>
  <si>
    <t>BZ</t>
  </si>
  <si>
    <t>17.189877</t>
  </si>
  <si>
    <t>-88.49765</t>
  </si>
  <si>
    <t>Belize</t>
  </si>
  <si>
    <t>CA</t>
  </si>
  <si>
    <t>56.130366</t>
  </si>
  <si>
    <t>-106.346771</t>
  </si>
  <si>
    <t>Canada</t>
  </si>
  <si>
    <t>CC</t>
  </si>
  <si>
    <t>-12.164165</t>
  </si>
  <si>
    <t>96.870956</t>
  </si>
  <si>
    <t>Cocos [Keeling] Islands</t>
  </si>
  <si>
    <t>CD</t>
  </si>
  <si>
    <t>-4.038333</t>
  </si>
  <si>
    <t>21.758664</t>
  </si>
  <si>
    <t>Congo [DRC]</t>
  </si>
  <si>
    <t>CF</t>
  </si>
  <si>
    <t>6.611111</t>
  </si>
  <si>
    <t>20.939444</t>
  </si>
  <si>
    <t>Central African Republic</t>
  </si>
  <si>
    <t>CG</t>
  </si>
  <si>
    <t>-0.228021</t>
  </si>
  <si>
    <t>15.827659</t>
  </si>
  <si>
    <t>Congo [Republic]</t>
  </si>
  <si>
    <t>CH</t>
  </si>
  <si>
    <t>46.818188</t>
  </si>
  <si>
    <t>8.227512</t>
  </si>
  <si>
    <t>Switzerland</t>
  </si>
  <si>
    <t>CI</t>
  </si>
  <si>
    <t>7.539989</t>
  </si>
  <si>
    <t>-5.54708</t>
  </si>
  <si>
    <t>Côte d'Ivoire</t>
  </si>
  <si>
    <t>CK</t>
  </si>
  <si>
    <t>-21.236736</t>
  </si>
  <si>
    <t>-159.777671</t>
  </si>
  <si>
    <t>Cook Islands</t>
  </si>
  <si>
    <t>CL</t>
  </si>
  <si>
    <t>-35.675147</t>
  </si>
  <si>
    <t>-71.542969</t>
  </si>
  <si>
    <t>Chile</t>
  </si>
  <si>
    <t>CM</t>
  </si>
  <si>
    <t>7.369722</t>
  </si>
  <si>
    <t>12.354722</t>
  </si>
  <si>
    <t>Cameroon</t>
  </si>
  <si>
    <t>CN</t>
  </si>
  <si>
    <t>35.86166</t>
  </si>
  <si>
    <t>104.195397</t>
  </si>
  <si>
    <t>China</t>
  </si>
  <si>
    <t>CO</t>
  </si>
  <si>
    <t>4.570868</t>
  </si>
  <si>
    <t>-74.297333</t>
  </si>
  <si>
    <t>Colombia</t>
  </si>
  <si>
    <t>CR</t>
  </si>
  <si>
    <t>9.748917</t>
  </si>
  <si>
    <t>-83.753428</t>
  </si>
  <si>
    <t>Costa Rica</t>
  </si>
  <si>
    <t>CU</t>
  </si>
  <si>
    <t>21.521757</t>
  </si>
  <si>
    <t>-77.781167</t>
  </si>
  <si>
    <t>Cuba</t>
  </si>
  <si>
    <t>CV</t>
  </si>
  <si>
    <t>16.002082</t>
  </si>
  <si>
    <t>-24.013197</t>
  </si>
  <si>
    <t>Cape Verde</t>
  </si>
  <si>
    <t>CX</t>
  </si>
  <si>
    <t>-10.447525</t>
  </si>
  <si>
    <t>105.690449</t>
  </si>
  <si>
    <t>Christmas Island</t>
  </si>
  <si>
    <t>CY</t>
  </si>
  <si>
    <t>35.126413</t>
  </si>
  <si>
    <t>33.429859</t>
  </si>
  <si>
    <t>Cyprus</t>
  </si>
  <si>
    <t>CZ</t>
  </si>
  <si>
    <t>49.817492</t>
  </si>
  <si>
    <t>15.472962</t>
  </si>
  <si>
    <t>Czech Republic</t>
  </si>
  <si>
    <t>DE</t>
  </si>
  <si>
    <t>51.165691</t>
  </si>
  <si>
    <t>10.451526</t>
  </si>
  <si>
    <t>Germany</t>
  </si>
  <si>
    <t>DJ</t>
  </si>
  <si>
    <t>11.825138</t>
  </si>
  <si>
    <t>42.590275</t>
  </si>
  <si>
    <t>Djibouti</t>
  </si>
  <si>
    <t>DK</t>
  </si>
  <si>
    <t>56.26392</t>
  </si>
  <si>
    <t>9.501785</t>
  </si>
  <si>
    <t>Denmark</t>
  </si>
  <si>
    <t>DM</t>
  </si>
  <si>
    <t>15.414999</t>
  </si>
  <si>
    <t>-61.370976</t>
  </si>
  <si>
    <t>Dominica</t>
  </si>
  <si>
    <t>DO</t>
  </si>
  <si>
    <t>18.735693</t>
  </si>
  <si>
    <t>-70.162651</t>
  </si>
  <si>
    <t>Dominican Republic</t>
  </si>
  <si>
    <t>DZ</t>
  </si>
  <si>
    <t>28.033886</t>
  </si>
  <si>
    <t>1.659626</t>
  </si>
  <si>
    <t>Algeria</t>
  </si>
  <si>
    <t>EC</t>
  </si>
  <si>
    <t>-1.831239</t>
  </si>
  <si>
    <t>-78.183406</t>
  </si>
  <si>
    <t>Ecuador</t>
  </si>
  <si>
    <t>EE</t>
  </si>
  <si>
    <t>58.595272</t>
  </si>
  <si>
    <t>25.013607</t>
  </si>
  <si>
    <t>Estonia</t>
  </si>
  <si>
    <t>EG</t>
  </si>
  <si>
    <t>26.820553</t>
  </si>
  <si>
    <t>30.802498</t>
  </si>
  <si>
    <t>Egypt</t>
  </si>
  <si>
    <t>EH</t>
  </si>
  <si>
    <t>24.215527</t>
  </si>
  <si>
    <t>-12.885834</t>
  </si>
  <si>
    <t>Western Sahara</t>
  </si>
  <si>
    <t>ER</t>
  </si>
  <si>
    <t>15.179384</t>
  </si>
  <si>
    <t>39.782334</t>
  </si>
  <si>
    <t>Eritrea</t>
  </si>
  <si>
    <t>ES</t>
  </si>
  <si>
    <t>40.463667</t>
  </si>
  <si>
    <t>-3.74922</t>
  </si>
  <si>
    <t>Spain</t>
  </si>
  <si>
    <t>ET</t>
  </si>
  <si>
    <t>9.145</t>
  </si>
  <si>
    <t>40.489673</t>
  </si>
  <si>
    <t>Ethiopia</t>
  </si>
  <si>
    <t>FI</t>
  </si>
  <si>
    <t>61.92411</t>
  </si>
  <si>
    <t>25.748151</t>
  </si>
  <si>
    <t>Finland</t>
  </si>
  <si>
    <t>FJ</t>
  </si>
  <si>
    <t>-16.578193</t>
  </si>
  <si>
    <t>179.414413</t>
  </si>
  <si>
    <t>Fiji</t>
  </si>
  <si>
    <t>FK</t>
  </si>
  <si>
    <t>-51.796253</t>
  </si>
  <si>
    <t>-59.523613</t>
  </si>
  <si>
    <t>Falkland Islands [Islas Malvinas]</t>
  </si>
  <si>
    <t>FM</t>
  </si>
  <si>
    <t>7.425554</t>
  </si>
  <si>
    <t>150.550812</t>
  </si>
  <si>
    <t>Micronesia</t>
  </si>
  <si>
    <t>FO</t>
  </si>
  <si>
    <t>61.892635</t>
  </si>
  <si>
    <t>-6.911806</t>
  </si>
  <si>
    <t>Faroe Islands</t>
  </si>
  <si>
    <t>FR</t>
  </si>
  <si>
    <t>46.227638</t>
  </si>
  <si>
    <t>2.213749</t>
  </si>
  <si>
    <t>France</t>
  </si>
  <si>
    <t>GA</t>
  </si>
  <si>
    <t>-0.803689</t>
  </si>
  <si>
    <t>11.609444</t>
  </si>
  <si>
    <t>Gabon</t>
  </si>
  <si>
    <t>GB</t>
  </si>
  <si>
    <t>55.378051</t>
  </si>
  <si>
    <t>-3.435973</t>
  </si>
  <si>
    <t>United Kingdom</t>
  </si>
  <si>
    <t>GD</t>
  </si>
  <si>
    <t>12.262776</t>
  </si>
  <si>
    <t>-61.604171</t>
  </si>
  <si>
    <t>Grenada</t>
  </si>
  <si>
    <t>GE</t>
  </si>
  <si>
    <t>42.315407</t>
  </si>
  <si>
    <t>43.356892</t>
  </si>
  <si>
    <t>Georgia</t>
  </si>
  <si>
    <t>GF</t>
  </si>
  <si>
    <t>3.933889</t>
  </si>
  <si>
    <t>-53.125782</t>
  </si>
  <si>
    <t>French Guiana</t>
  </si>
  <si>
    <t>GG</t>
  </si>
  <si>
    <t>49.465691</t>
  </si>
  <si>
    <t>-2.585278</t>
  </si>
  <si>
    <t>Guernsey</t>
  </si>
  <si>
    <t>GH</t>
  </si>
  <si>
    <t>7.946527</t>
  </si>
  <si>
    <t>-1.023194</t>
  </si>
  <si>
    <t>Ghana</t>
  </si>
  <si>
    <t>GI</t>
  </si>
  <si>
    <t>36.137741</t>
  </si>
  <si>
    <t>-5.345374</t>
  </si>
  <si>
    <t>Gibraltar</t>
  </si>
  <si>
    <t>GL</t>
  </si>
  <si>
    <t>71.706936</t>
  </si>
  <si>
    <t>-42.604303</t>
  </si>
  <si>
    <t>Greenland</t>
  </si>
  <si>
    <t>GM</t>
  </si>
  <si>
    <t>13.443182</t>
  </si>
  <si>
    <t>-15.310139</t>
  </si>
  <si>
    <t>Gambia</t>
  </si>
  <si>
    <t>GN</t>
  </si>
  <si>
    <t>9.945587</t>
  </si>
  <si>
    <t>-9.696645</t>
  </si>
  <si>
    <t>Guinea</t>
  </si>
  <si>
    <t>GP</t>
  </si>
  <si>
    <t>16.995971</t>
  </si>
  <si>
    <t>-62.067641</t>
  </si>
  <si>
    <t>Guadeloupe</t>
  </si>
  <si>
    <t>GQ</t>
  </si>
  <si>
    <t>1.650801</t>
  </si>
  <si>
    <t>10.267895</t>
  </si>
  <si>
    <t>Equatorial Guinea</t>
  </si>
  <si>
    <t>GR</t>
  </si>
  <si>
    <t>39.074208</t>
  </si>
  <si>
    <t>21.824312</t>
  </si>
  <si>
    <t>Greece</t>
  </si>
  <si>
    <t>GS</t>
  </si>
  <si>
    <t>-54.429579</t>
  </si>
  <si>
    <t>-36.587909</t>
  </si>
  <si>
    <t>South Georgia and the South Sandwich Islands</t>
  </si>
  <si>
    <t>GT</t>
  </si>
  <si>
    <t>15.783471</t>
  </si>
  <si>
    <t>-90.230759</t>
  </si>
  <si>
    <t>Guatemala</t>
  </si>
  <si>
    <t>GU</t>
  </si>
  <si>
    <t>13.444304</t>
  </si>
  <si>
    <t>144.793731</t>
  </si>
  <si>
    <t>Guam</t>
  </si>
  <si>
    <t>GW</t>
  </si>
  <si>
    <t>11.803749</t>
  </si>
  <si>
    <t>-15.180413</t>
  </si>
  <si>
    <t>Guinea-Bissau</t>
  </si>
  <si>
    <t>GY</t>
  </si>
  <si>
    <t>4.860416</t>
  </si>
  <si>
    <t>-58.93018</t>
  </si>
  <si>
    <t>Guyana</t>
  </si>
  <si>
    <t>GZ</t>
  </si>
  <si>
    <t>31.354676</t>
  </si>
  <si>
    <t>34.308825</t>
  </si>
  <si>
    <t>Gaza Strip</t>
  </si>
  <si>
    <t>HK</t>
  </si>
  <si>
    <t>22.396428</t>
  </si>
  <si>
    <t>114.109497</t>
  </si>
  <si>
    <t>Hong Kong</t>
  </si>
  <si>
    <t>HM</t>
  </si>
  <si>
    <t>-53.08181</t>
  </si>
  <si>
    <t>73.504158</t>
  </si>
  <si>
    <t>Heard Island and McDonald Islands</t>
  </si>
  <si>
    <t>HN</t>
  </si>
  <si>
    <t>15.199999</t>
  </si>
  <si>
    <t>-86.241905</t>
  </si>
  <si>
    <t>Honduras</t>
  </si>
  <si>
    <t>HR</t>
  </si>
  <si>
    <t>45.1</t>
  </si>
  <si>
    <t>15.2</t>
  </si>
  <si>
    <t>Croatia</t>
  </si>
  <si>
    <t>HT</t>
  </si>
  <si>
    <t>18.971187</t>
  </si>
  <si>
    <t>-72.285215</t>
  </si>
  <si>
    <t>Haiti</t>
  </si>
  <si>
    <t>HU</t>
  </si>
  <si>
    <t>47.162494</t>
  </si>
  <si>
    <t>19.503304</t>
  </si>
  <si>
    <t>Hungary</t>
  </si>
  <si>
    <t>ID</t>
  </si>
  <si>
    <t>-0.789275</t>
  </si>
  <si>
    <t>113.921327</t>
  </si>
  <si>
    <t>Indonesia</t>
  </si>
  <si>
    <t>IE</t>
  </si>
  <si>
    <t>53.41291</t>
  </si>
  <si>
    <t>-8.24389</t>
  </si>
  <si>
    <t>Ireland</t>
  </si>
  <si>
    <t>IL</t>
  </si>
  <si>
    <t>31.046051</t>
  </si>
  <si>
    <t>34.851612</t>
  </si>
  <si>
    <t>Israel</t>
  </si>
  <si>
    <t>IM</t>
  </si>
  <si>
    <t>54.236107</t>
  </si>
  <si>
    <t>-4.548056</t>
  </si>
  <si>
    <t>Isle of Man</t>
  </si>
  <si>
    <t>IN</t>
  </si>
  <si>
    <t>20.593684</t>
  </si>
  <si>
    <t>78.96288</t>
  </si>
  <si>
    <t>India</t>
  </si>
  <si>
    <t>IO</t>
  </si>
  <si>
    <t>-6.343194</t>
  </si>
  <si>
    <t>71.876519</t>
  </si>
  <si>
    <t>British Indian Ocean Territory</t>
  </si>
  <si>
    <t>IQ</t>
  </si>
  <si>
    <t>33.223191</t>
  </si>
  <si>
    <t>43.679291</t>
  </si>
  <si>
    <t>Iraq</t>
  </si>
  <si>
    <t>IR</t>
  </si>
  <si>
    <t>32.427908</t>
  </si>
  <si>
    <t>53.688046</t>
  </si>
  <si>
    <t>Iran</t>
  </si>
  <si>
    <t>IS</t>
  </si>
  <si>
    <t>64.963051</t>
  </si>
  <si>
    <t>-19.020835</t>
  </si>
  <si>
    <t>Iceland</t>
  </si>
  <si>
    <t>IT</t>
  </si>
  <si>
    <t>41.87194</t>
  </si>
  <si>
    <t>12.56738</t>
  </si>
  <si>
    <t>Italy</t>
  </si>
  <si>
    <t>JE</t>
  </si>
  <si>
    <t>49.214439</t>
  </si>
  <si>
    <t>-2.13125</t>
  </si>
  <si>
    <t>Jersey</t>
  </si>
  <si>
    <t>JM</t>
  </si>
  <si>
    <t>18.109581</t>
  </si>
  <si>
    <t>-77.297508</t>
  </si>
  <si>
    <t>Jamaica</t>
  </si>
  <si>
    <t>JO</t>
  </si>
  <si>
    <t>30.585164</t>
  </si>
  <si>
    <t>36.238414</t>
  </si>
  <si>
    <t>Jordan</t>
  </si>
  <si>
    <t>JP</t>
  </si>
  <si>
    <t>36.204824</t>
  </si>
  <si>
    <t>138.252924</t>
  </si>
  <si>
    <t>Japan</t>
  </si>
  <si>
    <t>KE</t>
  </si>
  <si>
    <t>-0.023559</t>
  </si>
  <si>
    <t>37.906193</t>
  </si>
  <si>
    <t>Kenya</t>
  </si>
  <si>
    <t>KG</t>
  </si>
  <si>
    <t>41.20438</t>
  </si>
  <si>
    <t>74.766098</t>
  </si>
  <si>
    <t>Kyrgyzstan</t>
  </si>
  <si>
    <t>KH</t>
  </si>
  <si>
    <t>12.565679</t>
  </si>
  <si>
    <t>104.990963</t>
  </si>
  <si>
    <t>Cambodia</t>
  </si>
  <si>
    <t>KI</t>
  </si>
  <si>
    <t>-3.370417</t>
  </si>
  <si>
    <t>-168.734039</t>
  </si>
  <si>
    <t>Kiribati</t>
  </si>
  <si>
    <t>KM</t>
  </si>
  <si>
    <t>-11.875001</t>
  </si>
  <si>
    <t>43.872219</t>
  </si>
  <si>
    <t>Comoros</t>
  </si>
  <si>
    <t>KN</t>
  </si>
  <si>
    <t>17.357822</t>
  </si>
  <si>
    <t>-62.782998</t>
  </si>
  <si>
    <t>Saint Kitts and Nevis</t>
  </si>
  <si>
    <t>KP</t>
  </si>
  <si>
    <t>40.339852</t>
  </si>
  <si>
    <t>127.510093</t>
  </si>
  <si>
    <t>North Korea</t>
  </si>
  <si>
    <t>KR</t>
  </si>
  <si>
    <t>35.907757</t>
  </si>
  <si>
    <t>127.766922</t>
  </si>
  <si>
    <t>South Korea</t>
  </si>
  <si>
    <t>KW</t>
  </si>
  <si>
    <t>29.31166</t>
  </si>
  <si>
    <t>47.481766</t>
  </si>
  <si>
    <t>Kuwait</t>
  </si>
  <si>
    <t>KY</t>
  </si>
  <si>
    <t>19.513469</t>
  </si>
  <si>
    <t>-80.566956</t>
  </si>
  <si>
    <t>Cayman Islands</t>
  </si>
  <si>
    <t>KZ</t>
  </si>
  <si>
    <t>48.019573</t>
  </si>
  <si>
    <t>66.923684</t>
  </si>
  <si>
    <t>Kazakhstan</t>
  </si>
  <si>
    <t>LA</t>
  </si>
  <si>
    <t>19.85627</t>
  </si>
  <si>
    <t>102.495496</t>
  </si>
  <si>
    <t>Laos</t>
  </si>
  <si>
    <t>LB</t>
  </si>
  <si>
    <t>33.854721</t>
  </si>
  <si>
    <t>35.862285</t>
  </si>
  <si>
    <t>Lebanon</t>
  </si>
  <si>
    <t>LC</t>
  </si>
  <si>
    <t>13.909444</t>
  </si>
  <si>
    <t>-60.978893</t>
  </si>
  <si>
    <t>Saint Lucia</t>
  </si>
  <si>
    <t>LI</t>
  </si>
  <si>
    <t>47.166</t>
  </si>
  <si>
    <t>9.555373</t>
  </si>
  <si>
    <t>Liechtenstein</t>
  </si>
  <si>
    <t>LK</t>
  </si>
  <si>
    <t>7.873054</t>
  </si>
  <si>
    <t>80.771797</t>
  </si>
  <si>
    <t>Sri Lanka</t>
  </si>
  <si>
    <t>LR</t>
  </si>
  <si>
    <t>6.428055</t>
  </si>
  <si>
    <t>-9.429499</t>
  </si>
  <si>
    <t>Liberia</t>
  </si>
  <si>
    <t>LS</t>
  </si>
  <si>
    <t>-29.609988</t>
  </si>
  <si>
    <t>28.233608</t>
  </si>
  <si>
    <t>Lesotho</t>
  </si>
  <si>
    <t>LT</t>
  </si>
  <si>
    <t>55.169438</t>
  </si>
  <si>
    <t>23.881275</t>
  </si>
  <si>
    <t>Lithuania</t>
  </si>
  <si>
    <t>LU</t>
  </si>
  <si>
    <t>49.815273</t>
  </si>
  <si>
    <t>6.129583</t>
  </si>
  <si>
    <t>Luxembourg</t>
  </si>
  <si>
    <t>LV</t>
  </si>
  <si>
    <t>56.879635</t>
  </si>
  <si>
    <t>24.603189</t>
  </si>
  <si>
    <t>Latvia</t>
  </si>
  <si>
    <t>LY</t>
  </si>
  <si>
    <t>26.3351</t>
  </si>
  <si>
    <t>17.228331</t>
  </si>
  <si>
    <t>Libya</t>
  </si>
  <si>
    <t>MA</t>
  </si>
  <si>
    <t>31.791702</t>
  </si>
  <si>
    <t>-7.09262</t>
  </si>
  <si>
    <t>Morocco</t>
  </si>
  <si>
    <t>MC</t>
  </si>
  <si>
    <t>43.750298</t>
  </si>
  <si>
    <t>7.412841</t>
  </si>
  <si>
    <t>Monaco</t>
  </si>
  <si>
    <t>MD</t>
  </si>
  <si>
    <t>47.411631</t>
  </si>
  <si>
    <t>28.369885</t>
  </si>
  <si>
    <t>Moldova</t>
  </si>
  <si>
    <t>ME</t>
  </si>
  <si>
    <t>42.708678</t>
  </si>
  <si>
    <t>19.37439</t>
  </si>
  <si>
    <t>Montenegro</t>
  </si>
  <si>
    <t>MG</t>
  </si>
  <si>
    <t>-18.766947</t>
  </si>
  <si>
    <t>46.869107</t>
  </si>
  <si>
    <t>Madagascar</t>
  </si>
  <si>
    <t>MH</t>
  </si>
  <si>
    <t>7.131474</t>
  </si>
  <si>
    <t>171.184478</t>
  </si>
  <si>
    <t>Marshall Islands</t>
  </si>
  <si>
    <t>MK</t>
  </si>
  <si>
    <t>41.608635</t>
  </si>
  <si>
    <t>21.745275</t>
  </si>
  <si>
    <t>Macedonia [FYROM]</t>
  </si>
  <si>
    <t>ML</t>
  </si>
  <si>
    <t>17.570692</t>
  </si>
  <si>
    <t>-3.996166</t>
  </si>
  <si>
    <t>Mali</t>
  </si>
  <si>
    <t>MM</t>
  </si>
  <si>
    <t>21.913965</t>
  </si>
  <si>
    <t>95.956223</t>
  </si>
  <si>
    <t>Myanmar [Burma]</t>
  </si>
  <si>
    <t>MN</t>
  </si>
  <si>
    <t>46.862496</t>
  </si>
  <si>
    <t>103.846656</t>
  </si>
  <si>
    <t>Mongolia</t>
  </si>
  <si>
    <t>MO</t>
  </si>
  <si>
    <t>22.198745</t>
  </si>
  <si>
    <t>113.543873</t>
  </si>
  <si>
    <t>Macau</t>
  </si>
  <si>
    <t>MP</t>
  </si>
  <si>
    <t>17.33083</t>
  </si>
  <si>
    <t>145.38469</t>
  </si>
  <si>
    <t>Northern Mariana Islands</t>
  </si>
  <si>
    <t>MQ</t>
  </si>
  <si>
    <t>14.641528</t>
  </si>
  <si>
    <t>-61.024174</t>
  </si>
  <si>
    <t>Martinique</t>
  </si>
  <si>
    <t>MR</t>
  </si>
  <si>
    <t>21.00789</t>
  </si>
  <si>
    <t>-10.940835</t>
  </si>
  <si>
    <t>Mauritania</t>
  </si>
  <si>
    <t>MS</t>
  </si>
  <si>
    <t>16.742498</t>
  </si>
  <si>
    <t>-62.187366</t>
  </si>
  <si>
    <t>Montserrat</t>
  </si>
  <si>
    <t>MT</t>
  </si>
  <si>
    <t>35.937496</t>
  </si>
  <si>
    <t>14.375416</t>
  </si>
  <si>
    <t>Malta</t>
  </si>
  <si>
    <t>MU</t>
  </si>
  <si>
    <t>-20.348404</t>
  </si>
  <si>
    <t>57.552152</t>
  </si>
  <si>
    <t>Mauritius</t>
  </si>
  <si>
    <t>MV</t>
  </si>
  <si>
    <t>3.202778</t>
  </si>
  <si>
    <t>73.22068</t>
  </si>
  <si>
    <t>Maldives</t>
  </si>
  <si>
    <t>MW</t>
  </si>
  <si>
    <t>-13.254308</t>
  </si>
  <si>
    <t>34.301525</t>
  </si>
  <si>
    <t>Malawi</t>
  </si>
  <si>
    <t>MX</t>
  </si>
  <si>
    <t>23.634501</t>
  </si>
  <si>
    <t>-102.552784</t>
  </si>
  <si>
    <t>Mexico</t>
  </si>
  <si>
    <t>MY</t>
  </si>
  <si>
    <t>4.210484</t>
  </si>
  <si>
    <t>101.975766</t>
  </si>
  <si>
    <t>Malaysia</t>
  </si>
  <si>
    <t>MZ</t>
  </si>
  <si>
    <t>-18.665695</t>
  </si>
  <si>
    <t>35.529562</t>
  </si>
  <si>
    <t>Mozambique</t>
  </si>
  <si>
    <t>NA</t>
  </si>
  <si>
    <t>-22.95764</t>
  </si>
  <si>
    <t>18.49041</t>
  </si>
  <si>
    <t>Namibia</t>
  </si>
  <si>
    <t>NC</t>
  </si>
  <si>
    <t>-20.904305</t>
  </si>
  <si>
    <t>165.618042</t>
  </si>
  <si>
    <t>New Caledonia</t>
  </si>
  <si>
    <t>NE</t>
  </si>
  <si>
    <t>17.607789</t>
  </si>
  <si>
    <t>8.081666</t>
  </si>
  <si>
    <t>Niger</t>
  </si>
  <si>
    <t>NF</t>
  </si>
  <si>
    <t>-29.040835</t>
  </si>
  <si>
    <t>167.954712</t>
  </si>
  <si>
    <t>Norfolk Island</t>
  </si>
  <si>
    <t>NG</t>
  </si>
  <si>
    <t>9.081999</t>
  </si>
  <si>
    <t>8.675277</t>
  </si>
  <si>
    <t>Nigeria</t>
  </si>
  <si>
    <t>NI</t>
  </si>
  <si>
    <t>12.865416</t>
  </si>
  <si>
    <t>-85.207229</t>
  </si>
  <si>
    <t>Nicaragua</t>
  </si>
  <si>
    <t>NL</t>
  </si>
  <si>
    <t>52.132633</t>
  </si>
  <si>
    <t>5.291266</t>
  </si>
  <si>
    <t>Netherlands</t>
  </si>
  <si>
    <t>NO</t>
  </si>
  <si>
    <t>60.472024</t>
  </si>
  <si>
    <t>8.468946</t>
  </si>
  <si>
    <t>Norway</t>
  </si>
  <si>
    <t>NP</t>
  </si>
  <si>
    <t>28.394857</t>
  </si>
  <si>
    <t>84.124008</t>
  </si>
  <si>
    <t>Nepal</t>
  </si>
  <si>
    <t>NR</t>
  </si>
  <si>
    <t>-0.522778</t>
  </si>
  <si>
    <t>166.931503</t>
  </si>
  <si>
    <t>Nauru</t>
  </si>
  <si>
    <t>NU</t>
  </si>
  <si>
    <t>-19.054445</t>
  </si>
  <si>
    <t>-169.867233</t>
  </si>
  <si>
    <t>Niue</t>
  </si>
  <si>
    <t>NZ</t>
  </si>
  <si>
    <t>-40.900557</t>
  </si>
  <si>
    <t>174.885971</t>
  </si>
  <si>
    <t>New Zealand</t>
  </si>
  <si>
    <t>OM</t>
  </si>
  <si>
    <t>21.512583</t>
  </si>
  <si>
    <t>55.923255</t>
  </si>
  <si>
    <t>Oman</t>
  </si>
  <si>
    <t>PA</t>
  </si>
  <si>
    <t>8.537981</t>
  </si>
  <si>
    <t>-80.782127</t>
  </si>
  <si>
    <t>Panama</t>
  </si>
  <si>
    <t>PE</t>
  </si>
  <si>
    <t>-9.189967</t>
  </si>
  <si>
    <t>-75.015152</t>
  </si>
  <si>
    <t>Peru</t>
  </si>
  <si>
    <t>PF</t>
  </si>
  <si>
    <t>-17.679742</t>
  </si>
  <si>
    <t>-149.406843</t>
  </si>
  <si>
    <t>French Polynesia</t>
  </si>
  <si>
    <t>PG</t>
  </si>
  <si>
    <t>-6.314993</t>
  </si>
  <si>
    <t>143.95555</t>
  </si>
  <si>
    <t>Papua New Guinea</t>
  </si>
  <si>
    <t>PH</t>
  </si>
  <si>
    <t>12.879721</t>
  </si>
  <si>
    <t>121.774017</t>
  </si>
  <si>
    <t>Philippines</t>
  </si>
  <si>
    <t>PK</t>
  </si>
  <si>
    <t>30.375321</t>
  </si>
  <si>
    <t>69.345116</t>
  </si>
  <si>
    <t>Pakistan</t>
  </si>
  <si>
    <t>PL</t>
  </si>
  <si>
    <t>51.919438</t>
  </si>
  <si>
    <t>19.145136</t>
  </si>
  <si>
    <t>Poland</t>
  </si>
  <si>
    <t>PM</t>
  </si>
  <si>
    <t>46.941936</t>
  </si>
  <si>
    <t>-56.27111</t>
  </si>
  <si>
    <t>Saint Pierre and Miquelon</t>
  </si>
  <si>
    <t>PN</t>
  </si>
  <si>
    <t>-24.703615</t>
  </si>
  <si>
    <t>-127.439308</t>
  </si>
  <si>
    <t>Pitcairn Islands</t>
  </si>
  <si>
    <t>PR</t>
  </si>
  <si>
    <t>18.220833</t>
  </si>
  <si>
    <t>-66.590149</t>
  </si>
  <si>
    <t>Puerto Rico</t>
  </si>
  <si>
    <t>PS</t>
  </si>
  <si>
    <t>31.952162</t>
  </si>
  <si>
    <t>35.233154</t>
  </si>
  <si>
    <t>Palestinian Territories</t>
  </si>
  <si>
    <t>PT</t>
  </si>
  <si>
    <t>39.399872</t>
  </si>
  <si>
    <t>-8.224454</t>
  </si>
  <si>
    <t>Portugal</t>
  </si>
  <si>
    <t>PW</t>
  </si>
  <si>
    <t>7.51498</t>
  </si>
  <si>
    <t>134.58252</t>
  </si>
  <si>
    <t>Palau</t>
  </si>
  <si>
    <t>PY</t>
  </si>
  <si>
    <t>-23.442503</t>
  </si>
  <si>
    <t>-58.443832</t>
  </si>
  <si>
    <t>Paraguay</t>
  </si>
  <si>
    <t>QA</t>
  </si>
  <si>
    <t>25.354826</t>
  </si>
  <si>
    <t>51.183884</t>
  </si>
  <si>
    <t>Qatar</t>
  </si>
  <si>
    <t>RE</t>
  </si>
  <si>
    <t>-21.115141</t>
  </si>
  <si>
    <t>55.536384</t>
  </si>
  <si>
    <t>Réunion</t>
  </si>
  <si>
    <t>RO</t>
  </si>
  <si>
    <t>45.943161</t>
  </si>
  <si>
    <t>24.96676</t>
  </si>
  <si>
    <t>Romania</t>
  </si>
  <si>
    <t>RS</t>
  </si>
  <si>
    <t>44.016521</t>
  </si>
  <si>
    <t>21.005859</t>
  </si>
  <si>
    <t>Serbia</t>
  </si>
  <si>
    <t>RU</t>
  </si>
  <si>
    <t>61.52401</t>
  </si>
  <si>
    <t>105.318756</t>
  </si>
  <si>
    <t>Russia</t>
  </si>
  <si>
    <t>RW</t>
  </si>
  <si>
    <t>-1.940278</t>
  </si>
  <si>
    <t>29.873888</t>
  </si>
  <si>
    <t>Rwanda</t>
  </si>
  <si>
    <t>SA</t>
  </si>
  <si>
    <t>23.885942</t>
  </si>
  <si>
    <t>45.079162</t>
  </si>
  <si>
    <t>Saudi Arabia</t>
  </si>
  <si>
    <t>SB</t>
  </si>
  <si>
    <t>-9.64571</t>
  </si>
  <si>
    <t>160.156194</t>
  </si>
  <si>
    <t>Solomon Islands</t>
  </si>
  <si>
    <t>SC</t>
  </si>
  <si>
    <t>-4.679574</t>
  </si>
  <si>
    <t>55.491977</t>
  </si>
  <si>
    <t>Seychelles</t>
  </si>
  <si>
    <t>SD</t>
  </si>
  <si>
    <t>12.862807</t>
  </si>
  <si>
    <t>30.217636</t>
  </si>
  <si>
    <t>Sudan</t>
  </si>
  <si>
    <t>SE</t>
  </si>
  <si>
    <t>60.128161</t>
  </si>
  <si>
    <t>18.643501</t>
  </si>
  <si>
    <t>Sweden</t>
  </si>
  <si>
    <t>SG</t>
  </si>
  <si>
    <t>1.352083</t>
  </si>
  <si>
    <t>103.819836</t>
  </si>
  <si>
    <t>Singapore</t>
  </si>
  <si>
    <t>SH</t>
  </si>
  <si>
    <t>-24.143474</t>
  </si>
  <si>
    <t>-10.030696</t>
  </si>
  <si>
    <t>Saint Helena</t>
  </si>
  <si>
    <t>SI</t>
  </si>
  <si>
    <t>46.151241</t>
  </si>
  <si>
    <t>14.995463</t>
  </si>
  <si>
    <t>Slovenia</t>
  </si>
  <si>
    <t>SJ</t>
  </si>
  <si>
    <t>77.553604</t>
  </si>
  <si>
    <t>23.670272</t>
  </si>
  <si>
    <t>Svalbard and Jan Mayen</t>
  </si>
  <si>
    <t>SK</t>
  </si>
  <si>
    <t>48.669026</t>
  </si>
  <si>
    <t>19.699024</t>
  </si>
  <si>
    <t>Slovakia</t>
  </si>
  <si>
    <t>SL</t>
  </si>
  <si>
    <t>8.460555</t>
  </si>
  <si>
    <t>-11.779889</t>
  </si>
  <si>
    <t>Sierra Leone</t>
  </si>
  <si>
    <t>SM</t>
  </si>
  <si>
    <t>43.94236</t>
  </si>
  <si>
    <t>12.457777</t>
  </si>
  <si>
    <t>San Marino</t>
  </si>
  <si>
    <t>SN</t>
  </si>
  <si>
    <t>14.497401</t>
  </si>
  <si>
    <t>-14.452362</t>
  </si>
  <si>
    <t>Senegal</t>
  </si>
  <si>
    <t>SO</t>
  </si>
  <si>
    <t>5.152149</t>
  </si>
  <si>
    <t>46.199616</t>
  </si>
  <si>
    <t>Somalia</t>
  </si>
  <si>
    <t>SR</t>
  </si>
  <si>
    <t>3.919305</t>
  </si>
  <si>
    <t>-56.027783</t>
  </si>
  <si>
    <t>Suriname</t>
  </si>
  <si>
    <t>ST</t>
  </si>
  <si>
    <t>0.18636</t>
  </si>
  <si>
    <t>6.613081</t>
  </si>
  <si>
    <t>São Tomé and Príncipe</t>
  </si>
  <si>
    <t>SV</t>
  </si>
  <si>
    <t>13.794185</t>
  </si>
  <si>
    <t>-88.89653</t>
  </si>
  <si>
    <t>El Salvador</t>
  </si>
  <si>
    <t>SY</t>
  </si>
  <si>
    <t>34.802075</t>
  </si>
  <si>
    <t>38.996815</t>
  </si>
  <si>
    <t>Syria</t>
  </si>
  <si>
    <t>SZ</t>
  </si>
  <si>
    <t>-26.522503</t>
  </si>
  <si>
    <t>31.465866</t>
  </si>
  <si>
    <t>Swaziland</t>
  </si>
  <si>
    <t>TC</t>
  </si>
  <si>
    <t>21.694025</t>
  </si>
  <si>
    <t>-71.797928</t>
  </si>
  <si>
    <t>Turks and Caicos Islands</t>
  </si>
  <si>
    <t>TD</t>
  </si>
  <si>
    <t>15.454166</t>
  </si>
  <si>
    <t>18.732207</t>
  </si>
  <si>
    <t>Chad</t>
  </si>
  <si>
    <t>TF</t>
  </si>
  <si>
    <t>-49.280366</t>
  </si>
  <si>
    <t>69.348557</t>
  </si>
  <si>
    <t>French Southern Territories</t>
  </si>
  <si>
    <t>TG</t>
  </si>
  <si>
    <t>8.619543</t>
  </si>
  <si>
    <t>0.824782</t>
  </si>
  <si>
    <t>Togo</t>
  </si>
  <si>
    <t>TH</t>
  </si>
  <si>
    <t>15.870032</t>
  </si>
  <si>
    <t>100.992541</t>
  </si>
  <si>
    <t>Thailand</t>
  </si>
  <si>
    <t>TJ</t>
  </si>
  <si>
    <t>38.861034</t>
  </si>
  <si>
    <t>71.276093</t>
  </si>
  <si>
    <t>Tajikistan</t>
  </si>
  <si>
    <t>TK</t>
  </si>
  <si>
    <t>-8.967363</t>
  </si>
  <si>
    <t>-171.855881</t>
  </si>
  <si>
    <t>Tokelau</t>
  </si>
  <si>
    <t>TL</t>
  </si>
  <si>
    <t>-8.874217</t>
  </si>
  <si>
    <t>125.727539</t>
  </si>
  <si>
    <t>Timor-Leste</t>
  </si>
  <si>
    <t>TM</t>
  </si>
  <si>
    <t>38.969719</t>
  </si>
  <si>
    <t>59.556278</t>
  </si>
  <si>
    <t>Turkmenistan</t>
  </si>
  <si>
    <t>TN</t>
  </si>
  <si>
    <t>33.886917</t>
  </si>
  <si>
    <t>9.537499</t>
  </si>
  <si>
    <t>Tunisia</t>
  </si>
  <si>
    <t>TO</t>
  </si>
  <si>
    <t>-21.178986</t>
  </si>
  <si>
    <t>-175.198242</t>
  </si>
  <si>
    <t>Tonga</t>
  </si>
  <si>
    <t>TR</t>
  </si>
  <si>
    <t>38.963745</t>
  </si>
  <si>
    <t>35.243322</t>
  </si>
  <si>
    <t>Turkey</t>
  </si>
  <si>
    <t>TT</t>
  </si>
  <si>
    <t>10.691803</t>
  </si>
  <si>
    <t>-61.222503</t>
  </si>
  <si>
    <t>Trinidad and Tobago</t>
  </si>
  <si>
    <t>TV</t>
  </si>
  <si>
    <t>-7.109535</t>
  </si>
  <si>
    <t>177.64933</t>
  </si>
  <si>
    <t>Tuvalu</t>
  </si>
  <si>
    <t>TW</t>
  </si>
  <si>
    <t>23.69781</t>
  </si>
  <si>
    <t>120.960515</t>
  </si>
  <si>
    <t>Taiwan</t>
  </si>
  <si>
    <t>TZ</t>
  </si>
  <si>
    <t>-6.369028</t>
  </si>
  <si>
    <t>34.888822</t>
  </si>
  <si>
    <t>Tanzania</t>
  </si>
  <si>
    <t>UA</t>
  </si>
  <si>
    <t>48.379433</t>
  </si>
  <si>
    <t>31.16558</t>
  </si>
  <si>
    <t>Ukraine</t>
  </si>
  <si>
    <t>UG</t>
  </si>
  <si>
    <t>1.373333</t>
  </si>
  <si>
    <t>32.290275</t>
  </si>
  <si>
    <t>Uganda</t>
  </si>
  <si>
    <t>UM</t>
  </si>
  <si>
    <t>U.S. Minor Outlying Islands</t>
  </si>
  <si>
    <t>US</t>
  </si>
  <si>
    <t>37.09024</t>
  </si>
  <si>
    <t>-95.712891</t>
  </si>
  <si>
    <t>United States</t>
  </si>
  <si>
    <t>UY</t>
  </si>
  <si>
    <t>-32.522779</t>
  </si>
  <si>
    <t>-55.765835</t>
  </si>
  <si>
    <t>Uruguay</t>
  </si>
  <si>
    <t>UZ</t>
  </si>
  <si>
    <t>41.377491</t>
  </si>
  <si>
    <t>64.585262</t>
  </si>
  <si>
    <t>Uzbekistan</t>
  </si>
  <si>
    <t>VA</t>
  </si>
  <si>
    <t>41.902916</t>
  </si>
  <si>
    <t>12.453389</t>
  </si>
  <si>
    <t>Vatican City</t>
  </si>
  <si>
    <t>VC</t>
  </si>
  <si>
    <t>12.984305</t>
  </si>
  <si>
    <t>-61.287228</t>
  </si>
  <si>
    <t>Saint Vincent and the Grenadines</t>
  </si>
  <si>
    <t>VE</t>
  </si>
  <si>
    <t>6.42375</t>
  </si>
  <si>
    <t>-66.58973</t>
  </si>
  <si>
    <t>Venezuela</t>
  </si>
  <si>
    <t>VG</t>
  </si>
  <si>
    <t>18.420695</t>
  </si>
  <si>
    <t>-64.639968</t>
  </si>
  <si>
    <t>British Virgin Islands</t>
  </si>
  <si>
    <t>VI</t>
  </si>
  <si>
    <t>18.335765</t>
  </si>
  <si>
    <t>-64.896335</t>
  </si>
  <si>
    <t>U.S. Virgin Islands</t>
  </si>
  <si>
    <t>VN</t>
  </si>
  <si>
    <t>14.058324</t>
  </si>
  <si>
    <t>108.277199</t>
  </si>
  <si>
    <t>Vietnam</t>
  </si>
  <si>
    <t>VU</t>
  </si>
  <si>
    <t>-15.376706</t>
  </si>
  <si>
    <t>166.959158</t>
  </si>
  <si>
    <t>Vanuatu</t>
  </si>
  <si>
    <t>WF</t>
  </si>
  <si>
    <t>-13.768752</t>
  </si>
  <si>
    <t>-177.156097</t>
  </si>
  <si>
    <t>Wallis and Futuna</t>
  </si>
  <si>
    <t>WS</t>
  </si>
  <si>
    <t>-13.759029</t>
  </si>
  <si>
    <t>-172.104629</t>
  </si>
  <si>
    <t>Samoa</t>
  </si>
  <si>
    <t>XK</t>
  </si>
  <si>
    <t>42.602636</t>
  </si>
  <si>
    <t>20.902977</t>
  </si>
  <si>
    <t>Kosovo</t>
  </si>
  <si>
    <t>YE</t>
  </si>
  <si>
    <t>15.552727</t>
  </si>
  <si>
    <t>48.516388</t>
  </si>
  <si>
    <t>Yemen</t>
  </si>
  <si>
    <t>YT</t>
  </si>
  <si>
    <t>-12.8275</t>
  </si>
  <si>
    <t>45.166244</t>
  </si>
  <si>
    <t>Mayotte</t>
  </si>
  <si>
    <t>ZA</t>
  </si>
  <si>
    <t>-30.559482</t>
  </si>
  <si>
    <t>22.937506</t>
  </si>
  <si>
    <t>South Africa</t>
  </si>
  <si>
    <t>ZM</t>
  </si>
  <si>
    <t>-13.133897</t>
  </si>
  <si>
    <t>27.849332</t>
  </si>
  <si>
    <t>Zambia</t>
  </si>
  <si>
    <t>ZW</t>
  </si>
  <si>
    <t>-19.015438</t>
  </si>
  <si>
    <t>29.154857</t>
  </si>
  <si>
    <t>Zimbabwe</t>
  </si>
  <si>
    <t>lat</t>
  </si>
  <si>
    <t>lon</t>
  </si>
  <si>
    <t>Total Geral</t>
  </si>
  <si>
    <t>Contagem de Name</t>
  </si>
  <si>
    <t>Total Launches</t>
  </si>
  <si>
    <t>Failure</t>
  </si>
  <si>
    <t>Successful</t>
  </si>
  <si>
    <t>Partial Failure</t>
  </si>
  <si>
    <t>Lat</t>
  </si>
  <si>
    <t>Lon</t>
  </si>
  <si>
    <t>1965</t>
  </si>
  <si>
    <t>1966</t>
  </si>
  <si>
    <t>1967</t>
  </si>
  <si>
    <t>1968</t>
  </si>
  <si>
    <t>1969</t>
  </si>
  <si>
    <t>1970</t>
  </si>
  <si>
    <t>1971</t>
  </si>
  <si>
    <t>2021</t>
  </si>
  <si>
    <t>2022</t>
  </si>
  <si>
    <t>1997</t>
  </si>
  <si>
    <t>1999</t>
  </si>
  <si>
    <t>1958</t>
  </si>
  <si>
    <t>1973</t>
  </si>
  <si>
    <t>1974</t>
  </si>
  <si>
    <t>1975</t>
  </si>
  <si>
    <t>1976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</si>
  <si>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</si>
  <si>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</si>
  <si>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</si>
  <si>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</si>
  <si>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</si>
  <si>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</si>
  <si>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</si>
  <si>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</si>
  <si>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</si>
  <si>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</si>
  <si>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1990</t>
  </si>
  <si>
    <t>1991</t>
  </si>
  <si>
    <t>1992</t>
  </si>
  <si>
    <t>1993</t>
  </si>
  <si>
    <t>1994</t>
  </si>
  <si>
    <t>1995</t>
  </si>
  <si>
    <t>1996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</si>
  <si>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</si>
  <si>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</si>
  <si>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</si>
  <si>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</si>
  <si>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</si>
  <si>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</si>
  <si>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</si>
  <si>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</si>
  <si>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</si>
  <si>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</si>
  <si>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</si>
  <si>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</si>
  <si>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</si>
  <si>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</si>
  <si>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</si>
  <si>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</si>
  <si>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</si>
  <si>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</si>
  <si>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</si>
  <si>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</si>
  <si>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</si>
  <si>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</si>
  <si>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1980</t>
  </si>
  <si>
    <t>1989</t>
  </si>
  <si>
    <t>1972</t>
  </si>
  <si>
    <t>1977</t>
  </si>
  <si>
    <t>1957</t>
  </si>
  <si>
    <t>1959</t>
  </si>
  <si>
    <t>1960</t>
  </si>
  <si>
    <t>1961</t>
  </si>
  <si>
    <t>1962</t>
  </si>
  <si>
    <t>1963</t>
  </si>
  <si>
    <t>1964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</si>
</sst>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 tint="0.39997558519241921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3" xfId="0" applyFont="1" applyBorder="1"/>
    <xf numFmtId="0" fontId="0" fillId="0" borderId="0" xfId="0" applyNumberFormat="1"/>
    <xf numFmtId="0" fontId="0" fillId="0" borderId="0" xfId="0" applyFill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o Penalva Camarinha" refreshedDate="45079.831683449076" createdVersion="8" refreshedVersion="8" minRefreshableVersion="3" recordCount="6875" xr:uid="{CC30B066-BD61-4A12-A55C-3DA707F97A03}">
  <cacheSource type="worksheet">
    <worksheetSource ref="A1:K6876" sheet="RawData"/>
  </cacheSource>
  <cacheFields count="11">
    <cacheField name="Name" numFmtId="0">
      <sharedItems/>
    </cacheField>
    <cacheField name="Status" numFmtId="0">
      <sharedItems count="6">
        <s v="Launch Successful"/>
        <s v="Launch Failure"/>
        <s v="Launch was a Partial Failure"/>
        <s v="To Be Confirmed"/>
        <s v="Go for Launch"/>
        <s v="To Be Determined"/>
      </sharedItems>
    </cacheField>
    <cacheField name="Launch Service Provider" numFmtId="0">
      <sharedItems/>
    </cacheField>
    <cacheField name="Rocket" numFmtId="0">
      <sharedItems/>
    </cacheField>
    <cacheField name="Mission" numFmtId="0">
      <sharedItems/>
    </cacheField>
    <cacheField name="Net" numFmtId="0">
      <sharedItems/>
    </cacheField>
    <cacheField name="Year" numFmtId="14">
      <sharedItems count="72">
        <s v="1957"/>
        <s v="1958"/>
        <s v="1959"/>
        <s v="1960"/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  <s v="2024"/>
        <s v="2025"/>
        <s v="2026"/>
        <s v="2027"/>
        <s v="2028"/>
      </sharedItems>
    </cacheField>
    <cacheField name="Pad" numFmtId="0">
      <sharedItems/>
    </cacheField>
    <cacheField name="Country" numFmtId="0">
      <sharedItems containsMixedTypes="1" containsNumber="1" containsInteger="1" minValue="0" maxValue="0" count="19">
        <s v="Kazakhstan"/>
        <s v="United States"/>
        <s v="China"/>
        <s v="Russia"/>
        <s v="Algeria"/>
        <s v="Japan"/>
        <s v="Australia"/>
        <s v="French Guiana"/>
        <s v="India"/>
        <s v="Israel"/>
        <s v="Spain"/>
        <s v="Brazil"/>
        <n v="0"/>
        <s v="North Korea"/>
        <s v="Marshall Islands"/>
        <s v="Iran"/>
        <s v="South Korea"/>
        <s v="New Zealand"/>
        <s v="United Kingdom"/>
      </sharedItems>
    </cacheField>
    <cacheField name="lat" numFmtId="0">
      <sharedItems count="19">
        <s v="48.019573"/>
        <s v="37.09024"/>
        <s v="35.86166"/>
        <s v="61.52401"/>
        <s v="28.033886"/>
        <s v="36.204824"/>
        <s v="-25.274398"/>
        <s v="3.933889"/>
        <s v="20.593684"/>
        <s v="31.046051"/>
        <s v="40.463667"/>
        <s v="-14.235004"/>
        <e v="#N/A"/>
        <s v="40.339852"/>
        <s v="7.131474"/>
        <s v="32.427908"/>
        <s v="35.907757"/>
        <s v="-40.900557"/>
        <s v="55.378051"/>
      </sharedItems>
    </cacheField>
    <cacheField name="lon" numFmtId="0">
      <sharedItems count="19">
        <s v="66.923684"/>
        <s v="-95.712891"/>
        <s v="104.195397"/>
        <s v="105.318756"/>
        <s v="1.659626"/>
        <s v="138.252924"/>
        <s v="133.775136"/>
        <s v="-53.125782"/>
        <s v="78.96288"/>
        <s v="34.851612"/>
        <s v="-3.74922"/>
        <s v="-51.92528"/>
        <e v="#N/A"/>
        <s v="127.510093"/>
        <s v="171.184478"/>
        <s v="53.688046"/>
        <s v="127.766922"/>
        <s v="174.885971"/>
        <s v="-3.4359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75">
  <r>
    <s v="Sputnik 8K74PS | Sputnik 1"/>
    <x v="0"/>
    <s v="Soviet Space Program"/>
    <s v="Sputnik 8K74PS"/>
    <s v="Sputnik 1"/>
    <s v="10/04/1957 7:28 p.m."/>
    <x v="0"/>
    <s v="1/5 | Baikonur Cosmodrome, Republic of Kazakhstan"/>
    <x v="0"/>
    <x v="0"/>
    <x v="0"/>
  </r>
  <r>
    <s v="Sputnik 8K74PS | Sputnik 2"/>
    <x v="0"/>
    <s v="Soviet Space Program"/>
    <s v="Sputnik 8K74PS"/>
    <s v="Sputnik 2"/>
    <s v="11/03/1957 2:30 a.m."/>
    <x v="0"/>
    <s v="1/5 | Baikonur Cosmodrome, Republic of Kazakhstan"/>
    <x v="0"/>
    <x v="0"/>
    <x v="0"/>
  </r>
  <r>
    <s v="Vanguard | Vanguard"/>
    <x v="1"/>
    <s v="US Navy"/>
    <s v="Vanguard"/>
    <s v="Vanguard"/>
    <s v="12/06/1957 4:44 p.m."/>
    <x v="0"/>
    <s v="Launch Complex 18A | Cape Canaveral, FL, USA"/>
    <x v="1"/>
    <x v="1"/>
    <x v="1"/>
  </r>
  <r>
    <s v="Juno-I | Explorer 1"/>
    <x v="0"/>
    <s v="Army Ballistic Missile Agency"/>
    <s v="Juno-I"/>
    <s v="Explorer 1"/>
    <s v="02/01/1958 3:47 a.m."/>
    <x v="1"/>
    <s v="Launch Complex 26A | Cape Canaveral, FL, USA"/>
    <x v="1"/>
    <x v="1"/>
    <x v="1"/>
  </r>
  <r>
    <s v="Vanguard | Vanguard"/>
    <x v="1"/>
    <s v="US Navy"/>
    <s v="Vanguard"/>
    <s v="Vanguard"/>
    <s v="02/05/1958 7:33 a.m."/>
    <x v="1"/>
    <s v="Launch Complex 18A | Cape Canaveral, FL, USA"/>
    <x v="1"/>
    <x v="1"/>
    <x v="1"/>
  </r>
  <r>
    <s v="Juno-I | Explorer 2"/>
    <x v="1"/>
    <s v="Army Ballistic Missile Agency"/>
    <s v="Juno-I"/>
    <s v="Explorer 2"/>
    <s v="03/05/1958 6:27 p.m."/>
    <x v="1"/>
    <s v="Launch Complex 26A | Cape Canaveral, FL, USA"/>
    <x v="1"/>
    <x v="1"/>
    <x v="1"/>
  </r>
  <r>
    <s v="Vanguard | Vanguard"/>
    <x v="0"/>
    <s v="US Navy"/>
    <s v="Vanguard"/>
    <s v="Vanguard"/>
    <s v="03/17/1958 12:15 p.m."/>
    <x v="1"/>
    <s v="Launch Complex 18A | Cape Canaveral, FL, USA"/>
    <x v="1"/>
    <x v="1"/>
    <x v="1"/>
  </r>
  <r>
    <s v="Juno-I | Explorer 3"/>
    <x v="0"/>
    <s v="Army Ballistic Missile Agency"/>
    <s v="Juno-I"/>
    <s v="Explorer 3"/>
    <s v="03/26/1958 5:38 p.m."/>
    <x v="1"/>
    <s v="Launch Complex 26A | Cape Canaveral, FL, USA"/>
    <x v="1"/>
    <x v="1"/>
    <x v="1"/>
  </r>
  <r>
    <s v="Sputnik 8A91 | D-1 1"/>
    <x v="1"/>
    <s v="Soviet Space Program"/>
    <s v="Sputnik 8A91"/>
    <s v="D-1 1"/>
    <s v="04/27/1958 7 a.m."/>
    <x v="1"/>
    <s v="1/5 | Baikonur Cosmodrome, Republic of Kazakhstan"/>
    <x v="0"/>
    <x v="0"/>
    <x v="0"/>
  </r>
  <r>
    <s v="Vanguard | Vanguard"/>
    <x v="1"/>
    <s v="US Navy"/>
    <s v="Vanguard"/>
    <s v="Vanguard"/>
    <s v="04/29/1958 2:53 a.m."/>
    <x v="1"/>
    <s v="Launch Complex 18A | Cape Canaveral, FL, USA"/>
    <x v="1"/>
    <x v="1"/>
    <x v="1"/>
  </r>
  <r>
    <s v="Sputnik 8A91 | D1- 2"/>
    <x v="0"/>
    <s v="Soviet Space Program"/>
    <s v="Sputnik 8A91"/>
    <s v="D1- 2"/>
    <s v="05/15/1958 7:12 a.m."/>
    <x v="1"/>
    <s v="1/5 | Baikonur Cosmodrome, Republic of Kazakhstan"/>
    <x v="0"/>
    <x v="0"/>
    <x v="0"/>
  </r>
  <r>
    <s v="Vanguard | Vanguard"/>
    <x v="1"/>
    <s v="US Navy"/>
    <s v="Vanguard"/>
    <s v="Vanguard"/>
    <s v="05/28/1958 3:46 a.m."/>
    <x v="1"/>
    <s v="Launch Complex 18A | Cape Canaveral, FL, USA"/>
    <x v="1"/>
    <x v="1"/>
    <x v="1"/>
  </r>
  <r>
    <s v="Vanguard | Vanguard"/>
    <x v="1"/>
    <s v="US Navy"/>
    <s v="Vanguard"/>
    <s v="Vanguard"/>
    <s v="06/26/1958 5 a.m."/>
    <x v="1"/>
    <s v="Launch Complex 18A | Cape Canaveral, FL, USA"/>
    <x v="1"/>
    <x v="1"/>
    <x v="1"/>
  </r>
  <r>
    <s v="Project Pilot | NOTS 1"/>
    <x v="1"/>
    <s v="US Navy"/>
    <s v="Project Pilot"/>
    <s v="NOTS 1"/>
    <s v="07/25/1958 midnight"/>
    <x v="1"/>
    <s v="Naval Air Weapons Station China Lake | Air launch to Suborbital flight"/>
    <x v="2"/>
    <x v="2"/>
    <x v="2"/>
  </r>
  <r>
    <s v="Juno-I | Explorer 4"/>
    <x v="0"/>
    <s v="Army Ballistic Missile Agency"/>
    <s v="Juno-I"/>
    <s v="Explorer 4"/>
    <s v="07/26/1958 3 p.m."/>
    <x v="1"/>
    <s v="Launch Complex 5 | Cape Canaveral, FL, USA"/>
    <x v="1"/>
    <x v="1"/>
    <x v="1"/>
  </r>
  <r>
    <s v="Project Pilot | NOTS 2"/>
    <x v="1"/>
    <s v="US Navy"/>
    <s v="Project Pilot"/>
    <s v="NOTS 2"/>
    <s v="08/12/1958 midnight"/>
    <x v="1"/>
    <s v="Naval Air Weapons Station China Lake | Air launch to Suborbital flight"/>
    <x v="2"/>
    <x v="2"/>
    <x v="2"/>
  </r>
  <r>
    <s v="Thor Able I | Able I (Pioneer)"/>
    <x v="1"/>
    <s v="Army Ballistic Missile Agency"/>
    <s v="Thor Able I"/>
    <s v="Able I (Pioneer)"/>
    <s v="08/17/1958 12:18 p.m."/>
    <x v="1"/>
    <s v="Space Launch Complex 17A | Cape Canaveral, FL, USA"/>
    <x v="1"/>
    <x v="1"/>
    <x v="1"/>
  </r>
  <r>
    <s v="Project Pilot | NOTS 3"/>
    <x v="1"/>
    <s v="US Navy"/>
    <s v="Project Pilot"/>
    <s v="NOTS 3"/>
    <s v="08/22/1958 midnight"/>
    <x v="1"/>
    <s v="Naval Air Weapons Station China Lake | Air launch to Suborbital flight"/>
    <x v="2"/>
    <x v="2"/>
    <x v="2"/>
  </r>
  <r>
    <s v="Juno-I | Explorer 5"/>
    <x v="1"/>
    <s v="Army Ballistic Missile Agency"/>
    <s v="Juno-I"/>
    <s v="Explorer 5"/>
    <s v="08/24/1958 6:17 a.m."/>
    <x v="1"/>
    <s v="Launch Complex 5 | Cape Canaveral, FL, USA"/>
    <x v="1"/>
    <x v="1"/>
    <x v="1"/>
  </r>
  <r>
    <s v="Project Pilot | NOTS 4"/>
    <x v="1"/>
    <s v="US Navy"/>
    <s v="Project Pilot"/>
    <s v="NOTS 4"/>
    <s v="08/25/1958 midnight"/>
    <x v="1"/>
    <s v="Naval Air Weapons Station China Lake | Air launch to Suborbital flight"/>
    <x v="2"/>
    <x v="2"/>
    <x v="2"/>
  </r>
  <r>
    <s v="Project Pilot | NOTS 5"/>
    <x v="1"/>
    <s v="US Navy"/>
    <s v="Project Pilot"/>
    <s v="NOTS 5"/>
    <s v="08/26/1958 midnight"/>
    <x v="1"/>
    <s v="Naval Air Weapons Station China Lake | Air launch to Suborbital flight"/>
    <x v="2"/>
    <x v="2"/>
    <x v="2"/>
  </r>
  <r>
    <s v="Project Pilot | NOTS 6"/>
    <x v="1"/>
    <s v="US Navy"/>
    <s v="Project Pilot"/>
    <s v="NOTS 6"/>
    <s v="08/28/1958 midnight"/>
    <x v="1"/>
    <s v="Naval Air Weapons Station China Lake | Air launch to Suborbital flight"/>
    <x v="2"/>
    <x v="2"/>
    <x v="2"/>
  </r>
  <r>
    <s v="Vostok-L 8K72 | Luna-1a"/>
    <x v="1"/>
    <s v="Soviet Space Program"/>
    <s v="Vostok-L 8K72"/>
    <s v="Luna-1a"/>
    <s v="09/23/1958 7:40 a.m."/>
    <x v="1"/>
    <s v="1/5 | Baikonur Cosmodrome, Republic of Kazakhstan"/>
    <x v="0"/>
    <x v="0"/>
    <x v="0"/>
  </r>
  <r>
    <s v="Vanguard | Vanguard"/>
    <x v="1"/>
    <s v="US Navy"/>
    <s v="Vanguard"/>
    <s v="Vanguard"/>
    <s v="09/26/1958 3:38 p.m."/>
    <x v="1"/>
    <s v="Launch Complex 18A | Cape Canaveral, FL, USA"/>
    <x v="1"/>
    <x v="1"/>
    <x v="1"/>
  </r>
  <r>
    <s v="Thor Able I | Pioneer 1"/>
    <x v="0"/>
    <s v="Army Ballistic Missile Agency"/>
    <s v="Thor Able I"/>
    <s v="Pioneer 1"/>
    <s v="10/11/1958 8:42 a.m."/>
    <x v="1"/>
    <s v="Space Launch Complex 17A | Cape Canaveral, FL, USA"/>
    <x v="1"/>
    <x v="1"/>
    <x v="1"/>
  </r>
  <r>
    <s v="Vostok-L 8K72 | Luna-1b"/>
    <x v="1"/>
    <s v="Soviet Space Program"/>
    <s v="Vostok-L 8K72"/>
    <s v="Luna-1b"/>
    <s v="10/11/1958 9:41 p.m."/>
    <x v="1"/>
    <s v="1/5 | Baikonur Cosmodrome, Republic of Kazakhstan"/>
    <x v="0"/>
    <x v="0"/>
    <x v="0"/>
  </r>
  <r>
    <s v="Juno-I | Beacon"/>
    <x v="1"/>
    <s v="Army Ballistic Missile Agency"/>
    <s v="Juno-I"/>
    <s v="Beacon"/>
    <s v="10/23/1958 3:21 a.m."/>
    <x v="1"/>
    <s v="Launch Complex 5 | Cape Canaveral, FL, USA"/>
    <x v="1"/>
    <x v="1"/>
    <x v="1"/>
  </r>
  <r>
    <s v="Thor Able I | Pioneer 2"/>
    <x v="1"/>
    <s v="Army Ballistic Missile Agency"/>
    <s v="Thor Able I"/>
    <s v="Pioneer 2"/>
    <s v="11/08/1958 7:30 a.m."/>
    <x v="1"/>
    <s v="Space Launch Complex 17A | Cape Canaveral, FL, USA"/>
    <x v="1"/>
    <x v="1"/>
    <x v="1"/>
  </r>
  <r>
    <s v="Vostok-L 8K72 | Luna-1c"/>
    <x v="1"/>
    <s v="Soviet Space Program"/>
    <s v="Vostok-L 8K72"/>
    <s v="Luna-1c"/>
    <s v="12/04/1958 6:18 p.m."/>
    <x v="1"/>
    <s v="1/5 | Baikonur Cosmodrome, Republic of Kazakhstan"/>
    <x v="0"/>
    <x v="0"/>
    <x v="0"/>
  </r>
  <r>
    <s v="Juno II | Pioneer 3"/>
    <x v="0"/>
    <s v="National Aeronautics and Space Administration"/>
    <s v="Juno II"/>
    <s v="Pioneer 3"/>
    <s v="12/06/1958 5:44 a.m."/>
    <x v="1"/>
    <s v="Launch Complex 5 | Cape Canaveral, FL, USA"/>
    <x v="1"/>
    <x v="1"/>
    <x v="1"/>
  </r>
  <r>
    <s v="Atlas B | SCORE"/>
    <x v="0"/>
    <s v="US Army"/>
    <s v="Atlas B"/>
    <s v="SCORE"/>
    <s v="12/18/1958 11:02 p.m."/>
    <x v="1"/>
    <s v="Launch Complex 11 | Cape Canaveral, FL, USA"/>
    <x v="1"/>
    <x v="1"/>
    <x v="1"/>
  </r>
  <r>
    <s v="Vostok-L 8K72 | Luna-1"/>
    <x v="0"/>
    <s v="Soviet Space Program"/>
    <s v="Vostok-L 8K72"/>
    <s v="Luna-1"/>
    <s v="01/02/1959 4:41 p.m."/>
    <x v="2"/>
    <s v="1/5 | Baikonur Cosmodrome, Republic of Kazakhstan"/>
    <x v="0"/>
    <x v="0"/>
    <x v="0"/>
  </r>
  <r>
    <s v="Vanguard | Vanguard II"/>
    <x v="0"/>
    <s v="US Navy"/>
    <s v="Vanguard"/>
    <s v="Vanguard II"/>
    <s v="02/17/1959 3:55 p.m."/>
    <x v="2"/>
    <s v="Launch Complex 18A | Cape Canaveral, FL, USA"/>
    <x v="1"/>
    <x v="1"/>
    <x v="1"/>
  </r>
  <r>
    <s v="Thor Agena A | Discoverer 1"/>
    <x v="1"/>
    <s v="United States Air Force"/>
    <s v="Thor Agena A"/>
    <s v="Discoverer 1"/>
    <s v="02/28/1959 9:49 p.m."/>
    <x v="2"/>
    <s v="Space Launch Complex 1W | Vandenberg SFB, CA, USA"/>
    <x v="1"/>
    <x v="1"/>
    <x v="1"/>
  </r>
  <r>
    <s v="Juno II | Pioneer 4"/>
    <x v="0"/>
    <s v="National Aeronautics and Space Administration"/>
    <s v="Juno II"/>
    <s v="Pioneer 4"/>
    <s v="03/03/1959 5:10 a.m."/>
    <x v="2"/>
    <s v="Launch Complex 5 | Cape Canaveral, FL, USA"/>
    <x v="1"/>
    <x v="1"/>
    <x v="1"/>
  </r>
  <r>
    <s v="Thor Agena A | Discoverer 2"/>
    <x v="0"/>
    <s v="United States Air Force"/>
    <s v="Thor Agena A"/>
    <s v="Discoverer 2"/>
    <s v="04/13/1959 9:18 p.m."/>
    <x v="2"/>
    <s v="Space Launch Complex 1W | Vandenberg SFB, CA, USA"/>
    <x v="1"/>
    <x v="1"/>
    <x v="1"/>
  </r>
  <r>
    <s v="Vanguard | Vanguard"/>
    <x v="1"/>
    <s v="US Navy"/>
    <s v="Vanguard"/>
    <s v="Vanguard"/>
    <s v="04/14/1959 2:49 a.m."/>
    <x v="2"/>
    <s v="Launch Complex 18A | Cape Canaveral, FL, USA"/>
    <x v="1"/>
    <x v="1"/>
    <x v="1"/>
  </r>
  <r>
    <s v="Thor Agena A | Discoverer 3"/>
    <x v="1"/>
    <s v="United States Air Force"/>
    <s v="Thor Agena A"/>
    <s v="Discoverer 3"/>
    <s v="06/03/1959 8:09 p.m."/>
    <x v="2"/>
    <s v="Space Launch Complex 1W | Vandenberg SFB, CA, USA"/>
    <x v="1"/>
    <x v="1"/>
    <x v="1"/>
  </r>
  <r>
    <s v="Vostok-L 8K72 | Luna-2a"/>
    <x v="1"/>
    <s v="Soviet Space Program"/>
    <s v="Vostok-L 8K72"/>
    <s v="Luna-2a"/>
    <s v="06/18/1959 8:08 a.m."/>
    <x v="2"/>
    <s v="1/5 | Baikonur Cosmodrome, Republic of Kazakhstan"/>
    <x v="0"/>
    <x v="0"/>
    <x v="0"/>
  </r>
  <r>
    <s v="Vanguard | Vanguard"/>
    <x v="1"/>
    <s v="US Navy"/>
    <s v="Vanguard"/>
    <s v="Vanguard"/>
    <s v="06/22/1959 8:16 p.m."/>
    <x v="2"/>
    <s v="Launch Complex 18A | Cape Canaveral, FL, USA"/>
    <x v="1"/>
    <x v="1"/>
    <x v="1"/>
  </r>
  <r>
    <s v="Thor Agena A | Discoverer 4"/>
    <x v="1"/>
    <s v="United States Air Force"/>
    <s v="Thor Agena A"/>
    <s v="Discoverer 4"/>
    <s v="06/25/1959 10:47 p.m."/>
    <x v="2"/>
    <s v="Space Launch Complex 1E | Vandenberg SFB, CA, USA"/>
    <x v="1"/>
    <x v="1"/>
    <x v="1"/>
  </r>
  <r>
    <s v="Juno II | NASA S-1"/>
    <x v="1"/>
    <s v="National Aeronautics and Space Administration"/>
    <s v="Juno II"/>
    <s v="NASA S-1"/>
    <s v="07/16/1959 5:37 p.m."/>
    <x v="2"/>
    <s v="Launch Complex 5 | Cape Canaveral, FL, USA"/>
    <x v="1"/>
    <x v="1"/>
    <x v="1"/>
  </r>
  <r>
    <s v="Thor Able III | Explorer 6"/>
    <x v="0"/>
    <s v="United States Air Force"/>
    <s v="Thor Able III"/>
    <s v="Explorer 6"/>
    <s v="08/07/1959 2:24 p.m."/>
    <x v="2"/>
    <s v="Space Launch Complex 17A | Cape Canaveral, FL, USA"/>
    <x v="1"/>
    <x v="1"/>
    <x v="1"/>
  </r>
  <r>
    <s v="Thor Agena A | Discoverer 5"/>
    <x v="0"/>
    <s v="United States Air Force"/>
    <s v="Thor Agena A"/>
    <s v="Discoverer 5"/>
    <s v="08/13/1959 7 p.m."/>
    <x v="2"/>
    <s v="Space Launch Complex 1W | Vandenberg SFB, CA, USA"/>
    <x v="1"/>
    <x v="1"/>
    <x v="1"/>
  </r>
  <r>
    <s v="Juno II | Beacon"/>
    <x v="1"/>
    <s v="National Aeronautics and Space Administration"/>
    <s v="Juno II"/>
    <s v="Beacon"/>
    <s v="08/15/1959 12:31 a.m."/>
    <x v="2"/>
    <s v="Launch Complex 26B | Cape Canaveral, FL, USA"/>
    <x v="1"/>
    <x v="1"/>
    <x v="1"/>
  </r>
  <r>
    <s v="Thor Agena A | Discoverer 6"/>
    <x v="0"/>
    <s v="United States Air Force"/>
    <s v="Thor Agena A"/>
    <s v="Discoverer 6"/>
    <s v="08/19/1959 7:24 p.m."/>
    <x v="2"/>
    <s v="Space Launch Complex 1E | Vandenberg SFB, CA, USA"/>
    <x v="1"/>
    <x v="1"/>
    <x v="1"/>
  </r>
  <r>
    <s v="Little Joe | LJ-1"/>
    <x v="1"/>
    <s v="National Aeronautics and Space Administration"/>
    <s v="Little Joe"/>
    <s v="LJ-1"/>
    <s v="08/21/1959 noon"/>
    <x v="2"/>
    <s v="Launch Area 1 | Wallops Island, Virginia, USA"/>
    <x v="1"/>
    <x v="1"/>
    <x v="1"/>
  </r>
  <r>
    <s v="Atlas LV-3B | Big Joe 1"/>
    <x v="2"/>
    <s v="National Aeronautics and Space Administration"/>
    <s v="Atlas LV-3B"/>
    <s v="Big Joe 1"/>
    <s v="09/09/1959 8:19 a.m."/>
    <x v="2"/>
    <s v="Space Launch Complex 14 | Cape Canaveral, FL, USA"/>
    <x v="1"/>
    <x v="1"/>
    <x v="1"/>
  </r>
  <r>
    <s v="Vostok-L 8K72 | Luna-2"/>
    <x v="0"/>
    <s v="Soviet Space Program"/>
    <s v="Vostok-L 8K72"/>
    <s v="Luna-2"/>
    <s v="09/12/1959 6:39 a.m."/>
    <x v="2"/>
    <s v="1/5 | Baikonur Cosmodrome, Republic of Kazakhstan"/>
    <x v="0"/>
    <x v="0"/>
    <x v="0"/>
  </r>
  <r>
    <s v="Thor Able II | Transit 1A"/>
    <x v="1"/>
    <s v="United States Air Force"/>
    <s v="Thor Able II"/>
    <s v="Transit 1A"/>
    <s v="09/17/1959 2:34 p.m."/>
    <x v="2"/>
    <s v="Space Launch Complex 17A | Cape Canaveral, FL, USA"/>
    <x v="1"/>
    <x v="1"/>
    <x v="1"/>
  </r>
  <r>
    <s v="Vanguard | Vanguard III"/>
    <x v="0"/>
    <s v="US Navy"/>
    <s v="Vanguard"/>
    <s v="Vanguard III"/>
    <s v="09/18/1959 5:20 a.m."/>
    <x v="2"/>
    <s v="Launch Complex 18A | Cape Canaveral, FL, USA"/>
    <x v="1"/>
    <x v="1"/>
    <x v="1"/>
  </r>
  <r>
    <s v="Vostok-L 8K72 | Luna-3"/>
    <x v="0"/>
    <s v="Soviet Space Program"/>
    <s v="Vostok-L 8K72"/>
    <s v="Luna-3"/>
    <s v="10/04/1959 12:43 a.m."/>
    <x v="2"/>
    <s v="1/5 | Baikonur Cosmodrome, Republic of Kazakhstan"/>
    <x v="0"/>
    <x v="0"/>
    <x v="0"/>
  </r>
  <r>
    <s v="Little Joe | LJ-6"/>
    <x v="2"/>
    <s v="National Aeronautics and Space Administration"/>
    <s v="Little Joe"/>
    <s v="LJ-6"/>
    <s v="10/04/1959 10 a.m."/>
    <x v="2"/>
    <s v="Launch Area 1 | Wallops Island, Virginia, USA"/>
    <x v="1"/>
    <x v="1"/>
    <x v="1"/>
  </r>
  <r>
    <s v="Juno II | Explorer 7"/>
    <x v="0"/>
    <s v="National Aeronautics and Space Administration"/>
    <s v="Juno II"/>
    <s v="Explorer 7"/>
    <s v="10/13/1959 3:30 p.m."/>
    <x v="2"/>
    <s v="Launch Complex 5 | Cape Canaveral, FL, USA"/>
    <x v="1"/>
    <x v="1"/>
    <x v="1"/>
  </r>
  <r>
    <s v="Little Joe | LJ-1A"/>
    <x v="2"/>
    <s v="National Aeronautics and Space Administration"/>
    <s v="Little Joe"/>
    <s v="LJ-1A"/>
    <s v="11/04/1959 2:30 p.m."/>
    <x v="2"/>
    <s v="Launch Area 1 | Wallops Island, Virginia, USA"/>
    <x v="1"/>
    <x v="1"/>
    <x v="1"/>
  </r>
  <r>
    <s v="Thor Agena A | Discoverer 7"/>
    <x v="0"/>
    <s v="United States Air Force"/>
    <s v="Thor Agena A"/>
    <s v="Discoverer 7"/>
    <s v="11/07/1959 8:28 p.m."/>
    <x v="2"/>
    <s v="Space Launch Complex 1W | Vandenberg SFB, CA, USA"/>
    <x v="1"/>
    <x v="1"/>
    <x v="1"/>
  </r>
  <r>
    <s v="Thor Agena A | Discoverer 8"/>
    <x v="0"/>
    <s v="United States Air Force"/>
    <s v="Thor Agena A"/>
    <s v="Discoverer 8"/>
    <s v="11/20/1959 7:25 p.m."/>
    <x v="2"/>
    <s v="Space Launch Complex 1E | Vandenberg SFB, CA, USA"/>
    <x v="1"/>
    <x v="1"/>
    <x v="1"/>
  </r>
  <r>
    <s v="Atlas-Able | P-3"/>
    <x v="1"/>
    <s v="United States Air Force"/>
    <s v="Atlas-Able"/>
    <s v="P-3"/>
    <s v="11/26/1959 7:26 a.m."/>
    <x v="2"/>
    <s v="Space Launch Complex 14 | Cape Canaveral, FL, USA"/>
    <x v="1"/>
    <x v="1"/>
    <x v="1"/>
  </r>
  <r>
    <s v="Little Joe | LJ-2"/>
    <x v="0"/>
    <s v="National Aeronautics and Space Administration"/>
    <s v="Little Joe"/>
    <s v="LJ-2"/>
    <s v="12/04/1959 4:20 p.m."/>
    <x v="2"/>
    <s v="Launch Area 1 | Wallops Island, Virginia, USA"/>
    <x v="1"/>
    <x v="1"/>
    <x v="1"/>
  </r>
  <r>
    <s v="Little Joe | LJ-1B"/>
    <x v="0"/>
    <s v="National Aeronautics and Space Administration"/>
    <s v="Little Joe"/>
    <s v="LJ-1B"/>
    <s v="01/21/1960 2:23 p.m."/>
    <x v="3"/>
    <s v="Launch Area 1 | Wallops Island, Virginia, USA"/>
    <x v="1"/>
    <x v="1"/>
    <x v="1"/>
  </r>
  <r>
    <s v="Thor Agena A | Discoverer 9"/>
    <x v="1"/>
    <s v="United States Air Force"/>
    <s v="Thor Agena A"/>
    <s v="Discoverer 9"/>
    <s v="02/04/1960 6:51 p.m."/>
    <x v="3"/>
    <s v="Space Launch Complex 1W | Vandenberg SFB, CA, USA"/>
    <x v="1"/>
    <x v="1"/>
    <x v="1"/>
  </r>
  <r>
    <s v="Thor Agena A | Discoverer 10"/>
    <x v="1"/>
    <s v="United States Air Force"/>
    <s v="Thor Agena A"/>
    <s v="Discoverer 10"/>
    <s v="02/19/1960 8:15 p.m."/>
    <x v="3"/>
    <s v="Space Launch Complex 1E | Vandenberg SFB, CA, USA"/>
    <x v="1"/>
    <x v="1"/>
    <x v="1"/>
  </r>
  <r>
    <s v="Atlas Agena A | Midas 1"/>
    <x v="1"/>
    <s v="United States Air Force"/>
    <s v="Atlas Agena A"/>
    <s v="Midas 1"/>
    <s v="02/26/1960 5:25 p.m."/>
    <x v="3"/>
    <s v="Space Launch Complex 14 | Cape Canaveral, FL, USA"/>
    <x v="1"/>
    <x v="1"/>
    <x v="1"/>
  </r>
  <r>
    <s v="Thor Able IV | Pioneer V"/>
    <x v="0"/>
    <s v="United States Air Force"/>
    <s v="Thor Able IV"/>
    <s v="Pioneer V"/>
    <s v="03/11/1960 1 p.m."/>
    <x v="3"/>
    <s v="Space Launch Complex 17A | Cape Canaveral, FL, USA"/>
    <x v="1"/>
    <x v="1"/>
    <x v="1"/>
  </r>
  <r>
    <s v="Juno II | NASA S-46"/>
    <x v="1"/>
    <s v="National Aeronautics and Space Administration"/>
    <s v="Juno II"/>
    <s v="NASA S-46"/>
    <s v="03/23/1960 1:35 p.m."/>
    <x v="3"/>
    <s v="Launch Complex 26B | Cape Canaveral, FL, USA"/>
    <x v="1"/>
    <x v="1"/>
    <x v="1"/>
  </r>
  <r>
    <s v="Thor Able II | Tiros 1"/>
    <x v="0"/>
    <s v="United States Air Force"/>
    <s v="Thor Able II"/>
    <s v="Tiros 1"/>
    <s v="04/01/1960 11:40 a.m."/>
    <x v="3"/>
    <s v="Space Launch Complex 17A | Cape Canaveral, FL, USA"/>
    <x v="1"/>
    <x v="1"/>
    <x v="1"/>
  </r>
  <r>
    <s v="Thor DM-21 Ablestar | Transit 1B"/>
    <x v="0"/>
    <s v="United States Air Force"/>
    <s v="Thor DM-21 Ablestar"/>
    <s v="Transit 1B"/>
    <s v="04/13/1960 12:02 p.m."/>
    <x v="3"/>
    <s v="Space Launch Complex 17B | Cape Canaveral, FL, USA"/>
    <x v="1"/>
    <x v="1"/>
    <x v="1"/>
  </r>
  <r>
    <s v="Vostok-L 8K72 | Luna-4a"/>
    <x v="1"/>
    <s v="Soviet Space Program"/>
    <s v="Vostok-L 8K72"/>
    <s v="Luna-4a"/>
    <s v="04/15/1960 3:06 p.m."/>
    <x v="3"/>
    <s v="1/5 | Baikonur Cosmodrome, Republic of Kazakhstan"/>
    <x v="0"/>
    <x v="0"/>
    <x v="0"/>
  </r>
  <r>
    <s v="Thor Agena A | Discoverer 11"/>
    <x v="0"/>
    <s v="United States Air Force"/>
    <s v="Thor Agena A"/>
    <s v="Discoverer 11"/>
    <s v="04/15/1960 8:30 p.m."/>
    <x v="3"/>
    <s v="Space Launch Complex 1E | Vandenberg SFB, CA, USA"/>
    <x v="1"/>
    <x v="1"/>
    <x v="1"/>
  </r>
  <r>
    <s v="Vostok-L 8K72 | Luna-4b"/>
    <x v="1"/>
    <s v="Soviet Space Program"/>
    <s v="Vostok-L 8K72"/>
    <s v="Luna-4b"/>
    <s v="04/16/1960 4:07 p.m."/>
    <x v="3"/>
    <s v="1/5 | Baikonur Cosmodrome, Republic of Kazakhstan"/>
    <x v="0"/>
    <x v="0"/>
    <x v="0"/>
  </r>
  <r>
    <s v="Thor Delta | Echo"/>
    <x v="1"/>
    <s v="United States Air Force"/>
    <s v="Thor Delta"/>
    <s v="Echo"/>
    <s v="05/13/1960 9:16 a.m."/>
    <x v="3"/>
    <s v="Space Launch Complex 17A | Cape Canaveral, FL, USA"/>
    <x v="1"/>
    <x v="1"/>
    <x v="1"/>
  </r>
  <r>
    <s v="Vostok 8K72 | Korabl'-Sputnik-1"/>
    <x v="0"/>
    <s v="Soviet Space Program"/>
    <s v="Vostok 8K72"/>
    <s v="Korabl'-Sputnik-1"/>
    <s v="05/15/1960 midnight"/>
    <x v="3"/>
    <s v="1/5 | Baikonur Cosmodrome, Republic of Kazakhstan"/>
    <x v="0"/>
    <x v="0"/>
    <x v="0"/>
  </r>
  <r>
    <s v="Atlas Agena A | Midas 2"/>
    <x v="0"/>
    <s v="United States Air Force"/>
    <s v="Atlas Agena A"/>
    <s v="Midas 2"/>
    <s v="05/24/1960 5:36 p.m."/>
    <x v="3"/>
    <s v="Space Launch Complex 14 | Cape Canaveral, FL, USA"/>
    <x v="1"/>
    <x v="1"/>
    <x v="1"/>
  </r>
  <r>
    <s v="Thor DM-21 Ablestar | Transit 2A"/>
    <x v="0"/>
    <s v="United States Air Force"/>
    <s v="Thor DM-21 Ablestar"/>
    <s v="Transit 2A"/>
    <s v="06/22/1960 5:54 a.m."/>
    <x v="3"/>
    <s v="Space Launch Complex 17B | Cape Canaveral, FL, USA"/>
    <x v="1"/>
    <x v="1"/>
    <x v="1"/>
  </r>
  <r>
    <s v="Thor Agena A | Discoverer 12"/>
    <x v="1"/>
    <s v="United States Air Force"/>
    <s v="Thor Agena A"/>
    <s v="Discoverer 12"/>
    <s v="06/29/1960 10 p.m."/>
    <x v="3"/>
    <s v="Space Launch Complex 1W | Vandenberg SFB, CA, USA"/>
    <x v="1"/>
    <x v="1"/>
    <x v="1"/>
  </r>
  <r>
    <s v="Vostok 8K72 | Korabl-Sputnik (2)"/>
    <x v="1"/>
    <s v="Soviet Space Program"/>
    <s v="Vostok 8K72"/>
    <s v="Korabl-Sputnik (2)"/>
    <s v="07/28/1960 9:31 a.m."/>
    <x v="3"/>
    <s v="1/5 | Baikonur Cosmodrome, Republic of Kazakhstan"/>
    <x v="0"/>
    <x v="0"/>
    <x v="0"/>
  </r>
  <r>
    <s v="Atlas LV-3B | Mercury-Atlas 1"/>
    <x v="1"/>
    <s v="National Aeronautics and Space Administration"/>
    <s v="Atlas LV-3B"/>
    <s v="Mercury-Atlas 1"/>
    <s v="07/29/1960 1:13 p.m."/>
    <x v="3"/>
    <s v="Space Launch Complex 14 | Cape Canaveral, FL, USA"/>
    <x v="1"/>
    <x v="1"/>
    <x v="1"/>
  </r>
  <r>
    <s v="Thor Agena A | Discoverer 13"/>
    <x v="0"/>
    <s v="United States Air Force"/>
    <s v="Thor Agena A"/>
    <s v="Discoverer 13"/>
    <s v="08/10/1960 8:37 p.m."/>
    <x v="3"/>
    <s v="Space Launch Complex 1E | Vandenberg SFB, CA, USA"/>
    <x v="1"/>
    <x v="1"/>
    <x v="1"/>
  </r>
  <r>
    <s v="Thor Delta | Echo 1"/>
    <x v="0"/>
    <s v="United States Air Force"/>
    <s v="Thor Delta"/>
    <s v="Echo 1"/>
    <s v="08/12/1960 9:39 a.m."/>
    <x v="3"/>
    <s v="Space Launch Complex 17A | Cape Canaveral, FL, USA"/>
    <x v="1"/>
    <x v="1"/>
    <x v="1"/>
  </r>
  <r>
    <s v="Thor Agena A | Discoverer 14"/>
    <x v="0"/>
    <s v="United States Air Force"/>
    <s v="Thor Agena A"/>
    <s v="Discoverer 14"/>
    <s v="08/18/1960 7:57 p.m."/>
    <x v="3"/>
    <s v="Space Launch Complex 1W | Vandenberg SFB, CA, USA"/>
    <x v="1"/>
    <x v="1"/>
    <x v="1"/>
  </r>
  <r>
    <s v="Thor DM-21 Ablestar | Courier 1A"/>
    <x v="1"/>
    <s v="United States Air Force"/>
    <s v="Thor DM-21 Ablestar"/>
    <s v="Courier 1A"/>
    <s v="08/18/1960 7:58 p.m."/>
    <x v="3"/>
    <s v="Space Launch Complex 17B | Cape Canaveral, FL, USA"/>
    <x v="1"/>
    <x v="1"/>
    <x v="1"/>
  </r>
  <r>
    <s v="Vostok 8K72 | Korabl'-Sputnik-2"/>
    <x v="0"/>
    <s v="Soviet Space Program"/>
    <s v="Vostok 8K72"/>
    <s v="Korabl'-Sputnik-2"/>
    <s v="08/19/1960 8:44 a.m."/>
    <x v="3"/>
    <s v="1/5 | Baikonur Cosmodrome, Republic of Kazakhstan"/>
    <x v="0"/>
    <x v="0"/>
    <x v="0"/>
  </r>
  <r>
    <s v="Thor Agena A | Discoverer 15"/>
    <x v="0"/>
    <s v="United States Air Force"/>
    <s v="Thor Agena A"/>
    <s v="Discoverer 15"/>
    <s v="09/13/1960 10:13 p.m."/>
    <x v="3"/>
    <s v="Space Launch Complex 1E | Vandenberg SFB, CA, USA"/>
    <x v="1"/>
    <x v="1"/>
    <x v="1"/>
  </r>
  <r>
    <s v="Blue Scout Jr | Blue Scout D-1"/>
    <x v="0"/>
    <s v="United States Air Force"/>
    <s v="Blue Scout Jr"/>
    <s v="Blue Scout D-1"/>
    <s v="09/21/1960 1:01 p.m."/>
    <x v="3"/>
    <s v="Launch Complex 18A | Cape Canaveral, FL, USA"/>
    <x v="1"/>
    <x v="1"/>
    <x v="1"/>
  </r>
  <r>
    <s v="Atlas-Able | P-30 (Able VA)"/>
    <x v="1"/>
    <s v="United States Air Force"/>
    <s v="Atlas-Able"/>
    <s v="P-30 (Able VA)"/>
    <s v="09/25/1960 3:13 p.m."/>
    <x v="3"/>
    <s v="Launch Complex 12 | Cape Canaveral, FL, USA"/>
    <x v="1"/>
    <x v="1"/>
    <x v="1"/>
  </r>
  <r>
    <s v="Scout X-1 | ST-2"/>
    <x v="0"/>
    <s v="National Aeronautics and Space Administration"/>
    <s v="Scout X-1"/>
    <s v="ST-2"/>
    <s v="10/04/1960 3:23 p.m."/>
    <x v="3"/>
    <s v="Launch Area 3 | Wallops Island, Virginia, USA"/>
    <x v="1"/>
    <x v="1"/>
    <x v="1"/>
  </r>
  <r>
    <s v="Thor DM-21 Ablestar | Courier 1B"/>
    <x v="0"/>
    <s v="United States Air Force"/>
    <s v="Thor DM-21 Ablestar"/>
    <s v="Courier 1B"/>
    <s v="10/04/1960 5:50 p.m."/>
    <x v="3"/>
    <s v="Space Launch Complex 17B | Cape Canaveral, FL, USA"/>
    <x v="1"/>
    <x v="1"/>
    <x v="1"/>
  </r>
  <r>
    <s v="Molniya 8K78 | Mars-1a"/>
    <x v="1"/>
    <s v="Soviet Space Program"/>
    <s v="Molniya 8K78"/>
    <s v="Mars-1a"/>
    <s v="10/10/1960 2:27 p.m."/>
    <x v="3"/>
    <s v="1/5 | Baikonur Cosmodrome, Republic of Kazakhstan"/>
    <x v="0"/>
    <x v="0"/>
    <x v="0"/>
  </r>
  <r>
    <s v="Atlas Agena A | Samos 1"/>
    <x v="1"/>
    <s v="United States Air Force"/>
    <s v="Atlas Agena A"/>
    <s v="Samos 1"/>
    <s v="10/11/1960 8:33 p.m."/>
    <x v="3"/>
    <s v="Space Launch Complex 3W | Vandenberg SFB, CA, USA"/>
    <x v="1"/>
    <x v="1"/>
    <x v="1"/>
  </r>
  <r>
    <s v="Molniya 8K78 | Mars-1b"/>
    <x v="1"/>
    <s v="Soviet Space Program"/>
    <s v="Molniya 8K78"/>
    <s v="Mars-1b"/>
    <s v="10/14/1960 1:51 p.m."/>
    <x v="3"/>
    <s v="1/5 | Baikonur Cosmodrome, Republic of Kazakhstan"/>
    <x v="0"/>
    <x v="0"/>
    <x v="0"/>
  </r>
  <r>
    <s v="Thor DM-21 Agena-B | Discoverer 16"/>
    <x v="1"/>
    <s v="United States Air Force"/>
    <s v="Thor DM-21 Agena-B"/>
    <s v="Discoverer 16"/>
    <s v="10/26/1960 8:26 p.m."/>
    <x v="3"/>
    <s v="Space Launch Complex 1W | Vandenberg SFB, CA, USA"/>
    <x v="1"/>
    <x v="1"/>
    <x v="1"/>
  </r>
  <r>
    <s v="Juno II | Explorer 8"/>
    <x v="0"/>
    <s v="National Aeronautics and Space Administration"/>
    <s v="Juno II"/>
    <s v="Explorer 8"/>
    <s v="11/03/1960 5:23 a.m."/>
    <x v="3"/>
    <s v="Launch Complex 26B | Cape Canaveral, FL, USA"/>
    <x v="1"/>
    <x v="1"/>
    <x v="1"/>
  </r>
  <r>
    <s v="Little Joe | LJ-5"/>
    <x v="1"/>
    <s v="National Aeronautics and Space Administration"/>
    <s v="Little Joe"/>
    <s v="LJ-5"/>
    <s v="11/08/1960 3:18 p.m."/>
    <x v="3"/>
    <s v="Launch Area 1 | Wallops Island, Virginia, USA"/>
    <x v="1"/>
    <x v="1"/>
    <x v="1"/>
  </r>
  <r>
    <s v="Thor DM-21 Agena-B | Discoverer 17"/>
    <x v="0"/>
    <s v="United States Air Force"/>
    <s v="Thor DM-21 Agena-B"/>
    <s v="Discoverer 17"/>
    <s v="11/12/1960 8:42 p.m."/>
    <x v="3"/>
    <s v="Space Launch Complex 1E | Vandenberg SFB, CA, USA"/>
    <x v="1"/>
    <x v="1"/>
    <x v="1"/>
  </r>
  <r>
    <s v="Redstone MRLV | Mercury-Redstone 1"/>
    <x v="1"/>
    <s v="National Aeronautics and Space Administration"/>
    <s v="Redstone"/>
    <s v="Mercury-Redstone 1"/>
    <s v="11/21/1960 2 p.m."/>
    <x v="3"/>
    <s v="Launch Complex 5 | Cape Canaveral, FL, USA"/>
    <x v="1"/>
    <x v="1"/>
    <x v="1"/>
  </r>
  <r>
    <s v="Thor Delta | Tiros 2"/>
    <x v="0"/>
    <s v="United States Air Force"/>
    <s v="Thor Delta"/>
    <s v="Tiros 2"/>
    <s v="11/23/1960 11:13 a.m."/>
    <x v="3"/>
    <s v="Space Launch Complex 17A | Cape Canaveral, FL, USA"/>
    <x v="1"/>
    <x v="1"/>
    <x v="1"/>
  </r>
  <r>
    <s v="Thor DM-21 Ablestar | Transit 3A"/>
    <x v="1"/>
    <s v="United States Air Force"/>
    <s v="Thor DM-21 Ablestar"/>
    <s v="Transit 3A"/>
    <s v="11/30/1960 7:50 p.m."/>
    <x v="3"/>
    <s v="Space Launch Complex 17B | Cape Canaveral, FL, USA"/>
    <x v="1"/>
    <x v="1"/>
    <x v="1"/>
  </r>
  <r>
    <s v="Vostok 8K72 | Korabl'-Sputnik-3"/>
    <x v="0"/>
    <s v="Soviet Space Program"/>
    <s v="Vostok 8K72"/>
    <s v="Korabl'-Sputnik-3"/>
    <s v="12/01/1960 7:30 a.m."/>
    <x v="3"/>
    <s v="1/5 | Baikonur Cosmodrome, Republic of Kazakhstan"/>
    <x v="0"/>
    <x v="0"/>
    <x v="0"/>
  </r>
  <r>
    <s v="Scout X-1 | NASA S-56"/>
    <x v="1"/>
    <s v="National Aeronautics and Space Administration"/>
    <s v="Scout X-1"/>
    <s v="NASA S-56"/>
    <s v="12/04/1960 9:14 p.m."/>
    <x v="3"/>
    <s v="Launch Area 3 | Wallops Island, Virginia, USA"/>
    <x v="1"/>
    <x v="1"/>
    <x v="1"/>
  </r>
  <r>
    <s v="Thor DM-21 Agena-B | Discoverer 18"/>
    <x v="0"/>
    <s v="United States Air Force"/>
    <s v="Thor DM-21 Agena-B"/>
    <s v="Discoverer 18"/>
    <s v="12/07/1960 8:20 p.m."/>
    <x v="3"/>
    <s v="Space Launch Complex 1W | Vandenberg SFB, CA, USA"/>
    <x v="1"/>
    <x v="1"/>
    <x v="1"/>
  </r>
  <r>
    <s v="Atlas-Able | P-31"/>
    <x v="1"/>
    <s v="United States Air Force"/>
    <s v="Atlas-Able"/>
    <s v="P-31"/>
    <s v="12/15/1960 9:10 a.m."/>
    <x v="3"/>
    <s v="Launch Complex 12 | Cape Canaveral, FL, USA"/>
    <x v="1"/>
    <x v="1"/>
    <x v="1"/>
  </r>
  <r>
    <s v="Redstone MRLV | Mercury-Redstone 1A"/>
    <x v="0"/>
    <s v="National Aeronautics and Space Administration"/>
    <s v="Redstone"/>
    <s v="Mercury-Redstone 1A"/>
    <s v="12/19/1960 4:15 p.m."/>
    <x v="3"/>
    <s v="Launch Complex 5 | Cape Canaveral, FL, USA"/>
    <x v="1"/>
    <x v="1"/>
    <x v="1"/>
  </r>
  <r>
    <s v="Thor DM-21 Agena-B | Discoverer 19"/>
    <x v="0"/>
    <s v="United States Air Force"/>
    <s v="Thor DM-21 Agena-B"/>
    <s v="Discoverer 19"/>
    <s v="12/20/1960 8:32 p.m."/>
    <x v="3"/>
    <s v="Space Launch Complex 1E | Vandenberg SFB, CA, USA"/>
    <x v="1"/>
    <x v="1"/>
    <x v="1"/>
  </r>
  <r>
    <s v="Vostok | Korabl-Sputnik (4)"/>
    <x v="1"/>
    <s v="Soviet Space Program"/>
    <s v="Vostok"/>
    <s v="Korabl-Sputnik (4)"/>
    <s v="12/22/1960 7:45 a.m."/>
    <x v="3"/>
    <s v="1/5 | Baikonur Cosmodrome, Republic of Kazakhstan"/>
    <x v="0"/>
    <x v="0"/>
    <x v="0"/>
  </r>
  <r>
    <s v="Redstone MRLV | Mercury-Redstone 2"/>
    <x v="0"/>
    <s v="National Aeronautics and Space Administration"/>
    <s v="Redstone"/>
    <s v="Mercury-Redstone 2"/>
    <s v="01/31/1961 4:55 p.m."/>
    <x v="4"/>
    <s v="Launch Complex 5 | Cape Canaveral, FL, USA"/>
    <x v="1"/>
    <x v="1"/>
    <x v="1"/>
  </r>
  <r>
    <s v="Atlas LV-3A | Samos 2"/>
    <x v="0"/>
    <s v="United States Air Force"/>
    <s v="Atlas Agena B"/>
    <s v="—"/>
    <s v="01/31/1961 8:21 p.m."/>
    <x v="4"/>
    <s v="Space Launch Complex 3W | Vandenberg SFB, CA, USA"/>
    <x v="1"/>
    <x v="1"/>
    <x v="1"/>
  </r>
  <r>
    <s v="Molniya 8K78 | Venera-1VA 1"/>
    <x v="1"/>
    <s v="Soviet Space Program"/>
    <s v="Molniya 8K78"/>
    <s v="—"/>
    <s v="02/04/1961 1:18 a.m."/>
    <x v="4"/>
    <s v="1/5 | Baikonur Cosmodrome, Republic of Kazakhstan"/>
    <x v="0"/>
    <x v="0"/>
    <x v="0"/>
  </r>
  <r>
    <s v="Molniya 8K78 | Venera-1VA 2"/>
    <x v="0"/>
    <s v="Soviet Space Program"/>
    <s v="Molniya 8K78"/>
    <s v="—"/>
    <s v="02/12/1961 12:43 a.m."/>
    <x v="4"/>
    <s v="1/5 | Baikonur Cosmodrome, Republic of Kazakhstan"/>
    <x v="0"/>
    <x v="0"/>
    <x v="0"/>
  </r>
  <r>
    <s v="Scout X-1 | Explorer 9"/>
    <x v="0"/>
    <s v="National Aeronautics and Space Administration"/>
    <s v="Scout X-1"/>
    <s v="—"/>
    <s v="02/16/1961 1:05 p.m."/>
    <x v="4"/>
    <s v="Launch Area 3 | Wallops Island, Virginia, USA"/>
    <x v="1"/>
    <x v="1"/>
    <x v="1"/>
  </r>
  <r>
    <s v="Thor DM-21 Agena-B | KH-5 1"/>
    <x v="0"/>
    <s v="United States Air Force"/>
    <s v="Thor DM-21 Agena-B"/>
    <s v="KH-5 1"/>
    <s v="02/17/1961 8:25 p.m."/>
    <x v="4"/>
    <s v="Space Launch Complex 1W | Vandenberg SFB, CA, USA"/>
    <x v="1"/>
    <x v="1"/>
    <x v="1"/>
  </r>
  <r>
    <s v="Thor DM-21 Agena-B | Discoverer 21 (MIDAS RM-2)"/>
    <x v="0"/>
    <s v="United States Air Force"/>
    <s v="Thor DM-21 Agena-B"/>
    <s v="—"/>
    <s v="02/18/1961 10:57 p.m."/>
    <x v="4"/>
    <s v="Space Launch Complex 1E | Vandenberg SFB, CA, USA"/>
    <x v="1"/>
    <x v="1"/>
    <x v="1"/>
  </r>
  <r>
    <s v="Atlas LV-3B | Mercury-Atlas 2"/>
    <x v="0"/>
    <s v="National Aeronautics and Space Administration"/>
    <s v="Atlas LV-3B"/>
    <s v="Mercury-Atlas 2"/>
    <s v="02/21/1961 2:10 p.m."/>
    <x v="4"/>
    <s v="Space Launch Complex 14 | Cape Canaveral, FL, USA"/>
    <x v="1"/>
    <x v="1"/>
    <x v="1"/>
  </r>
  <r>
    <s v="Thor DM-21 Ablestar | Transit 3B &amp; LOFTI-1"/>
    <x v="2"/>
    <s v="United States Air Force"/>
    <s v="Thor DM-21 Ablestar"/>
    <s v="—"/>
    <s v="02/22/1961 3:45 a.m."/>
    <x v="4"/>
    <s v="Space Launch Complex 17B | Cape Canaveral, FL, USA"/>
    <x v="1"/>
    <x v="1"/>
    <x v="1"/>
  </r>
  <r>
    <s v="Juno II | S-45"/>
    <x v="1"/>
    <s v="Army Ballistic Missile Agency"/>
    <s v="Juno II"/>
    <s v="—"/>
    <s v="02/25/1961 12:13 a.m."/>
    <x v="4"/>
    <s v="Launch Complex 26B | Cape Canaveral, FL, USA"/>
    <x v="1"/>
    <x v="1"/>
    <x v="1"/>
  </r>
  <r>
    <s v="Vostok-K | Sputnik 9"/>
    <x v="0"/>
    <s v="Soviet Space Program"/>
    <s v="Vostok"/>
    <s v="—"/>
    <s v="03/09/1961 6:29 a.m."/>
    <x v="4"/>
    <s v="1/5 | Baikonur Cosmodrome, Republic of Kazakhstan"/>
    <x v="0"/>
    <x v="0"/>
    <x v="0"/>
  </r>
  <r>
    <s v="Little Joe | LJ-5A"/>
    <x v="2"/>
    <s v="National Aeronautics and Space Administration"/>
    <s v="Little Joe"/>
    <s v="LJ-5A"/>
    <s v="03/18/1961 4:49 p.m."/>
    <x v="4"/>
    <s v="Launch Area 1 | Wallops Island, Virginia, USA"/>
    <x v="1"/>
    <x v="1"/>
    <x v="1"/>
  </r>
  <r>
    <s v="Redstone MRLV | Mercury-Redstone BD"/>
    <x v="0"/>
    <s v="National Aeronautics and Space Administration"/>
    <s v="Redstone"/>
    <s v="Mercury-Redstone BD"/>
    <s v="03/24/1961 5:30 p.m."/>
    <x v="4"/>
    <s v="Launch Complex 5 | Cape Canaveral, FL, USA"/>
    <x v="1"/>
    <x v="1"/>
    <x v="1"/>
  </r>
  <r>
    <s v="Vostok-K | Sputnik 10"/>
    <x v="0"/>
    <s v="Soviet Space Program"/>
    <s v="Vostok"/>
    <s v="—"/>
    <s v="03/25/1961 5:54 a.m."/>
    <x v="4"/>
    <s v="1/5 | Baikonur Cosmodrome, Republic of Kazakhstan"/>
    <x v="0"/>
    <x v="0"/>
    <x v="0"/>
  </r>
  <r>
    <s v="Delta DM-19 | Explorer 10"/>
    <x v="0"/>
    <s v="United States Air Force"/>
    <s v="Delta DM-19"/>
    <s v="—"/>
    <s v="03/25/1961 3:17 p.m."/>
    <x v="4"/>
    <s v="Space Launch Complex 17A | Cape Canaveral, FL, USA"/>
    <x v="1"/>
    <x v="1"/>
    <x v="1"/>
  </r>
  <r>
    <s v="Thor DM-21 Agena-B | Discoverer 22"/>
    <x v="1"/>
    <s v="United States Air Force"/>
    <s v="Thor DM-21 Agena-B"/>
    <s v="—"/>
    <s v="03/30/1961 8:34 p.m."/>
    <x v="4"/>
    <s v="Space Launch Complex 1W | Vandenberg SFB, CA, USA"/>
    <x v="1"/>
    <x v="1"/>
    <x v="1"/>
  </r>
  <r>
    <s v="Thor DM-21 Agena-B | KH-5 2"/>
    <x v="0"/>
    <s v="United States Air Force"/>
    <s v="Thor DM-21 Agena-B"/>
    <s v="KH-5 2"/>
    <s v="04/08/1961 7:21 p.m."/>
    <x v="4"/>
    <s v="Space Launch Complex 1E | Vandenberg SFB, CA, USA"/>
    <x v="1"/>
    <x v="1"/>
    <x v="1"/>
  </r>
  <r>
    <s v="Vostok-K | Vostok 1"/>
    <x v="0"/>
    <s v="Soviet Space Program"/>
    <s v="Vostok"/>
    <s v="Vostok 1"/>
    <s v="04/12/1961 6:07 a.m."/>
    <x v="4"/>
    <s v="1/5 | Baikonur Cosmodrome, Republic of Kazakhstan"/>
    <x v="0"/>
    <x v="0"/>
    <x v="0"/>
  </r>
  <r>
    <s v="Trailblazer 1 | Trailblazer 1g"/>
    <x v="0"/>
    <s v="National Aeronautics and Space Administration"/>
    <s v="Trailblazer 1"/>
    <s v="Trailblazer 1g"/>
    <s v="04/21/1961 5:56 a.m."/>
    <x v="4"/>
    <s v="Unknown Pad | Wallops Island, Virginia, USA"/>
    <x v="1"/>
    <x v="1"/>
    <x v="1"/>
  </r>
  <r>
    <s v="Atlas LV-3B | Mercury-Atlas 3"/>
    <x v="1"/>
    <s v="National Aeronautics and Space Administration"/>
    <s v="Atlas LV-3B"/>
    <s v="Mercury-Atlas 3"/>
    <s v="04/25/1961 4:15 p.m."/>
    <x v="4"/>
    <s v="Space Launch Complex 14 | Cape Canaveral, FL, USA"/>
    <x v="1"/>
    <x v="1"/>
    <x v="1"/>
  </r>
  <r>
    <s v="Juno II | Explorer 11"/>
    <x v="0"/>
    <s v="Army Ballistic Missile Agency"/>
    <s v="Juno II"/>
    <s v="—"/>
    <s v="04/27/1961 2:16 p.m."/>
    <x v="4"/>
    <s v="Launch Complex 26B | Cape Canaveral, FL, USA"/>
    <x v="1"/>
    <x v="1"/>
    <x v="1"/>
  </r>
  <r>
    <s v="Little Joe | LJ-5B"/>
    <x v="0"/>
    <s v="National Aeronautics and Space Administration"/>
    <s v="Little Joe"/>
    <s v="LJ-5B"/>
    <s v="04/28/1961 2:03 p.m."/>
    <x v="4"/>
    <s v="Launch Area 4 | Wallops Island, Virginia, USA"/>
    <x v="1"/>
    <x v="1"/>
    <x v="1"/>
  </r>
  <r>
    <s v="Redstone MRLV | Mercury-Redstone 3"/>
    <x v="0"/>
    <s v="National Aeronautics and Space Administration"/>
    <s v="Redstone"/>
    <s v="Mercury-Redstone 3"/>
    <s v="05/05/1961 2:34 p.m."/>
    <x v="4"/>
    <s v="Launch Complex 5 | Cape Canaveral, FL, USA"/>
    <x v="1"/>
    <x v="1"/>
    <x v="1"/>
  </r>
  <r>
    <s v="Juno II | S-45A"/>
    <x v="1"/>
    <s v="Army Ballistic Missile Agency"/>
    <s v="Juno II"/>
    <s v="—"/>
    <s v="05/24/1961 7:48 p.m."/>
    <x v="4"/>
    <s v="Launch Complex 26B | Cape Canaveral, FL, USA"/>
    <x v="1"/>
    <x v="1"/>
    <x v="1"/>
  </r>
  <r>
    <s v="Thor DM-21 Agena-B | KH-5 3"/>
    <x v="1"/>
    <s v="United States Air Force"/>
    <s v="Thor DM-21 Agena-B"/>
    <s v="KH-5 3"/>
    <s v="06/08/1961 9:16 p.m."/>
    <x v="4"/>
    <s v="Space Launch Complex 1W | Vandenberg SFB, CA, USA"/>
    <x v="1"/>
    <x v="1"/>
    <x v="1"/>
  </r>
  <r>
    <s v="Thor DM-21 Agena-B | Discoverer 25"/>
    <x v="0"/>
    <s v="United States Air Force"/>
    <s v="Thor DM-21 Agena-B"/>
    <s v="—"/>
    <s v="06/16/1961 11:02 p.m."/>
    <x v="4"/>
    <s v="Space Launch Complex 2E | Vandenberg SFB, CA, USA"/>
    <x v="1"/>
    <x v="1"/>
    <x v="1"/>
  </r>
  <r>
    <s v="Thor DM-21 Ablestar | Transit 4A &amp; Injun-1 &amp; Solrad 3"/>
    <x v="0"/>
    <s v="United States Air Force"/>
    <s v="Thor DM-21 Ablestar"/>
    <s v="—"/>
    <s v="06/29/1961 4:23 a.m."/>
    <x v="4"/>
    <s v="Space Launch Complex 17B | Cape Canaveral, FL, USA"/>
    <x v="1"/>
    <x v="1"/>
    <x v="1"/>
  </r>
  <r>
    <s v="Scout X-1 | S-55"/>
    <x v="1"/>
    <s v="National Aeronautics and Space Administration"/>
    <s v="Scout X-1"/>
    <s v="—"/>
    <s v="06/30/1961 5:09 p.m."/>
    <x v="4"/>
    <s v="Launch Area 3 | Wallops Island, Virginia, USA"/>
    <x v="1"/>
    <x v="1"/>
    <x v="1"/>
  </r>
  <r>
    <s v="Thor DM-21 Agena-B | Discoverer 26"/>
    <x v="0"/>
    <s v="United States Air Force"/>
    <s v="Thor DM-21 Agena-B"/>
    <s v="—"/>
    <s v="07/07/1961 11:29 p.m."/>
    <x v="4"/>
    <s v="Space Launch Complex 1E | Vandenberg SFB, CA, USA"/>
    <x v="1"/>
    <x v="1"/>
    <x v="1"/>
  </r>
  <r>
    <s v="Delta DM-19 | Tiros-3"/>
    <x v="0"/>
    <s v="United States Air Force"/>
    <s v="Delta DM-19"/>
    <s v="—"/>
    <s v="07/12/1961 10:25 a.m."/>
    <x v="4"/>
    <s v="Space Launch Complex 17A | Cape Canaveral, FL, USA"/>
    <x v="1"/>
    <x v="1"/>
    <x v="1"/>
  </r>
  <r>
    <s v="Atlas LV-3A | MIDAS 3"/>
    <x v="0"/>
    <s v="United States Air Force"/>
    <s v="Atlas Agena B"/>
    <s v="—"/>
    <s v="07/12/1961 3:11 p.m."/>
    <x v="4"/>
    <s v="Space Launch Complex 3E | Vandenberg SFB, CA, USA"/>
    <x v="1"/>
    <x v="1"/>
    <x v="1"/>
  </r>
  <r>
    <s v="Redstone MRLV | Mercury-Redstone 4"/>
    <x v="0"/>
    <s v="National Aeronautics and Space Administration"/>
    <s v="Redstone"/>
    <s v="Mercury-Redstone 4"/>
    <s v="07/21/1961 12:20 p.m."/>
    <x v="4"/>
    <s v="Launch Complex 5 | Cape Canaveral, FL, USA"/>
    <x v="1"/>
    <x v="1"/>
    <x v="1"/>
  </r>
  <r>
    <s v="Thor DM-21 Agena-B | KH-5 4"/>
    <x v="1"/>
    <s v="United States Air Force"/>
    <s v="Thor DM-21 Agena-B"/>
    <s v="KH-5 4"/>
    <s v="07/21/1961 10:35 p.m."/>
    <x v="4"/>
    <s v="Space Launch Complex 1W | Vandenberg SFB, CA, USA"/>
    <x v="1"/>
    <x v="1"/>
    <x v="1"/>
  </r>
  <r>
    <s v="Thor DM-21 Agena-B | Discoverer 28"/>
    <x v="1"/>
    <s v="United States Air Force"/>
    <s v="Thor DM-21 Agena-B"/>
    <s v="—"/>
    <s v="08/04/1961 12:01 a.m."/>
    <x v="4"/>
    <s v="Space Launch Complex 1W | Vandenberg SFB, CA, USA"/>
    <x v="1"/>
    <x v="1"/>
    <x v="1"/>
  </r>
  <r>
    <s v="Vostok-K | Vostok 2"/>
    <x v="0"/>
    <s v="Soviet Space Program"/>
    <s v="Vostok"/>
    <s v="Vostok 2"/>
    <s v="08/06/1961 6 a.m."/>
    <x v="4"/>
    <s v="1/5 | Baikonur Cosmodrome, Republic of Kazakhstan"/>
    <x v="0"/>
    <x v="0"/>
    <x v="0"/>
  </r>
  <r>
    <s v="Delta DM-19 | Explorer 12"/>
    <x v="0"/>
    <s v="United States Air Force"/>
    <s v="Delta DM-19"/>
    <s v="—"/>
    <s v="08/16/1961 3:21 a.m."/>
    <x v="4"/>
    <s v="Space Launch Complex 17A | Cape Canaveral, FL, USA"/>
    <x v="1"/>
    <x v="1"/>
    <x v="1"/>
  </r>
  <r>
    <s v="Blue Scout Jr | O-1"/>
    <x v="0"/>
    <s v="United States Air Force"/>
    <s v="Blue Scout Jr"/>
    <s v="O-1"/>
    <s v="08/17/1961 2:29 p.m."/>
    <x v="4"/>
    <s v="Launch Complex 18A | Cape Canaveral, FL, USA"/>
    <x v="1"/>
    <x v="1"/>
    <x v="1"/>
  </r>
  <r>
    <s v="Atlas LV-3A | Ranger 1"/>
    <x v="2"/>
    <s v="United States Air Force"/>
    <s v="Atlas Agena B"/>
    <s v="—"/>
    <s v="08/23/1961 10:04 a.m."/>
    <x v="4"/>
    <s v="Launch Complex 12 | Cape Canaveral, FL, USA"/>
    <x v="1"/>
    <x v="1"/>
    <x v="1"/>
  </r>
  <r>
    <s v="Scout X-1 | Explorer 13"/>
    <x v="1"/>
    <s v="National Aeronautics and Space Administration"/>
    <s v="Scout X-1"/>
    <s v="—"/>
    <s v="08/25/1961 6:29 p.m."/>
    <x v="4"/>
    <s v="Launch Area 3 | Wallops Island, Virginia, USA"/>
    <x v="1"/>
    <x v="1"/>
    <x v="1"/>
  </r>
  <r>
    <s v="Thor DM-21 Agena-B | Discoverer 29"/>
    <x v="0"/>
    <s v="United States Air Force"/>
    <s v="Thor DM-21 Agena-B"/>
    <s v="—"/>
    <s v="08/30/1961 8 p.m."/>
    <x v="4"/>
    <s v="Space Launch Complex 1W | Vandenberg SFB, CA, USA"/>
    <x v="1"/>
    <x v="1"/>
    <x v="1"/>
  </r>
  <r>
    <s v="Atlas LV-3A | Samos 3"/>
    <x v="1"/>
    <s v="United States Air Force"/>
    <s v="Atlas Agena B"/>
    <s v="—"/>
    <s v="09/09/1961 7:28 p.m."/>
    <x v="4"/>
    <s v="Space Launch Complex 3W | Vandenberg SFB, CA, USA"/>
    <x v="1"/>
    <x v="1"/>
    <x v="1"/>
  </r>
  <r>
    <s v="Thor DM-21 Agena-B | Discoverer 30"/>
    <x v="0"/>
    <s v="United States Air Force"/>
    <s v="Thor DM-21 Agena-B"/>
    <s v="—"/>
    <s v="09/12/1961 7:59 p.m."/>
    <x v="4"/>
    <s v="Space Launch Complex 1E | Vandenberg SFB, CA, USA"/>
    <x v="1"/>
    <x v="1"/>
    <x v="1"/>
  </r>
  <r>
    <s v="Atlas LV-3B | Mercury-Atlas 4"/>
    <x v="0"/>
    <s v="National Aeronautics and Space Administration"/>
    <s v="Atlas LV-3B"/>
    <s v="Mercury-Atlas 4"/>
    <s v="09/13/1961 2:04 p.m."/>
    <x v="4"/>
    <s v="Space Launch Complex 14 | Cape Canaveral, FL, USA"/>
    <x v="1"/>
    <x v="1"/>
    <x v="1"/>
  </r>
  <r>
    <s v="Thor DM-21 Agena-B | Discoverer 31"/>
    <x v="0"/>
    <s v="United States Air Force"/>
    <s v="Thor DM-21 Agena-B"/>
    <s v="—"/>
    <s v="09/17/1961 9 p.m."/>
    <x v="4"/>
    <s v="Space Launch Complex 2E | Vandenberg SFB, CA, USA"/>
    <x v="1"/>
    <x v="1"/>
    <x v="1"/>
  </r>
  <r>
    <s v="Thor DM-21 Agena-B | Discoverer 32"/>
    <x v="0"/>
    <s v="United States Air Force"/>
    <s v="Thor DM-21 Agena-B"/>
    <s v="—"/>
    <s v="10/13/1961 7:22 p.m."/>
    <x v="4"/>
    <s v="Space Launch Complex 1W | Vandenberg SFB, CA, USA"/>
    <x v="1"/>
    <x v="1"/>
    <x v="1"/>
  </r>
  <r>
    <s v="Scout X-1 | P-21"/>
    <x v="0"/>
    <s v="National Aeronautics and Space Administration"/>
    <s v="Scout X-1"/>
    <s v="P-21"/>
    <s v="10/19/1961 5:38 p.m."/>
    <x v="4"/>
    <s v="Launch Area 3 | Wallops Island, Virginia, USA"/>
    <x v="1"/>
    <x v="1"/>
    <x v="1"/>
  </r>
  <r>
    <s v="Atlas LV-3A | MIDAS 4 &amp; Westford-1"/>
    <x v="0"/>
    <s v="United States Air Force"/>
    <s v="Atlas Agena B"/>
    <s v="—"/>
    <s v="10/21/1961 1:53 p.m."/>
    <x v="4"/>
    <s v="Space Launch Complex 3E | Vandenberg SFB, CA, USA"/>
    <x v="1"/>
    <x v="1"/>
    <x v="1"/>
  </r>
  <r>
    <s v="Thor DM-21 Agena-B | Discoverer 33"/>
    <x v="1"/>
    <s v="United States Air Force"/>
    <s v="Thor DM-21 Agena-B"/>
    <s v="—"/>
    <s v="10/23/1961 7:23 p.m."/>
    <x v="4"/>
    <s v="Space Launch Complex 1E | Vandenberg SFB, CA, USA"/>
    <x v="1"/>
    <x v="1"/>
    <x v="1"/>
  </r>
  <r>
    <s v="Saturn I | Saturn SA-1"/>
    <x v="0"/>
    <s v="National Aeronautics and Space Administration"/>
    <s v="Saturn I"/>
    <s v="Saturn SA-1"/>
    <s v="10/27/1961 3:06 p.m."/>
    <x v="4"/>
    <s v="Launch Complex 34 | Cape Canaveral, FL, USA"/>
    <x v="1"/>
    <x v="1"/>
    <x v="1"/>
  </r>
  <r>
    <s v="Kosmos-2I 63S1 | Kosmos-2I | DS-1-1"/>
    <x v="1"/>
    <s v="Strategic Rocket Forces"/>
    <s v="Kosmos-2I 63S1"/>
    <s v="—"/>
    <s v="10/27/1961 4:30 p.m."/>
    <x v="4"/>
    <s v="Mayak-2 | Kapustin Yar, Russian Federation"/>
    <x v="3"/>
    <x v="3"/>
    <x v="3"/>
  </r>
  <r>
    <s v="Blue Scout II | Mercury-Scout 1"/>
    <x v="1"/>
    <s v="National Aeronautics and Space Administration"/>
    <s v="Blue Scout II"/>
    <s v="Mercury-Scout 1"/>
    <s v="11/01/1961 3:32 p.m."/>
    <x v="4"/>
    <s v="Launch Complex 18B | Cape Canaveral, FL, USA"/>
    <x v="1"/>
    <x v="1"/>
    <x v="1"/>
  </r>
  <r>
    <s v="Thor DM-21 Agena-B | Discoverer 34"/>
    <x v="2"/>
    <s v="United States Air Force"/>
    <s v="Thor DM-21 Agena-B"/>
    <s v="—"/>
    <s v="11/05/1961 8 p.m."/>
    <x v="4"/>
    <s v="Space Launch Complex 2E | Vandenberg SFB, CA, USA"/>
    <x v="1"/>
    <x v="1"/>
    <x v="1"/>
  </r>
  <r>
    <s v="Thor DM-21 Agena-B | Discoverer 35"/>
    <x v="0"/>
    <s v="United States Air Force"/>
    <s v="Thor DM-21 Agena-B"/>
    <s v="—"/>
    <s v="11/15/1961 9:23 p.m."/>
    <x v="4"/>
    <s v="Space Launch Complex 1W | Vandenberg SFB, CA, USA"/>
    <x v="1"/>
    <x v="1"/>
    <x v="1"/>
  </r>
  <r>
    <s v="Thor DM-21 Ablestar | Transit 4B &amp; TRAAC"/>
    <x v="0"/>
    <s v="United States Air Force"/>
    <s v="Thor DM-21 Ablestar"/>
    <s v="—"/>
    <s v="11/15/1961 10:26 p.m."/>
    <x v="4"/>
    <s v="Space Launch Complex 17B | Cape Canaveral, FL, USA"/>
    <x v="1"/>
    <x v="1"/>
    <x v="1"/>
  </r>
  <r>
    <s v="Atlas LV-3A | Ranger 2"/>
    <x v="1"/>
    <s v="United States Air Force"/>
    <s v="Atlas Agena B"/>
    <s v="—"/>
    <s v="11/18/1961 8:12 a.m."/>
    <x v="4"/>
    <s v="Launch Complex 12 | Cape Canaveral, FL, USA"/>
    <x v="1"/>
    <x v="1"/>
    <x v="1"/>
  </r>
  <r>
    <s v="Atlas LV-3A | Samos 4"/>
    <x v="1"/>
    <s v="United States Air Force"/>
    <s v="Atlas Agena B"/>
    <s v="—"/>
    <s v="11/22/1961 8:45 p.m."/>
    <x v="4"/>
    <s v="Space Launch Complex 3W | Vandenberg SFB, CA, USA"/>
    <x v="1"/>
    <x v="1"/>
    <x v="1"/>
  </r>
  <r>
    <s v="Atlas LV-3B | Mercury-Atlas 5"/>
    <x v="0"/>
    <s v="National Aeronautics and Space Administration"/>
    <s v="Atlas LV-3B"/>
    <s v="Mercury-Atlas 5"/>
    <s v="11/29/1961 3:07 p.m."/>
    <x v="4"/>
    <s v="Space Launch Complex 14 | Cape Canaveral, FL, USA"/>
    <x v="1"/>
    <x v="1"/>
    <x v="1"/>
  </r>
  <r>
    <s v="Blue Scout Jr | Blue Scout Jr. O-2"/>
    <x v="0"/>
    <s v="United States Air Force"/>
    <s v="Blue Scout Jr"/>
    <s v="Blue Scout Jr. O-2"/>
    <s v="12/04/1961 4 a.m."/>
    <x v="4"/>
    <s v="Launch Complex A | Vandenberg SFB, CA, USA"/>
    <x v="1"/>
    <x v="1"/>
    <x v="1"/>
  </r>
  <r>
    <s v="Vostok-K | Zenit-2 1"/>
    <x v="1"/>
    <s v="Soviet Space Program"/>
    <s v="Vostok"/>
    <s v="Zenit-2 1"/>
    <s v="12/11/1961 9:39 a.m."/>
    <x v="4"/>
    <s v="1/5 | Baikonur Cosmodrome, Republic of Kazakhstan"/>
    <x v="0"/>
    <x v="0"/>
    <x v="0"/>
  </r>
  <r>
    <s v="Thor DM-21 Agena-B | Discoverer 36 &amp; OSCAR 1"/>
    <x v="0"/>
    <s v="United States Air Force"/>
    <s v="Thor DM-21 Agena-B"/>
    <s v="—"/>
    <s v="12/12/1961 8:40 p.m."/>
    <x v="4"/>
    <s v="Space Launch Complex 1W | Vandenberg SFB, CA, USA"/>
    <x v="1"/>
    <x v="1"/>
    <x v="1"/>
  </r>
  <r>
    <s v="Kosmos-2I 63S1 | DS-1 2"/>
    <x v="1"/>
    <s v="Strategic Rocket Forces"/>
    <s v="Kosmos-2I 63S1"/>
    <s v="—"/>
    <s v="12/21/1961 12:30 p.m."/>
    <x v="4"/>
    <s v="Mayak-2 | Kapustin Yar, Russian Federation"/>
    <x v="3"/>
    <x v="3"/>
    <x v="3"/>
  </r>
  <r>
    <s v="Atlas LV-3A | Samos 5"/>
    <x v="2"/>
    <s v="United States Air Force"/>
    <s v="Atlas Agena B"/>
    <s v="—"/>
    <s v="12/22/1961 7:12 p.m."/>
    <x v="4"/>
    <s v="Space Launch Complex 3E | Vandenberg SFB, CA, USA"/>
    <x v="1"/>
    <x v="1"/>
    <x v="1"/>
  </r>
  <r>
    <s v="Thor DM-21 Agena-B | Discoverer 37"/>
    <x v="1"/>
    <s v="United States Air Force"/>
    <s v="Thor DM-21 Agena-B"/>
    <s v="Discoverer 37"/>
    <s v="01/13/1962 9:41 p.m."/>
    <x v="5"/>
    <s v="Space Launch Complex 1W | Vandenberg SFB, CA, USA"/>
    <x v="1"/>
    <x v="1"/>
    <x v="1"/>
  </r>
  <r>
    <s v="Thor DM-21 Ablestar | 5 Payloads Rideshare"/>
    <x v="1"/>
    <s v="United States Air Force"/>
    <s v="Thor DM-21 Ablestar"/>
    <s v="5 Payloads Rideshare"/>
    <s v="01/24/1962 9:30 a.m."/>
    <x v="5"/>
    <s v="Space Launch Complex 17B | Cape Canaveral, FL, USA"/>
    <x v="1"/>
    <x v="1"/>
    <x v="1"/>
  </r>
  <r>
    <s v="Atlas Agena B | Ranger 3"/>
    <x v="0"/>
    <s v="United States Air Force"/>
    <s v="Atlas Agena B"/>
    <s v="Ranger 3"/>
    <s v="01/26/1962 8:30 p.m."/>
    <x v="5"/>
    <s v="Launch Complex 12 | Cape Canaveral, FL, USA"/>
    <x v="1"/>
    <x v="1"/>
    <x v="1"/>
  </r>
  <r>
    <s v="Thor Delta | Tiros 4"/>
    <x v="0"/>
    <s v="United States Air Force"/>
    <s v="Thor Delta"/>
    <s v="Tiros 4"/>
    <s v="02/08/1962 12:43 p.m."/>
    <x v="5"/>
    <s v="Space Launch Complex 17A | Cape Canaveral, FL, USA"/>
    <x v="1"/>
    <x v="1"/>
    <x v="1"/>
  </r>
  <r>
    <s v="Atlas LV-3B | Mercury-Atlas 6"/>
    <x v="0"/>
    <s v="National Aeronautics and Space Administration"/>
    <s v="Atlas LV-3B"/>
    <s v="Mercury-Atlas 6"/>
    <s v="02/20/1962 2:47 p.m."/>
    <x v="5"/>
    <s v="Space Launch Complex 14 | Cape Canaveral, FL, USA"/>
    <x v="1"/>
    <x v="1"/>
    <x v="1"/>
  </r>
  <r>
    <s v="Thor DM-21 Agena-B | P-102 Group 0-D"/>
    <x v="0"/>
    <s v="United States Air Force"/>
    <s v="Thor DM-21 Agena-B"/>
    <s v="P-102 Group 0-D"/>
    <s v="02/21/1962 6:44 p.m."/>
    <x v="5"/>
    <s v="Space Launch Complex 1E | Vandenberg SFB, CA, USA"/>
    <x v="1"/>
    <x v="1"/>
    <x v="1"/>
  </r>
  <r>
    <s v="Thor DM-21 Agena-B | KH-4 1"/>
    <x v="0"/>
    <s v="United States Air Force"/>
    <s v="Thor DM-21 Agena-B"/>
    <s v="KH-4 1"/>
    <s v="02/27/1962 7:39 p.m."/>
    <x v="5"/>
    <s v="Space Launch Complex 1W | Vandenberg SFB, CA, USA"/>
    <x v="1"/>
    <x v="1"/>
    <x v="1"/>
  </r>
  <r>
    <s v="Thor Delta | OSO 1"/>
    <x v="0"/>
    <s v="United States Air Force"/>
    <s v="Thor Delta"/>
    <s v="OSO 1"/>
    <s v="03/07/1962 4:06 p.m."/>
    <x v="5"/>
    <s v="Space Launch Complex 17A | Cape Canaveral, FL, USA"/>
    <x v="1"/>
    <x v="1"/>
    <x v="1"/>
  </r>
  <r>
    <s v="Atlas Agena B | Samos 6"/>
    <x v="0"/>
    <s v="United States Air Force"/>
    <s v="Atlas Agena B"/>
    <s v="Samos 6"/>
    <s v="03/07/1962 10:10 p.m."/>
    <x v="5"/>
    <s v="Space Launch Complex 3E | Vandenberg SFB, CA, USA"/>
    <x v="1"/>
    <x v="1"/>
    <x v="1"/>
  </r>
  <r>
    <s v="Kosmos-2I 63S1 | DS-2 1"/>
    <x v="0"/>
    <s v="Soviet Space Program"/>
    <s v="Kosmos-2I 63S1"/>
    <s v="DS-2 1"/>
    <s v="03/16/1962 11:59 a.m."/>
    <x v="5"/>
    <s v="Mayak-2 | Kapustin Yar, Russian Federation"/>
    <x v="3"/>
    <x v="3"/>
    <x v="3"/>
  </r>
  <r>
    <s v="Scout X-2 | P-21A"/>
    <x v="0"/>
    <s v="National Aeronautics and Space Administration"/>
    <s v="Scout X-2"/>
    <s v="P-21A"/>
    <s v="03/29/1962 7:27 a.m."/>
    <x v="5"/>
    <s v="Launch Area 3 | Wallops Island, Virginia, USA"/>
    <x v="1"/>
    <x v="1"/>
    <x v="1"/>
  </r>
  <r>
    <s v="Kosmos-2I 63S1 | 1MS 1"/>
    <x v="0"/>
    <s v="Soviet Space Program"/>
    <s v="Kosmos-2I 63S1"/>
    <s v="1MS 1"/>
    <s v="04/06/1962 5:15 p.m."/>
    <x v="5"/>
    <s v="Mayak-2 | Kapustin Yar, Russian Federation"/>
    <x v="3"/>
    <x v="3"/>
    <x v="3"/>
  </r>
  <r>
    <s v="Atlas Agena B | Midas 5"/>
    <x v="0"/>
    <s v="United States Air Force"/>
    <s v="Atlas Agena B"/>
    <s v="Midas 5"/>
    <s v="04/09/1962 3:04 p.m."/>
    <x v="5"/>
    <s v="Space Launch Complex 3E | Vandenberg SFB, CA, USA"/>
    <x v="1"/>
    <x v="1"/>
    <x v="1"/>
  </r>
  <r>
    <s v="Thor DM-21 Agena-B | KH-4 2"/>
    <x v="0"/>
    <s v="United States Air Force"/>
    <s v="Thor DM-21 Agena-B"/>
    <s v="KH-4 2"/>
    <s v="04/18/1962 12:53 a.m."/>
    <x v="5"/>
    <s v="Space Launch Complex 1E | Vandenberg SFB, CA, USA"/>
    <x v="1"/>
    <x v="1"/>
    <x v="1"/>
  </r>
  <r>
    <s v="Atlas Agena B | Ranger 4"/>
    <x v="0"/>
    <s v="United States Air Force"/>
    <s v="Atlas Agena B"/>
    <s v="Ranger 4"/>
    <s v="04/23/1962 8:50 p.m."/>
    <x v="5"/>
    <s v="Launch Complex 12 | Cape Canaveral, FL, USA"/>
    <x v="1"/>
    <x v="1"/>
    <x v="1"/>
  </r>
  <r>
    <s v="Kosmos-2I 63S1 | Sputnik 13"/>
    <x v="0"/>
    <s v="Soviet Space Program"/>
    <s v="Kosmos-2I 63S1"/>
    <s v="Sputnik 13"/>
    <s v="04/24/1962 4 a.m."/>
    <x v="5"/>
    <s v="Mayak-2 | Kapustin Yar, Russian Federation"/>
    <x v="3"/>
    <x v="3"/>
    <x v="3"/>
  </r>
  <r>
    <s v="Saturn I | Saturn SA-2"/>
    <x v="0"/>
    <s v="National Aeronautics and Space Administration"/>
    <s v="Saturn I"/>
    <s v="Saturn SA-2"/>
    <s v="04/25/1962 2 p.m."/>
    <x v="5"/>
    <s v="Launch Complex 34 | Cape Canaveral, FL, USA"/>
    <x v="1"/>
    <x v="1"/>
    <x v="1"/>
  </r>
  <r>
    <s v="Vostok | Zenit-2 2"/>
    <x v="0"/>
    <s v="Soviet Space Program"/>
    <s v="Vostok"/>
    <s v="Zenit-2 2"/>
    <s v="04/26/1962 10:02 a.m."/>
    <x v="5"/>
    <s v="1/5 | Baikonur Cosmodrome, Republic of Kazakhstan"/>
    <x v="0"/>
    <x v="0"/>
    <x v="0"/>
  </r>
  <r>
    <s v="Scout X-2 | SOLRAD 4B"/>
    <x v="1"/>
    <s v="US Navy"/>
    <s v="Scout X-2"/>
    <s v="SOLRAD 4B"/>
    <s v="04/26/1962 10:49 a.m."/>
    <x v="5"/>
    <s v="Space Launch Complex 5 | Vandenberg SFB, CA, USA"/>
    <x v="1"/>
    <x v="1"/>
    <x v="1"/>
  </r>
  <r>
    <s v="Thor Delta | Ariel 1"/>
    <x v="0"/>
    <s v="United States Air Force"/>
    <s v="Thor Delta"/>
    <s v="Ariel 1"/>
    <s v="04/26/1962 6 p.m."/>
    <x v="5"/>
    <s v="Space Launch Complex 17A | Cape Canaveral, FL, USA"/>
    <x v="1"/>
    <x v="1"/>
    <x v="1"/>
  </r>
  <r>
    <s v="Atlas Agena B | Samos-E6 1"/>
    <x v="0"/>
    <s v="United States Air Force"/>
    <s v="Atlas Agena B"/>
    <s v="Samos-E6 1"/>
    <s v="04/26/1962 6:56 p.m."/>
    <x v="5"/>
    <s v="Space Launch Complex 3W | Vandenberg SFB, CA, USA"/>
    <x v="1"/>
    <x v="1"/>
    <x v="1"/>
  </r>
  <r>
    <s v="Thor DM-21 Agena-B | KH-4 3"/>
    <x v="0"/>
    <s v="United States Air Force"/>
    <s v="Thor DM-21 Agena-B"/>
    <s v="KH-4 3"/>
    <s v="04/29/1962 12:30 a.m."/>
    <x v="5"/>
    <s v="Space Launch Complex 1W | Vandenberg SFB, CA, USA"/>
    <x v="1"/>
    <x v="1"/>
    <x v="1"/>
  </r>
  <r>
    <s v="Trailblazer 2 | Trailblazer IIb"/>
    <x v="0"/>
    <s v="National Aeronautics and Space Administration"/>
    <s v="Trailblazer 2"/>
    <s v="Trailblazer IIb"/>
    <s v="05/06/1962 5:41 a.m."/>
    <x v="5"/>
    <s v="Unknown Pad | Wallops Island, Virginia, USA"/>
    <x v="1"/>
    <x v="1"/>
    <x v="1"/>
  </r>
  <r>
    <s v="Thor DM-21 Ablestar | ANNA 1A"/>
    <x v="1"/>
    <s v="United States Air Force"/>
    <s v="Thor DM-21 Ablestar"/>
    <s v="ANNA 1A"/>
    <s v="05/10/1962 12:06 p.m."/>
    <x v="5"/>
    <s v="Space Launch Complex 17B | Cape Canaveral, FL, USA"/>
    <x v="1"/>
    <x v="1"/>
    <x v="1"/>
  </r>
  <r>
    <s v="Thor DM-21 Agena-B | KH-5 5"/>
    <x v="0"/>
    <s v="United States Air Force"/>
    <s v="Thor DM-21 Agena-B"/>
    <s v="KH-5 5"/>
    <s v="05/15/1962 7:36 p.m."/>
    <x v="5"/>
    <s v="Space Launch Complex 1E | Vandenberg SFB, CA, USA"/>
    <x v="1"/>
    <x v="1"/>
    <x v="1"/>
  </r>
  <r>
    <s v="Scout X-2M | DSAP-1 F1"/>
    <x v="1"/>
    <s v="United States Air Force"/>
    <s v="Scout X-2M"/>
    <s v="DSAP-1 F1"/>
    <s v="05/24/1962 midnight"/>
    <x v="5"/>
    <s v="Space Launch Complex 5 | Vandenberg SFB, CA, USA"/>
    <x v="1"/>
    <x v="1"/>
    <x v="1"/>
  </r>
  <r>
    <s v="Atlas LV-3B | Mercury-Atlas 7"/>
    <x v="0"/>
    <s v="National Aeronautics and Space Administration"/>
    <s v="Atlas LV-3B"/>
    <s v="Mercury-Atlas 7"/>
    <s v="05/24/1962 12:45 p.m."/>
    <x v="5"/>
    <s v="Space Launch Complex 14 | Cape Canaveral, FL, USA"/>
    <x v="1"/>
    <x v="1"/>
    <x v="1"/>
  </r>
  <r>
    <s v="Kosmos-2I 63S1 | Sputnik 15"/>
    <x v="0"/>
    <s v="Soviet Space Program"/>
    <s v="Kosmos-2I 63S1"/>
    <s v="Sputnik 15"/>
    <s v="05/28/1962 3 a.m."/>
    <x v="5"/>
    <s v="Mayak-2 | Kapustin Yar, Russian Federation"/>
    <x v="3"/>
    <x v="3"/>
    <x v="3"/>
  </r>
  <r>
    <s v="Thor DM-21 Agena-B | KH-4 4"/>
    <x v="0"/>
    <s v="United States Air Force"/>
    <s v="Thor DM-21 Agena-B"/>
    <s v="KH-4 4"/>
    <s v="05/30/1962 1 a.m."/>
    <x v="5"/>
    <s v="Space Launch Complex 2E | Vandenberg SFB, CA, USA"/>
    <x v="1"/>
    <x v="1"/>
    <x v="1"/>
  </r>
  <r>
    <s v="Vostok 8A92 | Zenit-2 3"/>
    <x v="1"/>
    <s v="Soviet Space Program"/>
    <s v="Vostok 8A92"/>
    <s v="Zenit-2 3"/>
    <s v="06/01/1962 9:38 a.m."/>
    <x v="5"/>
    <s v="1/5 | Baikonur Cosmodrome, Republic of Kazakhstan"/>
    <x v="0"/>
    <x v="0"/>
    <x v="0"/>
  </r>
  <r>
    <s v="Thor DM-21 Agena-B | KH-4 5"/>
    <x v="0"/>
    <s v="United States Air Force"/>
    <s v="Thor DM-21 Agena-B"/>
    <s v="KH-4 5"/>
    <s v="06/02/1962 12:31 a.m."/>
    <x v="5"/>
    <s v="Space Launch Complex 1W | Vandenberg SFB, CA, USA"/>
    <x v="1"/>
    <x v="1"/>
    <x v="1"/>
  </r>
  <r>
    <s v="Atlas Agena B | Samos-E6 2"/>
    <x v="0"/>
    <s v="United States Air Force"/>
    <s v="Atlas Agena B"/>
    <s v="Samos-E6 2"/>
    <s v="06/17/1962 6:14 p.m."/>
    <x v="5"/>
    <s v="Space Launch Complex 3W | Vandenberg SFB, CA, USA"/>
    <x v="1"/>
    <x v="1"/>
    <x v="1"/>
  </r>
  <r>
    <s v="Thor DM-21 Agena-B | P-102 Group 2-D 1"/>
    <x v="0"/>
    <s v="United States Air Force"/>
    <s v="Thor DM-21 Agena-B"/>
    <s v="P-102 Group 2-D 1"/>
    <s v="06/18/1962 8:20 p.m."/>
    <x v="5"/>
    <s v="Space Launch Complex 1E | Vandenberg SFB, CA, USA"/>
    <x v="1"/>
    <x v="1"/>
    <x v="1"/>
  </r>
  <r>
    <s v="Thor Delta | Tiros 5"/>
    <x v="0"/>
    <s v="United States Air Force"/>
    <s v="Thor Delta"/>
    <s v="Tiros 5"/>
    <s v="06/19/1962 12:19 p.m."/>
    <x v="5"/>
    <s v="Space Launch Complex 17A | Cape Canaveral, FL, USA"/>
    <x v="1"/>
    <x v="1"/>
    <x v="1"/>
  </r>
  <r>
    <s v="Thor DM-21 Agena-B | KH-4 6"/>
    <x v="0"/>
    <s v="United States Air Force"/>
    <s v="Thor DM-21 Agena-B"/>
    <s v="KH-4 6"/>
    <s v="06/23/1962 12:30 a.m."/>
    <x v="5"/>
    <s v="Space Launch Complex 1W | Vandenberg SFB, CA, USA"/>
    <x v="1"/>
    <x v="1"/>
    <x v="1"/>
  </r>
  <r>
    <s v="Thor Agena D | KH-4 7"/>
    <x v="0"/>
    <s v="United States Air Force"/>
    <s v="Thor Agena D"/>
    <s v="KH-4 7"/>
    <s v="06/28/1962 1:09 a.m."/>
    <x v="5"/>
    <s v="Space Launch Complex 2E | Vandenberg SFB, CA, USA"/>
    <x v="1"/>
    <x v="1"/>
    <x v="1"/>
  </r>
  <r>
    <s v="Kosmos-2I 63S1 | DS-P1 1"/>
    <x v="0"/>
    <s v="Soviet Space Program"/>
    <s v="Kosmos-2I 63S1"/>
    <s v="DS-P1 1"/>
    <s v="06/30/1962 4 p.m."/>
    <x v="5"/>
    <s v="Mayak-2 | Kapustin Yar, Russian Federation"/>
    <x v="3"/>
    <x v="3"/>
    <x v="3"/>
  </r>
  <r>
    <s v="Thor Delta | Telstar 1"/>
    <x v="0"/>
    <s v="United States Air Force"/>
    <s v="Thor Delta"/>
    <s v="Telstar 1"/>
    <s v="07/10/1962 8:35 a.m."/>
    <x v="5"/>
    <s v="Space Launch Complex 17B | Cape Canaveral, FL, USA"/>
    <x v="1"/>
    <x v="1"/>
    <x v="1"/>
  </r>
  <r>
    <s v="X-15 | Flight 62"/>
    <x v="0"/>
    <s v="United States Air Force"/>
    <s v="North American X-15"/>
    <s v="Flight 62"/>
    <s v="07/17/1962 5:30 p.m."/>
    <x v="5"/>
    <s v="Edwards Air Force Base | Air launch to Suborbital flight"/>
    <x v="1"/>
    <x v="1"/>
    <x v="1"/>
  </r>
  <r>
    <s v="Atlas Agena B | Samos-E6 3"/>
    <x v="0"/>
    <s v="United States Air Force"/>
    <s v="Atlas Agena B"/>
    <s v="Samos-E6 3"/>
    <s v="07/18/1962 8:51 p.m."/>
    <x v="5"/>
    <s v="Space Launch Complex 3W | Vandenberg SFB, CA, USA"/>
    <x v="1"/>
    <x v="1"/>
    <x v="1"/>
  </r>
  <r>
    <s v="Thor DM-21 Agena-B | KH-4 8"/>
    <x v="0"/>
    <s v="United States Air Force"/>
    <s v="Thor DM-21 Agena-B"/>
    <s v="KH-4 8"/>
    <s v="07/21/1962 12:56 a.m."/>
    <x v="5"/>
    <s v="Space Launch Complex 1E | Vandenberg SFB, CA, USA"/>
    <x v="1"/>
    <x v="1"/>
    <x v="1"/>
  </r>
  <r>
    <s v="Atlas Agena B | Mariner 1"/>
    <x v="1"/>
    <s v="United States Air Force"/>
    <s v="Atlas Agena B"/>
    <s v="Mariner 1"/>
    <s v="07/22/1962 9:21 a.m."/>
    <x v="5"/>
    <s v="Launch Complex 12 | Cape Canaveral, FL, USA"/>
    <x v="1"/>
    <x v="1"/>
    <x v="1"/>
  </r>
  <r>
    <s v="Thor DM-21 Agena-B | KH-4 9"/>
    <x v="0"/>
    <s v="United States Air Force"/>
    <s v="Thor DM-21 Agena-B"/>
    <s v="KH-4 9"/>
    <s v="07/28/1962 12:30 a.m."/>
    <x v="5"/>
    <s v="Space Launch Complex 1W | Vandenberg SFB, CA, USA"/>
    <x v="1"/>
    <x v="1"/>
    <x v="1"/>
  </r>
  <r>
    <s v="Vostok 8A92 | Zenit-2 4"/>
    <x v="0"/>
    <s v="Soviet Space Program"/>
    <s v="Vostok 8A92"/>
    <s v="Zenit-2 4"/>
    <s v="07/28/1962 9:18 a.m."/>
    <x v="5"/>
    <s v="1/5 | Baikonur Cosmodrome, Republic of Kazakhstan"/>
    <x v="0"/>
    <x v="0"/>
    <x v="0"/>
  </r>
  <r>
    <s v="Thor Agena D | KH-4 10"/>
    <x v="0"/>
    <s v="United States Air Force"/>
    <s v="Thor Agena D"/>
    <s v="KH-4 10"/>
    <s v="08/02/1962 12:17 a.m."/>
    <x v="5"/>
    <s v="Space Launch Complex 2E | Vandenberg SFB, CA, USA"/>
    <x v="1"/>
    <x v="1"/>
    <x v="1"/>
  </r>
  <r>
    <s v="Atlas Agena B | Samos-E6 4"/>
    <x v="0"/>
    <s v="United States Air Force"/>
    <s v="Atlas Agena B"/>
    <s v="Samos-E6 4"/>
    <s v="08/05/1962 5:58 p.m."/>
    <x v="5"/>
    <s v="Space Launch Complex 3W | Vandenberg SFB, CA, USA"/>
    <x v="1"/>
    <x v="1"/>
    <x v="1"/>
  </r>
  <r>
    <s v="Vostok-K | Vostok 3"/>
    <x v="0"/>
    <s v="Soviet Space Program"/>
    <s v="Vostok"/>
    <s v="Vostok 3"/>
    <s v="08/11/1962 8:24 a.m."/>
    <x v="5"/>
    <s v="1/5 | Baikonur Cosmodrome, Republic of Kazakhstan"/>
    <x v="0"/>
    <x v="0"/>
    <x v="0"/>
  </r>
  <r>
    <s v="Vostok-K | Vostok 4"/>
    <x v="0"/>
    <s v="Soviet Space Program"/>
    <s v="Vostok"/>
    <s v="Vostok 4"/>
    <s v="08/12/1962 8:02 a.m."/>
    <x v="5"/>
    <s v="1/5 | Baikonur Cosmodrome, Republic of Kazakhstan"/>
    <x v="0"/>
    <x v="0"/>
    <x v="0"/>
  </r>
  <r>
    <s v="Kosmos-2I 63S1 | Sputnik 18"/>
    <x v="0"/>
    <s v="Soviet Space Program"/>
    <s v="Kosmos-2I 63S1"/>
    <s v="Sputnik 18"/>
    <s v="08/18/1962 3 p.m."/>
    <x v="5"/>
    <s v="Mayak-2 | Kapustin Yar, Russian Federation"/>
    <x v="3"/>
    <x v="3"/>
    <x v="3"/>
  </r>
  <r>
    <s v="Scout X-2M | DSAP-1 F2"/>
    <x v="0"/>
    <s v="United States Air Force"/>
    <s v="Scout X-2M"/>
    <s v="DSAP-1 F2"/>
    <s v="08/23/1962 11:33 a.m."/>
    <x v="5"/>
    <s v="Space Launch Complex 5 | Vandenberg SFB, CA, USA"/>
    <x v="1"/>
    <x v="1"/>
    <x v="1"/>
  </r>
  <r>
    <s v="Molniya 8K78 | Venera 2a"/>
    <x v="1"/>
    <s v="Soviet Space Program"/>
    <s v="Molniya 8K78"/>
    <s v="Venera 2a"/>
    <s v="08/25/1962 2:18 a.m."/>
    <x v="5"/>
    <s v="1/5 | Baikonur Cosmodrome, Republic of Kazakhstan"/>
    <x v="0"/>
    <x v="0"/>
    <x v="0"/>
  </r>
  <r>
    <s v="Atlas Agena B | Mariner 2"/>
    <x v="0"/>
    <s v="United States Air Force"/>
    <s v="Atlas Agena B"/>
    <s v="Mariner 2"/>
    <s v="08/27/1962 6:53 a.m."/>
    <x v="5"/>
    <s v="Launch Complex 12 | Cape Canaveral, FL, USA"/>
    <x v="1"/>
    <x v="1"/>
    <x v="1"/>
  </r>
  <r>
    <s v="Thor Agena D | KH-4 11 &amp; RM 3"/>
    <x v="0"/>
    <s v="United States Air Force"/>
    <s v="Thor Agena D"/>
    <s v="KH-4 11 &amp; RM 3"/>
    <s v="08/29/1962 1 a.m."/>
    <x v="5"/>
    <s v="Space Launch Complex 2W | Vandenberg SFB, CA, USA"/>
    <x v="1"/>
    <x v="1"/>
    <x v="1"/>
  </r>
  <r>
    <s v="Scout X-3A | Reentry-2"/>
    <x v="0"/>
    <s v="National Aeronautics and Space Administration"/>
    <s v="Scout X-3A"/>
    <s v="Reentry-2"/>
    <s v="08/31/1962 4:25 p.m."/>
    <x v="5"/>
    <s v="Launch Area 3 | Wallops Island, Virginia, USA"/>
    <x v="1"/>
    <x v="1"/>
    <x v="1"/>
  </r>
  <r>
    <s v="Molniya 8K78 | Venera 2b"/>
    <x v="1"/>
    <s v="Soviet Space Program"/>
    <s v="Molniya 8K78"/>
    <s v="Venera 2b"/>
    <s v="09/01/1962 2:12 a.m."/>
    <x v="5"/>
    <s v="1/5 | Baikonur Cosmodrome, Republic of Kazakhstan"/>
    <x v="0"/>
    <x v="0"/>
    <x v="0"/>
  </r>
  <r>
    <s v="Thor DM-21 Agena-B | KH-5 6"/>
    <x v="0"/>
    <s v="United States Air Force"/>
    <s v="Thor DM-21 Agena-B"/>
    <s v="KH-5 6"/>
    <s v="09/01/1962 8:39 p.m."/>
    <x v="5"/>
    <s v="Space Launch Complex 1E | Vandenberg SFB, CA, USA"/>
    <x v="1"/>
    <x v="1"/>
    <x v="1"/>
  </r>
  <r>
    <s v="Molniya 8K78 | Venera 2c"/>
    <x v="1"/>
    <s v="Soviet Space Program"/>
    <s v="Molniya 8K78"/>
    <s v="Venera 2c"/>
    <s v="09/12/1962 12:59 a.m."/>
    <x v="5"/>
    <s v="1/5 | Baikonur Cosmodrome, Republic of Kazakhstan"/>
    <x v="0"/>
    <x v="0"/>
    <x v="0"/>
  </r>
  <r>
    <s v="Thor DM-21 Agena-B | KH-4 12"/>
    <x v="0"/>
    <s v="United States Air Force"/>
    <s v="Thor DM-21 Agena-B"/>
    <s v="KH-4 12"/>
    <s v="09/17/1962 11:46 p.m."/>
    <x v="5"/>
    <s v="Space Launch Complex 1W | Vandenberg SFB, CA, USA"/>
    <x v="1"/>
    <x v="1"/>
    <x v="1"/>
  </r>
  <r>
    <s v="Thor Delta | Tiros 6"/>
    <x v="0"/>
    <s v="United States Air Force"/>
    <s v="Thor Delta"/>
    <s v="Tiros 6"/>
    <s v="09/18/1962 8:53 a.m."/>
    <x v="5"/>
    <s v="Space Launch Complex 17A | Cape Canaveral, FL, USA"/>
    <x v="1"/>
    <x v="1"/>
    <x v="1"/>
  </r>
  <r>
    <s v="Vostok 8A92 | Zenit-2 5"/>
    <x v="0"/>
    <s v="Soviet Space Program"/>
    <s v="Vostok 8A92"/>
    <s v="Zenit-2 5"/>
    <s v="09/27/1962 9:39 a.m."/>
    <x v="5"/>
    <s v="1/5 | Baikonur Cosmodrome, Republic of Kazakhstan"/>
    <x v="0"/>
    <x v="0"/>
    <x v="0"/>
  </r>
  <r>
    <s v="Thor DM-21 Agena-B | Alouette 1"/>
    <x v="0"/>
    <s v="United States Air Force"/>
    <s v="Thor DM-21 Agena-B"/>
    <s v="Alouette 1"/>
    <s v="09/29/1962 6:05 a.m."/>
    <x v="5"/>
    <s v="Space Launch Complex 2E | Vandenberg SFB, CA, USA"/>
    <x v="1"/>
    <x v="1"/>
    <x v="1"/>
  </r>
  <r>
    <s v="Thor Agena D | KH-4 13 &amp; RM 4"/>
    <x v="0"/>
    <s v="United States Air Force"/>
    <s v="Thor Agena D"/>
    <s v="KH-4 13 &amp; RM 4"/>
    <s v="09/29/1962 11:34 p.m."/>
    <x v="5"/>
    <s v="Space Launch Complex 2W | Vandenberg SFB, CA, USA"/>
    <x v="1"/>
    <x v="1"/>
    <x v="1"/>
  </r>
  <r>
    <s v="Thor Delta A | Explorer 14"/>
    <x v="0"/>
    <s v="United States Air Force"/>
    <s v="Thor Delta A"/>
    <s v="Explorer 14"/>
    <s v="10/02/1962 10:11 p.m."/>
    <x v="5"/>
    <s v="Space Launch Complex 17B | Cape Canaveral, FL, USA"/>
    <x v="1"/>
    <x v="1"/>
    <x v="1"/>
  </r>
  <r>
    <s v="Atlas LV-3B | Mercury-Atlas 8"/>
    <x v="0"/>
    <s v="National Aeronautics and Space Administration"/>
    <s v="Atlas LV-3B"/>
    <s v="Mercury-Atlas 8"/>
    <s v="10/03/1962 12:15 p.m."/>
    <x v="5"/>
    <s v="Space Launch Complex 14 | Cape Canaveral, FL, USA"/>
    <x v="1"/>
    <x v="1"/>
    <x v="1"/>
  </r>
  <r>
    <s v="Thor DM-21 Agena-B | KH-5 7"/>
    <x v="0"/>
    <s v="United States Air Force"/>
    <s v="Thor DM-21 Agena-B"/>
    <s v="KH-5 7"/>
    <s v="10/09/1962 6:35 p.m."/>
    <x v="5"/>
    <s v="Space Launch Complex 1W | Vandenberg SFB, CA, USA"/>
    <x v="1"/>
    <x v="1"/>
    <x v="1"/>
  </r>
  <r>
    <s v="Vostok 8A92 | Zenit-2 6"/>
    <x v="0"/>
    <s v="Soviet Space Program"/>
    <s v="Vostok 8A92"/>
    <s v="Zenit-2 6"/>
    <s v="10/17/1962 9 a.m."/>
    <x v="5"/>
    <s v="1/5 | Baikonur Cosmodrome, Republic of Kazakhstan"/>
    <x v="0"/>
    <x v="0"/>
    <x v="0"/>
  </r>
  <r>
    <s v="Atlas Agena B | Ranger 5"/>
    <x v="0"/>
    <s v="United States Air Force"/>
    <s v="Atlas Agena B"/>
    <s v="Ranger 5"/>
    <s v="10/18/1962 4:59 p.m."/>
    <x v="5"/>
    <s v="Launch Complex 12 | Cape Canaveral, FL, USA"/>
    <x v="1"/>
    <x v="1"/>
    <x v="1"/>
  </r>
  <r>
    <s v="Kosmos-2I 63S1 | DS-A1 1"/>
    <x v="0"/>
    <s v="Soviet Space Program"/>
    <s v="Kosmos-2I 63S1"/>
    <s v="DS-A1 1"/>
    <s v="10/20/1962 4 a.m."/>
    <x v="5"/>
    <s v="Mayak-2 | Kapustin Yar, Russian Federation"/>
    <x v="3"/>
    <x v="3"/>
    <x v="3"/>
  </r>
  <r>
    <s v="Molniya 8K78 | Mars 1c"/>
    <x v="1"/>
    <s v="Soviet Space Program"/>
    <s v="Molniya 8K78"/>
    <s v="Mars 1c"/>
    <s v="10/24/1962 5:55 p.m."/>
    <x v="5"/>
    <s v="1/5 | Baikonur Cosmodrome, Republic of Kazakhstan"/>
    <x v="0"/>
    <x v="0"/>
    <x v="0"/>
  </r>
  <r>
    <s v="Kosmos-2I 63S1 | 1MS 2"/>
    <x v="1"/>
    <s v="Soviet Space Program"/>
    <s v="Kosmos-2I 63S1"/>
    <s v="1MS 2"/>
    <s v="10/25/1962 7 a.m."/>
    <x v="5"/>
    <s v="Mayak-2 | Kapustin Yar, Russian Federation"/>
    <x v="3"/>
    <x v="3"/>
    <x v="3"/>
  </r>
  <r>
    <s v="Thor Agena D | Star-Rad"/>
    <x v="0"/>
    <s v="United States Air Force"/>
    <s v="Thor Agena D"/>
    <s v="Star-Rad"/>
    <s v="10/26/1962 4:14 p.m."/>
    <x v="5"/>
    <s v="Space Launch Complex 2W | Vandenberg SFB, CA, USA"/>
    <x v="1"/>
    <x v="1"/>
    <x v="1"/>
  </r>
  <r>
    <s v="Thor Delta A | Explorer 15"/>
    <x v="0"/>
    <s v="United States Air Force"/>
    <s v="Thor Delta A"/>
    <s v="Explorer 15"/>
    <s v="10/27/1962 11:15 p.m."/>
    <x v="5"/>
    <s v="Space Launch Complex 17B | Cape Canaveral, FL, USA"/>
    <x v="1"/>
    <x v="1"/>
    <x v="1"/>
  </r>
  <r>
    <s v="Thor DM-21 Ablestar | ANNA 1B"/>
    <x v="0"/>
    <s v="United States Air Force"/>
    <s v="Thor DM-21 Ablestar"/>
    <s v="ANNA 1B"/>
    <s v="10/31/1962 8:08 a.m."/>
    <x v="5"/>
    <s v="Space Launch Complex 17A | Cape Canaveral, FL, USA"/>
    <x v="1"/>
    <x v="1"/>
    <x v="1"/>
  </r>
  <r>
    <s v="Molniya 8K78 | Mars 1"/>
    <x v="0"/>
    <s v="Soviet Space Program"/>
    <s v="Molniya 8K78"/>
    <s v="Mars 1"/>
    <s v="11/01/1962 4:14 p.m."/>
    <x v="5"/>
    <s v="1/5 | Baikonur Cosmodrome, Republic of Kazakhstan"/>
    <x v="0"/>
    <x v="0"/>
    <x v="0"/>
  </r>
  <r>
    <s v="Molniya 8K78 | Mars 2a"/>
    <x v="1"/>
    <s v="Soviet Space Program"/>
    <s v="Molniya 8K78"/>
    <s v="Mars 2a"/>
    <s v="11/04/1962 3:35 p.m."/>
    <x v="5"/>
    <s v="1/5 | Baikonur Cosmodrome, Republic of Kazakhstan"/>
    <x v="0"/>
    <x v="0"/>
    <x v="0"/>
  </r>
  <r>
    <s v="Thor DM-21 Agena-B | KH-4 14"/>
    <x v="0"/>
    <s v="United States Air Force"/>
    <s v="Thor DM-21 Agena-B"/>
    <s v="KH-4 14"/>
    <s v="11/05/1962 10:04 p.m."/>
    <x v="5"/>
    <s v="Space Launch Complex 1W | Vandenberg SFB, CA, USA"/>
    <x v="1"/>
    <x v="1"/>
    <x v="1"/>
  </r>
  <r>
    <s v="Atlas Agena B | Samos-E6 5"/>
    <x v="0"/>
    <s v="United States Air Force"/>
    <s v="Atlas Agena B"/>
    <s v="Samos-E6 5"/>
    <s v="11/11/1962 8:17 p.m."/>
    <x v="5"/>
    <s v="Space Launch Complex 3W | Vandenberg SFB, CA, USA"/>
    <x v="1"/>
    <x v="1"/>
    <x v="1"/>
  </r>
  <r>
    <s v="Saturn I | Saturn SA-3"/>
    <x v="0"/>
    <s v="National Aeronautics and Space Administration"/>
    <s v="Saturn I"/>
    <s v="Saturn SA-3"/>
    <s v="11/16/1962 5:45 p.m."/>
    <x v="5"/>
    <s v="Launch Complex 34 | Cape Canaveral, FL, USA"/>
    <x v="1"/>
    <x v="1"/>
    <x v="1"/>
  </r>
  <r>
    <s v="Thor DM-21 Agena-B | KH-4 15"/>
    <x v="0"/>
    <s v="United States Air Force"/>
    <s v="Thor DM-21 Agena-B"/>
    <s v="KH-4 15"/>
    <s v="11/24/1962 10 p.m."/>
    <x v="5"/>
    <s v="Space Launch Complex 1W | Vandenberg SFB, CA, USA"/>
    <x v="1"/>
    <x v="1"/>
    <x v="1"/>
  </r>
  <r>
    <s v="Thor Agena D | KH-4 16"/>
    <x v="0"/>
    <s v="United States Air Force"/>
    <s v="Thor Agena D"/>
    <s v="KH-4 16"/>
    <s v="12/04/1962 9:30 p.m."/>
    <x v="5"/>
    <s v="Space Launch Complex 2W | Vandenberg SFB, CA, USA"/>
    <x v="1"/>
    <x v="1"/>
    <x v="1"/>
  </r>
  <r>
    <s v="Thor Agena D | Poppy 3A &amp; 3B"/>
    <x v="0"/>
    <s v="United States Air Force"/>
    <s v="Thor Agena D"/>
    <s v="Poppy 3A &amp; 3B"/>
    <s v="12/13/1962 4:07 a.m."/>
    <x v="5"/>
    <s v="Space Launch Complex 2E | Vandenberg SFB, CA, USA"/>
    <x v="1"/>
    <x v="1"/>
    <x v="1"/>
  </r>
  <r>
    <s v="Thor Delta B | Relay 1"/>
    <x v="0"/>
    <s v="United States Air Force"/>
    <s v="Thor Delta B"/>
    <s v="Relay 1"/>
    <s v="12/13/1962 11:30 p.m."/>
    <x v="5"/>
    <s v="Space Launch Complex 17A | Cape Canaveral, FL, USA"/>
    <x v="1"/>
    <x v="1"/>
    <x v="1"/>
  </r>
  <r>
    <s v="Thor Agena D | KH-4 17"/>
    <x v="0"/>
    <s v="United States Air Force"/>
    <s v="Thor Agena D"/>
    <s v="KH-4 17"/>
    <s v="12/14/1962 9:26 p.m."/>
    <x v="5"/>
    <s v="Space Launch Complex 1E | Vandenberg SFB, CA, USA"/>
    <x v="1"/>
    <x v="1"/>
    <x v="1"/>
  </r>
  <r>
    <s v="Scout X-3 | Explorer 16"/>
    <x v="0"/>
    <s v="National Aeronautics and Space Administration"/>
    <s v="Scout X-3"/>
    <s v="Explorer 16"/>
    <s v="12/16/1962 2:33 p.m."/>
    <x v="5"/>
    <s v="Launch Area 3 | Wallops Island, Virginia, USA"/>
    <x v="1"/>
    <x v="1"/>
    <x v="1"/>
  </r>
  <r>
    <s v="Atlas Agena B | Midas 6"/>
    <x v="1"/>
    <s v="United States Air Force"/>
    <s v="Atlas Agena B"/>
    <s v="Midas 6"/>
    <s v="12/17/1962 8:36 p.m."/>
    <x v="5"/>
    <s v="Space Launch Complex 3E | Vandenberg SFB, CA, USA"/>
    <x v="1"/>
    <x v="1"/>
    <x v="1"/>
  </r>
  <r>
    <s v="Scout X-3 | Transit-5A 1"/>
    <x v="0"/>
    <s v="United States Air Force"/>
    <s v="Scout X-3"/>
    <s v="Transit-5A 1"/>
    <s v="12/19/1962 1:25 a.m."/>
    <x v="5"/>
    <s v="Space Launch Complex 5 | Vandenberg SFB, CA, USA"/>
    <x v="1"/>
    <x v="1"/>
    <x v="1"/>
  </r>
  <r>
    <s v="Vostok 8A92 | Zenit-2 7"/>
    <x v="0"/>
    <s v="Soviet Space Program"/>
    <s v="Vostok 8A92"/>
    <s v="Zenit-2 7"/>
    <s v="12/22/1962 9:23 a.m."/>
    <x v="5"/>
    <s v="1/5 | Baikonur Cosmodrome, Republic of Kazakhstan"/>
    <x v="0"/>
    <x v="0"/>
    <x v="0"/>
  </r>
  <r>
    <s v="Molniya 8K78 | Luna-4c"/>
    <x v="1"/>
    <s v="Soviet Space Program"/>
    <s v="Molniya 8K78"/>
    <s v="Luna-4c"/>
    <s v="01/04/1963 8:49 a.m."/>
    <x v="6"/>
    <s v="1/5 | Baikonur Cosmodrome, Republic of Kazakhstan"/>
    <x v="0"/>
    <x v="0"/>
    <x v="0"/>
  </r>
  <r>
    <s v="Thor Agena D | KH-4 18"/>
    <x v="0"/>
    <s v="United States Air Force"/>
    <s v="Thor Agena D"/>
    <s v="KH-4 18"/>
    <s v="01/07/1963 9:09 p.m."/>
    <x v="6"/>
    <s v="Space Launch Complex 2E | Vandenberg SFB, CA, USA"/>
    <x v="1"/>
    <x v="1"/>
    <x v="1"/>
  </r>
  <r>
    <s v="Thor DM-21 Agena-B | P-698BK Group 1-D 1"/>
    <x v="0"/>
    <s v="United States Air Force"/>
    <s v="Thor DM-21 Agena-B"/>
    <s v="P-698BK Group 1-D 1"/>
    <s v="01/16/1963 9:59 p.m."/>
    <x v="6"/>
    <s v="Space Launch Complex 1E | Vandenberg SFB, CA, USA"/>
    <x v="1"/>
    <x v="1"/>
    <x v="1"/>
  </r>
  <r>
    <s v="X-15 | Flight 77"/>
    <x v="0"/>
    <s v="United States Air Force"/>
    <s v="North American X-15"/>
    <s v="Flight 77"/>
    <s v="01/17/1963 4:59 p.m."/>
    <x v="6"/>
    <s v="Edwards Air Force Base | Air launch to Suborbital flight"/>
    <x v="1"/>
    <x v="1"/>
    <x v="1"/>
  </r>
  <r>
    <s v="Molniya 8K78 | Luna-4d"/>
    <x v="1"/>
    <s v="Soviet Space Program"/>
    <s v="Molniya 8K78"/>
    <s v="Luna-4d"/>
    <s v="02/03/1963 9:29 a.m."/>
    <x v="6"/>
    <s v="1/5 | Baikonur Cosmodrome, Republic of Kazakhstan"/>
    <x v="0"/>
    <x v="0"/>
    <x v="0"/>
  </r>
  <r>
    <s v="Thor Delta B | Syncom 1"/>
    <x v="0"/>
    <s v="United States Air Force"/>
    <s v="Thor Delta B"/>
    <s v="Syncom 1"/>
    <s v="02/14/1963 5:35 a.m."/>
    <x v="6"/>
    <s v="Space Launch Complex 17B | Cape Canaveral, FL, USA"/>
    <x v="1"/>
    <x v="1"/>
    <x v="1"/>
  </r>
  <r>
    <s v="Scout X-3M | DSAP-1 F3"/>
    <x v="0"/>
    <s v="United States Air Force"/>
    <s v="Scout X-3M"/>
    <s v="DSAP-1 F3"/>
    <s v="02/19/1963 4:52 p.m."/>
    <x v="6"/>
    <s v="Space Launch Complex 5 | Vandenberg SFB, CA, USA"/>
    <x v="1"/>
    <x v="1"/>
    <x v="1"/>
  </r>
  <r>
    <s v="Thor SLV-2A Agena D | KH-4 19"/>
    <x v="1"/>
    <s v="United States Air Force"/>
    <s v="Thor SLV-2A Agena D"/>
    <s v="KH-4 19"/>
    <s v="02/28/1963 9:48 p.m."/>
    <x v="6"/>
    <s v="Space Launch Complex 1E | Vandenberg SFB, CA, USA"/>
    <x v="1"/>
    <x v="1"/>
    <x v="1"/>
  </r>
  <r>
    <s v="Thor SLV-2A Agena D | KH-6 1"/>
    <x v="1"/>
    <s v="United States Air Force"/>
    <s v="Thor SLV-2A Agena D"/>
    <s v="KH-6 1"/>
    <s v="03/18/1963 9:13 p.m."/>
    <x v="6"/>
    <s v="Space Launch Complex 1W | Vandenberg SFB, CA, USA"/>
    <x v="1"/>
    <x v="1"/>
    <x v="1"/>
  </r>
  <r>
    <s v="Vostok 8A92 | Zenit-2 8"/>
    <x v="0"/>
    <s v="Soviet Space Program"/>
    <s v="Vostok 8A92"/>
    <s v="Zenit-2 8"/>
    <s v="03/21/1963 8:30 a.m."/>
    <x v="6"/>
    <s v="1/5 | Baikonur Cosmodrome, Republic of Kazakhstan"/>
    <x v="0"/>
    <x v="0"/>
    <x v="0"/>
  </r>
  <r>
    <s v="Saturn I | Saturn SA-4"/>
    <x v="0"/>
    <s v="National Aeronautics and Space Administration"/>
    <s v="Saturn I"/>
    <s v="Saturn SA-4"/>
    <s v="03/28/1963 8:11 p.m."/>
    <x v="6"/>
    <s v="Launch Complex 34 | Cape Canaveral, FL, USA"/>
    <x v="1"/>
    <x v="1"/>
    <x v="1"/>
  </r>
  <r>
    <s v="Thor Agena D | KH-4 20"/>
    <x v="0"/>
    <s v="United States Air Force"/>
    <s v="Thor Agena D"/>
    <s v="KH-4 20"/>
    <s v="04/01/1963 11:01 p.m."/>
    <x v="6"/>
    <s v="Space Launch Complex 1E | Vandenberg SFB, CA, USA"/>
    <x v="1"/>
    <x v="1"/>
    <x v="1"/>
  </r>
  <r>
    <s v="Molniya 8K78 | Luna-4"/>
    <x v="0"/>
    <s v="Soviet Space Program"/>
    <s v="Molniya 8K78"/>
    <s v="Luna-4"/>
    <s v="04/02/1963 8:16 a.m."/>
    <x v="6"/>
    <s v="1/5 | Baikonur Cosmodrome, Republic of Kazakhstan"/>
    <x v="0"/>
    <x v="0"/>
    <x v="0"/>
  </r>
  <r>
    <s v="Thor Delta B | Explorer 17"/>
    <x v="0"/>
    <s v="United States Air Force"/>
    <s v="Thor Delta B"/>
    <s v="Explorer 17"/>
    <s v="04/03/1963 2 a.m."/>
    <x v="6"/>
    <s v="Space Launch Complex 17A | Cape Canaveral, FL, USA"/>
    <x v="1"/>
    <x v="1"/>
    <x v="1"/>
  </r>
  <r>
    <s v="Scout X-3 | Transit-5A 2"/>
    <x v="1"/>
    <s v="United States Air Force"/>
    <s v="Scout X-3"/>
    <s v="Transit-5A 2"/>
    <s v="04/05/1963 3:01 a.m."/>
    <x v="6"/>
    <s v="Space Launch Complex 5 | Vandenberg SFB, CA, USA"/>
    <x v="1"/>
    <x v="1"/>
    <x v="1"/>
  </r>
  <r>
    <s v="Kosmos-2I 63S1 | DS-P1 2"/>
    <x v="1"/>
    <s v="Soviet Space Program"/>
    <s v="Kosmos-2I 63S1"/>
    <s v="DS-P1 2"/>
    <s v="04/06/1963 3:01 a.m."/>
    <x v="6"/>
    <s v="Mayak-2 | Kapustin Yar, Russian Federation"/>
    <x v="3"/>
    <x v="3"/>
    <x v="3"/>
  </r>
  <r>
    <s v="Kosmos-2I 63S1 | Omega 1"/>
    <x v="0"/>
    <s v="Soviet Space Program"/>
    <s v="Kosmos-2I 63S1"/>
    <s v="Omega 1"/>
    <s v="04/13/1963 11 a.m."/>
    <x v="6"/>
    <s v="Mayak-2 | Kapustin Yar, Russian Federation"/>
    <x v="3"/>
    <x v="3"/>
    <x v="3"/>
  </r>
  <r>
    <s v="Vostok 8A92 | Zenit-2 9"/>
    <x v="0"/>
    <s v="Soviet Space Program"/>
    <s v="Vostok 8A92"/>
    <s v="Zenit-2 9"/>
    <s v="04/22/1963 8:30 a.m."/>
    <x v="6"/>
    <s v="1/5 | Baikonur Cosmodrome, Republic of Kazakhstan"/>
    <x v="0"/>
    <x v="0"/>
    <x v="0"/>
  </r>
  <r>
    <s v="Scout X-2M | DSAP-1 F4"/>
    <x v="1"/>
    <s v="United States Air Force"/>
    <s v="Scout X-2M"/>
    <s v="DSAP-1 F4"/>
    <s v="04/26/1963 midnight"/>
    <x v="6"/>
    <s v="Space Launch Complex 5 | Vandenberg SFB, CA, USA"/>
    <x v="1"/>
    <x v="1"/>
    <x v="1"/>
  </r>
  <r>
    <s v="Thor Agena D | KH-5 8"/>
    <x v="1"/>
    <s v="United States Air Force"/>
    <s v="Thor Agena D"/>
    <s v="KH-5 8"/>
    <s v="04/26/1963 8:12 p.m."/>
    <x v="6"/>
    <s v="Space Launch Complex 2E | Vandenberg SFB, CA, USA"/>
    <x v="1"/>
    <x v="1"/>
    <x v="1"/>
  </r>
  <r>
    <s v="Vostok 8A92 | Zenit-2 10"/>
    <x v="0"/>
    <s v="Soviet Space Program"/>
    <s v="Vostok 8A92"/>
    <s v="Zenit-2 10"/>
    <s v="04/28/1963 8:49 a.m."/>
    <x v="6"/>
    <s v="1/5 | Baikonur Cosmodrome, Republic of Kazakhstan"/>
    <x v="0"/>
    <x v="0"/>
    <x v="0"/>
  </r>
  <r>
    <s v="Thor Delta B | Telstar 2"/>
    <x v="0"/>
    <s v="United States Air Force"/>
    <s v="Thor Delta B"/>
    <s v="Telstar 2"/>
    <s v="05/07/1963 11:38 a.m."/>
    <x v="6"/>
    <s v="Space Launch Complex 17B | Cape Canaveral, FL, USA"/>
    <x v="1"/>
    <x v="1"/>
    <x v="1"/>
  </r>
  <r>
    <s v="Atlas Agena B | Midas 7"/>
    <x v="0"/>
    <s v="United States Air Force"/>
    <s v="Atlas Agena B"/>
    <s v="Midas 7"/>
    <s v="05/09/1963 8:06 p.m."/>
    <x v="6"/>
    <s v="Space Launch Complex 3E | Vandenberg SFB, CA, USA"/>
    <x v="1"/>
    <x v="1"/>
    <x v="1"/>
  </r>
  <r>
    <s v="Atlas LV-3B | Mercury-Atlas 9"/>
    <x v="0"/>
    <s v="National Aeronautics and Space Administration"/>
    <s v="Atlas LV-3B"/>
    <s v="Mercury-Atlas 9"/>
    <s v="05/15/1963 1:04 p.m."/>
    <x v="6"/>
    <s v="Space Launch Complex 14 | Cape Canaveral, FL, USA"/>
    <x v="1"/>
    <x v="1"/>
    <x v="1"/>
  </r>
  <r>
    <s v="Thor SLV-2A Agena D | KH-6 2"/>
    <x v="0"/>
    <s v="United States Air Force"/>
    <s v="Thor SLV-2A Agena D"/>
    <s v="KH-6 2"/>
    <s v="05/18/1963 10:21 p.m."/>
    <x v="6"/>
    <s v="Space Launch Complex 1E | Vandenberg SFB, CA, USA"/>
    <x v="1"/>
    <x v="1"/>
    <x v="1"/>
  </r>
  <r>
    <s v="Kosmos-2I 63S1 | DS-A1 2"/>
    <x v="0"/>
    <s v="Soviet Space Program"/>
    <s v="Kosmos-2I 63S1"/>
    <s v="DS-A1 2"/>
    <s v="05/22/1963 3 a.m."/>
    <x v="6"/>
    <s v="Mayak-2 | Kapustin Yar, Russian Federation"/>
    <x v="3"/>
    <x v="3"/>
    <x v="3"/>
  </r>
  <r>
    <s v="Vostok 8A92 | Zenit-2 11"/>
    <x v="0"/>
    <s v="Soviet Space Program"/>
    <s v="Vostok 8A92"/>
    <s v="Zenit-2 11"/>
    <s v="05/24/1963 10:34 a.m."/>
    <x v="6"/>
    <s v="1/5 | Baikonur Cosmodrome, Republic of Kazakhstan"/>
    <x v="0"/>
    <x v="0"/>
    <x v="0"/>
  </r>
  <r>
    <s v="Kosmos-2I 63S1 | DS-MT 1"/>
    <x v="1"/>
    <s v="Soviet Space Program"/>
    <s v="Kosmos-2I 63S1"/>
    <s v="DS-MT 1"/>
    <s v="06/01/1963 2:50 a.m."/>
    <x v="6"/>
    <s v="Mayak-2 | Kapustin Yar, Russian Federation"/>
    <x v="3"/>
    <x v="3"/>
    <x v="3"/>
  </r>
  <r>
    <s v="Atlas Agena B | Midas 8"/>
    <x v="1"/>
    <s v="United States Air Force"/>
    <s v="Atlas Agena B"/>
    <s v="Midas 8"/>
    <s v="06/12/1963 midnight"/>
    <x v="6"/>
    <s v="Space Launch Complex 3E | Vandenberg SFB, CA, USA"/>
    <x v="1"/>
    <x v="1"/>
    <x v="1"/>
  </r>
  <r>
    <s v="Thor SLV-2A Agena D | KH-4 21"/>
    <x v="0"/>
    <s v="United States Air Force"/>
    <s v="Thor SLV-2A Agena D"/>
    <s v="KH-4 21"/>
    <s v="06/12/1963 11:58 p.m."/>
    <x v="6"/>
    <s v="Space Launch Complex 1W | Vandenberg SFB, CA, USA"/>
    <x v="1"/>
    <x v="1"/>
    <x v="1"/>
  </r>
  <r>
    <s v="Vostok-K | Vostok 5"/>
    <x v="0"/>
    <s v="Soviet Space Program"/>
    <s v="Vostok"/>
    <s v="Vostok 5"/>
    <s v="06/14/1963 11:58 a.m."/>
    <x v="6"/>
    <s v="1/5 | Baikonur Cosmodrome, Republic of Kazakhstan"/>
    <x v="0"/>
    <x v="0"/>
    <x v="0"/>
  </r>
  <r>
    <s v="Thor Agena D | Poppy 4A &amp; 4B"/>
    <x v="1"/>
    <s v="United States Air Force"/>
    <s v="Thor Agena D"/>
    <s v="Poppy 4A &amp; 4B"/>
    <s v="06/15/1963 2:29 p.m."/>
    <x v="6"/>
    <s v="Space Launch Complex 2E | Vandenberg SFB, CA, USA"/>
    <x v="1"/>
    <x v="1"/>
    <x v="1"/>
  </r>
  <r>
    <s v="Scout X-3 | Transit-5A 3"/>
    <x v="0"/>
    <s v="United States Air Force"/>
    <s v="Scout X-3"/>
    <s v="Transit-5A 3"/>
    <s v="06/16/1963 1:49 a.m."/>
    <x v="6"/>
    <s v="Space Launch Complex 5 | Vandenberg SFB, CA, USA"/>
    <x v="1"/>
    <x v="1"/>
    <x v="1"/>
  </r>
  <r>
    <s v="Vostok-K | Vostok 6"/>
    <x v="0"/>
    <s v="Soviet Space Program"/>
    <s v="Vostok"/>
    <s v="Vostok 6"/>
    <s v="06/16/1963 9:29 a.m."/>
    <x v="6"/>
    <s v="1/5 | Baikonur Cosmodrome, Republic of Kazakhstan"/>
    <x v="0"/>
    <x v="0"/>
    <x v="0"/>
  </r>
  <r>
    <s v="Thor Delta B | Tiros 7"/>
    <x v="0"/>
    <s v="United States Air Force"/>
    <s v="Thor Delta B"/>
    <s v="Tiros 7"/>
    <s v="06/19/1963 9:50 a.m."/>
    <x v="6"/>
    <s v="Space Launch Complex 17B | Cape Canaveral, FL, USA"/>
    <x v="1"/>
    <x v="1"/>
    <x v="1"/>
  </r>
  <r>
    <s v="Thor SLV-2A Agena D | KH-4 22"/>
    <x v="0"/>
    <s v="United States Air Force"/>
    <s v="Thor SLV-2A Agena D"/>
    <s v="KH-4 22"/>
    <s v="06/27/1963 12:37 a.m."/>
    <x v="6"/>
    <s v="Space Launch Complex 2W | Vandenberg SFB, CA, USA"/>
    <x v="1"/>
    <x v="1"/>
    <x v="1"/>
  </r>
  <r>
    <s v="X-15 | Flight 87"/>
    <x v="0"/>
    <s v="United States Air Force"/>
    <s v="North American X-15"/>
    <s v="Flight 87"/>
    <s v="06/27/1963 5:56 p.m."/>
    <x v="6"/>
    <s v="Edwards Air Force Base | Air launch to Suborbital flight"/>
    <x v="1"/>
    <x v="1"/>
    <x v="1"/>
  </r>
  <r>
    <s v="Scout X-4 | GRS"/>
    <x v="0"/>
    <s v="United States Air Force"/>
    <s v="Scout X-4"/>
    <s v="GRS"/>
    <s v="06/28/1963 9:19 p.m."/>
    <x v="6"/>
    <s v="Launch Area 3 | Wallops Island, Virginia, USA"/>
    <x v="1"/>
    <x v="1"/>
    <x v="1"/>
  </r>
  <r>
    <s v="Thor SLV-2A Agena B | P-698BK Group 1-D 2"/>
    <x v="0"/>
    <s v="United States Air Force"/>
    <s v="Thor SLV-2A Agena B"/>
    <s v="P-698BK Group 1-D 2"/>
    <s v="06/29/1963 10:30 p.m."/>
    <x v="6"/>
    <s v="Space Launch Complex 1E | Vandenberg SFB, CA, USA"/>
    <x v="1"/>
    <x v="1"/>
    <x v="1"/>
  </r>
  <r>
    <s v="Atlas Agena D | KH-7 1"/>
    <x v="0"/>
    <s v="United States Air Force"/>
    <s v="Atlas Agena D"/>
    <s v="KH-7 1"/>
    <s v="07/12/1963 8:45 p.m."/>
    <x v="6"/>
    <s v="Space Launch Complex 4W | Vandenberg SFB, CA, USA"/>
    <x v="1"/>
    <x v="1"/>
    <x v="1"/>
  </r>
  <r>
    <s v="Thor Agena D | KH-4 23"/>
    <x v="0"/>
    <s v="United States Air Force"/>
    <s v="Thor Agena D"/>
    <s v="KH-4 23"/>
    <s v="07/19/1963 midnight"/>
    <x v="6"/>
    <s v="Space Launch Complex 2E | Vandenberg SFB, CA, USA"/>
    <x v="1"/>
    <x v="1"/>
    <x v="1"/>
  </r>
  <r>
    <s v="Atlas Agena B | Midas 9"/>
    <x v="0"/>
    <s v="United States Air Force"/>
    <s v="Atlas Agena B"/>
    <s v="Midas 9"/>
    <s v="07/19/1963 3:51 a.m."/>
    <x v="6"/>
    <s v="Space Launch Complex 3E | Vandenberg SFB, CA, USA"/>
    <x v="1"/>
    <x v="1"/>
    <x v="1"/>
  </r>
  <r>
    <s v="X-15 | Flight 90"/>
    <x v="0"/>
    <s v="United States Air Force"/>
    <s v="North American X-15"/>
    <s v="Flight 90"/>
    <s v="07/19/1963 6:20 p.m."/>
    <x v="6"/>
    <s v="Edwards Air Force Base | Air launch to Suborbital flight"/>
    <x v="1"/>
    <x v="1"/>
    <x v="1"/>
  </r>
  <r>
    <s v="Thor Delta B | Syncom 2"/>
    <x v="0"/>
    <s v="United States Air Force"/>
    <s v="Thor Delta B"/>
    <s v="Syncom 2"/>
    <s v="07/26/1963 2:33 p.m."/>
    <x v="6"/>
    <s v="Space Launch Complex 17A | Cape Canaveral, FL, USA"/>
    <x v="1"/>
    <x v="1"/>
    <x v="1"/>
  </r>
  <r>
    <s v="Blue Scout Jr | OAR 22-1"/>
    <x v="0"/>
    <s v="United States Air Force"/>
    <s v="Blue Scout Jr"/>
    <s v="OAR 22-1"/>
    <s v="07/30/1963 4:16 p.m."/>
    <x v="6"/>
    <s v="Launch Complex 18A | Cape Canaveral, FL, USA"/>
    <x v="1"/>
    <x v="1"/>
    <x v="1"/>
  </r>
  <r>
    <s v="Thor SLV-2A Agena D | KH-6 3"/>
    <x v="0"/>
    <s v="United States Air Force"/>
    <s v="Thor SLV-2A Agena D"/>
    <s v="KH-6 3"/>
    <s v="07/31/1963 midnight"/>
    <x v="6"/>
    <s v="Space Launch Complex 2W | Vandenberg SFB, CA, USA"/>
    <x v="1"/>
    <x v="1"/>
    <x v="1"/>
  </r>
  <r>
    <s v="Kosmos-2I 63S1 | DS-P1 3"/>
    <x v="0"/>
    <s v="Soviet Space Program"/>
    <s v="Kosmos-2I 63S1"/>
    <s v="DS-P1 3"/>
    <s v="08/06/1963 6:07 a.m."/>
    <x v="6"/>
    <s v="Mayak-2 | Kapustin Yar, Russian Federation"/>
    <x v="3"/>
    <x v="3"/>
    <x v="3"/>
  </r>
  <r>
    <s v="Kosmos-2I 63S1 | DS-A1 3"/>
    <x v="1"/>
    <s v="Soviet Space Program"/>
    <s v="Kosmos-2I 63S1"/>
    <s v="DS-A1 3"/>
    <s v="08/22/1963 6 a.m."/>
    <x v="6"/>
    <s v="Mayak-2 | Kapustin Yar, Russian Federation"/>
    <x v="3"/>
    <x v="3"/>
    <x v="3"/>
  </r>
  <r>
    <s v="X-15 | Flight 91"/>
    <x v="0"/>
    <s v="United States Air Force"/>
    <s v="North American X-15"/>
    <s v="Flight 91"/>
    <s v="08/22/1963 6:05 p.m."/>
    <x v="6"/>
    <s v="Edwards Air Force Base | Air launch to Suborbital flight"/>
    <x v="1"/>
    <x v="1"/>
    <x v="1"/>
  </r>
  <r>
    <s v="Thor SLV-2A Agena D | KH-4A 1"/>
    <x v="0"/>
    <s v="United States Air Force"/>
    <s v="Thor SLV-2A Agena D"/>
    <s v="KH-4A 1"/>
    <s v="08/25/1963 12:29 a.m."/>
    <x v="6"/>
    <s v="Space Launch Complex 1W | Vandenberg SFB, CA, USA"/>
    <x v="1"/>
    <x v="1"/>
    <x v="1"/>
  </r>
  <r>
    <s v="Little Joe II | QTV"/>
    <x v="0"/>
    <s v="National Aeronautics and Space Administration"/>
    <s v="Little Joe II"/>
    <s v="Qualification Test Vehicle"/>
    <s v="08/28/1963 4 p.m."/>
    <x v="6"/>
    <s v="Launch Complex 36 | White Sands Missile Range"/>
    <x v="1"/>
    <x v="1"/>
    <x v="1"/>
  </r>
  <r>
    <s v="Thor SLV-2 Agena D | KH-5 9"/>
    <x v="0"/>
    <s v="United States Air Force"/>
    <s v="Thor SLV-2 Agena D"/>
    <s v="KH-5 9"/>
    <s v="08/29/1963 8:31 p.m."/>
    <x v="6"/>
    <s v="Space Launch Complex 1E | Vandenberg SFB, CA, USA"/>
    <x v="1"/>
    <x v="1"/>
    <x v="1"/>
  </r>
  <r>
    <s v="Atlas Agena D | KH-7 2"/>
    <x v="0"/>
    <s v="United States Air Force"/>
    <s v="Atlas Agena D"/>
    <s v="KH-7 2"/>
    <s v="09/06/1963 7:30 p.m."/>
    <x v="6"/>
    <s v="Space Launch Complex 4W | Vandenberg SFB, CA, USA"/>
    <x v="1"/>
    <x v="1"/>
    <x v="1"/>
  </r>
  <r>
    <s v="Thor SLV-2A Agena D | KH-4A 2"/>
    <x v="0"/>
    <s v="United States Air Force"/>
    <s v="Thor SLV-2A Agena D"/>
    <s v="KH-4A 2"/>
    <s v="09/23/1963 11 p.m."/>
    <x v="6"/>
    <s v="Space Launch Complex 2W | Vandenberg SFB, CA, USA"/>
    <x v="1"/>
    <x v="1"/>
    <x v="1"/>
  </r>
  <r>
    <s v="Scout X-2B | DSAP-1 F5"/>
    <x v="1"/>
    <s v="United States Air Force"/>
    <s v="Scout X-2B"/>
    <s v="DSAP-1 F5"/>
    <s v="09/27/1963 11:17 a.m."/>
    <x v="6"/>
    <s v="Space Launch Complex 5 | Vandenberg SFB, CA, USA"/>
    <x v="1"/>
    <x v="1"/>
    <x v="1"/>
  </r>
  <r>
    <s v="Thor DM-21 Ablestar | Transit 5BN-1"/>
    <x v="0"/>
    <s v="United States Air Force"/>
    <s v="Thor DM-21 Ablestar"/>
    <s v="Transit 5BN-1"/>
    <s v="09/28/1963 8:22 p.m."/>
    <x v="6"/>
    <s v="Space Launch Complex 2E | Vandenberg SFB, CA, USA"/>
    <x v="1"/>
    <x v="1"/>
    <x v="1"/>
  </r>
  <r>
    <s v="Atlas Agena D | Vela 1A &amp; 1B"/>
    <x v="0"/>
    <s v="United States Air Force"/>
    <s v="Atlas Agena D"/>
    <s v="Vela 1A &amp; 1B"/>
    <s v="10/17/1963 2:37 a.m."/>
    <x v="6"/>
    <s v="Space Launch Complex 13 | Cape Canaveral, FL, USA"/>
    <x v="1"/>
    <x v="1"/>
    <x v="1"/>
  </r>
  <r>
    <s v="Vostok 8A92 | Zenit-2 13"/>
    <x v="0"/>
    <s v="Soviet Space Program"/>
    <s v="Vostok 8A92"/>
    <s v="Zenit-2 13"/>
    <s v="10/18/1963 9:29 a.m."/>
    <x v="6"/>
    <s v="1/5 | Baikonur Cosmodrome, Republic of Kazakhstan"/>
    <x v="0"/>
    <x v="0"/>
    <x v="0"/>
  </r>
  <r>
    <s v="Kosmos-2I 63S1 | DS-A1 4"/>
    <x v="1"/>
    <s v="Soviet Space Program"/>
    <s v="Kosmos-2I 63S1"/>
    <s v="DS-A1 4"/>
    <s v="10/24/1963 4:30 a.m."/>
    <x v="6"/>
    <s v="Mayak-2 | Kapustin Yar, Russian Federation"/>
    <x v="3"/>
    <x v="3"/>
    <x v="3"/>
  </r>
  <r>
    <s v="Atlas Agena D | KH-7 3"/>
    <x v="0"/>
    <s v="United States Air Force"/>
    <s v="Atlas Agena D"/>
    <s v="KH-7 3"/>
    <s v="10/25/1963 6:59 p.m."/>
    <x v="6"/>
    <s v="Space Launch Complex 4W | Vandenberg SFB, CA, USA"/>
    <x v="1"/>
    <x v="1"/>
    <x v="1"/>
  </r>
  <r>
    <s v="Thor SLV-2A Agena D | KH-5 10"/>
    <x v="0"/>
    <s v="United States Air Force"/>
    <s v="Thor SLV-2A Agena D"/>
    <s v="KH-5 10"/>
    <s v="10/29/1963 9:19 p.m."/>
    <x v="6"/>
    <s v="Space Launch Complex 1W | Vandenberg SFB, CA, USA"/>
    <x v="1"/>
    <x v="1"/>
    <x v="1"/>
  </r>
  <r>
    <s v="Sputnik 11A59 | Polyot"/>
    <x v="0"/>
    <s v="Soviet Space Program"/>
    <s v="Sputnik 11A59"/>
    <s v="Polyot"/>
    <s v="11/01/1963 8:56 a.m."/>
    <x v="6"/>
    <s v="31/6 | Baikonur Cosmodrome, Republic of Kazakhstan"/>
    <x v="0"/>
    <x v="0"/>
    <x v="0"/>
  </r>
  <r>
    <s v="Thor SLV-2 Agena D | KH-4 24 &amp; RM 5"/>
    <x v="1"/>
    <s v="United States Air Force"/>
    <s v="Thor SLV-2 Agena D"/>
    <s v="KH-4 24 &amp; RM 5"/>
    <s v="11/09/1963 8:27 p.m."/>
    <x v="6"/>
    <s v="Space Launch Complex 2W | Vandenberg SFB, CA, USA"/>
    <x v="1"/>
    <x v="1"/>
    <x v="1"/>
  </r>
  <r>
    <s v="Molniya 8K78 | Zond-1a"/>
    <x v="1"/>
    <s v="Soviet Space Program"/>
    <s v="Molniya 8K78"/>
    <s v="Zond-1a"/>
    <s v="11/11/1963 6:23 a.m."/>
    <x v="6"/>
    <s v="1/5 | Baikonur Cosmodrome, Republic of Kazakhstan"/>
    <x v="0"/>
    <x v="0"/>
    <x v="0"/>
  </r>
  <r>
    <s v="Voskhod | Zenit-4 1"/>
    <x v="0"/>
    <s v="Soviet Space Program"/>
    <s v="Voskhod"/>
    <s v="Zenit-4 1"/>
    <s v="11/16/1963 10:34 a.m."/>
    <x v="6"/>
    <s v="1/5 | Baikonur Cosmodrome, Republic of Kazakhstan"/>
    <x v="0"/>
    <x v="0"/>
    <x v="0"/>
  </r>
  <r>
    <s v="Thor Delta C | Explorer 18"/>
    <x v="0"/>
    <s v="United States Air Force"/>
    <s v="Thor Delta C"/>
    <s v="Explorer 18"/>
    <s v="11/27/1963 2:30 a.m."/>
    <x v="6"/>
    <s v="Space Launch Complex 17B | Cape Canaveral, FL, USA"/>
    <x v="1"/>
    <x v="1"/>
    <x v="1"/>
  </r>
  <r>
    <s v="Atlas Centaur | AC-2 Instrumentation Ring"/>
    <x v="0"/>
    <s v="United States Air Force"/>
    <s v="Atlas Centaur"/>
    <s v="AC-2 Instrumentation Ring"/>
    <s v="11/27/1963 7:03 p.m."/>
    <x v="6"/>
    <s v="Launch Complex 36A | Cape Canaveral, FL, USA"/>
    <x v="1"/>
    <x v="1"/>
    <x v="1"/>
  </r>
  <r>
    <s v="Thor SLV-2 Agena D | KH-4 25"/>
    <x v="0"/>
    <s v="United States Air Force"/>
    <s v="Thor SLV-2 Agena D"/>
    <s v="KH-4 25"/>
    <s v="11/27/1963 9:15 p.m."/>
    <x v="6"/>
    <s v="Space Launch Complex 3W | Vandenberg SFB, CA, USA"/>
    <x v="1"/>
    <x v="1"/>
    <x v="1"/>
  </r>
  <r>
    <s v="Vostok 8A92 | Zenit-2 14"/>
    <x v="1"/>
    <s v="Soviet Space Program"/>
    <s v="Vostok 8A92"/>
    <s v="Zenit-2 14"/>
    <s v="11/28/1963 9:19 a.m."/>
    <x v="6"/>
    <s v="1/5 | Baikonur Cosmodrome, Republic of Kazakhstan"/>
    <x v="0"/>
    <x v="0"/>
    <x v="0"/>
  </r>
  <r>
    <s v="Thor DM-21 Ablestar | Transit-5BN 2"/>
    <x v="0"/>
    <s v="United States Air Force"/>
    <s v="Thor DM-21 Ablestar"/>
    <s v="Transit-5BN 2"/>
    <s v="12/05/1963 9:51 p.m."/>
    <x v="6"/>
    <s v="Space Launch Complex 2E | Vandenberg SFB, CA, USA"/>
    <x v="1"/>
    <x v="1"/>
    <x v="1"/>
  </r>
  <r>
    <s v="Kosmos-2I 63S1 | Omega 2"/>
    <x v="0"/>
    <s v="Soviet Space Program"/>
    <s v="Kosmos-2I 63S1"/>
    <s v="Omega 2"/>
    <s v="12/13/1963 2:15 p.m."/>
    <x v="6"/>
    <s v="Mayak-2 | Kapustin Yar, Russian Federation"/>
    <x v="3"/>
    <x v="3"/>
    <x v="3"/>
  </r>
  <r>
    <s v="Atlas Agena D | KH-7 4"/>
    <x v="0"/>
    <s v="United States Air Force"/>
    <s v="Atlas Agena D"/>
    <s v="KH-7 4"/>
    <s v="12/18/1963 9:45 p.m."/>
    <x v="6"/>
    <s v="Space Launch Complex 4W | Vandenberg SFB, CA, USA"/>
    <x v="1"/>
    <x v="1"/>
    <x v="1"/>
  </r>
  <r>
    <s v="Vostok 8A92 | Zenit-2 15"/>
    <x v="0"/>
    <s v="Soviet Space Program"/>
    <s v="Vostok 8A92"/>
    <s v="Zenit-2 15"/>
    <s v="12/19/1963 9:28 a.m."/>
    <x v="6"/>
    <s v="1/5 | Baikonur Cosmodrome, Republic of Kazakhstan"/>
    <x v="0"/>
    <x v="0"/>
    <x v="0"/>
  </r>
  <r>
    <s v="Scout X-4 | Explorer 19"/>
    <x v="0"/>
    <s v="National Aeronautics and Space Administration"/>
    <s v="Scout X-4"/>
    <s v="Explorer 19"/>
    <s v="12/19/1963 6:49 p.m."/>
    <x v="6"/>
    <s v="Space Launch Complex 5 | Vandenberg SFB, CA, USA"/>
    <x v="1"/>
    <x v="1"/>
    <x v="1"/>
  </r>
  <r>
    <s v="Thor Delta B | Tiros 8"/>
    <x v="0"/>
    <s v="United States Air Force"/>
    <s v="Thor Delta B"/>
    <s v="Tiros 8"/>
    <s v="12/21/1963 9:30 a.m."/>
    <x v="6"/>
    <s v="Space Launch Complex 17B | Cape Canaveral, FL, USA"/>
    <x v="1"/>
    <x v="1"/>
    <x v="1"/>
  </r>
  <r>
    <s v="Thor SLV-2A Agena D | KH-4 26"/>
    <x v="0"/>
    <s v="United States Air Force"/>
    <s v="Thor SLV-2A Agena D"/>
    <s v="KH-4 26"/>
    <s v="12/21/1963 9:45 p.m."/>
    <x v="6"/>
    <s v="Space Launch Complex 2W | Vandenberg SFB, CA, USA"/>
    <x v="1"/>
    <x v="1"/>
    <x v="1"/>
  </r>
  <r>
    <s v="Thor SLV-2A Agena D | Poppy 5A, 5B &amp; 5C"/>
    <x v="0"/>
    <s v="United States Air Force"/>
    <s v="Thor SLV-2A Agena D"/>
    <s v="Poppy 5A, 5B &amp; 5C"/>
    <s v="01/11/1964 8:07 p.m."/>
    <x v="7"/>
    <s v="Space Launch Complex 1E | Vandenberg SFB, CA, USA"/>
    <x v="1"/>
    <x v="1"/>
    <x v="1"/>
  </r>
  <r>
    <s v="Thor SLV-2 Agena D | DSAP-1 F6 &amp; F7"/>
    <x v="0"/>
    <s v="United States Air Force"/>
    <s v="Thor SLV-2 Agena D"/>
    <s v="DSAP-1 F6 &amp; F7"/>
    <s v="01/19/1964 10:59 a.m."/>
    <x v="7"/>
    <s v="Space Launch Complex 2W | Vandenberg SFB, CA, USA"/>
    <x v="1"/>
    <x v="1"/>
    <x v="1"/>
  </r>
  <r>
    <s v="Thor Delta B | Relay 2"/>
    <x v="0"/>
    <s v="United States Air Force"/>
    <s v="Thor Delta B"/>
    <s v="Relay 2"/>
    <s v="01/21/1964 9:14 p.m."/>
    <x v="7"/>
    <s v="Space Launch Complex 17B | Cape Canaveral, FL, USA"/>
    <x v="1"/>
    <x v="1"/>
    <x v="1"/>
  </r>
  <r>
    <s v="Thor SLV-2 Agena B | Echo 2"/>
    <x v="0"/>
    <s v="United States Air Force"/>
    <s v="Thor SLV-2 Agena B"/>
    <s v="Echo 2"/>
    <s v="01/25/1964 1:59 p.m."/>
    <x v="7"/>
    <s v="Space Launch Complex 2E | Vandenberg SFB, CA, USA"/>
    <x v="1"/>
    <x v="1"/>
    <x v="1"/>
  </r>
  <r>
    <s v="Saturn I | Saturn SA-5"/>
    <x v="0"/>
    <s v="National Aeronautics and Space Administration"/>
    <s v="Saturn I"/>
    <s v="Saturn SA-5"/>
    <s v="01/29/1964 4:25 p.m."/>
    <x v="7"/>
    <s v="Space Launch Complex 37B | Cape Canaveral, FL, USA"/>
    <x v="1"/>
    <x v="1"/>
    <x v="1"/>
  </r>
  <r>
    <s v="Vostok | Elektron-1 &amp; 2"/>
    <x v="0"/>
    <s v="Soviet Space Program"/>
    <s v="Vostok"/>
    <s v="Elektron-1 &amp; 2"/>
    <s v="01/30/1964 9:45 a.m."/>
    <x v="7"/>
    <s v="1/5 | Baikonur Cosmodrome, Republic of Kazakhstan"/>
    <x v="0"/>
    <x v="0"/>
    <x v="0"/>
  </r>
  <r>
    <s v="Atlas Agena B | Ranger 6"/>
    <x v="0"/>
    <s v="United States Air Force"/>
    <s v="Atlas Agena B"/>
    <s v="Ranger 6"/>
    <s v="01/30/1964 3:49 p.m."/>
    <x v="7"/>
    <s v="Launch Complex 12 | Cape Canaveral, FL, USA"/>
    <x v="1"/>
    <x v="1"/>
    <x v="1"/>
  </r>
  <r>
    <s v="Thor SLV-2A Agena D | KH-4A 3"/>
    <x v="0"/>
    <s v="United States Air Force"/>
    <s v="Thor SLV-2A Agena D"/>
    <s v="KH-4A 3"/>
    <s v="02/15/1964 9:38 p.m."/>
    <x v="7"/>
    <s v="Space Launch Complex 1W | Vandenberg SFB, CA, USA"/>
    <x v="1"/>
    <x v="1"/>
    <x v="1"/>
  </r>
  <r>
    <s v="Molniya 8K78 | Zond-1b"/>
    <x v="1"/>
    <s v="Soviet Space Program"/>
    <s v="Molniya 8K78"/>
    <s v="Zond-1b"/>
    <s v="02/19/1964 5:47 a.m."/>
    <x v="7"/>
    <s v="1/5 | Baikonur Cosmodrome, Republic of Kazakhstan"/>
    <x v="0"/>
    <x v="0"/>
    <x v="0"/>
  </r>
  <r>
    <s v="Atlas Agena D | KH-7 5"/>
    <x v="0"/>
    <s v="United States Air Force"/>
    <s v="Atlas Agena D"/>
    <s v="KH-7 5"/>
    <s v="02/25/1964 6:59 p.m."/>
    <x v="7"/>
    <s v="Space Launch Complex 4W | Vandenberg SFB, CA, USA"/>
    <x v="1"/>
    <x v="1"/>
    <x v="1"/>
  </r>
  <r>
    <s v="Kosmos-2I 63S1 | DS-P1 4"/>
    <x v="0"/>
    <s v="Soviet Space Program"/>
    <s v="Kosmos-2I 63S1"/>
    <s v="DS-P1 4"/>
    <s v="02/27/1964 1:30 p.m."/>
    <x v="7"/>
    <s v="Mayak-2 | Kapustin Yar, Russian Federation"/>
    <x v="3"/>
    <x v="3"/>
    <x v="3"/>
  </r>
  <r>
    <s v="Thor SLV-2A Agena D | P-698BK Group 1-A"/>
    <x v="0"/>
    <s v="United States Air Force"/>
    <s v="Thor SLV-2A Agena D"/>
    <s v="P-698BK Group 1-A"/>
    <s v="02/28/1964 3:20 a.m."/>
    <x v="7"/>
    <s v="Space Launch Complex 1E | Vandenberg SFB, CA, USA"/>
    <x v="1"/>
    <x v="1"/>
    <x v="1"/>
  </r>
  <r>
    <s v="Atlas Agena D | KH-7 6"/>
    <x v="0"/>
    <s v="United States Air Force"/>
    <s v="Atlas Agena D"/>
    <s v="KH-7 6"/>
    <s v="03/11/1964 8:14 p.m."/>
    <x v="7"/>
    <s v="Space Launch Complex 4W | Vandenberg SFB, CA, USA"/>
    <x v="1"/>
    <x v="1"/>
    <x v="1"/>
  </r>
  <r>
    <s v="Nike Cajun | Trailblazer Pellet"/>
    <x v="0"/>
    <s v="National Aeronautics and Space Administration"/>
    <s v="Nike Cajun"/>
    <s v="Trailblazer Pellet"/>
    <s v="03/12/1964 4:17 a.m."/>
    <x v="7"/>
    <s v="Unknown Pad | Wallops Island, Virginia, USA"/>
    <x v="1"/>
    <x v="1"/>
    <x v="1"/>
  </r>
  <r>
    <s v="Kosmos-2I 63S1 | DS-MG 1"/>
    <x v="0"/>
    <s v="Soviet Space Program"/>
    <s v="Kosmos-2I 63S1"/>
    <s v="DS-MG 1"/>
    <s v="03/18/1964 3:07 p.m."/>
    <x v="7"/>
    <s v="Mayak-2 | Kapustin Yar, Russian Federation"/>
    <x v="3"/>
    <x v="3"/>
    <x v="3"/>
  </r>
  <r>
    <s v="Thor Delta B | Beacon Explorer A"/>
    <x v="1"/>
    <s v="United States Air Force"/>
    <s v="Thor Delta B"/>
    <s v="Beacon Explorer A"/>
    <s v="03/19/1964 11:13 a.m."/>
    <x v="7"/>
    <s v="Space Launch Complex 17A | Cape Canaveral, FL, USA"/>
    <x v="1"/>
    <x v="1"/>
    <x v="1"/>
  </r>
  <r>
    <s v="Molniya 8K78 | Luna-5a"/>
    <x v="1"/>
    <s v="Soviet Space Program"/>
    <s v="Molniya 8K78"/>
    <s v="Luna-5a"/>
    <s v="03/21/1964 8:15 a.m."/>
    <x v="7"/>
    <s v="1/5 | Baikonur Cosmodrome, Republic of Kazakhstan"/>
    <x v="0"/>
    <x v="0"/>
    <x v="0"/>
  </r>
  <r>
    <s v="Thor SLV-2A Agena D | KH-4A 4"/>
    <x v="1"/>
    <s v="United States Air Force"/>
    <s v="Thor SLV-2A Agena D"/>
    <s v="KH-4A 4"/>
    <s v="03/24/1964 10:22 p.m."/>
    <x v="7"/>
    <s v="Space Launch Complex 3W | Vandenberg SFB, CA, USA"/>
    <x v="1"/>
    <x v="1"/>
    <x v="1"/>
  </r>
  <r>
    <s v="Molniya 8K78 | Zond 1c"/>
    <x v="1"/>
    <s v="Soviet Space Program"/>
    <s v="Molniya 8K78"/>
    <s v="Zond 1c"/>
    <s v="03/27/1964 3:24 a.m."/>
    <x v="7"/>
    <s v="1/5 | Baikonur Cosmodrome, Republic of Kazakhstan"/>
    <x v="0"/>
    <x v="0"/>
    <x v="0"/>
  </r>
  <r>
    <s v="Scout X-3 | Ariel 2"/>
    <x v="0"/>
    <s v="Science and Engineering Research Council"/>
    <s v="Scout X-3"/>
    <s v="Ariel 2"/>
    <s v="03/27/1964 5:25 p.m."/>
    <x v="7"/>
    <s v="Launch Area 3 | Wallops Island, Virginia, USA"/>
    <x v="1"/>
    <x v="1"/>
    <x v="1"/>
  </r>
  <r>
    <s v="Molniya 8K78 | Zond 1"/>
    <x v="0"/>
    <s v="Soviet Space Program"/>
    <s v="Molniya 8K78"/>
    <s v="Zond 1"/>
    <s v="04/02/1964 2:42 a.m."/>
    <x v="7"/>
    <s v="1/5 | Baikonur Cosmodrome, Republic of Kazakhstan"/>
    <x v="0"/>
    <x v="0"/>
    <x v="0"/>
  </r>
  <r>
    <s v="Vostok 8A92 | Zenit-2 16"/>
    <x v="0"/>
    <s v="Soviet Space Program"/>
    <s v="Vostok 8A92"/>
    <s v="Zenit-2 16"/>
    <s v="04/04/1964 9:45 a.m."/>
    <x v="7"/>
    <s v="31/6 | Baikonur Cosmodrome, Republic of Kazakhstan"/>
    <x v="0"/>
    <x v="0"/>
    <x v="0"/>
  </r>
  <r>
    <s v="Titan II GLV | Gemini I"/>
    <x v="0"/>
    <s v="United States Air Force"/>
    <s v="Titan II"/>
    <s v="Gemini I"/>
    <s v="04/08/1964 4 p.m."/>
    <x v="7"/>
    <s v="Launch Complex 19 | Cape Canaveral, FL, USA"/>
    <x v="1"/>
    <x v="1"/>
    <x v="1"/>
  </r>
  <r>
    <s v="Sputnik 11A59 | Polyot-2"/>
    <x v="0"/>
    <s v="Soviet Space Program"/>
    <s v="Sputnik 11A59"/>
    <s v="Polyot-2"/>
    <s v="04/12/1964 9:30 a.m."/>
    <x v="7"/>
    <s v="31/6 | Baikonur Cosmodrome, Republic of Kazakhstan"/>
    <x v="0"/>
    <x v="0"/>
    <x v="0"/>
  </r>
  <r>
    <s v="Atlas D | FIRE 1"/>
    <x v="0"/>
    <s v="United States Air Force"/>
    <s v="Atlas D"/>
    <s v="FIRE 1"/>
    <s v="04/14/1964 9:42 p.m."/>
    <x v="7"/>
    <s v="Launch Complex 12 | Cape Canaveral, FL, USA"/>
    <x v="1"/>
    <x v="1"/>
    <x v="1"/>
  </r>
  <r>
    <s v="Molniya 8K78 | Luna-5b"/>
    <x v="1"/>
    <s v="Soviet Space Program"/>
    <s v="Molniya 8K78"/>
    <s v="Luna-5b"/>
    <s v="04/20/1964 8:08 a.m."/>
    <x v="7"/>
    <s v="1/5 | Baikonur Cosmodrome, Republic of Kazakhstan"/>
    <x v="0"/>
    <x v="0"/>
    <x v="0"/>
  </r>
  <r>
    <s v="Thor DM-21 Ablestar | Transit-5BN 3"/>
    <x v="1"/>
    <s v="United States Air Force"/>
    <s v="Thor DM-21 Ablestar"/>
    <s v="Transit-5BN 3"/>
    <s v="04/21/1964 6:50 p.m."/>
    <x v="7"/>
    <s v="Space Launch Complex 2E | Vandenberg SFB, CA, USA"/>
    <x v="1"/>
    <x v="1"/>
    <x v="1"/>
  </r>
  <r>
    <s v="Atlas Agena D | KH-7 7"/>
    <x v="0"/>
    <s v="United States Air Force"/>
    <s v="Atlas Agena D"/>
    <s v="KH-7 7"/>
    <s v="04/23/1964 6:43 p.m."/>
    <x v="7"/>
    <s v="Space Launch Complex 4W | Vandenberg SFB, CA, USA"/>
    <x v="1"/>
    <x v="1"/>
    <x v="1"/>
  </r>
  <r>
    <s v="Vostok 8A92 | Zenit-2 17"/>
    <x v="0"/>
    <s v="Soviet Space Program"/>
    <s v="Vostok 8A92"/>
    <s v="Zenit-2 17"/>
    <s v="04/25/1964 10:21 a.m."/>
    <x v="7"/>
    <s v="31/6 | Baikonur Cosmodrome, Republic of Kazakhstan"/>
    <x v="0"/>
    <x v="0"/>
    <x v="0"/>
  </r>
  <r>
    <s v="Thor SLV-2A Agena D | KH-4A 5"/>
    <x v="0"/>
    <s v="United States Air Force"/>
    <s v="Thor SLV-2A Agena D"/>
    <s v="KH-4A 5"/>
    <s v="04/27/1964 11:23 p.m."/>
    <x v="7"/>
    <s v="Space Launch Complex 1W | Vandenberg SFB, CA, USA"/>
    <x v="1"/>
    <x v="1"/>
    <x v="1"/>
  </r>
  <r>
    <s v="Little Joe II | A-001"/>
    <x v="0"/>
    <s v="National Aeronautics and Space Administration"/>
    <s v="Little Joe II"/>
    <s v="A-001"/>
    <s v="05/13/1964 12:59 p.m."/>
    <x v="7"/>
    <s v="Launch Complex 36 | White Sands Missile Range"/>
    <x v="1"/>
    <x v="1"/>
    <x v="1"/>
  </r>
  <r>
    <s v="Voskhod | Zenit-4 2"/>
    <x v="0"/>
    <s v="Soviet Space Program"/>
    <s v="Voskhod"/>
    <s v="Zenit-4 2"/>
    <s v="05/18/1964 9:42 a.m."/>
    <x v="7"/>
    <s v="1/5 | Baikonur Cosmodrome, Republic of Kazakhstan"/>
    <x v="0"/>
    <x v="0"/>
    <x v="0"/>
  </r>
  <r>
    <s v="Atlas Agena D | KH-7 8"/>
    <x v="0"/>
    <s v="United States Air Force"/>
    <s v="Atlas Agena D"/>
    <s v="KH-7 8"/>
    <s v="05/19/1964 7:21 p.m."/>
    <x v="7"/>
    <s v="Space Launch Complex 4W | Vandenberg SFB, CA, USA"/>
    <x v="1"/>
    <x v="1"/>
    <x v="1"/>
  </r>
  <r>
    <s v="Saturn I | Saturn-SA 6"/>
    <x v="0"/>
    <s v="National Aeronautics and Space Administration"/>
    <s v="Saturn I"/>
    <s v="Saturn-SA 6"/>
    <s v="05/28/1964 5:07 p.m."/>
    <x v="7"/>
    <s v="Space Launch Complex 37B | Cape Canaveral, FL, USA"/>
    <x v="1"/>
    <x v="1"/>
    <x v="1"/>
  </r>
  <r>
    <s v="Scout X-4 | Transit VC"/>
    <x v="0"/>
    <s v="United States Air Force"/>
    <s v="Scout X-4"/>
    <s v="Transit VC"/>
    <s v="06/04/1964 3:50 a.m."/>
    <x v="7"/>
    <s v="Space Launch Complex 5 | Vandenberg SFB, CA, USA"/>
    <x v="1"/>
    <x v="1"/>
    <x v="1"/>
  </r>
  <r>
    <s v="Molniya 8K78 | Molniya-1 1a"/>
    <x v="1"/>
    <s v="Soviet Space Program"/>
    <s v="Molniya 8K78"/>
    <s v="Molniya-1 1a"/>
    <s v="06/04/1964 4 a.m."/>
    <x v="7"/>
    <s v="1/5 | Baikonur Cosmodrome, Republic of Kazakhstan"/>
    <x v="0"/>
    <x v="0"/>
    <x v="0"/>
  </r>
  <r>
    <s v="Thor SLV-2A Agena D | KH-4A 6"/>
    <x v="0"/>
    <s v="United States Air Force"/>
    <s v="Thor SLV-2A Agena D"/>
    <s v="KH-4A 6"/>
    <s v="06/04/1964 10:59 p.m."/>
    <x v="7"/>
    <s v="Space Launch Complex 3W | Vandenberg SFB, CA, USA"/>
    <x v="1"/>
    <x v="1"/>
    <x v="1"/>
  </r>
  <r>
    <s v="Kosmos-2I 63S1 | DS-MT 2"/>
    <x v="0"/>
    <s v="Soviet Space Program"/>
    <s v="Kosmos-2I 63S1"/>
    <s v="DS-MT 2"/>
    <s v="06/06/1964 6 a.m."/>
    <x v="7"/>
    <s v="Mayak-2 | Kapustin Yar, Russian Federation"/>
    <x v="3"/>
    <x v="3"/>
    <x v="3"/>
  </r>
  <r>
    <s v="Vostok 8A92 | Zenit-2 18"/>
    <x v="0"/>
    <s v="Soviet Space Program"/>
    <s v="Vostok 8A92"/>
    <s v="Zenit-2 18"/>
    <s v="06/10/1964 11 a.m."/>
    <x v="7"/>
    <s v="31/6 | Baikonur Cosmodrome, Republic of Kazakhstan"/>
    <x v="0"/>
    <x v="0"/>
    <x v="0"/>
  </r>
  <r>
    <s v="Thor SLV-2A Agena D | KH-5 11"/>
    <x v="0"/>
    <s v="United States Air Force"/>
    <s v="Thor SLV-2A Agena D"/>
    <s v="KH-5 11"/>
    <s v="06/13/1964 3:47 p.m."/>
    <x v="7"/>
    <s v="Space Launch Complex 2W | Vandenberg SFB, CA, USA"/>
    <x v="1"/>
    <x v="1"/>
    <x v="1"/>
  </r>
  <r>
    <s v="Thor SLV-2 Agena D | DSAP-1 F8 &amp; F9"/>
    <x v="0"/>
    <s v="United States Air Force"/>
    <s v="Thor SLV-2 Agena D"/>
    <s v="DSAP-1 F8 &amp; F9"/>
    <s v="06/18/1964 4:56 a.m."/>
    <x v="7"/>
    <s v="Space Launch Complex 1W | Vandenberg SFB, CA, USA"/>
    <x v="1"/>
    <x v="1"/>
    <x v="1"/>
  </r>
  <r>
    <s v="Thor SLV-2A Agena D | KH-4A 7"/>
    <x v="0"/>
    <s v="United States Air Force"/>
    <s v="Thor SLV-2A Agena D"/>
    <s v="KH-4A 7"/>
    <s v="06/19/1964 11:18 p.m."/>
    <x v="7"/>
    <s v="Space Launch Complex 2E | Vandenberg SFB, CA, USA"/>
    <x v="1"/>
    <x v="1"/>
    <x v="1"/>
  </r>
  <r>
    <s v="Vostok 8A92 | Zenit-2 19"/>
    <x v="0"/>
    <s v="Soviet Space Program"/>
    <s v="Vostok 8A92"/>
    <s v="Zenit-2 19"/>
    <s v="06/23/1964 10 a.m."/>
    <x v="7"/>
    <s v="31/6 | Baikonur Cosmodrome, Republic of Kazakhstan"/>
    <x v="0"/>
    <x v="0"/>
    <x v="0"/>
  </r>
  <r>
    <s v="Scout X-4 | ESRS"/>
    <x v="1"/>
    <s v="United States Air Force"/>
    <s v="Scout X-4"/>
    <s v="ESRS"/>
    <s v="06/25/1964 1:40 a.m."/>
    <x v="7"/>
    <s v="Space Launch Complex 5 | Vandenberg SFB, CA, USA"/>
    <x v="1"/>
    <x v="1"/>
    <x v="1"/>
  </r>
  <r>
    <s v="Atlas Centaur | AC-3 Instrumentation Ring"/>
    <x v="1"/>
    <s v="United States Air Force"/>
    <s v="Atlas Centaur"/>
    <s v="AC-3 Instrumentation Ring"/>
    <s v="06/30/1964 2:04 p.m."/>
    <x v="7"/>
    <s v="Launch Complex 36A | Cape Canaveral, FL, USA"/>
    <x v="1"/>
    <x v="1"/>
    <x v="1"/>
  </r>
  <r>
    <s v="Voskhod | Zenit-4 3"/>
    <x v="0"/>
    <s v="Soviet Space Program"/>
    <s v="Voskhod"/>
    <s v="Zenit-4 3"/>
    <s v="07/01/1964 11 a.m."/>
    <x v="7"/>
    <s v="1/5 | Baikonur Cosmodrome, Republic of Kazakhstan"/>
    <x v="0"/>
    <x v="0"/>
    <x v="0"/>
  </r>
  <r>
    <s v="Thor SLV-2A Agena D | P-698BK Group 2-D 2"/>
    <x v="0"/>
    <s v="United States Air Force"/>
    <s v="Thor SLV-2A Agena D"/>
    <s v="P-698BK Group 2-D 2"/>
    <s v="07/02/1964 11:59 p.m."/>
    <x v="7"/>
    <s v="Space Launch Complex 1E | Vandenberg SFB, CA, USA"/>
    <x v="1"/>
    <x v="1"/>
    <x v="1"/>
  </r>
  <r>
    <s v="Atlas Agena D | KH-7 9"/>
    <x v="0"/>
    <s v="United States Air Force"/>
    <s v="Atlas Agena D"/>
    <s v="KH-7 9"/>
    <s v="07/06/1964 6:51 p.m."/>
    <x v="7"/>
    <s v="Space Launch Complex 4W | Vandenberg SFB, CA, USA"/>
    <x v="1"/>
    <x v="1"/>
    <x v="1"/>
  </r>
  <r>
    <s v="Vostok | Elektron-3 &amp;4"/>
    <x v="0"/>
    <s v="Soviet Space Program"/>
    <s v="Vostok"/>
    <s v="Elektron-3 &amp;4"/>
    <s v="07/10/1964 9:51 p.m."/>
    <x v="7"/>
    <s v="1/5 | Baikonur Cosmodrome, Republic of Kazakhstan"/>
    <x v="0"/>
    <x v="0"/>
    <x v="0"/>
  </r>
  <r>
    <s v="Thor SLV-2A Agena D | KH-4A 8"/>
    <x v="0"/>
    <s v="United States Air Force"/>
    <s v="Thor SLV-2A Agena D"/>
    <s v="KH-4A 8"/>
    <s v="07/10/1964 11:14 p.m."/>
    <x v="7"/>
    <s v="Space Launch Complex 3W | Vandenberg SFB, CA, USA"/>
    <x v="1"/>
    <x v="1"/>
    <x v="1"/>
  </r>
  <r>
    <s v="Vostok 8A92 | Zenit-2 20"/>
    <x v="0"/>
    <s v="Soviet Space Program"/>
    <s v="Vostok 8A92"/>
    <s v="Zenit-2 20"/>
    <s v="07/15/1964 11:27 a.m."/>
    <x v="7"/>
    <s v="31/6 | Baikonur Cosmodrome, Republic of Kazakhstan"/>
    <x v="0"/>
    <x v="0"/>
    <x v="0"/>
  </r>
  <r>
    <s v="Atlas Agena D | Vela 2A &amp; 2B"/>
    <x v="0"/>
    <s v="United States Air Force"/>
    <s v="Atlas Agena D"/>
    <s v="Vela 2A &amp; 2B"/>
    <s v="07/17/1964 8:22 a.m."/>
    <x v="7"/>
    <s v="Space Launch Complex 13 | Cape Canaveral, FL, USA"/>
    <x v="1"/>
    <x v="1"/>
    <x v="1"/>
  </r>
  <r>
    <s v="Atlas Agena B | Ranger 7"/>
    <x v="0"/>
    <s v="United States Air Force"/>
    <s v="Atlas Agena B"/>
    <s v="Ranger 7"/>
    <s v="07/28/1964 4:50 p.m."/>
    <x v="7"/>
    <s v="Launch Complex 12 | Cape Canaveral, FL, USA"/>
    <x v="1"/>
    <x v="1"/>
    <x v="1"/>
  </r>
  <r>
    <s v="Kosmos-2I 63S1 | DS-P1-Yu 1"/>
    <x v="0"/>
    <s v="Soviet Space Program"/>
    <s v="Kosmos-2I 63S1"/>
    <s v="DS-P1-Yu 1"/>
    <s v="07/30/1964 3:36 a.m."/>
    <x v="7"/>
    <s v="Mayak-2 | Kapustin Yar, Russian Federation"/>
    <x v="3"/>
    <x v="3"/>
    <x v="3"/>
  </r>
  <r>
    <s v="Thor SLV-2A Agena D | KH-4A 9"/>
    <x v="0"/>
    <s v="United States Air Force"/>
    <s v="Thor SLV-2A Agena D"/>
    <s v="KH-4A 9"/>
    <s v="08/05/1964 11:15 p.m."/>
    <x v="7"/>
    <s v="Space Launch Complex 1W | Vandenberg SFB, CA, USA"/>
    <x v="1"/>
    <x v="1"/>
    <x v="1"/>
  </r>
  <r>
    <s v="Vostok 8A92 | Zenit-2 21"/>
    <x v="0"/>
    <s v="Soviet Space Program"/>
    <s v="Vostok 8A92"/>
    <s v="Zenit-2 21"/>
    <s v="08/14/1964 9:30 a.m."/>
    <x v="7"/>
    <s v="31/6 | Baikonur Cosmodrome, Republic of Kazakhstan"/>
    <x v="0"/>
    <x v="0"/>
    <x v="0"/>
  </r>
  <r>
    <s v="Atlas SLV-3 Agena D | KH-7 10"/>
    <x v="0"/>
    <s v="United States Air Force"/>
    <s v="Atlas SLV-3 Agena D"/>
    <s v="KH-7 10"/>
    <s v="08/14/1964 10 p.m."/>
    <x v="7"/>
    <s v="Space Launch Complex 4E | Vandenberg SFB, CA, USA"/>
    <x v="1"/>
    <x v="1"/>
    <x v="1"/>
  </r>
  <r>
    <s v="Scout X-4A | Reentry-4A"/>
    <x v="0"/>
    <s v="National Aeronautics and Space Administration"/>
    <s v="Scout X-4A"/>
    <s v="Reentry-4A"/>
    <s v="08/18/1964 6:05 a.m."/>
    <x v="7"/>
    <s v="Launch Area 3 | Wallops Island, Virginia, USA"/>
    <x v="1"/>
    <x v="1"/>
    <x v="1"/>
  </r>
  <r>
    <s v="Kosmos 65S3 | Strela-1 1,2,3"/>
    <x v="0"/>
    <s v="Soviet Space Program"/>
    <s v="Kosmos 65S3"/>
    <s v="Strela-1 1,2,3"/>
    <s v="08/18/1964 9:15 a.m."/>
    <x v="7"/>
    <s v="41/15 | Baikonur Cosmodrome, Republic of Kazakhstan"/>
    <x v="0"/>
    <x v="0"/>
    <x v="0"/>
  </r>
  <r>
    <s v="Thor Delta D | Syncom 3"/>
    <x v="0"/>
    <s v="United States Air Force"/>
    <s v="Thor Delta D"/>
    <s v="Syncom 3"/>
    <s v="08/19/1964 12:15 p.m."/>
    <x v="7"/>
    <s v="Space Launch Complex 17A | Cape Canaveral, FL, USA"/>
    <x v="1"/>
    <x v="1"/>
    <x v="1"/>
  </r>
  <r>
    <s v="Thor SLV-2A Agena D | KH-5 12"/>
    <x v="0"/>
    <s v="United States Air Force"/>
    <s v="Thor SLV-2A Agena D"/>
    <s v="KH-5 12"/>
    <s v="08/21/1964 3:45 p.m."/>
    <x v="7"/>
    <s v="Space Launch Complex 2W | Vandenberg SFB, CA, USA"/>
    <x v="1"/>
    <x v="1"/>
    <x v="1"/>
  </r>
  <r>
    <s v="Molniya 8K78 | Molniya-1 1b"/>
    <x v="0"/>
    <s v="Soviet Space Program"/>
    <s v="Molniya 8K78"/>
    <s v="Molniya-1 1b"/>
    <s v="08/22/1964 7:21 a.m."/>
    <x v="7"/>
    <s v="1/5 | Baikonur Cosmodrome, Republic of Kazakhstan"/>
    <x v="0"/>
    <x v="0"/>
    <x v="0"/>
  </r>
  <r>
    <s v="Kosmos-2I 63S1 | Strela-1 4,5"/>
    <x v="0"/>
    <s v="Soviet Space Program"/>
    <s v="Kosmos-2I 63S1"/>
    <s v="Strela-1 4,5"/>
    <s v="08/22/1964 11 a.m."/>
    <x v="7"/>
    <s v="Mayak-2 | Kapustin Yar, Russian Federation"/>
    <x v="3"/>
    <x v="3"/>
    <x v="3"/>
  </r>
  <r>
    <s v="Scout X-4 | Explorer 20"/>
    <x v="0"/>
    <s v="National Aeronautics and Space Administration"/>
    <s v="Scout X-4"/>
    <s v="Explorer 20"/>
    <s v="08/25/1964 1:43 p.m."/>
    <x v="7"/>
    <s v="Space Launch Complex 5 | Vandenberg SFB, CA, USA"/>
    <x v="1"/>
    <x v="1"/>
    <x v="1"/>
  </r>
  <r>
    <s v="Thor SLV-2 Agena B | Nimbus 1"/>
    <x v="0"/>
    <s v="United States Air Force"/>
    <s v="Thor SLV-2 Agena B"/>
    <s v="Nimbus 1"/>
    <s v="08/28/1964 7:56 a.m."/>
    <x v="7"/>
    <s v="Space Launch Complex 2E | Vandenberg SFB, CA, USA"/>
    <x v="1"/>
    <x v="1"/>
    <x v="1"/>
  </r>
  <r>
    <s v="Vostok 8A92M | Meteor-1 1"/>
    <x v="0"/>
    <s v="Soviet Space Program"/>
    <s v="Vostok 8A92M"/>
    <s v="Meteor-1 1"/>
    <s v="08/28/1964 4 p.m."/>
    <x v="7"/>
    <s v="31/6 | Baikonur Cosmodrome, Republic of Kazakhstan"/>
    <x v="0"/>
    <x v="0"/>
    <x v="0"/>
  </r>
  <r>
    <s v="Titan IIIA | Transtage 1"/>
    <x v="1"/>
    <s v="United States Air Force"/>
    <s v="Titan IIIA"/>
    <s v="Transtage 1"/>
    <s v="09/01/1964 3 p.m."/>
    <x v="7"/>
    <s v="Space Launch Complex 20 | Cape Canaveral, FL, USA"/>
    <x v="1"/>
    <x v="1"/>
    <x v="1"/>
  </r>
  <r>
    <s v="Atlas Agena B | OGO 1"/>
    <x v="0"/>
    <s v="United States Air Force"/>
    <s v="Atlas Agena B"/>
    <s v="OGO 1"/>
    <s v="09/05/1964 1:23 a.m."/>
    <x v="7"/>
    <s v="Launch Complex 12 | Cape Canaveral, FL, USA"/>
    <x v="1"/>
    <x v="1"/>
    <x v="1"/>
  </r>
  <r>
    <s v="Voskhod | Zenit-4 4"/>
    <x v="0"/>
    <s v="Soviet Space Program"/>
    <s v="Voskhod"/>
    <s v="Zenit-4 4"/>
    <s v="09/13/1964 9:45 a.m."/>
    <x v="7"/>
    <s v="1/5 | Baikonur Cosmodrome, Republic of Kazakhstan"/>
    <x v="0"/>
    <x v="0"/>
    <x v="0"/>
  </r>
  <r>
    <s v="Thor SLV-2A Agena D | KH-4A 10"/>
    <x v="0"/>
    <s v="United States Air Force"/>
    <s v="Thor SLV-2A Agena D"/>
    <s v="KH-4A 10"/>
    <s v="09/14/1964 10:53 p.m."/>
    <x v="7"/>
    <s v="Space Launch Complex 3W | Vandenberg SFB, CA, USA"/>
    <x v="1"/>
    <x v="1"/>
    <x v="1"/>
  </r>
  <r>
    <s v="Saturn I | Saturn-SA 7"/>
    <x v="0"/>
    <s v="National Aeronautics and Space Administration"/>
    <s v="Saturn I"/>
    <s v="Saturn-SA 7"/>
    <s v="09/18/1964 4:22 p.m."/>
    <x v="7"/>
    <s v="Space Launch Complex 37B | Cape Canaveral, FL, USA"/>
    <x v="1"/>
    <x v="1"/>
    <x v="1"/>
  </r>
  <r>
    <s v="Atlas SLV-3 Agena D | KH-7 11"/>
    <x v="0"/>
    <s v="United States Air Force"/>
    <s v="Atlas SLV-3 Agena D"/>
    <s v="KH-7 11"/>
    <s v="09/23/1964 8:05 p.m."/>
    <x v="7"/>
    <s v="Space Launch Complex 4E | Vandenberg SFB, CA, USA"/>
    <x v="1"/>
    <x v="1"/>
    <x v="1"/>
  </r>
  <r>
    <s v="Vostok 8A92 | Zenit-2 22"/>
    <x v="0"/>
    <s v="Soviet Space Program"/>
    <s v="Vostok 8A92"/>
    <s v="Zenit-2 22"/>
    <s v="09/24/1964 12:04 p.m."/>
    <x v="7"/>
    <s v="31/6 | Baikonur Cosmodrome, Republic of Kazakhstan"/>
    <x v="0"/>
    <x v="0"/>
    <x v="0"/>
  </r>
  <r>
    <s v="Thor Delta C | Explorer 21"/>
    <x v="0"/>
    <s v="United States Air Force"/>
    <s v="Thor Delta C"/>
    <s v="Explorer 21"/>
    <s v="10/04/1964 3:45 a.m."/>
    <x v="7"/>
    <s v="Space Launch Complex 17A | Cape Canaveral, FL, USA"/>
    <x v="1"/>
    <x v="1"/>
    <x v="1"/>
  </r>
  <r>
    <s v="Thor SLV-2A Agena D | KH-4A 11"/>
    <x v="0"/>
    <s v="United States Air Force"/>
    <s v="Thor SLV-2A Agena D"/>
    <s v="KH-4A 11"/>
    <s v="10/05/1964 9:50 p.m."/>
    <x v="7"/>
    <s v="Space Launch Complex 1W | Vandenberg SFB, CA, USA"/>
    <x v="1"/>
    <x v="1"/>
    <x v="1"/>
  </r>
  <r>
    <s v="Voskhod | Voskhod-3KV 1"/>
    <x v="0"/>
    <s v="Soviet Space Program"/>
    <s v="Voskhod"/>
    <s v="Voskhod-3KV 1"/>
    <s v="10/06/1964 7 a.m."/>
    <x v="7"/>
    <s v="1/5 | Baikonur Cosmodrome, Republic of Kazakhstan"/>
    <x v="0"/>
    <x v="0"/>
    <x v="0"/>
  </r>
  <r>
    <s v="Thor DM-21 Ablestar | Transit-O 1"/>
    <x v="0"/>
    <s v="United States Air Force"/>
    <s v="Thor DM-21 Ablestar"/>
    <s v="Transit-O 1"/>
    <s v="10/06/1964 5:04 p.m."/>
    <x v="7"/>
    <s v="Space Launch Complex 2W | Vandenberg SFB, CA, USA"/>
    <x v="1"/>
    <x v="1"/>
    <x v="1"/>
  </r>
  <r>
    <s v="Atlas SLV-3 Agena D | KH-7 12"/>
    <x v="1"/>
    <s v="United States Air Force"/>
    <s v="Atlas SLV-3 Agena D"/>
    <s v="KH-7 12"/>
    <s v="10/07/1964 7:30 p.m."/>
    <x v="7"/>
    <s v="Space Launch Complex 4E | Vandenberg SFB, CA, USA"/>
    <x v="1"/>
    <x v="1"/>
    <x v="1"/>
  </r>
  <r>
    <s v="Scout X-4 | Beacon Explorer B"/>
    <x v="0"/>
    <s v="National Aeronautics and Space Administration"/>
    <s v="Scout X-4"/>
    <s v="Beacon Explorer B"/>
    <s v="10/10/1964 3:01 a.m."/>
    <x v="7"/>
    <s v="Space Launch Complex 5 | Vandenberg SFB, CA, USA"/>
    <x v="1"/>
    <x v="1"/>
    <x v="1"/>
  </r>
  <r>
    <s v="Voskhod | Voskhod 1"/>
    <x v="0"/>
    <s v="Soviet Space Program"/>
    <s v="Voskhod"/>
    <s v="Voskhod 1"/>
    <s v="10/13/1964 7:47 a.m."/>
    <x v="7"/>
    <s v="1/5 | Baikonur Cosmodrome, Republic of Kazakhstan"/>
    <x v="0"/>
    <x v="0"/>
    <x v="0"/>
  </r>
  <r>
    <s v="Vostok 8A92 | Zenit-2 23"/>
    <x v="0"/>
    <s v="Soviet Space Program"/>
    <s v="Vostok 8A92"/>
    <s v="Zenit-2 23"/>
    <s v="10/14/1964 10 a.m."/>
    <x v="7"/>
    <s v="31/6 | Baikonur Cosmodrome, Republic of Kazakhstan"/>
    <x v="0"/>
    <x v="0"/>
    <x v="0"/>
  </r>
  <r>
    <s v="Thor SLV-2A Agena D | KH-4A 12"/>
    <x v="0"/>
    <s v="United States Air Force"/>
    <s v="Thor SLV-2A Agena D"/>
    <s v="KH-4A 12"/>
    <s v="10/17/1964 10:02 p.m."/>
    <x v="7"/>
    <s v="Space Launch Complex 3W | Vandenberg SFB, CA, USA"/>
    <x v="1"/>
    <x v="1"/>
    <x v="1"/>
  </r>
  <r>
    <s v="Kosmos 65S3 | Strela-1 6,7,8"/>
    <x v="1"/>
    <s v="Soviet Space Program"/>
    <s v="Kosmos 65S3"/>
    <s v="Strela-1 6,7,8"/>
    <s v="10/23/1964 7:30 a.m."/>
    <x v="7"/>
    <s v="41/15 | Baikonur Cosmodrome, Republic of Kazakhstan"/>
    <x v="0"/>
    <x v="0"/>
    <x v="0"/>
  </r>
  <r>
    <s v="Atlas Agena D | KH-7 13"/>
    <x v="0"/>
    <s v="United States Air Force"/>
    <s v="Atlas Agena D"/>
    <s v="KH-7 13"/>
    <s v="10/23/1964 6:27 p.m."/>
    <x v="7"/>
    <s v="Space Launch Complex 4W | Vandenberg SFB, CA, USA"/>
    <x v="1"/>
    <x v="1"/>
    <x v="1"/>
  </r>
  <r>
    <s v="Kosmos-2I 63S1 | DS-MG 2"/>
    <x v="0"/>
    <s v="Soviet Space Program"/>
    <s v="Kosmos-2I 63S1"/>
    <s v="DS-MG 2"/>
    <s v="10/24/1964 5:17 a.m."/>
    <x v="7"/>
    <s v="Mayak-2 | Kapustin Yar, Russian Federation"/>
    <x v="3"/>
    <x v="3"/>
    <x v="3"/>
  </r>
  <r>
    <s v="Vostok 8A92 | Zenit-2 24"/>
    <x v="0"/>
    <s v="Soviet Space Program"/>
    <s v="Vostok 8A92"/>
    <s v="Zenit-2 24"/>
    <s v="10/28/1964 10:40 a.m."/>
    <x v="7"/>
    <s v="31/6 | Baikonur Cosmodrome, Republic of Kazakhstan"/>
    <x v="0"/>
    <x v="0"/>
    <x v="0"/>
  </r>
  <r>
    <s v="Thor SLV-2A Agena D | KH-4A 13"/>
    <x v="0"/>
    <s v="United States Air Force"/>
    <s v="Thor SLV-2A Agena D"/>
    <s v="KH-4A 13"/>
    <s v="11/02/1964 9:30 p.m."/>
    <x v="7"/>
    <s v="Space Launch Complex 1W | Vandenberg SFB, CA, USA"/>
    <x v="1"/>
    <x v="1"/>
    <x v="1"/>
  </r>
  <r>
    <s v="Thor SLV-2A Agena D | P-698BK Group 3-D 1"/>
    <x v="0"/>
    <s v="United States Air Force"/>
    <s v="Thor SLV-2A Agena D"/>
    <s v="P-698BK Group 3-D 1"/>
    <s v="11/04/1964 2:12 a.m."/>
    <x v="7"/>
    <s v="Space Launch Complex 1E | Vandenberg SFB, CA, USA"/>
    <x v="1"/>
    <x v="1"/>
    <x v="1"/>
  </r>
  <r>
    <s v="Atlas Agena D | Mariner 3"/>
    <x v="0"/>
    <s v="United States Air Force"/>
    <s v="Atlas Agena D"/>
    <s v="Mariner 3"/>
    <s v="11/05/1964 7:22 p.m."/>
    <x v="7"/>
    <s v="Space Launch Complex 13 | Cape Canaveral, FL, USA"/>
    <x v="1"/>
    <x v="1"/>
    <x v="1"/>
  </r>
  <r>
    <s v="Scout X-4 | Explorer 23"/>
    <x v="0"/>
    <s v="National Aeronautics and Space Administration"/>
    <s v="Scout X-4"/>
    <s v="Explorer 23"/>
    <s v="11/06/1964 12:02 p.m."/>
    <x v="7"/>
    <s v="Launch Area 3 | Wallops Island, Virginia, USA"/>
    <x v="1"/>
    <x v="1"/>
    <x v="1"/>
  </r>
  <r>
    <s v="Nike Cajun | Trailblazer Pellet"/>
    <x v="0"/>
    <s v="National Aeronautics and Space Administration"/>
    <s v="Nike Cajun"/>
    <s v="Trailblazer Pellet"/>
    <s v="11/07/1964 1:38 a.m."/>
    <x v="7"/>
    <s v="Unknown Pad | Wallops Island, Virginia, USA"/>
    <x v="1"/>
    <x v="1"/>
    <x v="1"/>
  </r>
  <r>
    <s v="Thor SLV-2A Agena D | KH-4A 14"/>
    <x v="0"/>
    <s v="United States Air Force"/>
    <s v="Thor SLV-2A Agena D"/>
    <s v="KH-4A 14"/>
    <s v="11/18/1964 8:35 p.m."/>
    <x v="7"/>
    <s v="Space Launch Complex 2E | Vandenberg SFB, CA, USA"/>
    <x v="1"/>
    <x v="1"/>
    <x v="1"/>
  </r>
  <r>
    <s v="Scout X-4 | Explorer 24 &amp; 25"/>
    <x v="0"/>
    <s v="National Aeronautics and Space Administration"/>
    <s v="Scout X-4"/>
    <s v="Explorer 24 &amp; 25"/>
    <s v="11/21/1964 5:09 p.m."/>
    <x v="7"/>
    <s v="Space Launch Complex 5 | Vandenberg SFB, CA, USA"/>
    <x v="1"/>
    <x v="1"/>
    <x v="1"/>
  </r>
  <r>
    <s v="Atlas Agena D | Mariner 4"/>
    <x v="0"/>
    <s v="United States Air Force"/>
    <s v="Atlas Agena D"/>
    <s v="Mariner 4"/>
    <s v="11/28/1964 2:22 p.m."/>
    <x v="7"/>
    <s v="Launch Complex 12 | Cape Canaveral, FL, USA"/>
    <x v="1"/>
    <x v="1"/>
    <x v="1"/>
  </r>
  <r>
    <s v="Molniya 8K78 | Zond-2"/>
    <x v="0"/>
    <s v="Soviet Space Program"/>
    <s v="Molniya 8K78"/>
    <s v="Zond-2"/>
    <s v="11/30/1964 1:25 p.m."/>
    <x v="7"/>
    <s v="1/5 | Baikonur Cosmodrome, Republic of Kazakhstan"/>
    <x v="0"/>
    <x v="0"/>
    <x v="0"/>
  </r>
  <r>
    <s v="Kosmos-2I 63S1 | DS-2 2"/>
    <x v="1"/>
    <s v="Soviet Space Program"/>
    <s v="Kosmos-2I 63S1"/>
    <s v="DS-2 2"/>
    <s v="12/01/1964 8:45 a.m."/>
    <x v="7"/>
    <s v="86/1 | Kapustin Yar, Russian Federation"/>
    <x v="3"/>
    <x v="3"/>
    <x v="3"/>
  </r>
  <r>
    <s v="Atlas SLV-3 Agena D | KH-7 14"/>
    <x v="0"/>
    <s v="United States Air Force"/>
    <s v="Atlas SLV-3 Agena D"/>
    <s v="KH-7 14"/>
    <s v="12/04/1964 7 p.m."/>
    <x v="7"/>
    <s v="Space Launch Complex 4E | Vandenberg SFB, CA, USA"/>
    <x v="1"/>
    <x v="1"/>
    <x v="1"/>
  </r>
  <r>
    <s v="Little Joe II | A-002"/>
    <x v="0"/>
    <s v="National Aeronautics and Space Administration"/>
    <s v="Little Joe II"/>
    <s v="A-002"/>
    <s v="12/08/1964 3 p.m."/>
    <x v="7"/>
    <s v="Launch Complex 36 | White Sands Missile Range"/>
    <x v="1"/>
    <x v="1"/>
    <x v="1"/>
  </r>
  <r>
    <s v="Kosmos-2I 63S1 | DS-MT 3"/>
    <x v="0"/>
    <s v="Soviet Space Program"/>
    <s v="Kosmos-2I 63S1"/>
    <s v="DS-MT 3"/>
    <s v="12/09/1964 11 p.m."/>
    <x v="7"/>
    <s v="86/1 | Kapustin Yar, Russian Federation"/>
    <x v="3"/>
    <x v="3"/>
    <x v="3"/>
  </r>
  <r>
    <s v="Titan IIIA | Transtage 2"/>
    <x v="0"/>
    <s v="United States Air Force"/>
    <s v="Titan IIIA"/>
    <s v="Transtage 2"/>
    <s v="12/10/1964 4:53 p.m."/>
    <x v="7"/>
    <s v="Space Launch Complex 20 | Cape Canaveral, FL, USA"/>
    <x v="1"/>
    <x v="1"/>
    <x v="1"/>
  </r>
  <r>
    <s v="Atlas Centaur | Surveyor Mass Model"/>
    <x v="0"/>
    <s v="United States Air Force"/>
    <s v="Atlas Centaur"/>
    <s v="Surveyor Mass Model"/>
    <s v="12/11/1964 2:25 p.m."/>
    <x v="7"/>
    <s v="Launch Complex 36A | Cape Canaveral, FL, USA"/>
    <x v="1"/>
    <x v="1"/>
    <x v="1"/>
  </r>
  <r>
    <s v="Thor DM-21 Ablestar | Transit-O 2 &amp; 5E-5"/>
    <x v="0"/>
    <s v="United States Air Force"/>
    <s v="Thor DM-21 Ablestar"/>
    <s v="Transit-O 2 &amp; 5E-5"/>
    <s v="12/13/1964 12:08 a.m."/>
    <x v="7"/>
    <s v="Space Launch Complex 2W | Vandenberg SFB, CA, USA"/>
    <x v="1"/>
    <x v="1"/>
    <x v="1"/>
  </r>
  <r>
    <s v="Scout X-4 | San Marco 1"/>
    <x v="0"/>
    <s v="National Research Council"/>
    <s v="Scout X-4"/>
    <s v="San Marco 1"/>
    <s v="12/15/1964 8:20 p.m."/>
    <x v="7"/>
    <s v="Launch Area 3A | Wallops Island, Virginia, USA"/>
    <x v="1"/>
    <x v="1"/>
    <x v="1"/>
  </r>
  <r>
    <s v="Thor SLV-2A Agena D | KH-4A 15"/>
    <x v="0"/>
    <s v="United States Air Force"/>
    <s v="Thor SLV-2A Agena D"/>
    <s v="KH-4A 15"/>
    <s v="12/19/1964 9:10 p.m."/>
    <x v="7"/>
    <s v="Space Launch Complex 1W | Vandenberg SFB, CA, USA"/>
    <x v="1"/>
    <x v="1"/>
    <x v="1"/>
  </r>
  <r>
    <s v="Thor Delta C | Explorer 26"/>
    <x v="0"/>
    <s v="United States Air Force"/>
    <s v="Thor Delta C"/>
    <s v="Explorer 26"/>
    <s v="12/21/1964 9 a.m."/>
    <x v="7"/>
    <s v="Space Launch Complex 17A | Cape Canaveral, FL, USA"/>
    <x v="1"/>
    <x v="1"/>
    <x v="1"/>
  </r>
  <r>
    <s v="Thor SLV-2A Agena D | Quill 1"/>
    <x v="0"/>
    <s v="United States Air Force"/>
    <s v="Thor SLV-2A Agena D"/>
    <s v="Quill 1"/>
    <s v="12/21/1964 7:08 p.m."/>
    <x v="7"/>
    <s v="Space Launch Complex 2E | Vandenberg SFB, CA, USA"/>
    <x v="1"/>
    <x v="1"/>
    <x v="1"/>
  </r>
  <r>
    <s v="Vostok 8A92 | Zenit-2 25"/>
    <x v="0"/>
    <s v="Soviet Space Program"/>
    <s v="Vostok 8A92"/>
    <s v="Zenit-2 25"/>
    <s v="01/11/1965 9:29 a.m."/>
    <x v="8"/>
    <s v="31/6 | Baikonur Cosmodrome, Republic of Kazakhstan"/>
    <x v="0"/>
    <x v="0"/>
    <x v="0"/>
  </r>
  <r>
    <s v="Thor SLV-2A Agena D | KH-4A 16"/>
    <x v="0"/>
    <s v="United States Air Force"/>
    <s v="Thor SLV-2A Agena D"/>
    <s v="KH-4A 16"/>
    <s v="01/15/1965 9 p.m."/>
    <x v="8"/>
    <s v="Space Launch Complex 1E | Vandenberg SFB, CA, USA"/>
    <x v="1"/>
    <x v="1"/>
    <x v="1"/>
  </r>
  <r>
    <s v="Thor MG-18 | DSAP-1 F10"/>
    <x v="0"/>
    <s v="United States Air Force"/>
    <s v="Thor MG-18"/>
    <s v="DSAP-1 F10"/>
    <s v="01/19/1965 5:03 a.m."/>
    <x v="8"/>
    <s v="Space Launch Complex 10W | Vandenberg SFB, CA, USA"/>
    <x v="1"/>
    <x v="1"/>
    <x v="1"/>
  </r>
  <r>
    <s v="Titan II GLV | Gemini II"/>
    <x v="0"/>
    <s v="United States Air Force"/>
    <s v="Titan II"/>
    <s v="Gemini II"/>
    <s v="01/19/1965 2:04 p.m."/>
    <x v="8"/>
    <s v="Launch Complex 19 | Cape Canaveral, FL, USA"/>
    <x v="1"/>
    <x v="1"/>
    <x v="1"/>
  </r>
  <r>
    <s v="Atlas D | OV1-1"/>
    <x v="1"/>
    <s v="United States Air Force"/>
    <s v="Atlas D"/>
    <s v="OV1-1"/>
    <s v="01/21/1965 9:34 p.m."/>
    <x v="8"/>
    <s v="576B3 | Vandenberg SFB, CA, USA"/>
    <x v="1"/>
    <x v="1"/>
    <x v="1"/>
  </r>
  <r>
    <s v="Thor Delta C | Tiros 9"/>
    <x v="1"/>
    <s v="United States Air Force"/>
    <s v="Thor Delta C"/>
    <s v="Tiros 9"/>
    <s v="01/22/1965 7:52 a.m."/>
    <x v="8"/>
    <s v="Space Launch Complex 17A | Cape Canaveral, FL, USA"/>
    <x v="1"/>
    <x v="1"/>
    <x v="1"/>
  </r>
  <r>
    <s v="Atlas SLV-3 Agena D | KH-7 15"/>
    <x v="0"/>
    <s v="United States Air Force"/>
    <s v="Atlas SLV-3 Agena D"/>
    <s v="KH-7 15"/>
    <s v="01/23/1965 8:06 p.m."/>
    <x v="8"/>
    <s v="Space Launch Complex 4W | Vandenberg SFB, CA, USA"/>
    <x v="1"/>
    <x v="1"/>
    <x v="1"/>
  </r>
  <r>
    <s v="Kosmos-2I 63S1 | DS-A1 5"/>
    <x v="0"/>
    <s v="Soviet Space Program"/>
    <s v="Kosmos-2I 63S1"/>
    <s v="DS-A1 5"/>
    <s v="01/30/1965 9:36 a.m."/>
    <x v="8"/>
    <s v="86/1 | Kapustin Yar, Russian Federation"/>
    <x v="3"/>
    <x v="3"/>
    <x v="3"/>
  </r>
  <r>
    <s v="Thor Delta C | OSO 2"/>
    <x v="0"/>
    <s v="United States Air Force"/>
    <s v="Thor Delta C"/>
    <s v="OSO 2"/>
    <s v="02/03/1965 4:36 p.m."/>
    <x v="8"/>
    <s v="Space Launch Complex 17B | Cape Canaveral, FL, USA"/>
    <x v="1"/>
    <x v="1"/>
    <x v="1"/>
  </r>
  <r>
    <s v="Titan IIIA | LES 1"/>
    <x v="0"/>
    <s v="United States Air Force"/>
    <s v="Titan IIIA"/>
    <s v="LES 1"/>
    <s v="02/11/1965 3:19 p.m."/>
    <x v="8"/>
    <s v="Space Launch Complex 20 | Cape Canaveral, FL, USA"/>
    <x v="1"/>
    <x v="1"/>
    <x v="1"/>
  </r>
  <r>
    <s v="Kosmos-2I 63S1 | DS-P1-Yu 2"/>
    <x v="1"/>
    <s v="Soviet Space Program"/>
    <s v="Kosmos-2I 63S1"/>
    <s v="DS-P1-Yu 2"/>
    <s v="02/12/1965 noon"/>
    <x v="8"/>
    <s v="86/1 | Kapustin Yar, Russian Federation"/>
    <x v="3"/>
    <x v="3"/>
    <x v="3"/>
  </r>
  <r>
    <s v="Saturn I | Pegasus 1"/>
    <x v="0"/>
    <s v="National Aeronautics and Space Administration"/>
    <s v="Saturn I"/>
    <s v="Pegasus 1"/>
    <s v="02/16/1965 2:37 p.m."/>
    <x v="8"/>
    <s v="Space Launch Complex 37B | Cape Canaveral, FL, USA"/>
    <x v="1"/>
    <x v="1"/>
    <x v="1"/>
  </r>
  <r>
    <s v="Atlas Agena B | Ranger 8"/>
    <x v="0"/>
    <s v="United States Air Force"/>
    <s v="Atlas Agena B"/>
    <s v="Ranger 8"/>
    <s v="02/17/1965 5:05 p.m."/>
    <x v="8"/>
    <s v="Launch Complex 12 | Cape Canaveral, FL, USA"/>
    <x v="1"/>
    <x v="1"/>
    <x v="1"/>
  </r>
  <r>
    <s v="Kosmos-2I 63S1 | DS-A1 6"/>
    <x v="1"/>
    <s v="Soviet Space Program"/>
    <s v="Kosmos-2I 63S1"/>
    <s v="DS-A1 6"/>
    <s v="02/20/1965 6:30 a.m."/>
    <x v="8"/>
    <s v="86/1 | Kapustin Yar, Russian Federation"/>
    <x v="3"/>
    <x v="3"/>
    <x v="3"/>
  </r>
  <r>
    <s v="Kosmos 65S3 | Strela-1 9,10,11"/>
    <x v="0"/>
    <s v="Soviet Space Program"/>
    <s v="Kosmos 65S3"/>
    <s v="Strela-1 9,10,11"/>
    <s v="02/21/1965 11 a.m."/>
    <x v="8"/>
    <s v="41/15 | Baikonur Cosmodrome, Republic of Kazakhstan"/>
    <x v="0"/>
    <x v="0"/>
    <x v="0"/>
  </r>
  <r>
    <s v="Voskhod | Voskhod-3KD 1"/>
    <x v="0"/>
    <s v="Soviet Space Program"/>
    <s v="Voskhod"/>
    <s v="Voskhod-3KD 1"/>
    <s v="02/22/1965 7:30 a.m."/>
    <x v="8"/>
    <s v="31/6 | Baikonur Cosmodrome, Republic of Kazakhstan"/>
    <x v="0"/>
    <x v="0"/>
    <x v="0"/>
  </r>
  <r>
    <s v="Thor SLV-2A Agena D | KH-4A 17"/>
    <x v="0"/>
    <s v="United States Air Force"/>
    <s v="Thor SLV-2A Agena D"/>
    <s v="KH-4A 17"/>
    <s v="02/25/1965 9:44 p.m."/>
    <x v="8"/>
    <s v="Space Launch Complex 3W | Vandenberg SFB, CA, USA"/>
    <x v="1"/>
    <x v="1"/>
    <x v="1"/>
  </r>
  <r>
    <s v="Vostok 8A92M | Meteor-1 2"/>
    <x v="0"/>
    <s v="Soviet Space Program"/>
    <s v="Vostok 8A92M"/>
    <s v="Meteor-1 2"/>
    <s v="02/26/1965 5:01 a.m."/>
    <x v="8"/>
    <s v="31/6 | Baikonur Cosmodrome, Republic of Kazakhstan"/>
    <x v="0"/>
    <x v="0"/>
    <x v="0"/>
  </r>
  <r>
    <s v="Atlas Centaur | Surveyor-SD 1"/>
    <x v="1"/>
    <s v="United States Air Force"/>
    <s v="Atlas Centaur"/>
    <s v="Surveyor-SD 1"/>
    <s v="03/02/1965 1:25 p.m."/>
    <x v="8"/>
    <s v="Launch Complex 36A | Cape Canaveral, FL, USA"/>
    <x v="1"/>
    <x v="1"/>
    <x v="1"/>
  </r>
  <r>
    <s v="Voskhod | Zenit-4 5"/>
    <x v="0"/>
    <s v="Soviet Space Program"/>
    <s v="Voskhod"/>
    <s v="Zenit-4 5"/>
    <s v="03/07/1965 8:59 a.m."/>
    <x v="8"/>
    <s v="31/6 | Baikonur Cosmodrome, Republic of Kazakhstan"/>
    <x v="0"/>
    <x v="0"/>
    <x v="0"/>
  </r>
  <r>
    <s v="Thor SLV-2 Agena D | Poppy 6A,B,C,D"/>
    <x v="0"/>
    <s v="United States Air Force"/>
    <s v="Thor SLV-2 Agena D"/>
    <s v="Poppy 6A,B,C,D"/>
    <s v="03/09/1965 6:29 p.m."/>
    <x v="8"/>
    <s v="Space Launch Complex 2W | Vandenberg SFB, CA, USA"/>
    <x v="1"/>
    <x v="1"/>
    <x v="1"/>
  </r>
  <r>
    <s v="Thor DM-21 Ablestar | Transit-O 3"/>
    <x v="0"/>
    <s v="United States Air Force"/>
    <s v="Thor DM-21 Ablestar"/>
    <s v="Transit-O 3"/>
    <s v="03/11/1965 1:39 p.m."/>
    <x v="8"/>
    <s v="Space Launch Complex 2E | Vandenberg SFB, CA, USA"/>
    <x v="1"/>
    <x v="1"/>
    <x v="1"/>
  </r>
  <r>
    <s v="Molniya 8K78 | Luna-5c"/>
    <x v="1"/>
    <s v="Soviet Space Program"/>
    <s v="Molniya 8K78"/>
    <s v="Luna-5c"/>
    <s v="03/12/1965 9:25 a.m."/>
    <x v="8"/>
    <s v="1/5 | Baikonur Cosmodrome, Republic of Kazakhstan"/>
    <x v="0"/>
    <x v="0"/>
    <x v="0"/>
  </r>
  <r>
    <s v="Atlas SLV-3 Agena D | KH-7 16"/>
    <x v="0"/>
    <s v="United States Air Force"/>
    <s v="Atlas SLV-3 Agena D"/>
    <s v="KH-7 16"/>
    <s v="03/12/1965 7:20 p.m."/>
    <x v="8"/>
    <s v="Space Launch Complex 4W | Vandenberg SFB, CA, USA"/>
    <x v="1"/>
    <x v="1"/>
    <x v="1"/>
  </r>
  <r>
    <s v="Kosmos 65S3 | Strela-1 12,13,14"/>
    <x v="0"/>
    <s v="Soviet Space Program"/>
    <s v="Kosmos 65S3"/>
    <s v="Strela-1 12,13,14"/>
    <s v="03/15/1965 11 a.m."/>
    <x v="8"/>
    <s v="41/15 | Baikonur Cosmodrome, Republic of Kazakhstan"/>
    <x v="0"/>
    <x v="0"/>
    <x v="0"/>
  </r>
  <r>
    <s v="Thor MG-18 | DSAP-1 F11"/>
    <x v="0"/>
    <s v="United States Air Force"/>
    <s v="Thor MG-18"/>
    <s v="DSAP-1 F11"/>
    <s v="03/18/1965 4:43 a.m."/>
    <x v="8"/>
    <s v="Space Launch Complex 10W | Vandenberg SFB, CA, USA"/>
    <x v="1"/>
    <x v="1"/>
    <x v="1"/>
  </r>
  <r>
    <s v="Voskhod | Voskhod 2"/>
    <x v="0"/>
    <s v="Soviet Space Program"/>
    <s v="Voskhod"/>
    <s v="Voskhod 2"/>
    <s v="03/18/1965 7 a.m."/>
    <x v="8"/>
    <s v="1/5 | Baikonur Cosmodrome, Republic of Kazakhstan"/>
    <x v="0"/>
    <x v="0"/>
    <x v="0"/>
  </r>
  <r>
    <s v="Atlas Agena B | Ranger 9"/>
    <x v="0"/>
    <s v="United States Air Force"/>
    <s v="Atlas Agena B"/>
    <s v="Ranger 9"/>
    <s v="03/21/1965 9:37 p.m."/>
    <x v="8"/>
    <s v="Launch Complex 12 | Cape Canaveral, FL, USA"/>
    <x v="1"/>
    <x v="1"/>
    <x v="1"/>
  </r>
  <r>
    <s v="Titan II GLV | Gemini III"/>
    <x v="0"/>
    <s v="National Aeronautics and Space Administration"/>
    <s v="Titan II"/>
    <s v="Gemini III (Gemini 3)"/>
    <s v="03/23/1965 2:24 p.m."/>
    <x v="8"/>
    <s v="Launch Complex 19 | Cape Canaveral, FL, USA"/>
    <x v="1"/>
    <x v="1"/>
    <x v="1"/>
  </r>
  <r>
    <s v="Vostok 8A92 | Zenit-2 26"/>
    <x v="0"/>
    <s v="Soviet Space Program"/>
    <s v="Vostok 8A92"/>
    <s v="Zenit-2 26"/>
    <s v="03/25/1965 10 a.m."/>
    <x v="8"/>
    <s v="31/6 | Baikonur Cosmodrome, Republic of Kazakhstan"/>
    <x v="0"/>
    <x v="0"/>
    <x v="0"/>
  </r>
  <r>
    <s v="Thor SLV-2A Agena D | KH-4A 18"/>
    <x v="0"/>
    <s v="United States Air Force"/>
    <s v="Thor SLV-2A Agena D"/>
    <s v="KH-4A 18"/>
    <s v="03/25/1965 9:11 p.m."/>
    <x v="8"/>
    <s v="Space Launch Complex 1W | Vandenberg SFB, CA, USA"/>
    <x v="1"/>
    <x v="1"/>
    <x v="1"/>
  </r>
  <r>
    <s v="Blue Scout Jr | OAR 22-4"/>
    <x v="0"/>
    <s v="United States Air Force"/>
    <s v="Blue Scout Jr"/>
    <s v="OAR 22-4"/>
    <s v="03/30/1965 4:09 p.m."/>
    <x v="8"/>
    <s v="Launch Complex 18A | Cape Canaveral, FL, USA"/>
    <x v="1"/>
    <x v="1"/>
    <x v="1"/>
  </r>
  <r>
    <s v="Atlas SLV-3 Agena D | SNAPSHOT-1"/>
    <x v="0"/>
    <s v="United States Air Force"/>
    <s v="Atlas SLV-3 Agena D"/>
    <s v="SNAPSHOT-1"/>
    <s v="04/03/1965 9:25 p.m."/>
    <x v="8"/>
    <s v="Space Launch Complex 4E | Vandenberg SFB, CA, USA"/>
    <x v="1"/>
    <x v="1"/>
    <x v="1"/>
  </r>
  <r>
    <s v="Thor Delta D | Early Bird"/>
    <x v="0"/>
    <s v="United States Air Force"/>
    <s v="Thor Delta D"/>
    <s v="Early Bird"/>
    <s v="04/06/1965 11:47 p.m."/>
    <x v="8"/>
    <s v="Space Launch Complex 17A | Cape Canaveral, FL, USA"/>
    <x v="1"/>
    <x v="1"/>
    <x v="1"/>
  </r>
  <r>
    <s v="Blue Scout Jr | OAR 22-9"/>
    <x v="0"/>
    <s v="United States Air Force"/>
    <s v="Blue Scout Jr"/>
    <s v="OAR 22-9"/>
    <s v="04/09/1965 6:10 p.m."/>
    <x v="8"/>
    <s v="Launch Complex 18A | Cape Canaveral, FL, USA"/>
    <x v="1"/>
    <x v="1"/>
    <x v="1"/>
  </r>
  <r>
    <s v="Molniya 8K78 | Luna-5d"/>
    <x v="1"/>
    <s v="Soviet Space Program"/>
    <s v="Molniya 8K78"/>
    <s v="Luna-5d"/>
    <s v="04/10/1965 8:39 a.m."/>
    <x v="8"/>
    <s v="1/5 | Baikonur Cosmodrome, Republic of Kazakhstan"/>
    <x v="0"/>
    <x v="0"/>
    <x v="0"/>
  </r>
  <r>
    <s v="Voskhod | Zenit-4 6"/>
    <x v="0"/>
    <s v="Soviet Space Program"/>
    <s v="Voskhod"/>
    <s v="Zenit-4 6"/>
    <s v="04/17/1965 9:50 a.m."/>
    <x v="8"/>
    <s v="31/6 | Baikonur Cosmodrome, Republic of Kazakhstan"/>
    <x v="0"/>
    <x v="0"/>
    <x v="0"/>
  </r>
  <r>
    <s v="Molniya 8K78 | Molniya-1 1"/>
    <x v="0"/>
    <s v="Soviet Space Program"/>
    <s v="Molniya 8K78"/>
    <s v="Molniya-1 1"/>
    <s v="04/23/1965 1:55 a.m."/>
    <x v="8"/>
    <s v="1/5 | Baikonur Cosmodrome, Republic of Kazakhstan"/>
    <x v="0"/>
    <x v="0"/>
    <x v="0"/>
  </r>
  <r>
    <s v="Atlas SLV-3 Agena D | KH-7 17"/>
    <x v="0"/>
    <s v="United States Air Force"/>
    <s v="Atlas SLV-3 Agena D"/>
    <s v="KH-7 17"/>
    <s v="04/28/1965 9:15 p.m."/>
    <x v="8"/>
    <s v="Space Launch Complex 4E | Vandenberg SFB, CA, USA"/>
    <x v="1"/>
    <x v="1"/>
    <x v="1"/>
  </r>
  <r>
    <s v="Scout X-4 | Beacon Explorer C"/>
    <x v="0"/>
    <s v="National Aeronautics and Space Administration"/>
    <s v="Scout X-4"/>
    <s v="Beacon Explorer C"/>
    <s v="04/29/1965 2:17 p.m."/>
    <x v="8"/>
    <s v="Launch Area 3A | Wallops Island, Virginia, USA"/>
    <x v="1"/>
    <x v="1"/>
    <x v="1"/>
  </r>
  <r>
    <s v="Thor SLV-2A Agena D | KH-4A 19"/>
    <x v="0"/>
    <s v="United States Air Force"/>
    <s v="Thor SLV-2A Agena D"/>
    <s v="KH-4A 19"/>
    <s v="04/29/1965 9:44 p.m."/>
    <x v="8"/>
    <s v="Space Launch Complex 3W | Vandenberg SFB, CA, USA"/>
    <x v="1"/>
    <x v="1"/>
    <x v="1"/>
  </r>
  <r>
    <s v="Nike Cajun | Trailblazer Pellet"/>
    <x v="0"/>
    <s v="National Aeronautics and Space Administration"/>
    <s v="Nike Cajun"/>
    <s v="Trailblazer Pellet"/>
    <s v="05/04/1965 5:50 a.m."/>
    <x v="8"/>
    <s v="Unknown Pad | Wallops Island, Virginia, USA"/>
    <x v="1"/>
    <x v="1"/>
    <x v="1"/>
  </r>
  <r>
    <s v="Titan IIIA | LES 2"/>
    <x v="0"/>
    <s v="United States Air Force"/>
    <s v="Titan IIIA"/>
    <s v="LES 2"/>
    <s v="05/06/1965 3 p.m."/>
    <x v="8"/>
    <s v="Space Launch Complex 20 | Cape Canaveral, FL, USA"/>
    <x v="1"/>
    <x v="1"/>
    <x v="1"/>
  </r>
  <r>
    <s v="Vostok 8A92 | Zenit-2 27"/>
    <x v="0"/>
    <s v="Soviet Space Program"/>
    <s v="Vostok 8A92"/>
    <s v="Zenit-2 27"/>
    <s v="05/07/1965 9:29 a.m."/>
    <x v="8"/>
    <s v="31/6 | Baikonur Cosmodrome, Republic of Kazakhstan"/>
    <x v="0"/>
    <x v="0"/>
    <x v="0"/>
  </r>
  <r>
    <s v="Molniya 8K78 | Luna-5"/>
    <x v="0"/>
    <s v="Soviet Space Program"/>
    <s v="Molniya 8K78"/>
    <s v="Luna-5"/>
    <s v="05/09/1965 7:49 a.m."/>
    <x v="8"/>
    <s v="1/5 | Baikonur Cosmodrome, Republic of Kazakhstan"/>
    <x v="0"/>
    <x v="0"/>
    <x v="0"/>
  </r>
  <r>
    <s v="Blue Scout Jr | OAR 22-8"/>
    <x v="0"/>
    <s v="United States Air Force"/>
    <s v="Blue Scout Jr"/>
    <s v="OAR 22-8"/>
    <s v="05/12/1965 4:02 p.m."/>
    <x v="8"/>
    <s v="Launch Complex 18A | Cape Canaveral, FL, USA"/>
    <x v="1"/>
    <x v="1"/>
    <x v="1"/>
  </r>
  <r>
    <s v="Thor SLV-2A Agena D | KH-4A 20"/>
    <x v="0"/>
    <s v="United States Air Force"/>
    <s v="Thor SLV-2A Agena D"/>
    <s v="KH-4A 20"/>
    <s v="05/18/1965 6:02 p.m."/>
    <x v="8"/>
    <s v="Space Launch Complex 1W | Vandenberg SFB, CA, USA"/>
    <x v="1"/>
    <x v="1"/>
    <x v="1"/>
  </r>
  <r>
    <s v="Little Joe II | A-003"/>
    <x v="1"/>
    <s v="National Aeronautics and Space Administration"/>
    <s v="Little Joe II"/>
    <s v="A-003"/>
    <s v="05/19/1965 1:01 p.m."/>
    <x v="8"/>
    <s v="Launch Complex 36 | White Sands Missile Range"/>
    <x v="1"/>
    <x v="1"/>
    <x v="1"/>
  </r>
  <r>
    <s v="Thor Burner 1 | OPS 8386"/>
    <x v="0"/>
    <s v="United States Air Force"/>
    <s v="Thor Burner 1"/>
    <s v="OPS 8386"/>
    <s v="05/20/1965 4:30 p.m."/>
    <x v="8"/>
    <s v="Space Launch Complex 10W | Vandenberg SFB, CA, USA"/>
    <x v="1"/>
    <x v="1"/>
    <x v="1"/>
  </r>
  <r>
    <s v="Atlas D | FIRE 2"/>
    <x v="0"/>
    <s v="United States Air Force"/>
    <s v="Atlas D"/>
    <s v="FIRE 2"/>
    <s v="05/22/1965 9:55 p.m."/>
    <x v="8"/>
    <s v="Launch Complex 12 | Cape Canaveral, FL, USA"/>
    <x v="1"/>
    <x v="1"/>
    <x v="1"/>
  </r>
  <r>
    <s v="Saturn I | Pegasus 2"/>
    <x v="0"/>
    <s v="National Aeronautics and Space Administration"/>
    <s v="Saturn I"/>
    <s v="Pegasus 2"/>
    <s v="05/25/1965 7:35 a.m."/>
    <x v="8"/>
    <s v="Space Launch Complex 37B | Cape Canaveral, FL, USA"/>
    <x v="1"/>
    <x v="1"/>
    <x v="1"/>
  </r>
  <r>
    <s v="Voskhod | Zenit-4 7"/>
    <x v="0"/>
    <s v="Soviet Space Program"/>
    <s v="Voskhod"/>
    <s v="Zenit-4 7"/>
    <s v="05/25/1965 10:50 a.m."/>
    <x v="8"/>
    <s v="31/6 | Baikonur Cosmodrome, Republic of Kazakhstan"/>
    <x v="0"/>
    <x v="0"/>
    <x v="0"/>
  </r>
  <r>
    <s v="Atlas SLV-3 Agena D | KH-7 18"/>
    <x v="0"/>
    <s v="United States Air Force"/>
    <s v="Atlas SLV-3 Agena D"/>
    <s v="KH-7 18"/>
    <s v="05/27/1965 8:48 p.m."/>
    <x v="8"/>
    <s v="Space Launch Complex 4E | Vandenberg SFB, CA, USA"/>
    <x v="1"/>
    <x v="1"/>
    <x v="1"/>
  </r>
  <r>
    <s v="Atlas D | OV1-3"/>
    <x v="1"/>
    <s v="United States Air Force"/>
    <s v="Atlas D"/>
    <s v="OV1-3"/>
    <s v="05/28/1965 2:54 a.m."/>
    <x v="8"/>
    <s v="576B3 | Vandenberg SFB, CA, USA"/>
    <x v="1"/>
    <x v="1"/>
    <x v="1"/>
  </r>
  <r>
    <s v="Thor Delta C | Explorer 28"/>
    <x v="0"/>
    <s v="United States Air Force"/>
    <s v="Thor Delta C"/>
    <s v="Explorer 28"/>
    <s v="05/29/1965 noon"/>
    <x v="8"/>
    <s v="Space Launch Complex 17B | Cape Canaveral, FL, USA"/>
    <x v="1"/>
    <x v="1"/>
    <x v="1"/>
  </r>
  <r>
    <s v="Titan II GLV | Gemini IV"/>
    <x v="0"/>
    <s v="National Aeronautics and Space Administration"/>
    <s v="Titan II"/>
    <s v="Gemini IV (Gemini 4)"/>
    <s v="06/03/1965 3:15 p.m."/>
    <x v="8"/>
    <s v="Launch Complex 19 | Cape Canaveral, FL, USA"/>
    <x v="1"/>
    <x v="1"/>
    <x v="1"/>
  </r>
  <r>
    <s v="Molniya 8K78 | Luna-6"/>
    <x v="0"/>
    <s v="Soviet Space Program"/>
    <s v="Molniya 8K78"/>
    <s v="Luna-6"/>
    <s v="06/08/1965 7:40 a.m."/>
    <x v="8"/>
    <s v="1/5 | Baikonur Cosmodrome, Republic of Kazakhstan"/>
    <x v="0"/>
    <x v="0"/>
    <x v="0"/>
  </r>
  <r>
    <s v="Blue Scout Jr | OAR 22-5"/>
    <x v="0"/>
    <s v="United States Air Force"/>
    <s v="Blue Scout Jr"/>
    <s v="OAR 22-5"/>
    <s v="06/09/1965 4:26 p.m."/>
    <x v="8"/>
    <s v="Launch Complex 18A | Cape Canaveral, FL, USA"/>
    <x v="1"/>
    <x v="1"/>
    <x v="1"/>
  </r>
  <r>
    <s v="Thor SLV-2A Agena D | KH-4A 21"/>
    <x v="0"/>
    <s v="United States Air Force"/>
    <s v="Thor SLV-2A Agena D"/>
    <s v="KH-4A 21"/>
    <s v="06/09/1965 9:58 p.m."/>
    <x v="8"/>
    <s v="Space Launch Complex 1E | Vandenberg SFB, CA, USA"/>
    <x v="1"/>
    <x v="1"/>
    <x v="1"/>
  </r>
  <r>
    <s v="Vostok 8A92 | Zenit-2 28"/>
    <x v="0"/>
    <s v="Soviet Space Program"/>
    <s v="Vostok 8A92"/>
    <s v="Zenit-2 28"/>
    <s v="06/15/1965 9:43 a.m."/>
    <x v="8"/>
    <s v="31/6 | Baikonur Cosmodrome, Republic of Kazakhstan"/>
    <x v="0"/>
    <x v="0"/>
    <x v="0"/>
  </r>
  <r>
    <s v="Titan IIIC | Transtage 5"/>
    <x v="0"/>
    <s v="United States Air Force"/>
    <s v="Titan IIIC"/>
    <s v="Transtage 5"/>
    <s v="06/18/1965 2 p.m."/>
    <x v="8"/>
    <s v="Space Launch Complex 40 | Cape Canaveral, FL, USA"/>
    <x v="1"/>
    <x v="1"/>
    <x v="1"/>
  </r>
  <r>
    <s v="Thor DM-21 Ablestar | Transit-O 4"/>
    <x v="0"/>
    <s v="United States Air Force"/>
    <s v="Thor DM-21 Ablestar"/>
    <s v="Transit-O 4"/>
    <s v="06/24/1965 10:35 p.m."/>
    <x v="8"/>
    <s v="Space Launch Complex 2E | Vandenberg SFB, CA, USA"/>
    <x v="1"/>
    <x v="1"/>
    <x v="1"/>
  </r>
  <r>
    <s v="Voskhod | Zenit-4 8"/>
    <x v="0"/>
    <s v="Soviet Space Program"/>
    <s v="Voskhod"/>
    <s v="Zenit-4 8"/>
    <s v="06/25/1965 9:45 a.m."/>
    <x v="8"/>
    <s v="1/5 | Baikonur Cosmodrome, Republic of Kazakhstan"/>
    <x v="0"/>
    <x v="0"/>
    <x v="0"/>
  </r>
  <r>
    <s v="Atlas SLV-3 Agena D | KH-7 19"/>
    <x v="0"/>
    <s v="United States Air Force"/>
    <s v="Atlas SLV-3 Agena D"/>
    <s v="KH-7 19"/>
    <s v="06/25/1965 7:30 p.m."/>
    <x v="8"/>
    <s v="Space Launch Complex 4E | Vandenberg SFB, CA, USA"/>
    <x v="1"/>
    <x v="1"/>
    <x v="1"/>
  </r>
  <r>
    <s v="X-15 | Flight 138"/>
    <x v="0"/>
    <s v="United States Air Force"/>
    <s v="North American X-15"/>
    <s v="Flight 138"/>
    <s v="06/29/1965 6:21 p.m."/>
    <x v="8"/>
    <s v="Edwards Air Force Base | Air launch to Suborbital flight"/>
    <x v="1"/>
    <x v="1"/>
    <x v="1"/>
  </r>
  <r>
    <s v="Thor Delta C | Tiros 10"/>
    <x v="0"/>
    <s v="United States Air Force"/>
    <s v="Thor Delta C"/>
    <s v="Tiros 10"/>
    <s v="07/02/1965 4:07 a.m."/>
    <x v="8"/>
    <s v="Space Launch Complex 17B | Cape Canaveral, FL, USA"/>
    <x v="1"/>
    <x v="1"/>
    <x v="1"/>
  </r>
  <r>
    <s v="Kosmos-2I 63S1 | DS-A1 7"/>
    <x v="0"/>
    <s v="Soviet Space Program"/>
    <s v="Kosmos-2I 63S1"/>
    <s v="DS-A1 7"/>
    <s v="07/02/1965 6:29 a.m."/>
    <x v="8"/>
    <s v="86/1 | Kapustin Yar, Russian Federation"/>
    <x v="3"/>
    <x v="3"/>
    <x v="3"/>
  </r>
  <r>
    <s v="Atlas SLV-3 Agena D | KH-7 20"/>
    <x v="1"/>
    <s v="United States Air Force"/>
    <s v="Atlas SLV-3 Agena D"/>
    <s v="KH-7 20"/>
    <s v="07/12/1965 7 p.m."/>
    <x v="8"/>
    <s v="Space Launch Complex 4E | Vandenberg SFB, CA, USA"/>
    <x v="1"/>
    <x v="1"/>
    <x v="1"/>
  </r>
  <r>
    <s v="Vostok 8A92 | Zenit-2 29"/>
    <x v="1"/>
    <s v="Soviet Space Program"/>
    <s v="Vostok 8A92"/>
    <s v="Zenit-2 29"/>
    <s v="07/13/1965 11 a.m."/>
    <x v="8"/>
    <s v="31/6 | Baikonur Cosmodrome, Republic of Kazakhstan"/>
    <x v="0"/>
    <x v="0"/>
    <x v="0"/>
  </r>
  <r>
    <s v="Kosmos 65S3 | Strela-1 15 to 19"/>
    <x v="0"/>
    <s v="Soviet Space Program"/>
    <s v="Kosmos 65S3"/>
    <s v="Strela-1 15 to 19"/>
    <s v="07/16/1965 3:31 a.m."/>
    <x v="8"/>
    <s v="41/15 | Baikonur Cosmodrome, Republic of Kazakhstan"/>
    <x v="0"/>
    <x v="0"/>
    <x v="0"/>
  </r>
  <r>
    <s v="UR-500 | Proton 1"/>
    <x v="0"/>
    <s v="Soviet Space Program"/>
    <s v="UR-500"/>
    <s v="Proton 1"/>
    <s v="07/16/1965 11:16 a.m."/>
    <x v="8"/>
    <s v="81/23 (81L) | Baikonur Cosmodrome, Republic of Kazakhstan"/>
    <x v="0"/>
    <x v="0"/>
    <x v="0"/>
  </r>
  <r>
    <s v="Thor SLV-2A Agena D | P-770 Group 3-A 1"/>
    <x v="0"/>
    <s v="United States Air Force"/>
    <s v="Thor SLV-2A Agena D"/>
    <s v="P-770 Group 3-A 1"/>
    <s v="07/17/1965 5:55 a.m."/>
    <x v="8"/>
    <s v="Space Launch Complex 2W | Vandenberg SFB, CA, USA"/>
    <x v="1"/>
    <x v="1"/>
    <x v="1"/>
  </r>
  <r>
    <s v="Molniya 8K78 | Zond-3"/>
    <x v="0"/>
    <s v="Soviet Space Program"/>
    <s v="Molniya 8K78"/>
    <s v="Zond-3"/>
    <s v="07/18/1965 2:32 p.m."/>
    <x v="8"/>
    <s v="1/5 | Baikonur Cosmodrome, Republic of Kazakhstan"/>
    <x v="0"/>
    <x v="0"/>
    <x v="0"/>
  </r>
  <r>
    <s v="Thor SLV-2A Agena D | KH-4A 22"/>
    <x v="0"/>
    <s v="United States Air Force"/>
    <s v="Thor SLV-2A Agena D"/>
    <s v="KH-4A 22"/>
    <s v="07/19/1965 10:01 p.m."/>
    <x v="8"/>
    <s v="Space Launch Complex 3W | Vandenberg SFB, CA, USA"/>
    <x v="1"/>
    <x v="1"/>
    <x v="1"/>
  </r>
  <r>
    <s v="Atlas Agena D | Vela 3A &amp; 3B"/>
    <x v="0"/>
    <s v="United States Air Force"/>
    <s v="Atlas Agena D"/>
    <s v="Vela 3A &amp; 3B"/>
    <s v="07/20/1965 8:27 a.m."/>
    <x v="8"/>
    <s v="Space Launch Complex 13 | Cape Canaveral, FL, USA"/>
    <x v="1"/>
    <x v="1"/>
    <x v="1"/>
  </r>
  <r>
    <s v="Kosmos-2I 63S1 | DS-P1-Yu 3"/>
    <x v="0"/>
    <s v="Soviet Space Program"/>
    <s v="Kosmos-2I 63S1"/>
    <s v="DS-P1-Yu 3"/>
    <s v="07/23/1965 4:34 a.m."/>
    <x v="8"/>
    <s v="86/1 | Kapustin Yar, Russian Federation"/>
    <x v="3"/>
    <x v="3"/>
    <x v="3"/>
  </r>
  <r>
    <s v="Saturn I | Pegasus 3"/>
    <x v="0"/>
    <s v="National Aeronautics and Space Administration"/>
    <s v="Saturn I"/>
    <s v="Pegasus 3"/>
    <s v="07/30/1965 1 p.m."/>
    <x v="8"/>
    <s v="Space Launch Complex 37B | Cape Canaveral, FL, USA"/>
    <x v="1"/>
    <x v="1"/>
    <x v="1"/>
  </r>
  <r>
    <s v="Voskhod | Zenit-4 9"/>
    <x v="0"/>
    <s v="Soviet Space Program"/>
    <s v="Voskhod"/>
    <s v="Zenit-4 9"/>
    <s v="08/03/1965 11 a.m."/>
    <x v="8"/>
    <s v="31/6 | Baikonur Cosmodrome, Republic of Kazakhstan"/>
    <x v="0"/>
    <x v="0"/>
    <x v="0"/>
  </r>
  <r>
    <s v="Atlas SLV-3 Agena D | KH-7 21"/>
    <x v="0"/>
    <s v="United States Air Force"/>
    <s v="Atlas SLV-3 Agena D"/>
    <s v="KH-7 21"/>
    <s v="08/03/1965 7:06 p.m."/>
    <x v="8"/>
    <s v="Space Launch Complex 4E | Vandenberg SFB, CA, USA"/>
    <x v="1"/>
    <x v="1"/>
    <x v="1"/>
  </r>
  <r>
    <s v="Scout B | SEV"/>
    <x v="0"/>
    <s v="National Aeronautics and Space Administration"/>
    <s v="Scout B"/>
    <s v="SEV"/>
    <s v="08/10/1965 5:54 p.m."/>
    <x v="8"/>
    <s v="Launch Area 3A | Wallops Island, Virginia, USA"/>
    <x v="1"/>
    <x v="1"/>
    <x v="1"/>
  </r>
  <r>
    <s v="X-15 | Flight 143"/>
    <x v="0"/>
    <s v="United States Air Force"/>
    <s v="North American X-15"/>
    <s v="Flight 143"/>
    <s v="08/10/1965 7:24 p.m."/>
    <x v="8"/>
    <s v="Edwards Air Force Base | Air launch to Suborbital flight"/>
    <x v="1"/>
    <x v="1"/>
    <x v="1"/>
  </r>
  <r>
    <s v="Atlas Centaur D | Surveyor-SD 2"/>
    <x v="0"/>
    <s v="United States Air Force"/>
    <s v="Atlas Centaur D"/>
    <s v="Surveyor-SD 2"/>
    <s v="08/11/1965 2:31 p.m."/>
    <x v="8"/>
    <s v="Launch Complex 36B | Cape Canaveral, FL, USA"/>
    <x v="1"/>
    <x v="1"/>
    <x v="1"/>
  </r>
  <r>
    <s v="Thor DM-21 Ablestar | Transit-O 5"/>
    <x v="0"/>
    <s v="United States Air Force"/>
    <s v="Thor DM-21 Ablestar"/>
    <s v="Transit-O 5"/>
    <s v="08/13/1965 10:11 p.m."/>
    <x v="8"/>
    <s v="Space Launch Complex 2E | Vandenberg SFB, CA, USA"/>
    <x v="1"/>
    <x v="1"/>
    <x v="1"/>
  </r>
  <r>
    <s v="Vostok 8A92 | Zenit-2 30"/>
    <x v="0"/>
    <s v="Soviet Space Program"/>
    <s v="Vostok 8A92"/>
    <s v="Zenit-2 30"/>
    <s v="08/14/1965 10:56 a.m."/>
    <x v="8"/>
    <s v="31/6 | Baikonur Cosmodrome, Republic of Kazakhstan"/>
    <x v="0"/>
    <x v="0"/>
    <x v="0"/>
  </r>
  <r>
    <s v="Thor SLV-2A Agena D | KH-4A 23"/>
    <x v="0"/>
    <s v="United States Air Force"/>
    <s v="Thor SLV-2A Agena D"/>
    <s v="KH-4A 23"/>
    <s v="08/17/1965 8:59 p.m."/>
    <x v="8"/>
    <s v="Space Launch Complex 3W | Vandenberg SFB, CA, USA"/>
    <x v="1"/>
    <x v="1"/>
    <x v="1"/>
  </r>
  <r>
    <s v="Titan II GLV | Gemini V"/>
    <x v="0"/>
    <s v="National Aeronautics and Space Administration"/>
    <s v="Titan II"/>
    <s v="Gemini V (Gemini 5)"/>
    <s v="08/21/1965 1:59 p.m."/>
    <x v="8"/>
    <s v="Launch Complex 19 | Cape Canaveral, FL, USA"/>
    <x v="1"/>
    <x v="1"/>
    <x v="1"/>
  </r>
  <r>
    <s v="Voskhod | Zenit-4 10"/>
    <x v="0"/>
    <s v="Soviet Space Program"/>
    <s v="Voskhod"/>
    <s v="Zenit-4 10"/>
    <s v="08/25/1965 10:10 a.m."/>
    <x v="8"/>
    <s v="1/5 | Baikonur Cosmodrome, Republic of Kazakhstan"/>
    <x v="0"/>
    <x v="0"/>
    <x v="0"/>
  </r>
  <r>
    <s v="Thor Delta C | OSO C"/>
    <x v="1"/>
    <s v="United States Air Force"/>
    <s v="Thor Delta C"/>
    <s v="OSO C"/>
    <s v="08/25/1965 3:17 p.m."/>
    <x v="8"/>
    <s v="Space Launch Complex 17B | Cape Canaveral, FL, USA"/>
    <x v="1"/>
    <x v="1"/>
    <x v="1"/>
  </r>
  <r>
    <s v="Thor SLV-2 Agena D | MRPV"/>
    <x v="1"/>
    <s v="United States Air Force"/>
    <s v="Thor SLV-2 Agena D"/>
    <s v="MRPV"/>
    <s v="09/02/1965 8 p.m."/>
    <x v="8"/>
    <s v="Space Launch Complex 1E | Vandenberg SFB, CA, USA"/>
    <x v="1"/>
    <x v="1"/>
    <x v="1"/>
  </r>
  <r>
    <s v="Kosmos 65S3 | Strela-1 20 to 24"/>
    <x v="0"/>
    <s v="Soviet Space Program"/>
    <s v="Kosmos 65S3"/>
    <s v="Strela-1 20 to 24"/>
    <s v="09/03/1965 2 p.m."/>
    <x v="8"/>
    <s v="41/15 | Baikonur Cosmodrome, Republic of Kazakhstan"/>
    <x v="0"/>
    <x v="0"/>
    <x v="0"/>
  </r>
  <r>
    <s v="Voskhod | Zenit-4 11"/>
    <x v="0"/>
    <s v="Soviet Space Program"/>
    <s v="Voskhod"/>
    <s v="Zenit-4 11"/>
    <s v="09/09/1965 9:30 a.m."/>
    <x v="8"/>
    <s v="31/6 | Baikonur Cosmodrome, Republic of Kazakhstan"/>
    <x v="0"/>
    <x v="0"/>
    <x v="0"/>
  </r>
  <r>
    <s v="Thor Burner 1 | DSAP-2 F1"/>
    <x v="0"/>
    <s v="United States Air Force"/>
    <s v="Thor Burner 1"/>
    <s v="DSAP-2 F1"/>
    <s v="09/10/1965 4:41 a.m."/>
    <x v="8"/>
    <s v="Space Launch Complex 10W | Vandenberg SFB, CA, USA"/>
    <x v="1"/>
    <x v="1"/>
    <x v="1"/>
  </r>
  <r>
    <s v="Kosmos 65S3 | Strela-1 25 to 29"/>
    <x v="0"/>
    <s v="Soviet Space Program"/>
    <s v="Kosmos 65S3"/>
    <s v="Strela-1 25 to 29"/>
    <s v="09/18/1965 7:59 a.m."/>
    <x v="8"/>
    <s v="41/15 | Baikonur Cosmodrome, Republic of Kazakhstan"/>
    <x v="0"/>
    <x v="0"/>
    <x v="0"/>
  </r>
  <r>
    <s v="Thor SLV-2A Agena D | KH-4A 24"/>
    <x v="0"/>
    <s v="United States Air Force"/>
    <s v="Thor SLV-2A Agena D"/>
    <s v="KH-4A 24"/>
    <s v="09/22/1965 9:31 p.m."/>
    <x v="8"/>
    <s v="Space Launch Complex 3W | Vandenberg SFB, CA, USA"/>
    <x v="1"/>
    <x v="1"/>
    <x v="1"/>
  </r>
  <r>
    <s v="Voskhod | Zenit-4 12"/>
    <x v="0"/>
    <s v="Soviet Space Program"/>
    <s v="Voskhod"/>
    <s v="Zenit-4 12"/>
    <s v="09/23/1965 9 a.m."/>
    <x v="8"/>
    <s v="31/6 | Baikonur Cosmodrome, Republic of Kazakhstan"/>
    <x v="0"/>
    <x v="0"/>
    <x v="0"/>
  </r>
  <r>
    <s v="X-15 | Flight 150"/>
    <x v="0"/>
    <s v="United States Air Force"/>
    <s v="North American X-15"/>
    <s v="Flight 150"/>
    <s v="09/28/1965 6:08 p.m."/>
    <x v="8"/>
    <s v="Edwards Air Force Base | Air launch to Suborbital flight"/>
    <x v="1"/>
    <x v="1"/>
    <x v="1"/>
  </r>
  <r>
    <s v="Atlas SLV-3 Agena D | KH-7 22"/>
    <x v="0"/>
    <s v="United States Air Force"/>
    <s v="Atlas SLV-3 Agena D"/>
    <s v="KH-7 22"/>
    <s v="09/30/1965 7:23 p.m."/>
    <x v="8"/>
    <s v="Space Launch Complex 4E | Vandenberg SFB, CA, USA"/>
    <x v="1"/>
    <x v="1"/>
    <x v="1"/>
  </r>
  <r>
    <s v="Molniya-M | Luna-7"/>
    <x v="0"/>
    <s v="Soviet Space Program"/>
    <s v="Molniya-M"/>
    <s v="Luna-7"/>
    <s v="10/04/1965 7:36 a.m."/>
    <x v="8"/>
    <s v="1/5 | Baikonur Cosmodrome, Republic of Kazakhstan"/>
    <x v="0"/>
    <x v="0"/>
    <x v="0"/>
  </r>
  <r>
    <s v="Atlas D | OV1-2"/>
    <x v="0"/>
    <s v="United States Air Force"/>
    <s v="Atlas D"/>
    <s v="OV1-2"/>
    <s v="10/05/1965 9:07 a.m."/>
    <x v="8"/>
    <s v="576B3 | Vandenberg SFB, CA, USA"/>
    <x v="1"/>
    <x v="1"/>
    <x v="1"/>
  </r>
  <r>
    <s v="Thor SLV-2A Agena D | KH-4A 25"/>
    <x v="0"/>
    <s v="United States Air Force"/>
    <s v="Thor SLV-2A Agena D"/>
    <s v="KH-4A 25"/>
    <s v="10/05/1965 5:45 p.m."/>
    <x v="8"/>
    <s v="Space Launch Complex 1E | Vandenberg SFB, CA, USA"/>
    <x v="1"/>
    <x v="1"/>
    <x v="1"/>
  </r>
  <r>
    <s v="Molniya 8K78 | Molniya-1 2"/>
    <x v="0"/>
    <s v="Soviet Space Program"/>
    <s v="Molniya 8K78"/>
    <s v="Molniya-1 2"/>
    <s v="10/14/1965 6 a.m."/>
    <x v="8"/>
    <s v="1/5 | Baikonur Cosmodrome, Republic of Kazakhstan"/>
    <x v="0"/>
    <x v="0"/>
    <x v="0"/>
  </r>
  <r>
    <s v="Thor SLV-2A Agena D | OGO 2"/>
    <x v="0"/>
    <s v="United States Air Force"/>
    <s v="Thor SLV-2A Agena D"/>
    <s v="OGO 2"/>
    <s v="10/14/1965 1:11 p.m."/>
    <x v="8"/>
    <s v="Space Launch Complex 2E | Vandenberg SFB, CA, USA"/>
    <x v="1"/>
    <x v="1"/>
    <x v="1"/>
  </r>
  <r>
    <s v="X-15 | Flight 153"/>
    <x v="0"/>
    <s v="United States Air Force"/>
    <s v="North American X-15"/>
    <s v="Flight 153"/>
    <s v="10/14/1965 8:47 p.m."/>
    <x v="8"/>
    <s v="Edwards Air Force Base | Air launch to Suborbital flight"/>
    <x v="1"/>
    <x v="1"/>
    <x v="1"/>
  </r>
  <r>
    <s v="Titan IIIC | OV2-1"/>
    <x v="0"/>
    <s v="United States Air Force"/>
    <s v="Titan IIIC"/>
    <s v="OV2-1"/>
    <s v="10/15/1965 5:23 p.m."/>
    <x v="8"/>
    <s v="Space Launch Complex 40 | Cape Canaveral, FL, USA"/>
    <x v="1"/>
    <x v="1"/>
    <x v="1"/>
  </r>
  <r>
    <s v="Voskhod | Zenit-4 13"/>
    <x v="0"/>
    <s v="Soviet Space Program"/>
    <s v="Voskhod"/>
    <s v="Zenit-4 13"/>
    <s v="10/16/1965 8:14 a.m."/>
    <x v="8"/>
    <s v="31/6 | Baikonur Cosmodrome, Republic of Kazakhstan"/>
    <x v="0"/>
    <x v="0"/>
    <x v="0"/>
  </r>
  <r>
    <s v="Kosmos 11K63 | DS-U2-V 1"/>
    <x v="0"/>
    <s v="Soviet Space Program"/>
    <s v="Kosmos 11K63"/>
    <s v="DS-U2-V 1"/>
    <s v="10/19/1965 5:44 a.m."/>
    <x v="8"/>
    <s v="86/1 | Kapustin Yar, Russian Federation"/>
    <x v="3"/>
    <x v="3"/>
    <x v="3"/>
  </r>
  <r>
    <s v="Atlas SLV-3 Agena D | GATV 6"/>
    <x v="1"/>
    <s v="United States Air Force"/>
    <s v="Atlas SLV-3 Agena D"/>
    <s v="GATV 6"/>
    <s v="10/25/1965 3 p.m."/>
    <x v="8"/>
    <s v="Space Launch Complex 14 | Cape Canaveral, FL, USA"/>
    <x v="1"/>
    <x v="1"/>
    <x v="1"/>
  </r>
  <r>
    <s v="Voskhod | Zenit-4 14"/>
    <x v="0"/>
    <s v="Soviet Space Program"/>
    <s v="Voskhod"/>
    <s v="Zenit-4 14"/>
    <s v="10/28/1965 8:15 a.m."/>
    <x v="8"/>
    <s v="31/6 | Baikonur Cosmodrome, Republic of Kazakhstan"/>
    <x v="0"/>
    <x v="0"/>
    <x v="0"/>
  </r>
  <r>
    <s v="Thor SLV-2A Agena D | KH-4A 26"/>
    <x v="0"/>
    <s v="United States Air Force"/>
    <s v="Thor SLV-2A Agena D"/>
    <s v="KH-4A 26"/>
    <s v="10/28/1965 9:17 p.m."/>
    <x v="8"/>
    <s v="Space Launch Complex 3W | Vandenberg SFB, CA, USA"/>
    <x v="1"/>
    <x v="1"/>
    <x v="1"/>
  </r>
  <r>
    <s v="UR-500 | Proton 2"/>
    <x v="0"/>
    <s v="Soviet Space Program"/>
    <s v="UR-500"/>
    <s v="Proton 2"/>
    <s v="11/02/1965 12:28 p.m."/>
    <x v="8"/>
    <s v="81/23 (81L) | Baikonur Cosmodrome, Republic of Kazakhstan"/>
    <x v="0"/>
    <x v="0"/>
    <x v="0"/>
  </r>
  <r>
    <s v="Kosmos 11K63 | DS-U2-V 2"/>
    <x v="0"/>
    <s v="Soviet Space Program"/>
    <s v="Kosmos 11K63"/>
    <s v="DS-U2-V 2"/>
    <s v="11/04/1965 5:31 a.m."/>
    <x v="8"/>
    <s v="86/1 | Kapustin Yar, Russian Federation"/>
    <x v="3"/>
    <x v="3"/>
    <x v="3"/>
  </r>
  <r>
    <s v="Thor Delta E | GEOS A"/>
    <x v="0"/>
    <s v="United States Air Force"/>
    <s v="Thor Delta E"/>
    <s v="GEOS A"/>
    <s v="11/06/1965 6:38 p.m."/>
    <x v="8"/>
    <s v="Space Launch Complex 17A | Cape Canaveral, FL, USA"/>
    <x v="1"/>
    <x v="1"/>
    <x v="1"/>
  </r>
  <r>
    <s v="Atlas SLV-3 Agena D | KH-7 23"/>
    <x v="0"/>
    <s v="United States Air Force"/>
    <s v="Atlas SLV-3 Agena D"/>
    <s v="KH-7 23"/>
    <s v="11/08/1965 7:30 p.m."/>
    <x v="8"/>
    <s v="Space Launch Complex 4E | Vandenberg SFB, CA, USA"/>
    <x v="1"/>
    <x v="1"/>
    <x v="1"/>
  </r>
  <r>
    <s v="Molniya 8K78 | Venera-2"/>
    <x v="0"/>
    <s v="Soviet Space Program"/>
    <s v="Molniya 8K78"/>
    <s v="Venera-2"/>
    <s v="11/12/1965 4:46 a.m."/>
    <x v="8"/>
    <s v="31/6 | Baikonur Cosmodrome, Republic of Kazakhstan"/>
    <x v="0"/>
    <x v="0"/>
    <x v="0"/>
  </r>
  <r>
    <s v="Molniya 8K78 | Venera-3"/>
    <x v="0"/>
    <s v="Soviet Space Program"/>
    <s v="Molniya 8K78"/>
    <s v="Venera-3"/>
    <s v="11/16/1965 4:13 a.m."/>
    <x v="8"/>
    <s v="31/6 | Baikonur Cosmodrome, Republic of Kazakhstan"/>
    <x v="0"/>
    <x v="0"/>
    <x v="0"/>
  </r>
  <r>
    <s v="Scout X-4 | Solrad 8"/>
    <x v="0"/>
    <s v="National Aeronautics and Space Administration"/>
    <s v="Scout X-4"/>
    <s v="Solrad 8"/>
    <s v="11/19/1965 4:48 a.m."/>
    <x v="8"/>
    <s v="Launch Area 3A | Wallops Island, Virginia, USA"/>
    <x v="1"/>
    <x v="1"/>
    <x v="1"/>
  </r>
  <r>
    <s v="Molniya 8K78 | Venera-4a"/>
    <x v="1"/>
    <s v="Soviet Space Program"/>
    <s v="Molniya 8K78"/>
    <s v="Venera-4a"/>
    <s v="11/23/1965 3:14 a.m."/>
    <x v="8"/>
    <s v="31/6 | Baikonur Cosmodrome, Republic of Kazakhstan"/>
    <x v="0"/>
    <x v="0"/>
    <x v="0"/>
  </r>
  <r>
    <s v="Kosmos 11K63 | DS-U2-M 1"/>
    <x v="0"/>
    <s v="Soviet Space Program"/>
    <s v="Kosmos 11K63"/>
    <s v="DS-U2-M 1"/>
    <s v="11/26/1965 12:14 p.m."/>
    <x v="8"/>
    <s v="86/1 | Kapustin Yar, Russian Federation"/>
    <x v="3"/>
    <x v="3"/>
    <x v="3"/>
  </r>
  <r>
    <s v="Diamant A | Asterix"/>
    <x v="0"/>
    <s v="National Center of Space Research"/>
    <s v="Diamant A"/>
    <s v="Asterix"/>
    <s v="11/26/1965 2:47 p.m."/>
    <x v="8"/>
    <s v="Brigitte | Interarmy Special Vehicles Test Centre, French Algeria"/>
    <x v="4"/>
    <x v="4"/>
    <x v="4"/>
  </r>
  <r>
    <s v="Vostok 8A92 | Zenit-2 31"/>
    <x v="0"/>
    <s v="Soviet Space Program"/>
    <s v="Vostok 8A92"/>
    <s v="Zenit-2 31"/>
    <s v="11/27/1965 8:20 a.m."/>
    <x v="8"/>
    <s v="31/6 | Baikonur Cosmodrome, Republic of Kazakhstan"/>
    <x v="0"/>
    <x v="0"/>
    <x v="0"/>
  </r>
  <r>
    <s v="Thor SLV-2 Agena B | Alouette 2"/>
    <x v="0"/>
    <s v="United States Air Force"/>
    <s v="Thor SLV-2 Agena B"/>
    <s v="Alouette 2"/>
    <s v="11/29/1965 4:48 a.m."/>
    <x v="8"/>
    <s v="Space Launch Complex 2E | Vandenberg SFB, CA, USA"/>
    <x v="1"/>
    <x v="1"/>
    <x v="1"/>
  </r>
  <r>
    <s v="Molniya 8K78 | Luna-8"/>
    <x v="0"/>
    <s v="Soviet Space Program"/>
    <s v="Molniya 8K78"/>
    <s v="Luna-8"/>
    <s v="12/03/1965 10:46 a.m."/>
    <x v="8"/>
    <s v="31/6 | Baikonur Cosmodrome, Republic of Kazakhstan"/>
    <x v="0"/>
    <x v="0"/>
    <x v="0"/>
  </r>
  <r>
    <s v="Titan II GLV | Gemini VII"/>
    <x v="0"/>
    <s v="National Aeronautics and Space Administration"/>
    <s v="Titan II"/>
    <s v="Gemini VII (Gemini 7)"/>
    <s v="12/04/1965 7:30 p.m."/>
    <x v="8"/>
    <s v="Launch Complex 19 | Cape Canaveral, FL, USA"/>
    <x v="1"/>
    <x v="1"/>
    <x v="1"/>
  </r>
  <r>
    <s v="Scout X-4 | FR-1"/>
    <x v="0"/>
    <s v="National Center of Space Research"/>
    <s v="Scout X-4"/>
    <s v="FR-1"/>
    <s v="12/06/1965 9:05 p.m."/>
    <x v="8"/>
    <s v="Space Launch Complex 5 | Vandenberg SFB, CA, USA"/>
    <x v="1"/>
    <x v="1"/>
    <x v="1"/>
  </r>
  <r>
    <s v="Thor SLV-2A Agena D | KH-4A 27"/>
    <x v="0"/>
    <s v="United States Air Force"/>
    <s v="Thor SLV-2A Agena D"/>
    <s v="KH-4A 27"/>
    <s v="12/09/1965 9:10 p.m."/>
    <x v="8"/>
    <s v="Space Launch Complex 1E | Vandenberg SFB, CA, USA"/>
    <x v="1"/>
    <x v="1"/>
    <x v="1"/>
  </r>
  <r>
    <s v="Vostok 8A92 | Zenit-2 32"/>
    <x v="0"/>
    <s v="Soviet Space Program"/>
    <s v="Vostok 8A92"/>
    <s v="Zenit-2 32"/>
    <s v="12/10/1965 8:10 a.m."/>
    <x v="8"/>
    <s v="31/6 | Baikonur Cosmodrome, Republic of Kazakhstan"/>
    <x v="0"/>
    <x v="0"/>
    <x v="0"/>
  </r>
  <r>
    <s v="Titan II GLV | Gemini VI-A"/>
    <x v="0"/>
    <s v="National Aeronautics and Space Administration"/>
    <s v="Titan II"/>
    <s v="Gemini VI-A (Gemini 6A)"/>
    <s v="12/15/1965 1:37 p.m."/>
    <x v="8"/>
    <s v="Launch Complex 19 | Cape Canaveral, FL, USA"/>
    <x v="1"/>
    <x v="1"/>
    <x v="1"/>
  </r>
  <r>
    <s v="Thor Delta E | Pioneer 6"/>
    <x v="0"/>
    <s v="United States Air Force"/>
    <s v="Thor Delta E"/>
    <s v="Pioneer 6"/>
    <s v="12/16/1965 7:31 a.m."/>
    <x v="8"/>
    <s v="Space Launch Complex 17A | Cape Canaveral, FL, USA"/>
    <x v="1"/>
    <x v="1"/>
    <x v="1"/>
  </r>
  <r>
    <s v="R-36O 8K69 | OGCh 1"/>
    <x v="0"/>
    <s v="Soviet Space Program"/>
    <s v="R-36O 8K69"/>
    <s v="OGCh 1"/>
    <s v="12/16/1965 2:09 p.m."/>
    <x v="8"/>
    <s v="67/21 | Baikonur Cosmodrome, Republic of Kazakhstan"/>
    <x v="0"/>
    <x v="0"/>
    <x v="0"/>
  </r>
  <r>
    <s v="Vostok 8A92M | Meteor-1 3"/>
    <x v="0"/>
    <s v="Soviet Space Program"/>
    <s v="Vostok 8A92M"/>
    <s v="Meteor-1 3"/>
    <s v="12/17/1965 2:20 a.m."/>
    <x v="8"/>
    <s v="31/6 | Baikonur Cosmodrome, Republic of Kazakhstan"/>
    <x v="0"/>
    <x v="0"/>
    <x v="0"/>
  </r>
  <r>
    <s v="Kosmos-2I 63S1 | DS-P1-Yu 4"/>
    <x v="0"/>
    <s v="Soviet Space Program"/>
    <s v="Kosmos-2I 63S1"/>
    <s v="DS-P1-Yu 4"/>
    <s v="12/21/1965 6:14 a.m."/>
    <x v="8"/>
    <s v="86/1 | Kapustin Yar, Russian Federation"/>
    <x v="3"/>
    <x v="3"/>
    <x v="3"/>
  </r>
  <r>
    <s v="Titan IIIC | OV2-3"/>
    <x v="0"/>
    <s v="United States Air Force"/>
    <s v="Titan IIIC"/>
    <s v="OV2-3"/>
    <s v="12/21/1965 2 p.m."/>
    <x v="8"/>
    <s v="Space Launch Complex 41 | Cape Canaveral, FL, USA"/>
    <x v="1"/>
    <x v="1"/>
    <x v="1"/>
  </r>
  <r>
    <s v="Scout A | Transit-O 6"/>
    <x v="0"/>
    <s v="United States Air Force"/>
    <s v="Scout A"/>
    <s v="Transit-O 6"/>
    <s v="12/22/1965 4:33 a.m."/>
    <x v="8"/>
    <s v="Space Launch Complex 5 | Vandenberg SFB, CA, USA"/>
    <x v="1"/>
    <x v="1"/>
    <x v="1"/>
  </r>
  <r>
    <s v="Thor SLV-2A Agena D | KH-4A 28"/>
    <x v="0"/>
    <s v="United States Air Force"/>
    <s v="Thor SLV-2A Agena D"/>
    <s v="KH-4A 28"/>
    <s v="12/24/1965 9:06 p.m."/>
    <x v="8"/>
    <s v="Space Launch Complex 1W | Vandenberg SFB, CA, USA"/>
    <x v="1"/>
    <x v="1"/>
    <x v="1"/>
  </r>
  <r>
    <s v="Soyuz 11A510 | US-AO 1"/>
    <x v="0"/>
    <s v="Soviet Space Program"/>
    <s v="Soyuz 11A510"/>
    <s v="US-AO 1"/>
    <s v="12/27/1965 10:24 p.m."/>
    <x v="8"/>
    <s v="31/6 | Baikonur Cosmodrome, Republic of Kazakhstan"/>
    <x v="0"/>
    <x v="0"/>
    <x v="0"/>
  </r>
  <r>
    <s v="Kosmos-2I 63S1 | DS-K-40 1"/>
    <x v="1"/>
    <s v="Soviet Space Program"/>
    <s v="Kosmos-2I 63S1"/>
    <s v="DS-K-40 1"/>
    <s v="12/28/1965 8:10 a.m."/>
    <x v="8"/>
    <s v="86/1 | Kapustin Yar, Russian Federation"/>
    <x v="3"/>
    <x v="3"/>
    <x v="3"/>
  </r>
  <r>
    <s v="Kosmos 65S3 | Strela-2 1"/>
    <x v="0"/>
    <s v="Soviet Space Program"/>
    <s v="Kosmos 65S3"/>
    <s v="Strela-2 1"/>
    <s v="12/28/1965 12:30 p.m."/>
    <x v="8"/>
    <s v="41/15 | Baikonur Cosmodrome, Republic of Kazakhstan"/>
    <x v="0"/>
    <x v="0"/>
    <x v="0"/>
  </r>
  <r>
    <s v="Thor Burner 1 | DSAP-2 F2"/>
    <x v="1"/>
    <s v="United States Air Force"/>
    <s v="Thor Burner 1"/>
    <s v="DSAP-2 F2"/>
    <s v="01/07/1966 4:48 a.m."/>
    <x v="9"/>
    <s v="Space Launch Complex 10W | Vandenberg SFB, CA, USA"/>
    <x v="1"/>
    <x v="1"/>
    <x v="1"/>
  </r>
  <r>
    <s v="Vostok 8A92 | Zenit-2 33"/>
    <x v="0"/>
    <s v="Soviet Space Program"/>
    <s v="Vostok 8A92"/>
    <s v="Zenit-2 33"/>
    <s v="01/07/1966 8:20 a.m."/>
    <x v="9"/>
    <s v="31/6 | Baikonur Cosmodrome, Republic of Kazakhstan"/>
    <x v="0"/>
    <x v="0"/>
    <x v="0"/>
  </r>
  <r>
    <s v="Atlas SLV-3 Agena D | KH-7 24"/>
    <x v="0"/>
    <s v="United States Air Force"/>
    <s v="Atlas SLV-3 Agena D"/>
    <s v="KH-7 24"/>
    <s v="01/19/1966 8:03 p.m."/>
    <x v="9"/>
    <s v="Space Launch Complex 4E | Vandenberg SFB, CA, USA"/>
    <x v="1"/>
    <x v="1"/>
    <x v="1"/>
  </r>
  <r>
    <s v="Little Joe II | A-004"/>
    <x v="0"/>
    <s v="National Aeronautics and Space Administration"/>
    <s v="Little Joe II"/>
    <s v="A-004"/>
    <s v="01/20/1966 3:17 p.m."/>
    <x v="9"/>
    <s v="Launch Complex 36 | White Sands Missile Range"/>
    <x v="1"/>
    <x v="1"/>
    <x v="1"/>
  </r>
  <r>
    <s v="Vostok 8A92 | Zenit-2 34"/>
    <x v="0"/>
    <s v="Soviet Space Program"/>
    <s v="Vostok 8A92"/>
    <s v="Zenit-2 34"/>
    <s v="01/22/1966 8:30 a.m."/>
    <x v="9"/>
    <s v="31/6 | Baikonur Cosmodrome, Republic of Kazakhstan"/>
    <x v="0"/>
    <x v="0"/>
    <x v="0"/>
  </r>
  <r>
    <s v="Kosmos 11K63 | DS-P1-I 1"/>
    <x v="0"/>
    <s v="Soviet Space Program"/>
    <s v="Kosmos 11K63"/>
    <s v="DS-P1-I 1"/>
    <s v="01/25/1966 12:28 p.m."/>
    <x v="9"/>
    <s v="86/1 | Kapustin Yar, Russian Federation"/>
    <x v="3"/>
    <x v="3"/>
    <x v="3"/>
  </r>
  <r>
    <s v="Scout A | Transit-O 7"/>
    <x v="0"/>
    <s v="United States Air Force"/>
    <s v="Scout A"/>
    <s v="Transit-O 7"/>
    <s v="01/28/1966 5:06 p.m."/>
    <x v="9"/>
    <s v="Space Launch Complex 5 | Vandenberg SFB, CA, USA"/>
    <x v="1"/>
    <x v="1"/>
    <x v="1"/>
  </r>
  <r>
    <s v="Molniya-M | Luna-9"/>
    <x v="0"/>
    <s v="Soviet Space Program"/>
    <s v="Molniya-M"/>
    <s v="Luna-9"/>
    <s v="01/31/1966 11:41 a.m."/>
    <x v="9"/>
    <s v="31/6 | Baikonur Cosmodrome, Republic of Kazakhstan"/>
    <x v="0"/>
    <x v="0"/>
    <x v="0"/>
  </r>
  <r>
    <s v="Thor SLV-2A Agena D | KH-4A 29"/>
    <x v="0"/>
    <s v="United States Air Force"/>
    <s v="Thor SLV-2A Agena D"/>
    <s v="KH-4A 29"/>
    <s v="02/02/1966 9:32 p.m."/>
    <x v="9"/>
    <s v="Space Launch Complex 3W | Vandenberg SFB, CA, USA"/>
    <x v="1"/>
    <x v="1"/>
    <x v="1"/>
  </r>
  <r>
    <s v="Thor Delta C | ESSA 1"/>
    <x v="0"/>
    <s v="United States Air Force"/>
    <s v="Thor Delta C"/>
    <s v="ESSA 1"/>
    <s v="02/03/1966 7:41 a.m."/>
    <x v="9"/>
    <s v="Space Launch Complex 17A | Cape Canaveral, FL, USA"/>
    <x v="1"/>
    <x v="1"/>
    <x v="1"/>
  </r>
  <r>
    <s v="R-36O 8K69 | OGCh 2"/>
    <x v="0"/>
    <s v="Soviet Space Program"/>
    <s v="R-36O 8K69"/>
    <s v="OGCh 2"/>
    <s v="02/05/1966 12:19 p.m."/>
    <x v="9"/>
    <s v="67/21 | Baikonur Cosmodrome, Republic of Kazakhstan"/>
    <x v="0"/>
    <x v="0"/>
    <x v="0"/>
  </r>
  <r>
    <s v="Thor SLV-2A Agena D | P-770 Group 3-D 2"/>
    <x v="0"/>
    <s v="United States Air Force"/>
    <s v="Thor SLV-2A Agena D"/>
    <s v="P-770 Group 3-D 2"/>
    <s v="02/09/1966 7:45 p.m."/>
    <x v="9"/>
    <s v="Space Launch Complex 2W | Vandenberg SFB, CA, USA"/>
    <x v="1"/>
    <x v="1"/>
    <x v="1"/>
  </r>
  <r>
    <s v="Scout X-4A | Reentry 4B"/>
    <x v="0"/>
    <s v="National Aeronautics and Space Administration"/>
    <s v="Scout X-4A"/>
    <s v="Reentry 4B"/>
    <s v="02/10/1966 12:55 a.m."/>
    <x v="9"/>
    <s v="Launch Area 3A | Wallops Island, Virginia, USA"/>
    <x v="1"/>
    <x v="1"/>
    <x v="1"/>
  </r>
  <r>
    <s v="Vostok 8A92 | Zenit-2 35"/>
    <x v="0"/>
    <s v="Soviet Space Program"/>
    <s v="Vostok 8A92"/>
    <s v="Zenit-2 35"/>
    <s v="02/10/1966 8:40 a.m."/>
    <x v="9"/>
    <s v="31/6 | Baikonur Cosmodrome, Republic of Kazakhstan"/>
    <x v="0"/>
    <x v="0"/>
    <x v="0"/>
  </r>
  <r>
    <s v="Kosmos-2I 63S1 | DS-U1-G 1"/>
    <x v="0"/>
    <s v="Soviet Space Program"/>
    <s v="Kosmos-2I 63S1"/>
    <s v="DS-U1-G 1"/>
    <s v="02/11/1966 6 p.m."/>
    <x v="9"/>
    <s v="86/1 | Kapustin Yar, Russian Federation"/>
    <x v="3"/>
    <x v="3"/>
    <x v="3"/>
  </r>
  <r>
    <s v="Atlas SLV-3 Agena D | KH-7 25"/>
    <x v="0"/>
    <s v="United States Air Force"/>
    <s v="Atlas SLV-3 Agena D"/>
    <s v="KH-7 25"/>
    <s v="02/15/1966 8:30 p.m."/>
    <x v="9"/>
    <s v="Space Launch Complex 4E | Vandenberg SFB, CA, USA"/>
    <x v="1"/>
    <x v="1"/>
    <x v="1"/>
  </r>
  <r>
    <s v="Diamant A | Diapason D-1A"/>
    <x v="0"/>
    <s v="National Center of Space Research"/>
    <s v="Diamant A"/>
    <s v="Diapason D-1A"/>
    <s v="02/17/1966 8:33 a.m."/>
    <x v="9"/>
    <s v="Brigitte | Interarmy Special Vehicles Test Centre, French Algeria"/>
    <x v="4"/>
    <x v="4"/>
    <x v="4"/>
  </r>
  <r>
    <s v="Voskhod | Zenit-4 15"/>
    <x v="0"/>
    <s v="Soviet Space Program"/>
    <s v="Voskhod"/>
    <s v="Zenit-4 15"/>
    <s v="02/19/1966 8:49 a.m."/>
    <x v="9"/>
    <s v="31/6 | Baikonur Cosmodrome, Republic of Kazakhstan"/>
    <x v="0"/>
    <x v="0"/>
    <x v="0"/>
  </r>
  <r>
    <s v="Kosmos-2I 63S1 | DS-K-40 2"/>
    <x v="1"/>
    <s v="Soviet Space Program"/>
    <s v="Kosmos-2I 63S1"/>
    <s v="DS-K-40 2"/>
    <s v="02/21/1966 1:30 p.m."/>
    <x v="9"/>
    <s v="86/1 | Kapustin Yar, Russian Federation"/>
    <x v="3"/>
    <x v="3"/>
    <x v="3"/>
  </r>
  <r>
    <s v="Voskhod | Voskhod-3KV 3"/>
    <x v="0"/>
    <s v="Soviet Space Program"/>
    <s v="Voskhod"/>
    <s v="Voskhod-3KV 3"/>
    <s v="02/22/1966 8:09 p.m."/>
    <x v="9"/>
    <s v="31/6 | Baikonur Cosmodrome, Republic of Kazakhstan"/>
    <x v="0"/>
    <x v="0"/>
    <x v="0"/>
  </r>
  <r>
    <s v="Saturn IB | Apollo AS-201"/>
    <x v="0"/>
    <s v="National Aeronautics and Space Administration"/>
    <s v="Saturn IB"/>
    <s v="Apollo AS-201"/>
    <s v="02/26/1966 4:12 p.m."/>
    <x v="9"/>
    <s v="Launch Complex 34 | Cape Canaveral, FL, USA"/>
    <x v="1"/>
    <x v="1"/>
    <x v="1"/>
  </r>
  <r>
    <s v="Thor Delta E | ESSA 2"/>
    <x v="0"/>
    <s v="United States Air Force"/>
    <s v="Thor Delta E"/>
    <s v="ESSA 2"/>
    <s v="02/28/1966 1:58 p.m."/>
    <x v="9"/>
    <s v="Space Launch Complex 17B | Cape Canaveral, FL, USA"/>
    <x v="1"/>
    <x v="1"/>
    <x v="1"/>
  </r>
  <r>
    <s v="Molniya-M | Luna-10a"/>
    <x v="1"/>
    <s v="Soviet Space Program"/>
    <s v="Molniya-M"/>
    <s v="Luna-10a"/>
    <s v="03/01/1966 11:03 a.m."/>
    <x v="9"/>
    <s v="31/6 | Baikonur Cosmodrome, Republic of Kazakhstan"/>
    <x v="0"/>
    <x v="0"/>
    <x v="0"/>
  </r>
  <r>
    <s v="Thor SLV-2A Agena D | KH-4A 30"/>
    <x v="0"/>
    <s v="United States Air Force"/>
    <s v="Thor SLV-2A Agena D"/>
    <s v="KH-4A 30"/>
    <s v="03/09/1966 10:02 p.m."/>
    <x v="9"/>
    <s v="Space Launch Complex 1W | Vandenberg SFB, CA, USA"/>
    <x v="1"/>
    <x v="1"/>
    <x v="1"/>
  </r>
  <r>
    <s v="Atlas SLV-3 Agena D | GATV 8"/>
    <x v="0"/>
    <s v="United States Air Force"/>
    <s v="Atlas SLV-3 Agena D"/>
    <s v="GATV 8"/>
    <s v="03/16/1966 3 p.m."/>
    <x v="9"/>
    <s v="Space Launch Complex 14 | Cape Canaveral, FL, USA"/>
    <x v="1"/>
    <x v="1"/>
    <x v="1"/>
  </r>
  <r>
    <s v="Titan II GLV | Gemini VIII"/>
    <x v="0"/>
    <s v="National Aeronautics and Space Administration"/>
    <s v="Titan II"/>
    <s v="Gemini VIII (Gemini 8)"/>
    <s v="03/16/1966 4:41 p.m."/>
    <x v="9"/>
    <s v="Launch Complex 19 | Cape Canaveral, FL, USA"/>
    <x v="1"/>
    <x v="1"/>
    <x v="1"/>
  </r>
  <r>
    <s v="Vostok 8A92 | Zenit-2 36"/>
    <x v="0"/>
    <s v="Soviet Space Program"/>
    <s v="Vostok 8A92"/>
    <s v="Zenit-2 36"/>
    <s v="03/17/1966 10:28 a.m."/>
    <x v="9"/>
    <s v="41/1 | Plesetsk Cosmodrome, Russian Federation"/>
    <x v="3"/>
    <x v="3"/>
    <x v="3"/>
  </r>
  <r>
    <s v="Trailblazer 2 | Trailblazer Pellet"/>
    <x v="0"/>
    <s v="National Aeronautics and Space Administration"/>
    <s v="Trailblazer 2"/>
    <s v="Trailblazer Pellet"/>
    <s v="03/18/1966 1:15 a.m."/>
    <x v="9"/>
    <s v="Unknown Pad | Wallops Island, Virginia, USA"/>
    <x v="1"/>
    <x v="1"/>
    <x v="1"/>
  </r>
  <r>
    <s v="Atlas SLV-3 Agena D | KH-7 26"/>
    <x v="0"/>
    <s v="United States Air Force"/>
    <s v="Atlas SLV-3 Agena D"/>
    <s v="KH-7 26"/>
    <s v="03/18/1966 8 p.m."/>
    <x v="9"/>
    <s v="Space Launch Complex 4E | Vandenberg SFB, CA, USA"/>
    <x v="1"/>
    <x v="1"/>
    <x v="1"/>
  </r>
  <r>
    <s v="Voskhod | Zenit-4 16"/>
    <x v="0"/>
    <s v="Soviet Space Program"/>
    <s v="Voskhod"/>
    <s v="Zenit-4 16"/>
    <s v="03/21/1966 9:40 a.m."/>
    <x v="9"/>
    <s v="31/6 | Baikonur Cosmodrome, Republic of Kazakhstan"/>
    <x v="0"/>
    <x v="0"/>
    <x v="0"/>
  </r>
  <r>
    <s v="UR-500 | Proton 3a"/>
    <x v="1"/>
    <s v="Soviet Space Program"/>
    <s v="UR-500"/>
    <s v="Proton 3a"/>
    <s v="03/24/1966 2:39 p.m."/>
    <x v="9"/>
    <s v="81/23 (81L) | Baikonur Cosmodrome, Republic of Kazakhstan"/>
    <x v="0"/>
    <x v="0"/>
    <x v="0"/>
  </r>
  <r>
    <s v="Scout A | Transit-O 8"/>
    <x v="0"/>
    <s v="United States Air Force"/>
    <s v="Scout A"/>
    <s v="Transit-O 8"/>
    <s v="03/26/1966 3:31 a.m."/>
    <x v="9"/>
    <s v="Space Launch Complex 5 | Vandenberg SFB, CA, USA"/>
    <x v="1"/>
    <x v="1"/>
    <x v="1"/>
  </r>
  <r>
    <s v="Molniya 8K78 | Molniya-1 3a"/>
    <x v="1"/>
    <s v="Soviet Space Program"/>
    <s v="Molniya 8K78"/>
    <s v="Molniya-1 3a"/>
    <s v="03/27/1966 7:20 a.m."/>
    <x v="9"/>
    <s v="31/6 | Baikonur Cosmodrome, Republic of Kazakhstan"/>
    <x v="0"/>
    <x v="0"/>
    <x v="0"/>
  </r>
  <r>
    <s v="Atlas D | OV1-4 &amp; 5"/>
    <x v="0"/>
    <s v="United States Air Force"/>
    <s v="Atlas D"/>
    <s v="OV1-4 &amp; 5"/>
    <s v="03/30/1966 9:20 a.m."/>
    <x v="9"/>
    <s v="576B3 | Vandenberg SFB, CA, USA"/>
    <x v="1"/>
    <x v="1"/>
    <x v="1"/>
  </r>
  <r>
    <s v="Thor Burner 1 | DSAP-2 F3"/>
    <x v="0"/>
    <s v="United States Air Force"/>
    <s v="Thor Burner 1"/>
    <s v="DSAP-2 F3"/>
    <s v="03/31/1966 5:41 a.m."/>
    <x v="9"/>
    <s v="Space Launch Complex 10W | Vandenberg SFB, CA, USA"/>
    <x v="1"/>
    <x v="1"/>
    <x v="1"/>
  </r>
  <r>
    <s v="Molniya-M | Luna-10"/>
    <x v="0"/>
    <s v="Soviet Space Program"/>
    <s v="Molniya-M"/>
    <s v="Luna-10"/>
    <s v="03/31/1966 10:46 a.m."/>
    <x v="9"/>
    <s v="31/6 | Baikonur Cosmodrome, Republic of Kazakhstan"/>
    <x v="0"/>
    <x v="0"/>
    <x v="0"/>
  </r>
  <r>
    <s v="Voskhod | Zenit-4 17"/>
    <x v="0"/>
    <s v="Soviet Space Program"/>
    <s v="Voskhod"/>
    <s v="Zenit-4 17"/>
    <s v="04/06/1966 11:40 a.m."/>
    <x v="9"/>
    <s v="41/1 | Plesetsk Cosmodrome, Russian Federation"/>
    <x v="3"/>
    <x v="3"/>
    <x v="3"/>
  </r>
  <r>
    <s v="Thor SLV-2A Agena D | KH-4A 31"/>
    <x v="0"/>
    <s v="United States Air Force"/>
    <s v="Thor SLV-2A Agena D"/>
    <s v="KH-4A 31"/>
    <s v="04/07/1966 10:02 p.m."/>
    <x v="9"/>
    <s v="Space Launch Complex 3W | Vandenberg SFB, CA, USA"/>
    <x v="1"/>
    <x v="1"/>
    <x v="1"/>
  </r>
  <r>
    <s v="Atlas Centaur D | Surveyor M-2"/>
    <x v="0"/>
    <s v="United States Air Force"/>
    <s v="Atlas Centaur D"/>
    <s v="Surveyor M-2"/>
    <s v="04/08/1966 1 a.m."/>
    <x v="9"/>
    <s v="Launch Complex 36B | Cape Canaveral, FL, USA"/>
    <x v="1"/>
    <x v="1"/>
    <x v="1"/>
  </r>
  <r>
    <s v="Atlas SLV-3 Agena D | OAO 1"/>
    <x v="0"/>
    <s v="United States Air Force"/>
    <s v="Atlas SLV-3 Agena D"/>
    <s v="OAO 1"/>
    <s v="04/08/1966 7:35 p.m."/>
    <x v="9"/>
    <s v="Launch Complex 12 | Cape Canaveral, FL, USA"/>
    <x v="1"/>
    <x v="1"/>
    <x v="1"/>
  </r>
  <r>
    <s v="Atlas SLV-3 Agena D | KH-7 27"/>
    <x v="0"/>
    <s v="United States Air Force"/>
    <s v="Atlas SLV-3 Agena D"/>
    <s v="KH-7 27"/>
    <s v="04/19/1966 7:15 p.m."/>
    <x v="9"/>
    <s v="Space Launch Complex 4E | Vandenberg SFB, CA, USA"/>
    <x v="1"/>
    <x v="1"/>
    <x v="1"/>
  </r>
  <r>
    <s v="Vostok 8A92 | Zenit-2 37"/>
    <x v="0"/>
    <s v="Soviet Space Program"/>
    <s v="Vostok 8A92"/>
    <s v="Zenit-2 37"/>
    <s v="04/20/1966 10:40 a.m."/>
    <x v="9"/>
    <s v="31/6 | Baikonur Cosmodrome, Republic of Kazakhstan"/>
    <x v="0"/>
    <x v="0"/>
    <x v="0"/>
  </r>
  <r>
    <s v="Scout B | OV3-1"/>
    <x v="0"/>
    <s v="United States Air Force"/>
    <s v="Scout B"/>
    <s v="OV3-1"/>
    <s v="04/22/1966 9:45 a.m."/>
    <x v="9"/>
    <s v="Space Launch Complex 5 | Vandenberg SFB, CA, USA"/>
    <x v="1"/>
    <x v="1"/>
    <x v="1"/>
  </r>
  <r>
    <s v="Molniya 8K78 | Molniya-1 3"/>
    <x v="0"/>
    <s v="Soviet Space Program"/>
    <s v="Molniya 8K78"/>
    <s v="Molniya-1 3"/>
    <s v="04/25/1966 7:10 a.m."/>
    <x v="9"/>
    <s v="31/6 | Baikonur Cosmodrome, Republic of Kazakhstan"/>
    <x v="0"/>
    <x v="0"/>
    <x v="0"/>
  </r>
  <r>
    <s v="Kosmos 11K63 | DS-P1-Yu 5"/>
    <x v="0"/>
    <s v="Soviet Space Program"/>
    <s v="Kosmos 11K63"/>
    <s v="DS-P1-Yu 5"/>
    <s v="04/26/1966 10:04 a.m."/>
    <x v="9"/>
    <s v="86/1 | Kapustin Yar, Russian Federation"/>
    <x v="3"/>
    <x v="3"/>
    <x v="3"/>
  </r>
  <r>
    <s v="Thor SLV-2A Agena D | KH-4A 32"/>
    <x v="1"/>
    <s v="United States Air Force"/>
    <s v="Thor SLV-2A Agena D"/>
    <s v="KH-4A 32"/>
    <s v="05/03/1966 7:25 p.m."/>
    <x v="9"/>
    <s v="Space Launch Complex 1E | Vandenberg SFB, CA, USA"/>
    <x v="1"/>
    <x v="1"/>
    <x v="1"/>
  </r>
  <r>
    <s v="Vostok 8A92 | Zenit-2 38"/>
    <x v="0"/>
    <s v="Soviet Space Program"/>
    <s v="Vostok 8A92"/>
    <s v="Zenit-2 38"/>
    <s v="05/06/1966 10:58 a.m."/>
    <x v="9"/>
    <s v="31/6 | Baikonur Cosmodrome, Republic of Kazakhstan"/>
    <x v="0"/>
    <x v="0"/>
    <x v="0"/>
  </r>
  <r>
    <s v="Vostok 8A92M | Meteor-1 4"/>
    <x v="0"/>
    <s v="Soviet Space Program"/>
    <s v="Vostok 8A92M"/>
    <s v="Meteor-1 4"/>
    <s v="05/11/1966 2:10 p.m."/>
    <x v="9"/>
    <s v="31/6 | Baikonur Cosmodrome, Republic of Kazakhstan"/>
    <x v="0"/>
    <x v="0"/>
    <x v="0"/>
  </r>
  <r>
    <s v="Atlas SLV-3 Agena D | KH-7 28"/>
    <x v="0"/>
    <s v="United States Air Force"/>
    <s v="Atlas SLV-3 Agena D"/>
    <s v="KH-7 28"/>
    <s v="05/14/1966 7:02 p.m."/>
    <x v="9"/>
    <s v="Space Launch Complex 4E | Vandenberg SFB, CA, USA"/>
    <x v="1"/>
    <x v="1"/>
    <x v="1"/>
  </r>
  <r>
    <s v="Thor SLV-2A Agena B | Nimbus 2"/>
    <x v="0"/>
    <s v="United States Air Force"/>
    <s v="Thor SLV-2A Agena B"/>
    <s v="Nimbus 2"/>
    <s v="05/15/1966 7:55 a.m."/>
    <x v="9"/>
    <s v="Space Launch Complex 2E | Vandenberg SFB, CA, USA"/>
    <x v="1"/>
    <x v="1"/>
    <x v="1"/>
  </r>
  <r>
    <s v="Voskhod | Zenit-4 18"/>
    <x v="1"/>
    <s v="Soviet Space Program"/>
    <s v="Voskhod"/>
    <s v="Zenit-4 18"/>
    <s v="05/17/1966 11 a.m."/>
    <x v="9"/>
    <s v="41/1 | Plesetsk Cosmodrome, Russian Federation"/>
    <x v="3"/>
    <x v="3"/>
    <x v="3"/>
  </r>
  <r>
    <s v="Atlas SLV-3 Agena D | GATV 9"/>
    <x v="1"/>
    <s v="United States Air Force"/>
    <s v="Atlas SLV-3 Agena D"/>
    <s v="GATV 9"/>
    <s v="05/17/1966 3:15 p.m."/>
    <x v="9"/>
    <s v="Space Launch Complex 14 | Cape Canaveral, FL, USA"/>
    <x v="1"/>
    <x v="1"/>
    <x v="1"/>
  </r>
  <r>
    <s v="Scout A | Transit-O 9"/>
    <x v="0"/>
    <s v="United States Air Force"/>
    <s v="Scout A"/>
    <s v="Transit-O 9"/>
    <s v="05/19/1966 2:27 a.m."/>
    <x v="9"/>
    <s v="Space Launch Complex 5 | Vandenberg SFB, CA, USA"/>
    <x v="1"/>
    <x v="1"/>
    <x v="1"/>
  </r>
  <r>
    <s v="R-36O 8K69 | OGCh 4"/>
    <x v="0"/>
    <s v="Soviet Space Program"/>
    <s v="R-36O 8K69"/>
    <s v="OGCh 4"/>
    <s v="05/19/1966 7:30 p.m."/>
    <x v="9"/>
    <s v="67/22 | Baikonur Cosmodrome, Republic of Kazakhstan"/>
    <x v="0"/>
    <x v="0"/>
    <x v="0"/>
  </r>
  <r>
    <s v="Thor SLV-2A Agena D | KH-4A 33"/>
    <x v="0"/>
    <s v="United States Air Force"/>
    <s v="Thor SLV-2A Agena D"/>
    <s v="KH-4A 33"/>
    <s v="05/24/1966 2 a.m."/>
    <x v="9"/>
    <s v="Space Launch Complex 3W | Vandenberg SFB, CA, USA"/>
    <x v="1"/>
    <x v="1"/>
    <x v="1"/>
  </r>
  <r>
    <s v="Kosmos 11K63 | DS-U2-I 1"/>
    <x v="0"/>
    <s v="Soviet Space Program"/>
    <s v="Kosmos 11K63"/>
    <s v="DS-U2-I 1"/>
    <s v="05/24/1966 5:31 a.m."/>
    <x v="9"/>
    <s v="86/1 | Kapustin Yar, Russian Federation"/>
    <x v="3"/>
    <x v="3"/>
    <x v="3"/>
  </r>
  <r>
    <s v="Thor Delta C1 | Explorer 32"/>
    <x v="0"/>
    <s v="United States Air Force"/>
    <s v="Thor Delta C1"/>
    <s v="Explorer 32"/>
    <s v="05/25/1966 2 p.m."/>
    <x v="9"/>
    <s v="Space Launch Complex 17B | Cape Canaveral, FL, USA"/>
    <x v="1"/>
    <x v="1"/>
    <x v="1"/>
  </r>
  <r>
    <s v="Atlas Centaur D | Surveyor 1"/>
    <x v="0"/>
    <s v="United States Air Force"/>
    <s v="Atlas Centaur D"/>
    <s v="Surveyor 1"/>
    <s v="05/30/1966 2:41 p.m."/>
    <x v="9"/>
    <s v="Launch Complex 36A | Cape Canaveral, FL, USA"/>
    <x v="1"/>
    <x v="1"/>
    <x v="1"/>
  </r>
  <r>
    <s v="Atlas SLV-3 | ATDA"/>
    <x v="0"/>
    <s v="United States Air Force"/>
    <s v="Atlas SLV-3"/>
    <s v="ATDA"/>
    <s v="06/01/1966 3 p.m."/>
    <x v="9"/>
    <s v="Space Launch Complex 14 | Cape Canaveral, FL, USA"/>
    <x v="1"/>
    <x v="1"/>
    <x v="1"/>
  </r>
  <r>
    <s v="Titan II GLV | Gemini IX-A"/>
    <x v="0"/>
    <s v="National Aeronautics and Space Administration"/>
    <s v="Titan II"/>
    <s v="Gemini IX-A (Gemini 9A)"/>
    <s v="06/03/1966 1:39 p.m."/>
    <x v="9"/>
    <s v="Launch Complex 19 | Cape Canaveral, FL, USA"/>
    <x v="1"/>
    <x v="1"/>
    <x v="1"/>
  </r>
  <r>
    <s v="Atlas SLV-3 Agena D | KH-7 29"/>
    <x v="0"/>
    <s v="United States Air Force"/>
    <s v="Atlas SLV-3 Agena D"/>
    <s v="KH-7 29"/>
    <s v="06/03/1966 7:25 p.m."/>
    <x v="9"/>
    <s v="Space Launch Complex 4E | Vandenberg SFB, CA, USA"/>
    <x v="1"/>
    <x v="1"/>
    <x v="1"/>
  </r>
  <r>
    <s v="Atlas SLV-3 Agena B | OGO 3"/>
    <x v="0"/>
    <s v="United States Air Force"/>
    <s v="Atlas SLV-3 Agena B"/>
    <s v="OGO 3"/>
    <s v="06/07/1966 2:48 a.m."/>
    <x v="9"/>
    <s v="Launch Complex 12 | Cape Canaveral, FL, USA"/>
    <x v="1"/>
    <x v="1"/>
    <x v="1"/>
  </r>
  <r>
    <s v="Voskhod | Zenit-2 39"/>
    <x v="0"/>
    <s v="Soviet Space Program"/>
    <s v="Voskhod"/>
    <s v="Zenit-2 39"/>
    <s v="06/08/1966 11 a.m."/>
    <x v="9"/>
    <s v="31/6 | Baikonur Cosmodrome, Republic of Kazakhstan"/>
    <x v="0"/>
    <x v="0"/>
    <x v="0"/>
  </r>
  <r>
    <s v="Atlas SLV-3 Agena D | RTS-1 1"/>
    <x v="0"/>
    <s v="United States Air Force"/>
    <s v="Atlas SLV-3 Agena D"/>
    <s v="RTS-1 1"/>
    <s v="06/09/1966 8:15 p.m."/>
    <x v="9"/>
    <s v="Space Launch Complex 3E | Vandenberg SFB, CA, USA"/>
    <x v="1"/>
    <x v="1"/>
    <x v="1"/>
  </r>
  <r>
    <s v="Scout B | OV3-4"/>
    <x v="0"/>
    <s v="United States Air Force"/>
    <s v="Scout B"/>
    <s v="OV3-4"/>
    <s v="06/10/1966 4:15 a.m."/>
    <x v="9"/>
    <s v="Launch Area 3A | Wallops Island, Virginia, USA"/>
    <x v="1"/>
    <x v="1"/>
    <x v="1"/>
  </r>
  <r>
    <s v="Titan IIIC | IDCSP 1 to 7"/>
    <x v="0"/>
    <s v="United States Air Force"/>
    <s v="Titan IIIC"/>
    <s v="IDCSP 1 to 7"/>
    <s v="06/16/1966 2 p.m."/>
    <x v="9"/>
    <s v="Space Launch Complex 41 | Cape Canaveral, FL, USA"/>
    <x v="1"/>
    <x v="1"/>
    <x v="1"/>
  </r>
  <r>
    <s v="Voskhod | Zenit-4 19"/>
    <x v="0"/>
    <s v="Soviet Space Program"/>
    <s v="Voskhod"/>
    <s v="Zenit-4 19"/>
    <s v="06/17/1966 11 a.m."/>
    <x v="9"/>
    <s v="41/1 | Plesetsk Cosmodrome, Russian Federation"/>
    <x v="3"/>
    <x v="3"/>
    <x v="3"/>
  </r>
  <r>
    <s v="Thor SLV-2A Agena D | KH-4A 34"/>
    <x v="0"/>
    <s v="United States Air Force"/>
    <s v="Thor SLV-2A Agena D"/>
    <s v="KH-4A 34"/>
    <s v="06/21/1966 9:31 p.m."/>
    <x v="9"/>
    <s v="Space Launch Complex 1E | Vandenberg SFB, CA, USA"/>
    <x v="1"/>
    <x v="1"/>
    <x v="1"/>
  </r>
  <r>
    <s v="Thor SLV-2A Agena D | Pageos"/>
    <x v="0"/>
    <s v="United States Air Force"/>
    <s v="Thor SLV-2A Agena D"/>
    <s v="Pageos"/>
    <s v="06/24/1966 12:12 a.m."/>
    <x v="9"/>
    <s v="Space Launch Complex 2E | Vandenberg SFB, CA, USA"/>
    <x v="1"/>
    <x v="1"/>
    <x v="1"/>
  </r>
  <r>
    <s v="Vostok 8A92M | Meteor-1 5"/>
    <x v="0"/>
    <s v="Soviet Space Program"/>
    <s v="Vostok 8A92M"/>
    <s v="Meteor-1 5"/>
    <s v="06/25/1966 10:30 a.m."/>
    <x v="9"/>
    <s v="31/6 | Baikonur Cosmodrome, Republic of Kazakhstan"/>
    <x v="0"/>
    <x v="0"/>
    <x v="0"/>
  </r>
  <r>
    <s v="Thor Delta E1 | Explorer 33"/>
    <x v="0"/>
    <s v="United States Air Force"/>
    <s v="Thor Delta E1"/>
    <s v="Explorer 33"/>
    <s v="07/01/1966 4:02 p.m."/>
    <x v="9"/>
    <s v="Space Launch Complex 17A | Cape Canaveral, FL, USA"/>
    <x v="1"/>
    <x v="1"/>
    <x v="1"/>
  </r>
  <r>
    <s v="Saturn IB | Apollo AS-203"/>
    <x v="0"/>
    <s v="National Aeronautics and Space Administration"/>
    <s v="Saturn IB"/>
    <s v="Apollo AS-203"/>
    <s v="07/05/1966 2:53 p.m."/>
    <x v="9"/>
    <s v="Space Launch Complex 37B | Cape Canaveral, FL, USA"/>
    <x v="1"/>
    <x v="1"/>
    <x v="1"/>
  </r>
  <r>
    <s v="UR-500 | Proton 3"/>
    <x v="0"/>
    <s v="Soviet Space Program"/>
    <s v="UR-500"/>
    <s v="Proton 3"/>
    <s v="07/06/1966 12:57 p.m."/>
    <x v="9"/>
    <s v="81/23 (81L) | Baikonur Cosmodrome, Republic of Kazakhstan"/>
    <x v="0"/>
    <x v="0"/>
    <x v="0"/>
  </r>
  <r>
    <s v="Kosmos-2I 63S1 | DS-P1-Yu 6"/>
    <x v="0"/>
    <s v="Soviet Space Program"/>
    <s v="Kosmos-2I 63S1"/>
    <s v="DS-P1-Yu 6"/>
    <s v="07/08/1966 5:31 a.m."/>
    <x v="9"/>
    <s v="86/1 | Kapustin Yar, Russian Federation"/>
    <x v="3"/>
    <x v="3"/>
    <x v="3"/>
  </r>
  <r>
    <s v="Atlas SLV-3 Agena D | KH-7 30"/>
    <x v="0"/>
    <s v="United States Air Force"/>
    <s v="Atlas SLV-3 Agena D"/>
    <s v="KH-7 30"/>
    <s v="07/12/1966 5:55 p.m."/>
    <x v="9"/>
    <s v="Space Launch Complex 4E | Vandenberg SFB, CA, USA"/>
    <x v="1"/>
    <x v="1"/>
    <x v="1"/>
  </r>
  <r>
    <s v="Atlas D | OV1-7"/>
    <x v="0"/>
    <s v="United States Air Force"/>
    <s v="Atlas D"/>
    <s v="OV1-7"/>
    <s v="07/14/1966 2:10 a.m."/>
    <x v="9"/>
    <s v="576B3 | Vandenberg SFB, CA, USA"/>
    <x v="1"/>
    <x v="1"/>
    <x v="1"/>
  </r>
  <r>
    <s v="Voskhod | Zenit-2 40"/>
    <x v="0"/>
    <s v="Soviet Space Program"/>
    <s v="Voskhod"/>
    <s v="Zenit-2 40"/>
    <s v="07/14/1966 10:25 a.m."/>
    <x v="9"/>
    <s v="31/6 | Baikonur Cosmodrome, Republic of Kazakhstan"/>
    <x v="0"/>
    <x v="0"/>
    <x v="0"/>
  </r>
  <r>
    <s v="Atlas SLV-3 Agena D | GATV 10"/>
    <x v="0"/>
    <s v="United States Air Force"/>
    <s v="Atlas SLV-3 Agena D"/>
    <s v="GATV 10"/>
    <s v="07/18/1966 8:39 p.m."/>
    <x v="9"/>
    <s v="Space Launch Complex 14 | Cape Canaveral, FL, USA"/>
    <x v="1"/>
    <x v="1"/>
    <x v="1"/>
  </r>
  <r>
    <s v="Titan II GLV | Gemini X"/>
    <x v="0"/>
    <s v="National Aeronautics and Space Administration"/>
    <s v="Titan II"/>
    <s v="Gemini X (Gemini 10)"/>
    <s v="07/18/1966 10:20 p.m."/>
    <x v="9"/>
    <s v="Launch Complex 19 | Cape Canaveral, FL, USA"/>
    <x v="1"/>
    <x v="1"/>
    <x v="1"/>
  </r>
  <r>
    <s v="Soyuz 11A510 | US-AO 2"/>
    <x v="0"/>
    <s v="Soviet Space Program"/>
    <s v="Soyuz 11A510"/>
    <s v="US-AO 2"/>
    <s v="07/20/1966 8:58 a.m."/>
    <x v="9"/>
    <s v="31/6 | Baikonur Cosmodrome, Republic of Kazakhstan"/>
    <x v="0"/>
    <x v="0"/>
    <x v="0"/>
  </r>
  <r>
    <s v="Voskhod | Zenit-4 20"/>
    <x v="0"/>
    <s v="Soviet Space Program"/>
    <s v="Voskhod"/>
    <s v="Zenit-4 20"/>
    <s v="07/28/1966 10:50 a.m."/>
    <x v="9"/>
    <s v="31/6 | Baikonur Cosmodrome, Republic of Kazakhstan"/>
    <x v="0"/>
    <x v="0"/>
    <x v="0"/>
  </r>
  <r>
    <s v="Titan IIIB | KH-8 1"/>
    <x v="0"/>
    <s v="United States Air Force"/>
    <s v="Titan IIIB"/>
    <s v="KH-8 1"/>
    <s v="07/29/1966 6:30 p.m."/>
    <x v="9"/>
    <s v="Space Launch Complex 4W | Vandenberg SFB, CA, USA"/>
    <x v="1"/>
    <x v="1"/>
    <x v="1"/>
  </r>
  <r>
    <s v="Scout B | OV3-3"/>
    <x v="0"/>
    <s v="United States Air Force"/>
    <s v="Scout B"/>
    <s v="OV3-3"/>
    <s v="08/04/1966 10:45 a.m."/>
    <x v="9"/>
    <s v="Space Launch Complex 5 | Vandenberg SFB, CA, USA"/>
    <x v="1"/>
    <x v="1"/>
    <x v="1"/>
  </r>
  <r>
    <s v="Voskhod | Zenit-4 21"/>
    <x v="0"/>
    <s v="Soviet Space Program"/>
    <s v="Voskhod"/>
    <s v="Zenit-4 21"/>
    <s v="08/08/1966 11:29 a.m."/>
    <x v="9"/>
    <s v="31/6 | Baikonur Cosmodrome, Republic of Kazakhstan"/>
    <x v="0"/>
    <x v="0"/>
    <x v="0"/>
  </r>
  <r>
    <s v="Thorad SLV-2G Agena D | KH-4A 35"/>
    <x v="0"/>
    <s v="United States Air Force"/>
    <s v="Thorad SLV-2G Agena D"/>
    <s v="KH-4A 35"/>
    <s v="08/09/1966 8:46 p.m."/>
    <x v="9"/>
    <s v="Space Launch Complex 1W | Vandenberg SFB, CA, USA"/>
    <x v="1"/>
    <x v="1"/>
    <x v="1"/>
  </r>
  <r>
    <s v="Atlas SLV-3 Agena D | Lunar Orbiter I"/>
    <x v="0"/>
    <s v="United States Air Force"/>
    <s v="Atlas SLV-3 Agena D"/>
    <s v="Lunar Orbiter I"/>
    <s v="08/10/1966 7:26 p.m."/>
    <x v="9"/>
    <s v="Space Launch Complex 13 | Cape Canaveral, FL, USA"/>
    <x v="1"/>
    <x v="1"/>
    <x v="1"/>
  </r>
  <r>
    <s v="Atlas SLV-3 Agena D | KH-7 31"/>
    <x v="0"/>
    <s v="United States Air Force"/>
    <s v="Atlas SLV-3 Agena D"/>
    <s v="KH-7 31"/>
    <s v="08/16/1966 6:30 p.m."/>
    <x v="9"/>
    <s v="Space Launch Complex 4E | Vandenberg SFB, CA, USA"/>
    <x v="1"/>
    <x v="1"/>
    <x v="1"/>
  </r>
  <r>
    <s v="Thor Delta E1 | Pioneer 7"/>
    <x v="0"/>
    <s v="United States Air Force"/>
    <s v="Thor Delta E1"/>
    <s v="Pioneer 7"/>
    <s v="08/17/1966 3:20 p.m."/>
    <x v="9"/>
    <s v="Space Launch Complex 17A | Cape Canaveral, FL, USA"/>
    <x v="1"/>
    <x v="1"/>
    <x v="1"/>
  </r>
  <r>
    <s v="Scout A | Transit-O 10"/>
    <x v="0"/>
    <s v="United States Air Force"/>
    <s v="Scout A"/>
    <s v="Transit-O 10"/>
    <s v="08/18/1966 2:25 a.m."/>
    <x v="9"/>
    <s v="Space Launch Complex 5 | Vandenberg SFB, CA, USA"/>
    <x v="1"/>
    <x v="1"/>
    <x v="1"/>
  </r>
  <r>
    <s v="Atlas SLV-3 Agena D | RTS-1 2"/>
    <x v="0"/>
    <s v="United States Air Force"/>
    <s v="Atlas SLV-3 Agena D"/>
    <s v="RTS-1 2"/>
    <s v="08/19/1966 7:25 p.m."/>
    <x v="9"/>
    <s v="Space Launch Complex 3E | Vandenberg SFB, CA, USA"/>
    <x v="1"/>
    <x v="1"/>
    <x v="1"/>
  </r>
  <r>
    <s v="Molniya-M | Luna-11"/>
    <x v="0"/>
    <s v="Soviet Space Program"/>
    <s v="Molniya-M"/>
    <s v="Luna-11"/>
    <s v="08/24/1966 8:03 a.m."/>
    <x v="9"/>
    <s v="31/6 | Baikonur Cosmodrome, Republic of Kazakhstan"/>
    <x v="0"/>
    <x v="0"/>
    <x v="0"/>
  </r>
  <r>
    <s v="Saturn IB | Apollo AS-202"/>
    <x v="0"/>
    <s v="National Aeronautics and Space Administration"/>
    <s v="Saturn IB"/>
    <s v="Apollo AS-202"/>
    <s v="08/25/1966 5:15 p.m."/>
    <x v="9"/>
    <s v="Launch Complex 34 | Cape Canaveral, FL, USA"/>
    <x v="1"/>
    <x v="1"/>
    <x v="1"/>
  </r>
  <r>
    <s v="Titan IIIC | IDCSP 8 to 14"/>
    <x v="1"/>
    <s v="United States Air Force"/>
    <s v="Titan IIIC"/>
    <s v="IDCSP 8 to 14"/>
    <s v="08/26/1966 1:59 p.m."/>
    <x v="9"/>
    <s v="Space Launch Complex 41 | Cape Canaveral, FL, USA"/>
    <x v="1"/>
    <x v="1"/>
    <x v="1"/>
  </r>
  <r>
    <s v="Voskhod | Zenit-4 22"/>
    <x v="0"/>
    <s v="Soviet Space Program"/>
    <s v="Voskhod"/>
    <s v="Zenit-4 22"/>
    <s v="08/27/1966 9:50 a.m."/>
    <x v="9"/>
    <s v="1/5 | Baikonur Cosmodrome, Republic of Kazakhstan"/>
    <x v="0"/>
    <x v="0"/>
    <x v="0"/>
  </r>
  <r>
    <s v="Atlas SLV-3 Agena D | GATV 11"/>
    <x v="0"/>
    <s v="United States Air Force"/>
    <s v="Atlas SLV-3 Agena D"/>
    <s v="GATV 11"/>
    <s v="09/12/1966 1:05 p.m."/>
    <x v="9"/>
    <s v="Space Launch Complex 14 | Cape Canaveral, FL, USA"/>
    <x v="1"/>
    <x v="1"/>
    <x v="1"/>
  </r>
  <r>
    <s v="Titan II GLV | Gemini XI"/>
    <x v="0"/>
    <s v="National Aeronautics and Space Administration"/>
    <s v="Titan II"/>
    <s v="Gemini XI (Gemini 11)"/>
    <s v="09/12/1966 2:42 p.m."/>
    <x v="9"/>
    <s v="Launch Complex 19 | Cape Canaveral, FL, USA"/>
    <x v="1"/>
    <x v="1"/>
    <x v="1"/>
  </r>
  <r>
    <s v="Thor Burner 2 | DSAP-4A F1"/>
    <x v="0"/>
    <s v="United States Air Force"/>
    <s v="Thor Burner 2"/>
    <s v="DSAP-4A F1"/>
    <s v="09/16/1966 4:36 a.m."/>
    <x v="9"/>
    <s v="Space Launch Complex 10W | Vandenberg SFB, CA, USA"/>
    <x v="1"/>
    <x v="1"/>
    <x v="1"/>
  </r>
  <r>
    <s v="Vostok 8A92 | Zenit-2 41"/>
    <x v="1"/>
    <s v="Soviet Space Program"/>
    <s v="Vostok 8A92"/>
    <s v="Zenit-2 41"/>
    <s v="09/16/1966 9:30 a.m."/>
    <x v="9"/>
    <s v="31/6 | Baikonur Cosmodrome, Republic of Kazakhstan"/>
    <x v="0"/>
    <x v="0"/>
    <x v="0"/>
  </r>
  <r>
    <s v="Atlas SLV-3 Agena D | KH-7 32"/>
    <x v="0"/>
    <s v="United States Air Force"/>
    <s v="Atlas SLV-3 Agena D"/>
    <s v="KH-7 32"/>
    <s v="09/16/1966 5:59 p.m."/>
    <x v="9"/>
    <s v="Space Launch Complex 4E | Vandenberg SFB, CA, USA"/>
    <x v="1"/>
    <x v="1"/>
    <x v="1"/>
  </r>
  <r>
    <s v="Nike Cajun | Trailblazer Pellet"/>
    <x v="0"/>
    <s v="National Aeronautics and Space Administration"/>
    <s v="Nike Cajun"/>
    <s v="Trailblazer Pellet"/>
    <s v="09/17/1966 1:57 a.m."/>
    <x v="9"/>
    <s v="Unknown Pad | Wallops Island, Virginia, USA"/>
    <x v="1"/>
    <x v="1"/>
    <x v="1"/>
  </r>
  <r>
    <s v="R-36O 8K69 | OGCh 5"/>
    <x v="0"/>
    <s v="Soviet Space Program"/>
    <s v="R-36O 8K69"/>
    <s v="OGCh 5"/>
    <s v="09/17/1966 10:35 p.m."/>
    <x v="9"/>
    <s v="162/36 | Baikonur Cosmodrome, Republic of Kazakhstan"/>
    <x v="0"/>
    <x v="0"/>
    <x v="0"/>
  </r>
  <r>
    <s v="Atlas Centaur D | Surveyor 2"/>
    <x v="0"/>
    <s v="United States Air Force"/>
    <s v="Atlas Centaur D"/>
    <s v="Surveyor 2"/>
    <s v="09/20/1966 12:32 p.m."/>
    <x v="9"/>
    <s v="Launch Complex 36A | Cape Canaveral, FL, USA"/>
    <x v="1"/>
    <x v="1"/>
    <x v="1"/>
  </r>
  <r>
    <s v="Thor SLV-2A Agena D | KH-4A 36"/>
    <x v="0"/>
    <s v="United States Air Force"/>
    <s v="Thor SLV-2A Agena D"/>
    <s v="KH-4A 36"/>
    <s v="09/20/1966 9:14 p.m."/>
    <x v="9"/>
    <s v="Space Launch Complex 3W | Vandenberg SFB, CA, USA"/>
    <x v="1"/>
    <x v="1"/>
    <x v="1"/>
  </r>
  <r>
    <s v="Lambda 4S | Ohsumi 1"/>
    <x v="1"/>
    <s v="Institute of Space and Astronautical Science"/>
    <s v="Lambda 4S"/>
    <s v="Ohsumi 1"/>
    <s v="09/26/1966 2:58 a.m."/>
    <x v="9"/>
    <s v="Lambda Pad | Uchinoura Space Center, Japan"/>
    <x v="5"/>
    <x v="5"/>
    <x v="5"/>
  </r>
  <r>
    <s v="Titan IIIB | KH-8 2"/>
    <x v="0"/>
    <s v="United States Air Force"/>
    <s v="Titan IIIB"/>
    <s v="KH-8 2"/>
    <s v="09/28/1966 7:07 p.m."/>
    <x v="9"/>
    <s v="Space Launch Complex 4W | Vandenberg SFB, CA, USA"/>
    <x v="1"/>
    <x v="1"/>
    <x v="1"/>
  </r>
  <r>
    <s v="Thor Delta E | ESSA 3"/>
    <x v="0"/>
    <s v="United States Air Force"/>
    <s v="Thor Delta E"/>
    <s v="ESSA 3"/>
    <s v="10/02/1966 10:39 a.m."/>
    <x v="9"/>
    <s v="Space Launch Complex 2E | Vandenberg SFB, CA, USA"/>
    <x v="1"/>
    <x v="1"/>
    <x v="1"/>
  </r>
  <r>
    <s v="Atlas SLV-3 Agena D | RTS-1 3"/>
    <x v="0"/>
    <s v="United States Air Force"/>
    <s v="Atlas SLV-3 Agena D"/>
    <s v="RTS-1 3"/>
    <s v="10/05/1966 10 p.m."/>
    <x v="9"/>
    <s v="Space Launch Complex 3E | Vandenberg SFB, CA, USA"/>
    <x v="1"/>
    <x v="1"/>
    <x v="1"/>
  </r>
  <r>
    <s v="Atlas SLV-3 Agena D | KH-7 33"/>
    <x v="0"/>
    <s v="United States Air Force"/>
    <s v="Atlas SLV-3 Agena D"/>
    <s v="KH-7 33"/>
    <s v="10/12/1966 7:15 p.m."/>
    <x v="9"/>
    <s v="Space Launch Complex 4E | Vandenberg SFB, CA, USA"/>
    <x v="1"/>
    <x v="1"/>
    <x v="1"/>
  </r>
  <r>
    <s v="Vostok 8A92 | Zenit-2 42"/>
    <x v="0"/>
    <s v="Soviet Space Program"/>
    <s v="Vostok 8A92"/>
    <s v="Zenit-2 42"/>
    <s v="10/14/1966 12:13 p.m."/>
    <x v="9"/>
    <s v="41/1 | Plesetsk Cosmodrome, Russian Federation"/>
    <x v="3"/>
    <x v="3"/>
    <x v="3"/>
  </r>
  <r>
    <s v="Molniya 8K78 | Molniya-1 4"/>
    <x v="0"/>
    <s v="Soviet Space Program"/>
    <s v="Molniya 8K78"/>
    <s v="Molniya-1 4"/>
    <s v="10/20/1966 7:50 a.m."/>
    <x v="9"/>
    <s v="1/5 | Baikonur Cosmodrome, Republic of Kazakhstan"/>
    <x v="0"/>
    <x v="0"/>
    <x v="0"/>
  </r>
  <r>
    <s v="Voskhod | Zenit-4 23"/>
    <x v="0"/>
    <s v="Soviet Space Program"/>
    <s v="Voskhod"/>
    <s v="Zenit-4 23"/>
    <s v="10/20/1966 8:46 a.m."/>
    <x v="9"/>
    <s v="31/6 | Baikonur Cosmodrome, Republic of Kazakhstan"/>
    <x v="0"/>
    <x v="0"/>
    <x v="0"/>
  </r>
  <r>
    <s v="Molniya-M | Luna-12"/>
    <x v="0"/>
    <s v="Soviet Space Program"/>
    <s v="Molniya-M"/>
    <s v="Luna-12"/>
    <s v="10/22/1966 8:42 a.m."/>
    <x v="9"/>
    <s v="31/6 | Baikonur Cosmodrome, Republic of Kazakhstan"/>
    <x v="0"/>
    <x v="0"/>
    <x v="0"/>
  </r>
  <r>
    <s v="Atlas Centaur D | Surveyor Model 3"/>
    <x v="0"/>
    <s v="United States Air Force"/>
    <s v="Atlas Centaur D"/>
    <s v="Surveyor Model 3"/>
    <s v="10/26/1966 11:12 a.m."/>
    <x v="9"/>
    <s v="Launch Complex 36B | Cape Canaveral, FL, USA"/>
    <x v="1"/>
    <x v="1"/>
    <x v="1"/>
  </r>
  <r>
    <s v="Thor Delta E1 | INTELSAT II F-1"/>
    <x v="0"/>
    <s v="United States Air Force"/>
    <s v="Thor Delta E1"/>
    <s v="INTELSAT II F-1"/>
    <s v="10/26/1966 11:05 p.m."/>
    <x v="9"/>
    <s v="Space Launch Complex 17B | Cape Canaveral, FL, USA"/>
    <x v="1"/>
    <x v="1"/>
    <x v="1"/>
  </r>
  <r>
    <s v="Scout B | OV3-2"/>
    <x v="0"/>
    <s v="United States Air Force"/>
    <s v="Scout B"/>
    <s v="OV3-2"/>
    <s v="10/28/1966 11:56 a.m."/>
    <x v="9"/>
    <s v="Space Launch Complex 5 | Vandenberg SFB, CA, USA"/>
    <x v="1"/>
    <x v="1"/>
    <x v="1"/>
  </r>
  <r>
    <s v="X-15 | Flight 174"/>
    <x v="0"/>
    <s v="United States Air Force"/>
    <s v="North American X-15"/>
    <s v="Flight 174"/>
    <s v="11/01/1966 9:24 p.m."/>
    <x v="9"/>
    <s v="Edwards Air Force Base | Air launch to Suborbital flight"/>
    <x v="1"/>
    <x v="1"/>
    <x v="1"/>
  </r>
  <r>
    <s v="R-36O 8K69 | OGCh 6"/>
    <x v="1"/>
    <s v="Soviet Space Program"/>
    <s v="R-36O 8K69"/>
    <s v="OGCh 6"/>
    <s v="11/02/1966 12:45 a.m."/>
    <x v="9"/>
    <s v="162/36 | Baikonur Cosmodrome, Republic of Kazakhstan"/>
    <x v="0"/>
    <x v="0"/>
    <x v="0"/>
  </r>
  <r>
    <s v="Atlas SLV-3 Agena D | KH-7 34"/>
    <x v="0"/>
    <s v="United States Air Force"/>
    <s v="Atlas SLV-3 Agena D"/>
    <s v="KH-7 34"/>
    <s v="11/02/1966 8:24 p.m."/>
    <x v="9"/>
    <s v="Space Launch Complex 4E | Vandenberg SFB, CA, USA"/>
    <x v="1"/>
    <x v="1"/>
    <x v="1"/>
  </r>
  <r>
    <s v="Titan IIIC | Gemini B"/>
    <x v="0"/>
    <s v="United States Air Force"/>
    <s v="Titan IIIC"/>
    <s v="Gemini B"/>
    <s v="11/03/1966 1:50 p.m."/>
    <x v="9"/>
    <s v="Space Launch Complex 40 | Cape Canaveral, FL, USA"/>
    <x v="1"/>
    <x v="1"/>
    <x v="1"/>
  </r>
  <r>
    <s v="Atlas SLV-3 Agena D | Lunar Orbiter 2"/>
    <x v="0"/>
    <s v="United States Air Force"/>
    <s v="Atlas SLV-3 Agena D"/>
    <s v="Lunar Orbiter 2"/>
    <s v="11/06/1966 11:21 p.m."/>
    <x v="9"/>
    <s v="Space Launch Complex 13 | Cape Canaveral, FL, USA"/>
    <x v="1"/>
    <x v="1"/>
    <x v="1"/>
  </r>
  <r>
    <s v="Thorad SLV-2G Agena D | KH-4A 37"/>
    <x v="0"/>
    <s v="United States Air Force"/>
    <s v="Thorad SLV-2G Agena D"/>
    <s v="KH-4A 37"/>
    <s v="11/08/1966 7:53 p.m."/>
    <x v="9"/>
    <s v="Space Launch Complex 1W | Vandenberg SFB, CA, USA"/>
    <x v="1"/>
    <x v="1"/>
    <x v="1"/>
  </r>
  <r>
    <s v="Atlas SLV-3 Agena D | GATV 12"/>
    <x v="0"/>
    <s v="United States Air Force"/>
    <s v="Atlas SLV-3 Agena D"/>
    <s v="GATV 12"/>
    <s v="11/11/1966 7:07 p.m."/>
    <x v="9"/>
    <s v="Space Launch Complex 14 | Cape Canaveral, FL, USA"/>
    <x v="1"/>
    <x v="1"/>
    <x v="1"/>
  </r>
  <r>
    <s v="Titan II GLV | Gemini XII"/>
    <x v="0"/>
    <s v="National Aeronautics and Space Administration"/>
    <s v="Titan II"/>
    <s v="Gemini XII (Gemini 12)"/>
    <s v="11/11/1966 8:46 p.m."/>
    <x v="9"/>
    <s v="Launch Complex 19 | Cape Canaveral, FL, USA"/>
    <x v="1"/>
    <x v="1"/>
    <x v="1"/>
  </r>
  <r>
    <s v="Voskhod | Zenit-4 24"/>
    <x v="0"/>
    <s v="Soviet Space Program"/>
    <s v="Voskhod"/>
    <s v="Zenit-4 24"/>
    <s v="11/12/1966 9:50 a.m."/>
    <x v="9"/>
    <s v="41/1 | Plesetsk Cosmodrome, Russian Federation"/>
    <x v="3"/>
    <x v="3"/>
    <x v="3"/>
  </r>
  <r>
    <s v="Kosmos 11K65 | Strela-2 2"/>
    <x v="1"/>
    <s v="Soviet Space Program"/>
    <s v="Kosmos 11K65"/>
    <s v="Strela-2 2"/>
    <s v="11/16/1966 1 p.m."/>
    <x v="9"/>
    <s v="41/15 | Baikonur Cosmodrome, Republic of Kazakhstan"/>
    <x v="0"/>
    <x v="0"/>
    <x v="0"/>
  </r>
  <r>
    <s v="Vostok 8A92 | Zenit-2 43"/>
    <x v="0"/>
    <s v="Soviet Space Program"/>
    <s v="Vostok 8A92"/>
    <s v="Zenit-2 43"/>
    <s v="11/19/1966 8 a.m."/>
    <x v="9"/>
    <s v="31/6 | Baikonur Cosmodrome, Republic of Kazakhstan"/>
    <x v="0"/>
    <x v="0"/>
    <x v="0"/>
  </r>
  <r>
    <s v="Soyuz | Kosmos 133"/>
    <x v="0"/>
    <s v="Soviet Space Program"/>
    <s v="Soyuz"/>
    <s v="—"/>
    <s v="11/28/1966 11 a.m."/>
    <x v="9"/>
    <s v="31/6 | Baikonur Cosmodrome, Republic of Kazakhstan"/>
    <x v="0"/>
    <x v="0"/>
    <x v="0"/>
  </r>
  <r>
    <s v="Voskhod | Zenit-4 25"/>
    <x v="0"/>
    <s v="Soviet Space Program"/>
    <s v="Voskhod"/>
    <s v="Zenit-4 25"/>
    <s v="12/03/1966 8:15 a.m."/>
    <x v="9"/>
    <s v="31/6 | Baikonur Cosmodrome, Republic of Kazakhstan"/>
    <x v="0"/>
    <x v="0"/>
    <x v="0"/>
  </r>
  <r>
    <s v="Atlas SLV-3 Agena D | KH-7 35"/>
    <x v="0"/>
    <s v="United States Air Force"/>
    <s v="Atlas SLV-3 Agena D"/>
    <s v="KH-7 35"/>
    <s v="12/05/1966 9:09 p.m."/>
    <x v="9"/>
    <s v="Space Launch Complex 4E | Vandenberg SFB, CA, USA"/>
    <x v="1"/>
    <x v="1"/>
    <x v="1"/>
  </r>
  <r>
    <s v="Atlas SLV-3 Agena D | ATS 1"/>
    <x v="0"/>
    <s v="United States Air Force"/>
    <s v="Atlas SLV-3 Agena D"/>
    <s v="ATS 1"/>
    <s v="12/07/1966 2:12 a.m."/>
    <x v="9"/>
    <s v="Launch Complex 12 | Cape Canaveral, FL, USA"/>
    <x v="1"/>
    <x v="1"/>
    <x v="1"/>
  </r>
  <r>
    <s v="Atlas D | OV1-9 &amp; 10"/>
    <x v="0"/>
    <s v="United States Air Force"/>
    <s v="Atlas D"/>
    <s v="OV1-9 &amp; 10"/>
    <s v="12/11/1966 9:09 p.m."/>
    <x v="9"/>
    <s v="576B3 | Vandenberg SFB, CA, USA"/>
    <x v="1"/>
    <x v="1"/>
    <x v="1"/>
  </r>
  <r>
    <s v="Kosmos 11K63 | DS-U2-MP 1"/>
    <x v="0"/>
    <s v="Soviet Space Program"/>
    <s v="Kosmos 11K63"/>
    <s v="DS-U2-MP 1"/>
    <s v="12/12/1966 8:38 p.m."/>
    <x v="9"/>
    <s v="86/1 | Kapustin Yar, Russian Federation"/>
    <x v="3"/>
    <x v="3"/>
    <x v="3"/>
  </r>
  <r>
    <s v="Soyuz | Soyuz 7K-OK No.1"/>
    <x v="1"/>
    <s v="Soviet Space Program"/>
    <s v="Soyuz"/>
    <s v="—"/>
    <s v="12/14/1966 11 a.m."/>
    <x v="9"/>
    <s v="31/6 | Baikonur Cosmodrome, Republic of Kazakhstan"/>
    <x v="0"/>
    <x v="0"/>
    <x v="0"/>
  </r>
  <r>
    <s v="Titan IIIB | KH-8 3"/>
    <x v="0"/>
    <s v="United States Air Force"/>
    <s v="Titan IIIB"/>
    <s v="KH-8 3"/>
    <s v="12/14/1966 6:14 p.m."/>
    <x v="9"/>
    <s v="Space Launch Complex 4W | Vandenberg SFB, CA, USA"/>
    <x v="1"/>
    <x v="1"/>
    <x v="1"/>
  </r>
  <r>
    <s v="Thor Delta G | Biosat 1"/>
    <x v="0"/>
    <s v="United States Air Force"/>
    <s v="Thor Delta G"/>
    <s v="Biosat 1"/>
    <s v="12/14/1966 7:20 p.m."/>
    <x v="9"/>
    <s v="Space Launch Complex 17A | Cape Canaveral, FL, USA"/>
    <x v="1"/>
    <x v="1"/>
    <x v="1"/>
  </r>
  <r>
    <s v="Vostok 8A92 | Zenit-2 44"/>
    <x v="0"/>
    <s v="Soviet Space Program"/>
    <s v="Vostok 8A92"/>
    <s v="Zenit-2 44"/>
    <s v="12/19/1966 noon"/>
    <x v="9"/>
    <s v="41/1 | Plesetsk Cosmodrome, Russian Federation"/>
    <x v="3"/>
    <x v="3"/>
    <x v="3"/>
  </r>
  <r>
    <s v="Lambda 4S | Ohsumi 2"/>
    <x v="1"/>
    <s v="Institute of Space and Astronautical Science"/>
    <s v="Lambda 4S"/>
    <s v="Ohsumi 2"/>
    <s v="12/20/1966 2:20 a.m."/>
    <x v="9"/>
    <s v="Lambda Pad | Uchinoura Space Center, Japan"/>
    <x v="5"/>
    <x v="5"/>
    <x v="5"/>
  </r>
  <r>
    <s v="Molniya-M | Luna-13"/>
    <x v="0"/>
    <s v="Soviet Space Program"/>
    <s v="Molniya-M"/>
    <s v="Luna-13"/>
    <s v="12/21/1966 10:17 a.m."/>
    <x v="9"/>
    <s v="1/5 | Baikonur Cosmodrome, Republic of Kazakhstan"/>
    <x v="0"/>
    <x v="0"/>
    <x v="0"/>
  </r>
  <r>
    <s v="Kosmos-2I 63S1 | DS-U2-D 1"/>
    <x v="0"/>
    <s v="Soviet Space Program"/>
    <s v="Kosmos-2I 63S1"/>
    <s v="DS-U2-D 1"/>
    <s v="12/21/1966 1:12 p.m."/>
    <x v="9"/>
    <s v="86/1 | Kapustin Yar, Russian Federation"/>
    <x v="3"/>
    <x v="3"/>
    <x v="3"/>
  </r>
  <r>
    <s v="Atlas SLV-3 | PRIME 1"/>
    <x v="0"/>
    <s v="United States Air Force"/>
    <s v="Atlas SLV-3"/>
    <s v="PRIME 1"/>
    <s v="12/21/1966 10:15 p.m."/>
    <x v="9"/>
    <s v="Space Launch Complex 3E | Vandenberg SFB, CA, USA"/>
    <x v="1"/>
    <x v="1"/>
    <x v="1"/>
  </r>
  <r>
    <s v="Thor SLV-2A Agena D | Multigroup 1 &amp; Setter 1A"/>
    <x v="0"/>
    <s v="United States Air Force"/>
    <s v="Thor SLV-2A Agena D"/>
    <s v="Multigroup 1 &amp; Setter 1A"/>
    <s v="12/29/1966 noon"/>
    <x v="9"/>
    <s v="Space Launch Complex 2W | Vandenberg SFB, CA, USA"/>
    <x v="1"/>
    <x v="1"/>
    <x v="1"/>
  </r>
  <r>
    <s v="Thor Delta E1 | INTELSAT II F-2"/>
    <x v="0"/>
    <s v="United States Air Force"/>
    <s v="Thor Delta E1"/>
    <s v="INTELSAT II F-2"/>
    <s v="01/11/1967 10:55 a.m."/>
    <x v="10"/>
    <s v="Space Launch Complex 17B | Cape Canaveral, FL, USA"/>
    <x v="1"/>
    <x v="1"/>
    <x v="1"/>
  </r>
  <r>
    <s v="Thor SLV-2A Agena D | KH-4A 38"/>
    <x v="0"/>
    <s v="United States Air Force"/>
    <s v="Thor SLV-2A Agena D"/>
    <s v="KH-4A 38"/>
    <s v="01/14/1967 9:28 p.m."/>
    <x v="10"/>
    <s v="Space Launch Complex 3W | Vandenberg SFB, CA, USA"/>
    <x v="1"/>
    <x v="1"/>
    <x v="1"/>
  </r>
  <r>
    <s v="Titan IIIC | IDCSP 8 to 15"/>
    <x v="0"/>
    <s v="United States Air Force"/>
    <s v="Titan IIIC"/>
    <s v="IDCSP 8 to 15"/>
    <s v="01/18/1967 2:19 p.m."/>
    <x v="10"/>
    <s v="Space Launch Complex 41 | Cape Canaveral, FL, USA"/>
    <x v="1"/>
    <x v="1"/>
    <x v="1"/>
  </r>
  <r>
    <s v="Vostok 8A92 | Zenit-2 45"/>
    <x v="0"/>
    <s v="Soviet Space Program"/>
    <s v="Vostok 8A92"/>
    <s v="Zenit-2 45"/>
    <s v="01/19/1967 12:39 p.m."/>
    <x v="10"/>
    <s v="41/1 | Plesetsk Cosmodrome, Russian Federation"/>
    <x v="3"/>
    <x v="3"/>
    <x v="3"/>
  </r>
  <r>
    <s v="R-36O 8K69 | OGCh 7"/>
    <x v="0"/>
    <s v="Soviet Space Program"/>
    <s v="R-36O 8K69"/>
    <s v="OGCh 7"/>
    <s v="01/25/1967 1:55 p.m."/>
    <x v="10"/>
    <s v="162/36 | Baikonur Cosmodrome, Republic of Kazakhstan"/>
    <x v="0"/>
    <x v="0"/>
    <x v="0"/>
  </r>
  <r>
    <s v="Thor Delta E | ESSA 4"/>
    <x v="0"/>
    <s v="United States Air Force"/>
    <s v="Thor Delta E"/>
    <s v="ESSA 4"/>
    <s v="01/26/1967 5:31 p.m."/>
    <x v="10"/>
    <s v="Space Launch Complex 2E | Vandenberg SFB, CA, USA"/>
    <x v="1"/>
    <x v="1"/>
    <x v="1"/>
  </r>
  <r>
    <s v="Scout B | OV3-5"/>
    <x v="1"/>
    <s v="United States Air Force"/>
    <s v="Scout B"/>
    <s v="OV3-5"/>
    <s v="01/31/1967 12:45 p.m."/>
    <x v="10"/>
    <s v="Space Launch Complex 5 | Vandenberg SFB, CA, USA"/>
    <x v="1"/>
    <x v="1"/>
    <x v="1"/>
  </r>
  <r>
    <s v="Atlas SLV-3 Agena D | KH-7 36"/>
    <x v="0"/>
    <s v="United States Air Force"/>
    <s v="Atlas SLV-3 Agena D"/>
    <s v="KH-7 36"/>
    <s v="02/02/1967 8 p.m."/>
    <x v="10"/>
    <s v="Space Launch Complex 4E | Vandenberg SFB, CA, USA"/>
    <x v="1"/>
    <x v="1"/>
    <x v="1"/>
  </r>
  <r>
    <s v="Atlas SLV-3 Agena D | Lunar Orbiter 3"/>
    <x v="0"/>
    <s v="United States Air Force"/>
    <s v="Atlas SLV-3 Agena D"/>
    <s v="Lunar Orbiter 3"/>
    <s v="02/05/1967 1:17 a.m."/>
    <x v="10"/>
    <s v="Space Launch Complex 13 | Cape Canaveral, FL, USA"/>
    <x v="1"/>
    <x v="1"/>
    <x v="1"/>
  </r>
  <r>
    <s v="Soyuz | Kosmos 140"/>
    <x v="0"/>
    <s v="Soviet Space Program"/>
    <s v="Soyuz"/>
    <s v="—"/>
    <s v="02/07/1967 3:20 a.m."/>
    <x v="10"/>
    <s v="1/5 | Baikonur Cosmodrome, Republic of Kazakhstan"/>
    <x v="0"/>
    <x v="0"/>
    <x v="0"/>
  </r>
  <r>
    <s v="Thor Burner 2 | DSAP-4A F2"/>
    <x v="0"/>
    <s v="United States Air Force"/>
    <s v="Thor Burner 2"/>
    <s v="DSAP-4A F2"/>
    <s v="02/08/1967 8 a.m."/>
    <x v="10"/>
    <s v="Space Launch Complex 10W | Vandenberg SFB, CA, USA"/>
    <x v="1"/>
    <x v="1"/>
    <x v="1"/>
  </r>
  <r>
    <s v="Diamant A | Diademe D-1C"/>
    <x v="0"/>
    <s v="National Center of Space Research"/>
    <s v="Diamant A"/>
    <s v="Diademe D-1C"/>
    <s v="02/08/1967 9:39 a.m."/>
    <x v="10"/>
    <s v="Brigitte | Interarmy Special Vehicles Test Centre, French Algeria"/>
    <x v="4"/>
    <x v="4"/>
    <x v="4"/>
  </r>
  <r>
    <s v="Voskhod | Zenit-4 26"/>
    <x v="0"/>
    <s v="Soviet Space Program"/>
    <s v="Voskhod"/>
    <s v="Zenit-4 26"/>
    <s v="02/08/1967 10:19 a.m."/>
    <x v="10"/>
    <s v="41/1 | Plesetsk Cosmodrome, Russian Federation"/>
    <x v="3"/>
    <x v="3"/>
    <x v="3"/>
  </r>
  <r>
    <s v="Trailblazer 2 | Trailblazer Pellet"/>
    <x v="0"/>
    <s v="National Aeronautics and Space Administration"/>
    <s v="Trailblazer 2"/>
    <s v="Trailblazer Pellet"/>
    <s v="02/14/1967 5:52 a.m."/>
    <x v="10"/>
    <s v="Unknown Pad | Wallops Island, Virginia, USA"/>
    <x v="1"/>
    <x v="1"/>
    <x v="1"/>
  </r>
  <r>
    <s v="Kosmos 11K63 | DS-U2-I 2"/>
    <x v="0"/>
    <s v="Soviet Space Program"/>
    <s v="Kosmos 11K63"/>
    <s v="DS-U2-I 2"/>
    <s v="02/14/1967 10:04 a.m."/>
    <x v="10"/>
    <s v="86/1 | Kapustin Yar, Russian Federation"/>
    <x v="3"/>
    <x v="3"/>
    <x v="3"/>
  </r>
  <r>
    <s v="Diamant A | Diademe D-1D"/>
    <x v="0"/>
    <s v="National Center of Space Research"/>
    <s v="Diamant A"/>
    <s v="Diademe D-1D"/>
    <s v="02/15/1967 10:06 a.m."/>
    <x v="10"/>
    <s v="Brigitte | Interarmy Special Vehicles Test Centre, French Algeria"/>
    <x v="4"/>
    <x v="4"/>
    <x v="4"/>
  </r>
  <r>
    <s v="Saturn IB | Apollo 1 (Failure before launch)"/>
    <x v="1"/>
    <s v="National Aeronautics and Space Administration"/>
    <s v="Saturn IB"/>
    <s v="Apollo 1"/>
    <s v="02/21/1967 midnight"/>
    <x v="10"/>
    <s v="Launch Complex 34 | Cape Canaveral, FL, USA"/>
    <x v="1"/>
    <x v="1"/>
    <x v="1"/>
  </r>
  <r>
    <s v="Thor SLV-2A Agena D | KH-4A 39"/>
    <x v="0"/>
    <s v="United States Air Force"/>
    <s v="Thor SLV-2A Agena D"/>
    <s v="KH-4A 39"/>
    <s v="02/22/1967 10:02 p.m."/>
    <x v="10"/>
    <s v="Space Launch Complex 3W | Vandenberg SFB, CA, USA"/>
    <x v="1"/>
    <x v="1"/>
    <x v="1"/>
  </r>
  <r>
    <s v="Titan IIIB | KH-8 4"/>
    <x v="0"/>
    <s v="United States Air Force"/>
    <s v="Titan IIIB"/>
    <s v="KH-8 4"/>
    <s v="02/24/1967 7:59 p.m."/>
    <x v="10"/>
    <s v="Space Launch Complex 4W | Vandenberg SFB, CA, USA"/>
    <x v="1"/>
    <x v="1"/>
    <x v="1"/>
  </r>
  <r>
    <s v="Vostok 8A92 | Zenit-2 46"/>
    <x v="0"/>
    <s v="Soviet Space Program"/>
    <s v="Vostok 8A92"/>
    <s v="Zenit-2 46"/>
    <s v="02/27/1967 8:45 a.m."/>
    <x v="10"/>
    <s v="1/5 | Baikonur Cosmodrome, Republic of Kazakhstan"/>
    <x v="0"/>
    <x v="0"/>
    <x v="0"/>
  </r>
  <r>
    <s v="Vostok 8A92M | Meteor-1 6"/>
    <x v="0"/>
    <s v="Soviet Space Program"/>
    <s v="Vostok 8A92M"/>
    <s v="Meteor-1 6"/>
    <s v="02/28/1967 2:34 p.m."/>
    <x v="10"/>
    <s v="41/1 | Plesetsk Cosmodrome, Russian Federation"/>
    <x v="3"/>
    <x v="3"/>
    <x v="3"/>
  </r>
  <r>
    <s v="Kosmos 11K63 | DS-U2-M 2"/>
    <x v="0"/>
    <s v="Soviet Space Program"/>
    <s v="Kosmos 11K63"/>
    <s v="DS-U2-M 2"/>
    <s v="03/03/1967 6:44 a.m."/>
    <x v="10"/>
    <s v="86/1 | Kapustin Yar, Russian Federation"/>
    <x v="3"/>
    <x v="3"/>
    <x v="3"/>
  </r>
  <r>
    <s v="Atlas SLV-3 | PRIME 2"/>
    <x v="0"/>
    <s v="United States Air Force"/>
    <s v="Atlas SLV-3"/>
    <s v="PRIME 2"/>
    <s v="03/05/1967 11:05 p.m."/>
    <x v="10"/>
    <s v="Space Launch Complex 3E | Vandenberg SFB, CA, USA"/>
    <x v="1"/>
    <x v="1"/>
    <x v="1"/>
  </r>
  <r>
    <s v="Thor Delta C | OSO 3"/>
    <x v="0"/>
    <s v="United States Air Force"/>
    <s v="Thor Delta C"/>
    <s v="OSO 3"/>
    <s v="03/08/1967 4:12 p.m."/>
    <x v="10"/>
    <s v="Space Launch Complex 17A | Cape Canaveral, FL, USA"/>
    <x v="1"/>
    <x v="1"/>
    <x v="1"/>
  </r>
  <r>
    <s v="Proton / UR-500 K/D | Kosmos 146"/>
    <x v="0"/>
    <s v="Soviet Space Program"/>
    <s v="Proton"/>
    <s v="—"/>
    <s v="03/10/1967 11:30 a.m."/>
    <x v="10"/>
    <s v="81/23 (81L) | Baikonur Cosmodrome, Republic of Kazakhstan"/>
    <x v="0"/>
    <x v="0"/>
    <x v="0"/>
  </r>
  <r>
    <s v="Vostok 8A92 | Zenit-2 47"/>
    <x v="0"/>
    <s v="Soviet Space Program"/>
    <s v="Vostok 8A92"/>
    <s v="Zenit-2 47"/>
    <s v="03/13/1967 12:10 p.m."/>
    <x v="10"/>
    <s v="41/1 | Plesetsk Cosmodrome, Russian Federation"/>
    <x v="3"/>
    <x v="3"/>
    <x v="3"/>
  </r>
  <r>
    <s v="Kosmos 11K63 | DS-P1-I 2"/>
    <x v="0"/>
    <s v="Soviet Space Program"/>
    <s v="Kosmos 11K63"/>
    <s v="DS-P1-I 2"/>
    <s v="03/16/1967 5:30 p.m."/>
    <x v="10"/>
    <s v="133/3 (133L) | Plesetsk Cosmodrome, Russian Federation"/>
    <x v="3"/>
    <x v="3"/>
    <x v="3"/>
  </r>
  <r>
    <s v="Kosmos 11K63 | DS-MO 1"/>
    <x v="0"/>
    <s v="Soviet Space Program"/>
    <s v="Kosmos 11K63"/>
    <s v="DS-MO 1"/>
    <s v="03/21/1967 10:07 a.m."/>
    <x v="10"/>
    <s v="86/1 | Kapustin Yar, Russian Federation"/>
    <x v="3"/>
    <x v="3"/>
    <x v="3"/>
  </r>
  <r>
    <s v="Voskhod | Zenit-4 27"/>
    <x v="0"/>
    <s v="Soviet Space Program"/>
    <s v="Voskhod"/>
    <s v="Zenit-4 27"/>
    <s v="03/22/1967 12:44 p.m."/>
    <x v="10"/>
    <s v="41/1 | Plesetsk Cosmodrome, Russian Federation"/>
    <x v="3"/>
    <x v="3"/>
    <x v="3"/>
  </r>
  <r>
    <s v="R-36O 8K69 | OGCh 8"/>
    <x v="1"/>
    <s v="Soviet Space Program"/>
    <s v="R-36O 8K69"/>
    <s v="OGCh 8"/>
    <s v="03/22/1967 2:05 p.m."/>
    <x v="10"/>
    <s v="161/35 | Baikonur Cosmodrome, Republic of Kazakhstan"/>
    <x v="0"/>
    <x v="0"/>
    <x v="0"/>
  </r>
  <r>
    <s v="Thor Delta E1 | INTELSAT II F-3"/>
    <x v="0"/>
    <s v="United States Air Force"/>
    <s v="Thor Delta E1"/>
    <s v="INTELSAT II F-3"/>
    <s v="03/23/1967 1:30 a.m."/>
    <x v="10"/>
    <s v="Space Launch Complex 17B | Cape Canaveral, FL, USA"/>
    <x v="1"/>
    <x v="1"/>
    <x v="1"/>
  </r>
  <r>
    <s v="Kosmos 11K65 | Strela-2 3"/>
    <x v="0"/>
    <s v="Soviet Space Program"/>
    <s v="Kosmos 11K65"/>
    <s v="Strela-2 3"/>
    <s v="03/24/1967 11:50 a.m."/>
    <x v="10"/>
    <s v="41/15 | Baikonur Cosmodrome, Republic of Kazakhstan"/>
    <x v="0"/>
    <x v="0"/>
    <x v="0"/>
  </r>
  <r>
    <s v="Kosmos 11K63 | DS-P1-Yu 7"/>
    <x v="0"/>
    <s v="Soviet Space Program"/>
    <s v="Kosmos 11K63"/>
    <s v="DS-P1-Yu 7"/>
    <s v="03/25/1967 6:59 a.m."/>
    <x v="10"/>
    <s v="133/3 (133L) | Plesetsk Cosmodrome, Russian Federation"/>
    <x v="3"/>
    <x v="3"/>
    <x v="3"/>
  </r>
  <r>
    <s v="Thor SLV-2A Agena D | KH-4A 40"/>
    <x v="0"/>
    <s v="United States Air Force"/>
    <s v="Thor SLV-2A Agena D"/>
    <s v="KH-4A 40"/>
    <s v="03/30/1967 6:54 p.m."/>
    <x v="10"/>
    <s v="Space Launch Complex 3W | Vandenberg SFB, CA, USA"/>
    <x v="1"/>
    <x v="1"/>
    <x v="1"/>
  </r>
  <r>
    <s v="Vostok 8A92 | Zenit-2 48"/>
    <x v="0"/>
    <s v="Soviet Space Program"/>
    <s v="Vostok 8A92"/>
    <s v="Zenit-2 48"/>
    <s v="04/04/1967 2 p.m."/>
    <x v="10"/>
    <s v="41/1 | Plesetsk Cosmodrome, Russian Federation"/>
    <x v="3"/>
    <x v="3"/>
    <x v="3"/>
  </r>
  <r>
    <s v="Atlas SLV-3 Agena D | ATS 2"/>
    <x v="0"/>
    <s v="United States Air Force"/>
    <s v="Atlas SLV-3 Agena D"/>
    <s v="ATS 2"/>
    <s v="04/06/1967 3:23 a.m."/>
    <x v="10"/>
    <s v="Launch Complex 12 | Cape Canaveral, FL, USA"/>
    <x v="1"/>
    <x v="1"/>
    <x v="1"/>
  </r>
  <r>
    <s v="Proton / UR-500 K/D | Kosmos 154"/>
    <x v="1"/>
    <s v="Soviet Space Program"/>
    <s v="Proton"/>
    <s v="—"/>
    <s v="04/08/1967 9 a.m."/>
    <x v="10"/>
    <s v="81/23 (81L) | Baikonur Cosmodrome, Republic of Kazakhstan"/>
    <x v="0"/>
    <x v="0"/>
    <x v="0"/>
  </r>
  <r>
    <s v="Voskhod | Zenit-4 28"/>
    <x v="0"/>
    <s v="Soviet Space Program"/>
    <s v="Voskhod"/>
    <s v="Zenit-4 28"/>
    <s v="04/12/1967 10:51 a.m."/>
    <x v="10"/>
    <s v="1/5 | Baikonur Cosmodrome, Republic of Kazakhstan"/>
    <x v="0"/>
    <x v="0"/>
    <x v="0"/>
  </r>
  <r>
    <s v="Lambda 4S | Ohsumi 3"/>
    <x v="1"/>
    <s v="Institute of Space and Astronautical Science"/>
    <s v="Lambda 4S"/>
    <s v="Ohsumi 3"/>
    <s v="04/13/1967 2:40 a.m."/>
    <x v="10"/>
    <s v="Lambda Pad | Uchinoura Space Center, Japan"/>
    <x v="5"/>
    <x v="5"/>
    <x v="5"/>
  </r>
  <r>
    <s v="Scout A | Transit-O 12"/>
    <x v="0"/>
    <s v="United States Air Force"/>
    <s v="Scout A"/>
    <s v="Transit-O 12"/>
    <s v="04/14/1967 3:25 a.m."/>
    <x v="10"/>
    <s v="Space Launch Complex 5 | Vandenberg SFB, CA, USA"/>
    <x v="1"/>
    <x v="1"/>
    <x v="1"/>
  </r>
  <r>
    <s v="Atlas Centaur D | Surveyor 3"/>
    <x v="0"/>
    <s v="United States Air Force"/>
    <s v="Atlas Centaur D"/>
    <s v="Surveyor 3"/>
    <s v="04/17/1967 7:05 a.m."/>
    <x v="10"/>
    <s v="Launch Complex 36B | Cape Canaveral, FL, USA"/>
    <x v="1"/>
    <x v="1"/>
    <x v="1"/>
  </r>
  <r>
    <s v="Atlas SLV-3 | PRIME 3"/>
    <x v="0"/>
    <s v="United States Air Force"/>
    <s v="Atlas SLV-3"/>
    <s v="PRIME 3"/>
    <s v="04/20/1967 1:35 a.m."/>
    <x v="10"/>
    <s v="Space Launch Complex 3E | Vandenberg SFB, CA, USA"/>
    <x v="1"/>
    <x v="1"/>
    <x v="1"/>
  </r>
  <r>
    <s v="Thor Delta E | ESSA 5"/>
    <x v="0"/>
    <s v="United States Air Force"/>
    <s v="Thor Delta E"/>
    <s v="ESSA 5"/>
    <s v="04/20/1967 11:21 a.m."/>
    <x v="10"/>
    <s v="Space Launch Complex 2E | Vandenberg SFB, CA, USA"/>
    <x v="1"/>
    <x v="1"/>
    <x v="1"/>
  </r>
  <r>
    <s v="Soyuz | Soyuz 1"/>
    <x v="0"/>
    <s v="Soviet Space Program"/>
    <s v="Soyuz"/>
    <s v="Soyuz 1"/>
    <s v="04/23/1967 12:35 a.m."/>
    <x v="10"/>
    <s v="1/5 | Baikonur Cosmodrome, Republic of Kazakhstan"/>
    <x v="0"/>
    <x v="0"/>
    <x v="0"/>
  </r>
  <r>
    <s v="Scout B | San Marco 2"/>
    <x v="0"/>
    <s v="National Research Council"/>
    <s v="Scout B"/>
    <s v="San Marco 2"/>
    <s v="04/26/1967 10:06 a.m."/>
    <x v="10"/>
    <s v="San Marco platform | Broglio Space Center, Kenya"/>
    <x v="3"/>
    <x v="3"/>
    <x v="3"/>
  </r>
  <r>
    <s v="Titan IIIB | KH-8 5"/>
    <x v="1"/>
    <s v="United States Air Force"/>
    <s v="Titan IIIB"/>
    <s v="KH-8 5"/>
    <s v="04/26/1967 6 p.m."/>
    <x v="10"/>
    <s v="Space Launch Complex 4W | Vandenberg SFB, CA, USA"/>
    <x v="1"/>
    <x v="1"/>
    <x v="1"/>
  </r>
  <r>
    <s v="Vostok 8A92M | Meteor-1 7"/>
    <x v="0"/>
    <s v="Soviet Space Program"/>
    <s v="Vostok 8A92M"/>
    <s v="Meteor-1 7"/>
    <s v="04/27/1967 12:50 p.m."/>
    <x v="10"/>
    <s v="41/1 | Plesetsk Cosmodrome, Russian Federation"/>
    <x v="3"/>
    <x v="3"/>
    <x v="3"/>
  </r>
  <r>
    <s v="Titan IIIC | Vela 4A &amp; 4B"/>
    <x v="0"/>
    <s v="United States Air Force"/>
    <s v="Titan IIIC"/>
    <s v="Vela 4A &amp; 4B"/>
    <s v="04/28/1967 10:01 a.m."/>
    <x v="10"/>
    <s v="Space Launch Complex 41 | Cape Canaveral, FL, USA"/>
    <x v="1"/>
    <x v="1"/>
    <x v="1"/>
  </r>
  <r>
    <s v="Atlas SLV-3 Agena D | Lunar Orbiter 4"/>
    <x v="0"/>
    <s v="United States Air Force"/>
    <s v="Atlas SLV-3 Agena D"/>
    <s v="Lunar Orbiter 4"/>
    <s v="05/04/1967 10:25 p.m."/>
    <x v="10"/>
    <s v="Space Launch Complex 13 | Cape Canaveral, FL, USA"/>
    <x v="1"/>
    <x v="1"/>
    <x v="1"/>
  </r>
  <r>
    <s v="Scout A | Ariel 3"/>
    <x v="0"/>
    <s v="Science and Engineering Research Council"/>
    <s v="Scout A"/>
    <s v="Ariel 3"/>
    <s v="05/05/1967 4 p.m."/>
    <x v="10"/>
    <s v="Space Launch Complex 5 | Vandenberg SFB, CA, USA"/>
    <x v="1"/>
    <x v="1"/>
    <x v="1"/>
  </r>
  <r>
    <s v="Thorad SLV-2G Agena D | KH-4A 41"/>
    <x v="0"/>
    <s v="United States Air Force"/>
    <s v="Thorad SLV-2G Agena D"/>
    <s v="KH-4A 41"/>
    <s v="05/09/1967 9:50 p.m."/>
    <x v="10"/>
    <s v="Space Launch Complex 1E | Vandenberg SFB, CA, USA"/>
    <x v="1"/>
    <x v="1"/>
    <x v="1"/>
  </r>
  <r>
    <s v="Vostok 8A92 | Zenit-2 49"/>
    <x v="0"/>
    <s v="Soviet Space Program"/>
    <s v="Vostok 8A92"/>
    <s v="Zenit-2 49"/>
    <s v="05/12/1967 10:30 a.m."/>
    <x v="10"/>
    <s v="1/5 | Baikonur Cosmodrome, Republic of Kazakhstan"/>
    <x v="0"/>
    <x v="0"/>
    <x v="0"/>
  </r>
  <r>
    <s v="Kosmos-3M | Zaliv-GVM 1"/>
    <x v="0"/>
    <s v="Soviet Space Program"/>
    <s v="Kosmos-3M"/>
    <s v="Zaliv-GVM 1"/>
    <s v="05/15/1967 11 a.m."/>
    <x v="10"/>
    <s v="132/2 | Plesetsk Cosmodrome, Russian Federation"/>
    <x v="3"/>
    <x v="3"/>
    <x v="3"/>
  </r>
  <r>
    <s v="Molniya-M | Ye-6LS 111"/>
    <x v="0"/>
    <s v="Soviet Space Program"/>
    <s v="Molniya-M"/>
    <s v="Ye-6LS 111"/>
    <s v="05/16/1967 9:43 p.m."/>
    <x v="10"/>
    <s v="1/5 | Baikonur Cosmodrome, Republic of Kazakhstan"/>
    <x v="0"/>
    <x v="0"/>
    <x v="0"/>
  </r>
  <r>
    <s v="R-36O 8K69 | OGCh 9"/>
    <x v="0"/>
    <s v="Soviet Space Program"/>
    <s v="R-36O 8K69"/>
    <s v="OGCh 9"/>
    <s v="05/17/1967 4:05 p.m."/>
    <x v="10"/>
    <s v="161/35 | Baikonur Cosmodrome, Republic of Kazakhstan"/>
    <x v="0"/>
    <x v="0"/>
    <x v="0"/>
  </r>
  <r>
    <s v="Scout A | Transit-O 13"/>
    <x v="0"/>
    <s v="United States Air Force"/>
    <s v="Scout A"/>
    <s v="Transit-O 13"/>
    <s v="05/18/1967 9:05 a.m."/>
    <x v="10"/>
    <s v="Space Launch Complex 5 | Vandenberg SFB, CA, USA"/>
    <x v="1"/>
    <x v="1"/>
    <x v="1"/>
  </r>
  <r>
    <s v="Voskhod | Zenit-4 29"/>
    <x v="0"/>
    <s v="Soviet Space Program"/>
    <s v="Voskhod"/>
    <s v="Zenit-4 29"/>
    <s v="05/22/1967 2 p.m."/>
    <x v="10"/>
    <s v="41/1 | Plesetsk Cosmodrome, Russian Federation"/>
    <x v="3"/>
    <x v="3"/>
    <x v="3"/>
  </r>
  <r>
    <s v="Atlas SLV-3 Agena D | KH-7 37"/>
    <x v="0"/>
    <s v="United States Air Force"/>
    <s v="Atlas SLV-3 Agena D"/>
    <s v="KH-7 37"/>
    <s v="05/22/1967 6:30 p.m."/>
    <x v="10"/>
    <s v="Space Launch Complex 4E | Vandenberg SFB, CA, USA"/>
    <x v="1"/>
    <x v="1"/>
    <x v="1"/>
  </r>
  <r>
    <s v="Thor Delta E1 | IMP F"/>
    <x v="0"/>
    <s v="United States Air Force"/>
    <s v="Thor Delta E1"/>
    <s v="IMP F"/>
    <s v="05/24/1967 2:05 p.m."/>
    <x v="10"/>
    <s v="Space Launch Complex 2E | Vandenberg SFB, CA, USA"/>
    <x v="1"/>
    <x v="1"/>
    <x v="1"/>
  </r>
  <r>
    <s v="Molniya 8K78 | Molniya-1 5"/>
    <x v="0"/>
    <s v="Soviet Space Program"/>
    <s v="Molniya 8K78"/>
    <s v="Molniya-1 5"/>
    <s v="05/24/1967 10:50 p.m."/>
    <x v="10"/>
    <s v="1/5 | Baikonur Cosmodrome, Republic of Kazakhstan"/>
    <x v="0"/>
    <x v="0"/>
    <x v="0"/>
  </r>
  <r>
    <s v="Scout B | ESRO 2A"/>
    <x v="1"/>
    <s v="European Space Research Organisation"/>
    <s v="Scout B"/>
    <s v="ESRO 2A"/>
    <s v="05/30/1967 2:06 a.m."/>
    <x v="10"/>
    <s v="Space Launch Complex 5 | Vandenberg SFB, CA, USA"/>
    <x v="1"/>
    <x v="1"/>
    <x v="1"/>
  </r>
  <r>
    <s v="Thor SLV-2 Agena D | Poppy 7A,B,C,D"/>
    <x v="0"/>
    <s v="United States Air Force"/>
    <s v="Thor SLV-2 Agena D"/>
    <s v="Poppy 7A,B,C,D"/>
    <s v="05/31/1967 9:30 a.m."/>
    <x v="10"/>
    <s v="Space Launch Complex 2W | Vandenberg SFB, CA, USA"/>
    <x v="1"/>
    <x v="1"/>
    <x v="1"/>
  </r>
  <r>
    <s v="Voskhod | Zenit-4 30"/>
    <x v="0"/>
    <s v="Soviet Space Program"/>
    <s v="Voskhod"/>
    <s v="Zenit-4 30"/>
    <s v="06/01/1967 10:40 a.m."/>
    <x v="10"/>
    <s v="1/5 | Baikonur Cosmodrome, Republic of Kazakhstan"/>
    <x v="0"/>
    <x v="0"/>
    <x v="0"/>
  </r>
  <r>
    <s v="Atlas SLV-3 Agena D | KH-7 38"/>
    <x v="0"/>
    <s v="United States Air Force"/>
    <s v="Atlas SLV-3 Agena D"/>
    <s v="KH-7 38"/>
    <s v="06/04/1967 6:07 p.m."/>
    <x v="10"/>
    <s v="Space Launch Complex 4E | Vandenberg SFB, CA, USA"/>
    <x v="1"/>
    <x v="1"/>
    <x v="1"/>
  </r>
  <r>
    <s v="Kosmos 11K63 | DS-U2-MP 2"/>
    <x v="0"/>
    <s v="Soviet Space Program"/>
    <s v="Kosmos 11K63"/>
    <s v="DS-U2-MP 2"/>
    <s v="06/05/1967 5:03 a.m."/>
    <x v="10"/>
    <s v="86/1 | Kapustin Yar, Russian Federation"/>
    <x v="3"/>
    <x v="3"/>
    <x v="3"/>
  </r>
  <r>
    <s v="Voskhod | Zenit-2 50"/>
    <x v="0"/>
    <s v="Soviet Space Program"/>
    <s v="Voskhod"/>
    <s v="Zenit-2 50"/>
    <s v="06/08/1967 1 p.m."/>
    <x v="10"/>
    <s v="41/1 | Plesetsk Cosmodrome, Russian Federation"/>
    <x v="3"/>
    <x v="3"/>
    <x v="3"/>
  </r>
  <r>
    <s v="Molniya-M | Venera-4"/>
    <x v="0"/>
    <s v="Soviet Space Program"/>
    <s v="Molniya-M"/>
    <s v="Venera-4"/>
    <s v="06/12/1967 2:39 a.m."/>
    <x v="10"/>
    <s v="1/5 | Baikonur Cosmodrome, Republic of Kazakhstan"/>
    <x v="0"/>
    <x v="0"/>
    <x v="0"/>
  </r>
  <r>
    <s v="Kosmos 11K63 | DS-P1-Yu 8"/>
    <x v="0"/>
    <s v="Soviet Space Program"/>
    <s v="Kosmos 11K63"/>
    <s v="DS-P1-Yu 8"/>
    <s v="06/12/1967 6:06 p.m."/>
    <x v="10"/>
    <s v="133/3 (133L) | Plesetsk Cosmodrome, Russian Federation"/>
    <x v="3"/>
    <x v="3"/>
    <x v="3"/>
  </r>
  <r>
    <s v="Atlas SLV-3 Agena D | Mariner 5"/>
    <x v="0"/>
    <s v="United States Air Force"/>
    <s v="Atlas SLV-3 Agena D"/>
    <s v="Mariner 5"/>
    <s v="06/14/1967 6:01 a.m."/>
    <x v="10"/>
    <s v="Launch Complex 12 | Cape Canaveral, FL, USA"/>
    <x v="1"/>
    <x v="1"/>
    <x v="1"/>
  </r>
  <r>
    <s v="Kosmos 11K63 | DS-U3-S 1"/>
    <x v="0"/>
    <s v="Soviet Space Program"/>
    <s v="Kosmos 11K63"/>
    <s v="DS-U3-S 1"/>
    <s v="06/16/1967 4:44 a.m."/>
    <x v="10"/>
    <s v="86/1 | Kapustin Yar, Russian Federation"/>
    <x v="3"/>
    <x v="3"/>
    <x v="3"/>
  </r>
  <r>
    <s v="Thorad SLV-2G Agena D | KH-4A 42"/>
    <x v="0"/>
    <s v="United States Air Force"/>
    <s v="Thorad SLV-2G Agena D"/>
    <s v="KH-4A 42"/>
    <s v="06/16/1967 9:35 p.m."/>
    <x v="10"/>
    <s v="Space Launch Complex 1W | Vandenberg SFB, CA, USA"/>
    <x v="1"/>
    <x v="1"/>
    <x v="1"/>
  </r>
  <r>
    <s v="Molniya-M | Venera-5a"/>
    <x v="1"/>
    <s v="Soviet Space Program"/>
    <s v="Molniya-M"/>
    <s v="Venera-5a"/>
    <s v="06/17/1967 2:36 a.m."/>
    <x v="10"/>
    <s v="1/5 | Baikonur Cosmodrome, Republic of Kazakhstan"/>
    <x v="0"/>
    <x v="0"/>
    <x v="0"/>
  </r>
  <r>
    <s v="Voskhod | Zenit-4 31"/>
    <x v="1"/>
    <s v="Soviet Space Program"/>
    <s v="Voskhod"/>
    <s v="Zenit-4 31"/>
    <s v="06/20/1967 11 a.m."/>
    <x v="10"/>
    <s v="41/1 | Plesetsk Cosmodrome, Russian Federation"/>
    <x v="3"/>
    <x v="3"/>
    <x v="3"/>
  </r>
  <r>
    <s v="Titan IIIB | KH-8 6"/>
    <x v="0"/>
    <s v="United States Air Force"/>
    <s v="Titan IIIB"/>
    <s v="KH-8 6"/>
    <s v="06/20/1967 4:15 p.m."/>
    <x v="10"/>
    <s v="Space Launch Complex 4W | Vandenberg SFB, CA, USA"/>
    <x v="1"/>
    <x v="1"/>
    <x v="1"/>
  </r>
  <r>
    <s v="Kosmos-3M | Tselina-O-GVM"/>
    <x v="1"/>
    <s v="Soviet Space Program"/>
    <s v="Kosmos-3M"/>
    <s v="Tselina-O-GVM"/>
    <s v="06/26/1967 4:30 a.m."/>
    <x v="10"/>
    <s v="132/2 | Plesetsk Cosmodrome, Russian Federation"/>
    <x v="3"/>
    <x v="3"/>
    <x v="3"/>
  </r>
  <r>
    <s v="Thor Burner 2 | Aurora 1 &amp; SECOR 9"/>
    <x v="0"/>
    <s v="United States Air Force"/>
    <s v="Thor Burner 2"/>
    <s v="Aurora 1 &amp; SECOR 9"/>
    <s v="06/29/1967 9:01 p.m."/>
    <x v="10"/>
    <s v="LE-6 | Vandenberg SFB, CA, USA"/>
    <x v="1"/>
    <x v="1"/>
    <x v="1"/>
  </r>
  <r>
    <s v="Titan IIIC | IDCSP 16 to 19"/>
    <x v="0"/>
    <s v="United States Air Force"/>
    <s v="Titan IIIC"/>
    <s v="IDCSP 16 to 19"/>
    <s v="07/01/1967 1:15 p.m."/>
    <x v="10"/>
    <s v="Space Launch Complex 41 | Cape Canaveral, FL, USA"/>
    <x v="1"/>
    <x v="1"/>
    <x v="1"/>
  </r>
  <r>
    <s v="Voskhod | Zenit-2 51"/>
    <x v="0"/>
    <s v="Soviet Space Program"/>
    <s v="Voskhod"/>
    <s v="Zenit-2 51"/>
    <s v="07/04/1967 5:59 a.m."/>
    <x v="10"/>
    <s v="31/6 | Baikonur Cosmodrome, Republic of Kazakhstan"/>
    <x v="0"/>
    <x v="0"/>
    <x v="0"/>
  </r>
  <r>
    <s v="Atlas Centaur D | Surveyor 4"/>
    <x v="0"/>
    <s v="United States Air Force"/>
    <s v="Atlas Centaur D"/>
    <s v="Surveyor 4"/>
    <s v="07/14/1967 11:53 a.m."/>
    <x v="10"/>
    <s v="Launch Complex 36A | Cape Canaveral, FL, USA"/>
    <x v="1"/>
    <x v="1"/>
    <x v="1"/>
  </r>
  <r>
    <s v="R-36O 8K69 | OGCh 10"/>
    <x v="0"/>
    <s v="Soviet Space Program"/>
    <s v="R-36O 8K69"/>
    <s v="OGCh 10"/>
    <s v="07/17/1967 4:45 p.m."/>
    <x v="10"/>
    <s v="162/36 | Baikonur Cosmodrome, Republic of Kazakhstan"/>
    <x v="0"/>
    <x v="0"/>
    <x v="0"/>
  </r>
  <r>
    <s v="Thor Delta E1 | Explorer 35"/>
    <x v="0"/>
    <s v="United States Air Force"/>
    <s v="Thor Delta E1"/>
    <s v="Explorer 35"/>
    <s v="07/19/1967 2:19 p.m."/>
    <x v="10"/>
    <s v="Space Launch Complex 17B | Cape Canaveral, FL, USA"/>
    <x v="1"/>
    <x v="1"/>
    <x v="1"/>
  </r>
  <r>
    <s v="Voskhod | Zenit-4 32"/>
    <x v="1"/>
    <s v="Soviet Space Program"/>
    <s v="Voskhod"/>
    <s v="Zenit-4 32"/>
    <s v="07/21/1967 6 a.m."/>
    <x v="10"/>
    <s v="31/6 | Baikonur Cosmodrome, Republic of Kazakhstan"/>
    <x v="0"/>
    <x v="0"/>
    <x v="0"/>
  </r>
  <r>
    <s v="Thor SLV-2A Agena D | Multigroup 2 &amp; Setter 1B"/>
    <x v="0"/>
    <s v="United States Air Force"/>
    <s v="Thor SLV-2A Agena D"/>
    <s v="Multigroup 2 &amp; Setter 1B"/>
    <s v="07/25/1967 3:48 a.m."/>
    <x v="10"/>
    <s v="Space Launch Complex 2W | Vandenberg SFB, CA, USA"/>
    <x v="1"/>
    <x v="1"/>
    <x v="1"/>
  </r>
  <r>
    <s v="Atlas D | OV1-11,12,86"/>
    <x v="1"/>
    <s v="United States Air Force"/>
    <s v="Atlas D"/>
    <s v="OV1-11,12,86"/>
    <s v="07/27/1967 7 p.m."/>
    <x v="10"/>
    <s v="576B3 | Vandenberg SFB, CA, USA"/>
    <x v="1"/>
    <x v="1"/>
    <x v="1"/>
  </r>
  <r>
    <s v="Thor SLV-2A Agena D | OGO 4"/>
    <x v="0"/>
    <s v="United States Air Force"/>
    <s v="Thor SLV-2A Agena D"/>
    <s v="OGO 4"/>
    <s v="07/28/1967 2:21 p.m."/>
    <x v="10"/>
    <s v="Space Launch Complex 2E | Vandenberg SFB, CA, USA"/>
    <x v="1"/>
    <x v="1"/>
    <x v="1"/>
  </r>
  <r>
    <s v="R-36O 8K69 | OGCh 11"/>
    <x v="0"/>
    <s v="Soviet Space Program"/>
    <s v="R-36O 8K69"/>
    <s v="OGCh 11"/>
    <s v="07/31/1967 4:45 p.m."/>
    <x v="10"/>
    <s v="161/35 | Baikonur Cosmodrome, Republic of Kazakhstan"/>
    <x v="0"/>
    <x v="0"/>
    <x v="0"/>
  </r>
  <r>
    <s v="Atlas SLV-3 Agena D | Lunar Orbiter 5"/>
    <x v="0"/>
    <s v="United States Air Force"/>
    <s v="Atlas SLV-3 Agena D"/>
    <s v="Lunar Orbiter 5"/>
    <s v="08/01/1967 10:33 p.m."/>
    <x v="10"/>
    <s v="Space Launch Complex 13 | Cape Canaveral, FL, USA"/>
    <x v="1"/>
    <x v="1"/>
    <x v="1"/>
  </r>
  <r>
    <s v="Thorad SLV-2G Agena D | KH-4A 43"/>
    <x v="0"/>
    <s v="United States Air Force"/>
    <s v="Thorad SLV-2G Agena D"/>
    <s v="KH-4A 43"/>
    <s v="08/07/1967 9:44 p.m."/>
    <x v="10"/>
    <s v="Space Launch Complex 1E | Vandenberg SFB, CA, USA"/>
    <x v="1"/>
    <x v="1"/>
    <x v="1"/>
  </r>
  <r>
    <s v="R-36O 8K69 | OGCh 12"/>
    <x v="0"/>
    <s v="Soviet Space Program"/>
    <s v="R-36O 8K69"/>
    <s v="OGCh 12"/>
    <s v="08/08/1967 4:05 p.m."/>
    <x v="10"/>
    <s v="162/36 | Baikonur Cosmodrome, Republic of Kazakhstan"/>
    <x v="0"/>
    <x v="0"/>
    <x v="0"/>
  </r>
  <r>
    <s v="Voskhod | Zenit-4 33"/>
    <x v="0"/>
    <s v="Soviet Space Program"/>
    <s v="Voskhod"/>
    <s v="Zenit-4 33"/>
    <s v="08/09/1967 5:45 a.m."/>
    <x v="10"/>
    <s v="1/5 | Baikonur Cosmodrome, Republic of Kazakhstan"/>
    <x v="0"/>
    <x v="0"/>
    <x v="0"/>
  </r>
  <r>
    <s v="Titan IIIB | KH-8 7"/>
    <x v="0"/>
    <s v="United States Air Force"/>
    <s v="Titan IIIB"/>
    <s v="KH-8 7"/>
    <s v="08/16/1967 5:07 p.m."/>
    <x v="10"/>
    <s v="Space Launch Complex 4W | Vandenberg SFB, CA, USA"/>
    <x v="1"/>
    <x v="1"/>
    <x v="1"/>
  </r>
  <r>
    <s v="Thor Burner 2 | DSAP-4A F3"/>
    <x v="0"/>
    <s v="United States Air Force"/>
    <s v="Thor Burner 2"/>
    <s v="DSAP-4A F3"/>
    <s v="08/23/1967 4:41 a.m."/>
    <x v="10"/>
    <s v="LE-6 | Vandenberg SFB, CA, USA"/>
    <x v="1"/>
    <x v="1"/>
    <x v="1"/>
  </r>
  <r>
    <s v="Kosmos 11K63 | DS-P1-Yu 9"/>
    <x v="0"/>
    <s v="Soviet Space Program"/>
    <s v="Kosmos 11K63"/>
    <s v="DS-P1-Yu 9"/>
    <s v="08/24/1967 4:59 a.m."/>
    <x v="10"/>
    <s v="133/3 (133L) | Plesetsk Cosmodrome, Russian Federation"/>
    <x v="3"/>
    <x v="3"/>
    <x v="3"/>
  </r>
  <r>
    <s v="Molniya 8K78 | Molniya-1Yu 11L"/>
    <x v="0"/>
    <s v="Soviet Space Program"/>
    <s v="Molniya 8K78"/>
    <s v="Molniya-1Yu 11L"/>
    <s v="08/31/1967 8 a.m."/>
    <x v="10"/>
    <s v="1/5 | Baikonur Cosmodrome, Republic of Kazakhstan"/>
    <x v="0"/>
    <x v="0"/>
    <x v="0"/>
  </r>
  <r>
    <s v="Voskhod | Zenit-2 52"/>
    <x v="1"/>
    <s v="Soviet Space Program"/>
    <s v="Voskhod"/>
    <s v="Zenit-2 52"/>
    <s v="09/01/1967 10:30 a.m."/>
    <x v="10"/>
    <s v="41/1 | Plesetsk Cosmodrome, Russian Federation"/>
    <x v="3"/>
    <x v="3"/>
    <x v="3"/>
  </r>
  <r>
    <s v="Thor Delta G | Biosat 2"/>
    <x v="0"/>
    <s v="United States Air Force"/>
    <s v="Thor Delta G"/>
    <s v="Biosat 2"/>
    <s v="09/07/1967 10:04 p.m."/>
    <x v="10"/>
    <s v="Space Launch Complex 17B | Cape Canaveral, FL, USA"/>
    <x v="1"/>
    <x v="1"/>
    <x v="1"/>
  </r>
  <r>
    <s v="Atlas SLV-3C Centaur | Surveyor 5"/>
    <x v="0"/>
    <s v="United States Air Force"/>
    <s v="Atlas SLV-3C Centaur"/>
    <s v="Surveyor 5"/>
    <s v="09/08/1967 7:57 a.m."/>
    <x v="10"/>
    <s v="Launch Complex 36B | Cape Canaveral, FL, USA"/>
    <x v="1"/>
    <x v="1"/>
    <x v="1"/>
  </r>
  <r>
    <s v="Voskhod | Zenit-4 34"/>
    <x v="0"/>
    <s v="Soviet Space Program"/>
    <s v="Voskhod"/>
    <s v="Zenit-4 34"/>
    <s v="09/11/1967 10:30 a.m."/>
    <x v="10"/>
    <s v="41/1 | Plesetsk Cosmodrome, Russian Federation"/>
    <x v="3"/>
    <x v="3"/>
    <x v="3"/>
  </r>
  <r>
    <s v="Kosmos 11K63 | DS-P1-Yu 10"/>
    <x v="0"/>
    <s v="Soviet Space Program"/>
    <s v="Kosmos 11K63"/>
    <s v="DS-P1-Yu 10"/>
    <s v="09/12/1967 5 p.m."/>
    <x v="10"/>
    <s v="133/3 (133L) | Plesetsk Cosmodrome, Russian Federation"/>
    <x v="3"/>
    <x v="3"/>
    <x v="3"/>
  </r>
  <r>
    <s v="Thorad SLV-2G Agena D | KH-4B 1"/>
    <x v="0"/>
    <s v="United States Air Force"/>
    <s v="Thorad SLV-2G Agena D"/>
    <s v="KH-4B 1"/>
    <s v="09/15/1967 7:41 p.m."/>
    <x v="10"/>
    <s v="Space Launch Complex 1W | Vandenberg SFB, CA, USA"/>
    <x v="1"/>
    <x v="1"/>
    <x v="1"/>
  </r>
  <r>
    <s v="Voskhod | Zenit-2 53"/>
    <x v="0"/>
    <s v="Soviet Space Program"/>
    <s v="Voskhod"/>
    <s v="Zenit-2 53"/>
    <s v="09/16/1967 6:06 a.m."/>
    <x v="10"/>
    <s v="1/5 | Baikonur Cosmodrome, Republic of Kazakhstan"/>
    <x v="0"/>
    <x v="0"/>
    <x v="0"/>
  </r>
  <r>
    <s v="R-36O 8K69 | OGCh 13"/>
    <x v="0"/>
    <s v="Soviet Space Program"/>
    <s v="R-36O 8K69"/>
    <s v="OGCh 13"/>
    <s v="09/19/1967 2:45 p.m."/>
    <x v="10"/>
    <s v="161/35 | Baikonur Cosmodrome, Republic of Kazakhstan"/>
    <x v="0"/>
    <x v="0"/>
    <x v="0"/>
  </r>
  <r>
    <s v="Titan IIIB | KH-8 8"/>
    <x v="0"/>
    <s v="United States Air Force"/>
    <s v="Titan IIIB"/>
    <s v="KH-8 8"/>
    <s v="09/19/1967 6:37 p.m."/>
    <x v="10"/>
    <s v="Space Launch Complex 4W | Vandenberg SFB, CA, USA"/>
    <x v="1"/>
    <x v="1"/>
    <x v="1"/>
  </r>
  <r>
    <s v="R-36O 8K69 | OGCh 14"/>
    <x v="0"/>
    <s v="Soviet Space Program"/>
    <s v="R-36O 8K69"/>
    <s v="OGCh 14"/>
    <s v="09/22/1967 2:05 p.m."/>
    <x v="10"/>
    <s v="162/36 | Baikonur Cosmodrome, Republic of Kazakhstan"/>
    <x v="0"/>
    <x v="0"/>
    <x v="0"/>
  </r>
  <r>
    <s v="Scout A | Transit-O 14"/>
    <x v="0"/>
    <s v="United States Air Force"/>
    <s v="Scout A"/>
    <s v="Transit-O 14"/>
    <s v="09/25/1967 8:25 a.m."/>
    <x v="10"/>
    <s v="Space Launch Complex 5 | Vandenberg SFB, CA, USA"/>
    <x v="1"/>
    <x v="1"/>
    <x v="1"/>
  </r>
  <r>
    <s v="Voskhod | Zenit-2 54"/>
    <x v="0"/>
    <s v="Soviet Space Program"/>
    <s v="Voskhod"/>
    <s v="Zenit-2 54"/>
    <s v="09/26/1967 10:20 a.m."/>
    <x v="10"/>
    <s v="41/1 | Plesetsk Cosmodrome, Russian Federation"/>
    <x v="3"/>
    <x v="3"/>
    <x v="3"/>
  </r>
  <r>
    <s v="Kosmos-3M | Zaliv-GVM 2"/>
    <x v="1"/>
    <s v="Soviet Space Program"/>
    <s v="Kosmos-3M"/>
    <s v="Zaliv-GVM 2"/>
    <s v="09/27/1967 11 a.m."/>
    <x v="10"/>
    <s v="132/2 | Plesetsk Cosmodrome, Russian Federation"/>
    <x v="3"/>
    <x v="3"/>
    <x v="3"/>
  </r>
  <r>
    <s v="Proton / UR-500 K/D | Soyuz 7K-L1 No.4L"/>
    <x v="1"/>
    <s v="Soviet Space Program"/>
    <s v="Proton"/>
    <s v="—"/>
    <s v="09/27/1967 10:11 p.m."/>
    <x v="10"/>
    <s v="81/23 (81L) | Baikonur Cosmodrome, Republic of Kazakhstan"/>
    <x v="0"/>
    <x v="0"/>
    <x v="0"/>
  </r>
  <r>
    <s v="Thor Delta E1 | INTELSAT II F-4"/>
    <x v="0"/>
    <s v="United States Air Force"/>
    <s v="Thor Delta E1"/>
    <s v="INTELSAT II F-4"/>
    <s v="09/28/1967 12:45 a.m."/>
    <x v="10"/>
    <s v="Space Launch Complex 17B | Cape Canaveral, FL, USA"/>
    <x v="1"/>
    <x v="1"/>
    <x v="1"/>
  </r>
  <r>
    <s v="Molniya 8K78 | Molniya-1 6"/>
    <x v="0"/>
    <s v="Soviet Space Program"/>
    <s v="Molniya 8K78"/>
    <s v="Molniya-1 6"/>
    <s v="10/03/1967 5 a.m."/>
    <x v="10"/>
    <s v="1/5 | Baikonur Cosmodrome, Republic of Kazakhstan"/>
    <x v="0"/>
    <x v="0"/>
    <x v="0"/>
  </r>
  <r>
    <s v="Thor Burner 2 | DSAP-4A F4"/>
    <x v="0"/>
    <s v="United States Air Force"/>
    <s v="Thor Burner 2"/>
    <s v="DSAP-4A F4"/>
    <s v="10/11/1967 7:57 a.m."/>
    <x v="10"/>
    <s v="LE-6 | Vandenberg SFB, CA, USA"/>
    <x v="1"/>
    <x v="1"/>
    <x v="1"/>
  </r>
  <r>
    <s v="Voskhod | Zenit-2 55"/>
    <x v="0"/>
    <s v="Soviet Space Program"/>
    <s v="Voskhod"/>
    <s v="Zenit-2 55"/>
    <s v="10/11/1967 11:30 a.m."/>
    <x v="10"/>
    <s v="41/1 | Plesetsk Cosmodrome, Russian Federation"/>
    <x v="3"/>
    <x v="3"/>
    <x v="3"/>
  </r>
  <r>
    <s v="Voskhod | Zenit-4 35"/>
    <x v="0"/>
    <s v="Soviet Space Program"/>
    <s v="Voskhod"/>
    <s v="Zenit-4 35"/>
    <s v="10/16/1967 8 a.m."/>
    <x v="10"/>
    <s v="31/6 | Baikonur Cosmodrome, Republic of Kazakhstan"/>
    <x v="0"/>
    <x v="0"/>
    <x v="0"/>
  </r>
  <r>
    <s v="X-15 | Flight 190"/>
    <x v="0"/>
    <s v="United States Air Force"/>
    <s v="North American X-15"/>
    <s v="Flight 190"/>
    <s v="10/17/1967 5:40 p.m."/>
    <x v="10"/>
    <s v="Edwards Air Force Base | Air launch to Suborbital flight"/>
    <x v="1"/>
    <x v="1"/>
    <x v="1"/>
  </r>
  <r>
    <s v="R-36O 8K69 | OGCh 15"/>
    <x v="0"/>
    <s v="Soviet Space Program"/>
    <s v="R-36O 8K69"/>
    <s v="OGCh 15"/>
    <s v="10/18/1967 1:30 p.m."/>
    <x v="10"/>
    <s v="161/35 | Baikonur Cosmodrome, Republic of Kazakhstan"/>
    <x v="0"/>
    <x v="0"/>
    <x v="0"/>
  </r>
  <r>
    <s v="Thor Delta C1 | OSO 4"/>
    <x v="0"/>
    <s v="United States Air Force"/>
    <s v="Thor Delta C1"/>
    <s v="OSO 4"/>
    <s v="10/18/1967 3:58 p.m."/>
    <x v="10"/>
    <s v="Space Launch Complex 17B | Cape Canaveral, FL, USA"/>
    <x v="1"/>
    <x v="1"/>
    <x v="1"/>
  </r>
  <r>
    <s v="Scout B | RAM C-1"/>
    <x v="0"/>
    <s v="National Aeronautics and Space Administration"/>
    <s v="Scout B"/>
    <s v="RAM C-1"/>
    <s v="10/19/1967 5:33 p.m."/>
    <x v="10"/>
    <s v="Launch Area 3A | Wallops Island, Virginia, USA"/>
    <x v="1"/>
    <x v="1"/>
    <x v="1"/>
  </r>
  <r>
    <s v="Molniya 8K78 | Molniya-1 7"/>
    <x v="0"/>
    <s v="Soviet Space Program"/>
    <s v="Molniya 8K78"/>
    <s v="Molniya-1 7"/>
    <s v="10/22/1967 8:40 a.m."/>
    <x v="10"/>
    <s v="1/5 | Baikonur Cosmodrome, Republic of Kazakhstan"/>
    <x v="0"/>
    <x v="0"/>
    <x v="0"/>
  </r>
  <r>
    <s v="Vostok 8A92M | Meteor-1 8"/>
    <x v="0"/>
    <s v="Soviet Space Program"/>
    <s v="Vostok 8A92M"/>
    <s v="Meteor-1 8"/>
    <s v="10/24/1967 10:49 p.m."/>
    <x v="10"/>
    <s v="41/1 | Plesetsk Cosmodrome, Russian Federation"/>
    <x v="3"/>
    <x v="3"/>
    <x v="3"/>
  </r>
  <r>
    <s v="Titan IIIB | KH-8 9"/>
    <x v="0"/>
    <s v="United States Air Force"/>
    <s v="Titan IIIB"/>
    <s v="KH-8 9"/>
    <s v="10/25/1967 7:15 p.m."/>
    <x v="10"/>
    <s v="Space Launch Complex 4W | Vandenberg SFB, CA, USA"/>
    <x v="1"/>
    <x v="1"/>
    <x v="1"/>
  </r>
  <r>
    <s v="Tsiklon-2A | I2-BM (Kosmos-185)"/>
    <x v="0"/>
    <s v="Soviet Space Program"/>
    <s v="Tsiklon-2A"/>
    <s v="I2-BM"/>
    <s v="10/27/1967 2:21 a.m."/>
    <x v="10"/>
    <s v="90/19 | Baikonur Cosmodrome, Republic of Kazakhstan"/>
    <x v="0"/>
    <x v="0"/>
    <x v="0"/>
  </r>
  <r>
    <s v="Soyuz | Kosmos 186"/>
    <x v="0"/>
    <s v="Soviet Space Program"/>
    <s v="Soyuz"/>
    <s v="—"/>
    <s v="10/27/1967 9:29 a.m."/>
    <x v="10"/>
    <s v="31/6 | Baikonur Cosmodrome, Republic of Kazakhstan"/>
    <x v="0"/>
    <x v="0"/>
    <x v="0"/>
  </r>
  <r>
    <s v="R-36O 8K69 | OGCh 16"/>
    <x v="0"/>
    <s v="Soviet Space Program"/>
    <s v="R-36O 8K69"/>
    <s v="OGCh 16"/>
    <s v="10/28/1967 1:15 p.m."/>
    <x v="10"/>
    <s v="162/36 | Baikonur Cosmodrome, Republic of Kazakhstan"/>
    <x v="0"/>
    <x v="0"/>
    <x v="0"/>
  </r>
  <r>
    <s v="Soyuz | Kosmos 188"/>
    <x v="0"/>
    <s v="Soviet Space Program"/>
    <s v="Soyuz"/>
    <s v="—"/>
    <s v="10/30/1967 8:12 a.m."/>
    <x v="10"/>
    <s v="1/5 | Baikonur Cosmodrome, Republic of Kazakhstan"/>
    <x v="0"/>
    <x v="0"/>
    <x v="0"/>
  </r>
  <r>
    <s v="Kosmos-3M | Tselina-O 1"/>
    <x v="0"/>
    <s v="Soviet Space Program"/>
    <s v="Kosmos-3M"/>
    <s v="Tselina-O 1"/>
    <s v="10/30/1967 5:59 p.m."/>
    <x v="10"/>
    <s v="132/2 | Plesetsk Cosmodrome, Russian Federation"/>
    <x v="3"/>
    <x v="3"/>
    <x v="3"/>
  </r>
  <r>
    <s v="Thorad SLV-2G Agena D | KH-4A 44"/>
    <x v="0"/>
    <s v="United States Air Force"/>
    <s v="Thorad SLV-2G Agena D"/>
    <s v="KH-4A 44"/>
    <s v="11/02/1967 9:31 p.m."/>
    <x v="10"/>
    <s v="Space Launch Complex 1E | Vandenberg SFB, CA, USA"/>
    <x v="1"/>
    <x v="1"/>
    <x v="1"/>
  </r>
  <r>
    <s v="Voskhod | Zenit-4 36"/>
    <x v="0"/>
    <s v="Soviet Space Program"/>
    <s v="Voskhod"/>
    <s v="Zenit-4 36"/>
    <s v="11/03/1967 11:20 a.m."/>
    <x v="10"/>
    <s v="41/1 | Plesetsk Cosmodrome, Russian Federation"/>
    <x v="3"/>
    <x v="3"/>
    <x v="3"/>
  </r>
  <r>
    <s v="Atlas SLV-3 Agena D | ATS 3"/>
    <x v="0"/>
    <s v="United States Air Force"/>
    <s v="Atlas SLV-3 Agena D"/>
    <s v="ATS 3"/>
    <s v="11/05/1967 11:37 p.m."/>
    <x v="10"/>
    <s v="Launch Complex 12 | Cape Canaveral, FL, USA"/>
    <x v="1"/>
    <x v="1"/>
    <x v="1"/>
  </r>
  <r>
    <s v="Atlas SLV-3C Centaur | Surveyor 6"/>
    <x v="0"/>
    <s v="United States Air Force"/>
    <s v="Atlas SLV-3C Centaur"/>
    <s v="Surveyor 6"/>
    <s v="11/07/1967 7:39 a.m."/>
    <x v="10"/>
    <s v="Launch Complex 36B | Cape Canaveral, FL, USA"/>
    <x v="1"/>
    <x v="1"/>
    <x v="1"/>
  </r>
  <r>
    <s v="Saturn V | Apollo 4"/>
    <x v="0"/>
    <s v="National Aeronautics and Space Administration"/>
    <s v="Saturn V"/>
    <s v="Apollo 4"/>
    <s v="11/09/1967 noon"/>
    <x v="10"/>
    <s v="Launch Complex 39A | Kennedy Space Center, FL, USA"/>
    <x v="1"/>
    <x v="1"/>
    <x v="1"/>
  </r>
  <r>
    <s v="Thor Delta E1 | ESSA 6"/>
    <x v="0"/>
    <s v="United States Air Force"/>
    <s v="Thor Delta E1"/>
    <s v="ESSA 6"/>
    <s v="11/10/1967 5:53 p.m."/>
    <x v="10"/>
    <s v="Space Launch Complex 2E | Vandenberg SFB, CA, USA"/>
    <x v="1"/>
    <x v="1"/>
    <x v="1"/>
  </r>
  <r>
    <s v="X-15 | Flight 191"/>
    <x v="1"/>
    <s v="United States Air Force"/>
    <s v="North American X-15"/>
    <s v="Flight 191"/>
    <s v="11/15/1967 6:30 p.m."/>
    <x v="10"/>
    <s v="Edwards Air Force Base | Air launch to Suborbital flight"/>
    <x v="1"/>
    <x v="1"/>
    <x v="1"/>
  </r>
  <r>
    <s v="Kosmos 11K63 | DS-P1-Yu 11"/>
    <x v="0"/>
    <s v="Soviet Space Program"/>
    <s v="Kosmos 11K63"/>
    <s v="DS-P1-Yu 11"/>
    <s v="11/21/1967 2:29 p.m."/>
    <x v="10"/>
    <s v="133/3 (133L) | Plesetsk Cosmodrome, Russian Federation"/>
    <x v="3"/>
    <x v="3"/>
    <x v="3"/>
  </r>
  <r>
    <s v="Proton / UR-500 K/D | Soyuz 7K-L1 No.5L"/>
    <x v="1"/>
    <s v="Soviet Space Program"/>
    <s v="Proton"/>
    <s v="—"/>
    <s v="11/22/1967 7:07 p.m."/>
    <x v="10"/>
    <s v="81/24 (81P) | Baikonur Cosmodrome, Republic of Kazakhstan"/>
    <x v="0"/>
    <x v="0"/>
    <x v="0"/>
  </r>
  <r>
    <s v="Kosmos-3M | Zaliv 1"/>
    <x v="0"/>
    <s v="Soviet Space Program"/>
    <s v="Kosmos-3M"/>
    <s v="Zaliv 1"/>
    <s v="11/23/1967 3 p.m."/>
    <x v="10"/>
    <s v="132/2 | Plesetsk Cosmodrome, Russian Federation"/>
    <x v="3"/>
    <x v="3"/>
    <x v="3"/>
  </r>
  <r>
    <s v="Voskhod | Zenit-2 56"/>
    <x v="0"/>
    <s v="Soviet Space Program"/>
    <s v="Voskhod"/>
    <s v="Zenit-2 56"/>
    <s v="11/25/1967 11:30 a.m."/>
    <x v="10"/>
    <s v="41/1 | Plesetsk Cosmodrome, Russian Federation"/>
    <x v="3"/>
    <x v="3"/>
    <x v="3"/>
  </r>
  <r>
    <s v="SPARTA | WRESAT"/>
    <x v="0"/>
    <s v="Weapons Research Establishment"/>
    <s v="SPARTA"/>
    <s v="WRESAT"/>
    <s v="11/29/1967 4:49 a.m."/>
    <x v="10"/>
    <s v="Launch Area 8 | RAAF Woomera Range Complex"/>
    <x v="6"/>
    <x v="6"/>
    <x v="6"/>
  </r>
  <r>
    <s v="Voskhod | Zenit-4 37"/>
    <x v="0"/>
    <s v="Soviet Space Program"/>
    <s v="Voskhod"/>
    <s v="Zenit-4 37"/>
    <s v="12/03/1967 noon"/>
    <x v="10"/>
    <s v="41/1 | Plesetsk Cosmodrome, Russian Federation"/>
    <x v="3"/>
    <x v="3"/>
    <x v="3"/>
  </r>
  <r>
    <s v="Scout B | OV3-6"/>
    <x v="0"/>
    <s v="United States Air Force"/>
    <s v="Scout B"/>
    <s v="OV3-6"/>
    <s v="12/05/1967 1:03 a.m."/>
    <x v="10"/>
    <s v="Space Launch Complex 5 | Vandenberg SFB, CA, USA"/>
    <x v="1"/>
    <x v="1"/>
    <x v="1"/>
  </r>
  <r>
    <s v="Titan IIIB | KH-8 10"/>
    <x v="0"/>
    <s v="United States Air Force"/>
    <s v="Titan IIIB"/>
    <s v="KH-8 10"/>
    <s v="12/05/1967 6:45 p.m."/>
    <x v="10"/>
    <s v="Space Launch Complex 4W | Vandenberg SFB, CA, USA"/>
    <x v="1"/>
    <x v="1"/>
    <x v="1"/>
  </r>
  <r>
    <s v="Thorad SLV-2G Agena D | KH-4B 2"/>
    <x v="0"/>
    <s v="United States Air Force"/>
    <s v="Thorad SLV-2G Agena D"/>
    <s v="KH-4B 2"/>
    <s v="12/09/1967 10:25 p.m."/>
    <x v="10"/>
    <s v="Space Launch Complex 1W | Vandenberg SFB, CA, USA"/>
    <x v="1"/>
    <x v="1"/>
    <x v="1"/>
  </r>
  <r>
    <s v="Thor Delta E1 | Pioneer 8"/>
    <x v="0"/>
    <s v="United States Air Force"/>
    <s v="Thor Delta E1"/>
    <s v="Pioneer 8"/>
    <s v="12/13/1967 2:08 p.m."/>
    <x v="10"/>
    <s v="Space Launch Complex 17B | Cape Canaveral, FL, USA"/>
    <x v="1"/>
    <x v="1"/>
    <x v="1"/>
  </r>
  <r>
    <s v="Voskhod | Zenit-2 57"/>
    <x v="0"/>
    <s v="Soviet Space Program"/>
    <s v="Voskhod"/>
    <s v="Zenit-2 57"/>
    <s v="12/16/1967 noon"/>
    <x v="10"/>
    <s v="41/1 | Plesetsk Cosmodrome, Russian Federation"/>
    <x v="3"/>
    <x v="3"/>
    <x v="3"/>
  </r>
  <r>
    <s v="Kosmos-2I 63S1 | DS-U1-G 2"/>
    <x v="0"/>
    <s v="Soviet Space Program"/>
    <s v="Kosmos-2I 63S1"/>
    <s v="DS-U1-G 2"/>
    <s v="12/19/1967 6:30 a.m."/>
    <x v="10"/>
    <s v="86/1 | Kapustin Yar, Russian Federation"/>
    <x v="3"/>
    <x v="3"/>
    <x v="3"/>
  </r>
  <r>
    <s v="Kosmos 11K63 | DS-U2-V 3"/>
    <x v="0"/>
    <s v="Soviet Space Program"/>
    <s v="Kosmos 11K63"/>
    <s v="DS-U2-V 3"/>
    <s v="12/26/1967 9:01 a.m."/>
    <x v="10"/>
    <s v="86/4 | Kapustin Yar, Russian Federation"/>
    <x v="3"/>
    <x v="3"/>
    <x v="3"/>
  </r>
  <r>
    <s v="Tsiklon-2A | US-AO 3"/>
    <x v="0"/>
    <s v="Soviet Space Program"/>
    <s v="Tsiklon-2A"/>
    <s v="US-AO 3"/>
    <s v="12/27/1967 11:28 a.m."/>
    <x v="10"/>
    <s v="90/19 | Baikonur Cosmodrome, Republic of Kazakhstan"/>
    <x v="0"/>
    <x v="0"/>
    <x v="0"/>
  </r>
  <r>
    <s v="Atlas SLV-3C Centaur | Surveyor 7"/>
    <x v="0"/>
    <s v="United States Air Force"/>
    <s v="Atlas SLV-3C Centaur"/>
    <s v="Surveyor 7"/>
    <s v="01/07/1968 6:30 a.m."/>
    <x v="11"/>
    <s v="Launch Complex 36A | Cape Canaveral, FL, USA"/>
    <x v="1"/>
    <x v="1"/>
    <x v="1"/>
  </r>
  <r>
    <s v="Thor Delta E1 | GEOS B"/>
    <x v="0"/>
    <s v="United States Air Force"/>
    <s v="Thor Delta E1"/>
    <s v="GEOS B"/>
    <s v="01/11/1968 4:16 p.m."/>
    <x v="11"/>
    <s v="Space Launch Complex 2E | Vandenberg SFB, CA, USA"/>
    <x v="1"/>
    <x v="1"/>
    <x v="1"/>
  </r>
  <r>
    <s v="Voskhod | Zenit-2 58"/>
    <x v="0"/>
    <s v="Soviet Space Program"/>
    <s v="Voskhod"/>
    <s v="Zenit-2 58"/>
    <s v="01/16/1968 noon"/>
    <x v="11"/>
    <s v="41/1 | Plesetsk Cosmodrome, Russian Federation"/>
    <x v="3"/>
    <x v="3"/>
    <x v="3"/>
  </r>
  <r>
    <s v="Thor SLV-2A Agena D | Multigroup 3 &amp; Setter 1B-2"/>
    <x v="0"/>
    <s v="United States Air Force"/>
    <s v="Thor SLV-2A Agena D"/>
    <s v="Multigroup 3 &amp; Setter 1B-2"/>
    <s v="01/17/1968 10:12 a.m."/>
    <x v="11"/>
    <s v="Space Launch Complex 2W | Vandenberg SFB, CA, USA"/>
    <x v="1"/>
    <x v="1"/>
    <x v="1"/>
  </r>
  <r>
    <s v="Titan IIIB | KH-8 11"/>
    <x v="0"/>
    <s v="United States Air Force"/>
    <s v="Titan IIIB"/>
    <s v="KH-8 11"/>
    <s v="01/18/1968 7:04 p.m."/>
    <x v="11"/>
    <s v="Space Launch Complex 4W | Vandenberg SFB, CA, USA"/>
    <x v="1"/>
    <x v="1"/>
    <x v="1"/>
  </r>
  <r>
    <s v="Kosmos-3M | Tselina-O 2"/>
    <x v="0"/>
    <s v="Soviet Space Program"/>
    <s v="Kosmos-3M"/>
    <s v="Tselina-O 2"/>
    <s v="01/19/1968 10 p.m."/>
    <x v="11"/>
    <s v="132/2 | Plesetsk Cosmodrome, Russian Federation"/>
    <x v="3"/>
    <x v="3"/>
    <x v="3"/>
  </r>
  <r>
    <s v="Saturn IB | Apollo 5"/>
    <x v="0"/>
    <s v="National Aeronautics and Space Administration"/>
    <s v="Saturn IB"/>
    <s v="Apollo 5"/>
    <s v="01/22/1968 10:48 p.m."/>
    <x v="11"/>
    <s v="Launch Complex 34 | Cape Canaveral, FL, USA"/>
    <x v="1"/>
    <x v="1"/>
    <x v="1"/>
  </r>
  <r>
    <s v="Thorad SLV-2G Agena D | KH-4A 45"/>
    <x v="0"/>
    <s v="United States Air Force"/>
    <s v="Thorad SLV-2G Agena D"/>
    <s v="KH-4A 45"/>
    <s v="01/24/1968 10:26 p.m."/>
    <x v="11"/>
    <s v="Space Launch Complex 1E | Vandenberg SFB, CA, USA"/>
    <x v="1"/>
    <x v="1"/>
    <x v="1"/>
  </r>
  <r>
    <s v="Voskhod | Zenit-4 38"/>
    <x v="0"/>
    <s v="Soviet Space Program"/>
    <s v="Voskhod"/>
    <s v="Zenit-4 38"/>
    <s v="02/06/1968 8 a.m."/>
    <x v="11"/>
    <s v="31/6 | Baikonur Cosmodrome, Republic of Kazakhstan"/>
    <x v="0"/>
    <x v="0"/>
    <x v="0"/>
  </r>
  <r>
    <s v="Molniya-M | Ye-6LS 112"/>
    <x v="1"/>
    <s v="Soviet Space Program"/>
    <s v="Molniya-M"/>
    <s v="Ye-6LS 112"/>
    <s v="02/07/1968 10:43 a.m."/>
    <x v="11"/>
    <s v="1/5 | Baikonur Cosmodrome, Republic of Kazakhstan"/>
    <x v="0"/>
    <x v="0"/>
    <x v="0"/>
  </r>
  <r>
    <s v="Kosmos 11K63 | DS-U2-V 4"/>
    <x v="0"/>
    <s v="Soviet Space Program"/>
    <s v="Kosmos 11K63"/>
    <s v="DS-U2-V 4"/>
    <s v="02/20/1968 10:03 a.m."/>
    <x v="11"/>
    <s v="86/4 | Kapustin Yar, Russian Federation"/>
    <x v="3"/>
    <x v="3"/>
    <x v="3"/>
  </r>
  <r>
    <s v="Kosmos-3M | Sfera 1"/>
    <x v="0"/>
    <s v="Soviet Space Program"/>
    <s v="Kosmos-3M"/>
    <s v="Sfera 1"/>
    <s v="02/20/1968 4 p.m."/>
    <x v="11"/>
    <s v="132/2 | Plesetsk Cosmodrome, Russian Federation"/>
    <x v="3"/>
    <x v="3"/>
    <x v="3"/>
  </r>
  <r>
    <s v="Scout A | Transit-O 18"/>
    <x v="0"/>
    <s v="United States Air Force"/>
    <s v="Scout A"/>
    <s v="Transit-O 18"/>
    <s v="03/02/1968 3:55 a.m."/>
    <x v="11"/>
    <s v="Space Launch Complex 5 | Vandenberg SFB, CA, USA"/>
    <x v="1"/>
    <x v="1"/>
    <x v="1"/>
  </r>
  <r>
    <s v="Proton / UR-500 K/D | Zond 4"/>
    <x v="0"/>
    <s v="Soviet Space Program"/>
    <s v="Proton"/>
    <s v="—"/>
    <s v="03/02/1968 6:29 p.m."/>
    <x v="11"/>
    <s v="81/23 (81L) | Baikonur Cosmodrome, Republic of Kazakhstan"/>
    <x v="0"/>
    <x v="0"/>
    <x v="0"/>
  </r>
  <r>
    <s v="Atlas SLV-3A Agena D | OGO 5"/>
    <x v="0"/>
    <s v="United States Air Force"/>
    <s v="Atlas SLV-3A Agena D"/>
    <s v="OGO 5"/>
    <s v="03/04/1968 1:06 p.m."/>
    <x v="11"/>
    <s v="Space Launch Complex 13 | Cape Canaveral, FL, USA"/>
    <x v="1"/>
    <x v="1"/>
    <x v="1"/>
  </r>
  <r>
    <s v="Kosmos 11K63 | DS-P1-I 3"/>
    <x v="0"/>
    <s v="Soviet Space Program"/>
    <s v="Kosmos 11K63"/>
    <s v="DS-P1-I 3"/>
    <s v="03/05/1968 11:20 a.m."/>
    <x v="11"/>
    <s v="133/3 (133L) | Plesetsk Cosmodrome, Russian Federation"/>
    <x v="3"/>
    <x v="3"/>
    <x v="3"/>
  </r>
  <r>
    <s v="Voskhod | Zenit-2 59"/>
    <x v="0"/>
    <s v="Soviet Space Program"/>
    <s v="Voskhod"/>
    <s v="Zenit-2 59"/>
    <s v="03/05/1968 12:30 p.m."/>
    <x v="11"/>
    <s v="41/1 | Plesetsk Cosmodrome, Russian Federation"/>
    <x v="3"/>
    <x v="3"/>
    <x v="3"/>
  </r>
  <r>
    <s v="Scout B | Explorer 37"/>
    <x v="0"/>
    <s v="National Aeronautics and Space Administration"/>
    <s v="Scout B"/>
    <s v="Explorer 37"/>
    <s v="03/05/1968 6:28 p.m."/>
    <x v="11"/>
    <s v="Launch Area 3A | Wallops Island, Virginia, USA"/>
    <x v="1"/>
    <x v="1"/>
    <x v="1"/>
  </r>
  <r>
    <s v="Kosmos 11K63 | DS-U1-Ya 1"/>
    <x v="1"/>
    <s v="Soviet Space Program"/>
    <s v="Kosmos 11K63"/>
    <s v="DS-U1-Ya 1"/>
    <s v="03/06/1968 11:02 a.m."/>
    <x v="11"/>
    <s v="86/4 | Kapustin Yar, Russian Federation"/>
    <x v="3"/>
    <x v="3"/>
    <x v="3"/>
  </r>
  <r>
    <s v="Titan IIIB | KH-8 12"/>
    <x v="0"/>
    <s v="United States Air Force"/>
    <s v="Titan IIIB"/>
    <s v="KH-8 12"/>
    <s v="03/13/1968 7:51 p.m."/>
    <x v="11"/>
    <s v="Space Launch Complex 4W | Vandenberg SFB, CA, USA"/>
    <x v="1"/>
    <x v="1"/>
    <x v="1"/>
  </r>
  <r>
    <s v="Vostok 8A92M | Meteor-1 9"/>
    <x v="0"/>
    <s v="Soviet Space Program"/>
    <s v="Vostok 8A92M"/>
    <s v="Meteor-1 9"/>
    <s v="03/14/1968 9:34 a.m."/>
    <x v="11"/>
    <s v="41/1 | Plesetsk Cosmodrome, Russian Federation"/>
    <x v="3"/>
    <x v="3"/>
    <x v="3"/>
  </r>
  <r>
    <s v="Thorad SLV-2G Agena D | KH-4A 46"/>
    <x v="0"/>
    <s v="United States Air Force"/>
    <s v="Thorad SLV-2G Agena D"/>
    <s v="KH-4A 46"/>
    <s v="03/14/1968 10 p.m."/>
    <x v="11"/>
    <s v="Space Launch Complex 1E | Vandenberg SFB, CA, USA"/>
    <x v="1"/>
    <x v="1"/>
    <x v="1"/>
  </r>
  <r>
    <s v="Voskhod | Zenit-4 39"/>
    <x v="0"/>
    <s v="Soviet Space Program"/>
    <s v="Voskhod"/>
    <s v="Zenit-4 39"/>
    <s v="03/16/1968 12:30 p.m."/>
    <x v="11"/>
    <s v="41/1 | Plesetsk Cosmodrome, Russian Federation"/>
    <x v="3"/>
    <x v="3"/>
    <x v="3"/>
  </r>
  <r>
    <s v="Voskhod | Zenit-2M 1"/>
    <x v="0"/>
    <s v="Soviet Space Program"/>
    <s v="Voskhod"/>
    <s v="Zenit-2M 1"/>
    <s v="03/21/1968 9:50 a.m."/>
    <x v="11"/>
    <s v="1/5 | Baikonur Cosmodrome, Republic of Kazakhstan"/>
    <x v="0"/>
    <x v="0"/>
    <x v="0"/>
  </r>
  <r>
    <s v="Tsiklon-2A | US-AO 4"/>
    <x v="0"/>
    <s v="Soviet Space Program"/>
    <s v="Tsiklon-2A"/>
    <s v="US-AO 4"/>
    <s v="03/22/1968 9:30 a.m."/>
    <x v="11"/>
    <s v="90/19 | Baikonur Cosmodrome, Republic of Kazakhstan"/>
    <x v="0"/>
    <x v="0"/>
    <x v="0"/>
  </r>
  <r>
    <s v="Voskhod | Zenit-2 60"/>
    <x v="0"/>
    <s v="Soviet Space Program"/>
    <s v="Voskhod"/>
    <s v="Zenit-2 60"/>
    <s v="04/03/1968 11 a.m."/>
    <x v="11"/>
    <s v="41/1 | Plesetsk Cosmodrome, Russian Federation"/>
    <x v="3"/>
    <x v="3"/>
    <x v="3"/>
  </r>
  <r>
    <s v="Saturn V | Apollo 6"/>
    <x v="2"/>
    <s v="National Aeronautics and Space Administration"/>
    <s v="Saturn V"/>
    <s v="Apollo 6"/>
    <s v="04/04/1968 noon"/>
    <x v="11"/>
    <s v="Launch Complex 39A | Kennedy Space Center, FL, USA"/>
    <x v="1"/>
    <x v="1"/>
    <x v="1"/>
  </r>
  <r>
    <s v="Atlas F | OV1-13 &amp; 14"/>
    <x v="0"/>
    <s v="United States Air Force"/>
    <s v="Atlas F"/>
    <s v="OV1-13 &amp; 14"/>
    <s v="04/06/1968 9:59 a.m."/>
    <x v="11"/>
    <s v="576A2 | Vandenberg SFB, CA, USA"/>
    <x v="1"/>
    <x v="1"/>
    <x v="1"/>
  </r>
  <r>
    <s v="Molniya-M | Luna-14"/>
    <x v="0"/>
    <s v="Soviet Space Program"/>
    <s v="Molniya-M"/>
    <s v="Luna-14"/>
    <s v="04/07/1968 10:09 a.m."/>
    <x v="11"/>
    <s v="1/5 | Baikonur Cosmodrome, Republic of Kazakhstan"/>
    <x v="0"/>
    <x v="0"/>
    <x v="0"/>
  </r>
  <r>
    <s v="Kosmos 11K63 | DS-P1-Yu 12"/>
    <x v="0"/>
    <s v="Soviet Space Program"/>
    <s v="Kosmos 11K63"/>
    <s v="DS-P1-Yu 12"/>
    <s v="04/09/1968 11:26 a.m."/>
    <x v="11"/>
    <s v="133/3 (133L) | Plesetsk Cosmodrome, Russian Federation"/>
    <x v="3"/>
    <x v="3"/>
    <x v="3"/>
  </r>
  <r>
    <s v="Soyuz | Kosmos 212"/>
    <x v="0"/>
    <s v="Soviet Space Program"/>
    <s v="Soyuz"/>
    <s v="—"/>
    <s v="04/14/1968 10 a.m."/>
    <x v="11"/>
    <s v="31/6 | Baikonur Cosmodrome, Republic of Kazakhstan"/>
    <x v="0"/>
    <x v="0"/>
    <x v="0"/>
  </r>
  <r>
    <s v="Soyuz | Kosmos 213"/>
    <x v="0"/>
    <s v="Soviet Space Program"/>
    <s v="Soyuz"/>
    <s v="—"/>
    <s v="04/15/1968 9:34 a.m."/>
    <x v="11"/>
    <s v="1/5 | Baikonur Cosmodrome, Republic of Kazakhstan"/>
    <x v="0"/>
    <x v="0"/>
    <x v="0"/>
  </r>
  <r>
    <s v="Titan IIIB | KH-8 13"/>
    <x v="0"/>
    <s v="United States Air Force"/>
    <s v="Titan IIIB"/>
    <s v="KH-8 13"/>
    <s v="04/17/1968 5 p.m."/>
    <x v="11"/>
    <s v="Space Launch Complex 4W | Vandenberg SFB, CA, USA"/>
    <x v="1"/>
    <x v="1"/>
    <x v="1"/>
  </r>
  <r>
    <s v="Voskhod | Zenit-4 40"/>
    <x v="0"/>
    <s v="Soviet Space Program"/>
    <s v="Voskhod"/>
    <s v="Zenit-4 40"/>
    <s v="04/18/1968 10:30 a.m."/>
    <x v="11"/>
    <s v="41/1 | Plesetsk Cosmodrome, Russian Federation"/>
    <x v="3"/>
    <x v="3"/>
    <x v="3"/>
  </r>
  <r>
    <s v="Kosmos 11K63 | DS-U1-A"/>
    <x v="0"/>
    <s v="Soviet Space Program"/>
    <s v="Kosmos 11K63"/>
    <s v="DS-U1-A"/>
    <s v="04/18/1968 10:29 p.m."/>
    <x v="11"/>
    <s v="86/4 | Kapustin Yar, Russian Federation"/>
    <x v="3"/>
    <x v="3"/>
    <x v="3"/>
  </r>
  <r>
    <s v="Voskhod | Zenit-2 61"/>
    <x v="0"/>
    <s v="Soviet Space Program"/>
    <s v="Voskhod"/>
    <s v="Zenit-2 61"/>
    <s v="04/20/1968 10:30 a.m."/>
    <x v="11"/>
    <s v="31/6 | Baikonur Cosmodrome, Republic of Kazakhstan"/>
    <x v="0"/>
    <x v="0"/>
    <x v="0"/>
  </r>
  <r>
    <s v="Molniya-M | Molniya-1 8"/>
    <x v="0"/>
    <s v="Soviet Space Program"/>
    <s v="Molniya-M"/>
    <s v="Molniya-1 8"/>
    <s v="04/21/1968 4:20 a.m."/>
    <x v="11"/>
    <s v="1/5 | Baikonur Cosmodrome, Republic of Kazakhstan"/>
    <x v="0"/>
    <x v="0"/>
    <x v="0"/>
  </r>
  <r>
    <s v="Proton / UR-500 K/D | Soyuz 7K-L1 No.7L"/>
    <x v="1"/>
    <s v="Soviet Space Program"/>
    <s v="Proton"/>
    <s v="—"/>
    <s v="04/22/1968 11:01 p.m."/>
    <x v="11"/>
    <s v="81/24 (81P) | Baikonur Cosmodrome, Republic of Kazakhstan"/>
    <x v="0"/>
    <x v="0"/>
    <x v="0"/>
  </r>
  <r>
    <s v="Tsiklon-2A | I2M 1"/>
    <x v="0"/>
    <s v="Soviet Space Program"/>
    <s v="Tsiklon-2A"/>
    <s v="I2M 1"/>
    <s v="04/24/1968 4 p.m."/>
    <x v="11"/>
    <s v="90/20 | Baikonur Cosmodrome, Republic of Kazakhstan"/>
    <x v="0"/>
    <x v="0"/>
    <x v="0"/>
  </r>
  <r>
    <s v="R-36O 8K69 | OGCh 17"/>
    <x v="0"/>
    <s v="Soviet Space Program"/>
    <s v="R-36O 8K69"/>
    <s v="OGCh 17"/>
    <s v="04/25/1968 12:45 a.m."/>
    <x v="11"/>
    <s v="162/36 | Baikonur Cosmodrome, Republic of Kazakhstan"/>
    <x v="0"/>
    <x v="0"/>
    <x v="0"/>
  </r>
  <r>
    <s v="Kosmos 11K63 | DS-U2-D 2"/>
    <x v="0"/>
    <s v="Soviet Space Program"/>
    <s v="Kosmos 11K63"/>
    <s v="DS-U2-D 2"/>
    <s v="04/26/1968 4:42 a.m."/>
    <x v="11"/>
    <s v="86/4 | Kapustin Yar, Russian Federation"/>
    <x v="3"/>
    <x v="3"/>
    <x v="3"/>
  </r>
  <r>
    <s v="Thorad SLV-2G Agena D | KH-4B 3"/>
    <x v="0"/>
    <s v="United States Air Force"/>
    <s v="Thorad SLV-2G Agena D"/>
    <s v="KH-4B 3"/>
    <s v="05/01/1968 9:31 p.m."/>
    <x v="11"/>
    <s v="Space Launch Complex 3W | Vandenberg SFB, CA, USA"/>
    <x v="1"/>
    <x v="1"/>
    <x v="1"/>
  </r>
  <r>
    <s v="Kosmos-3M | Zaliv 2"/>
    <x v="0"/>
    <s v="Soviet Space Program"/>
    <s v="Kosmos-3M"/>
    <s v="Zaliv 2"/>
    <s v="05/07/1968 1:58 p.m."/>
    <x v="11"/>
    <s v="132/2 | Plesetsk Cosmodrome, Russian Federation"/>
    <x v="3"/>
    <x v="3"/>
    <x v="3"/>
  </r>
  <r>
    <s v="Scout B | ESRO 2B"/>
    <x v="0"/>
    <s v="European Space Research Organisation"/>
    <s v="Scout B"/>
    <s v="ESRO 2B"/>
    <s v="05/17/1968 2:06 a.m."/>
    <x v="11"/>
    <s v="Space Launch Complex 5 | Vandenberg SFB, CA, USA"/>
    <x v="1"/>
    <x v="1"/>
    <x v="1"/>
  </r>
  <r>
    <s v="Thorad SLV-2G Agena D | Nimbus B"/>
    <x v="1"/>
    <s v="United States Air Force"/>
    <s v="Thorad SLV-2G Agena D"/>
    <s v="Nimbus B"/>
    <s v="05/18/1968 8:23 a.m."/>
    <x v="11"/>
    <s v="Space Launch Complex 2E | Vandenberg SFB, CA, USA"/>
    <x v="1"/>
    <x v="1"/>
    <x v="1"/>
  </r>
  <r>
    <s v="R-36O 8K69 | OGCh 18"/>
    <x v="0"/>
    <s v="Soviet Space Program"/>
    <s v="R-36O 8K69"/>
    <s v="OGCh 18"/>
    <s v="05/20/1968 10:05 p.m."/>
    <x v="11"/>
    <s v="162/36 | Baikonur Cosmodrome, Republic of Kazakhstan"/>
    <x v="0"/>
    <x v="0"/>
    <x v="0"/>
  </r>
  <r>
    <s v="Thor Burner 2 | DSAP-4B F1"/>
    <x v="0"/>
    <s v="United States Air Force"/>
    <s v="Thor Burner 2"/>
    <s v="DSAP-4B F1"/>
    <s v="05/23/1968 4:38 a.m."/>
    <x v="11"/>
    <s v="Space Launch Complex 10W | Vandenberg SFB, CA, USA"/>
    <x v="1"/>
    <x v="1"/>
    <x v="1"/>
  </r>
  <r>
    <s v="Kosmos 11K63 | DS-P1-Yu 13"/>
    <x v="0"/>
    <s v="Soviet Space Program"/>
    <s v="Kosmos 11K63"/>
    <s v="DS-P1-Yu 13"/>
    <s v="05/24/1968 7:04 a.m."/>
    <x v="11"/>
    <s v="86/4 | Kapustin Yar, Russian Federation"/>
    <x v="3"/>
    <x v="3"/>
    <x v="3"/>
  </r>
  <r>
    <s v="R-36O 8K69 | OGCh 19"/>
    <x v="0"/>
    <s v="Soviet Space Program"/>
    <s v="R-36O 8K69"/>
    <s v="OGCh 19"/>
    <s v="05/27/1968 11:15 p.m."/>
    <x v="11"/>
    <s v="161/35 | Baikonur Cosmodrome, Republic of Kazakhstan"/>
    <x v="0"/>
    <x v="0"/>
    <x v="0"/>
  </r>
  <r>
    <s v="Kosmos 11K63 | DS-P1-Yu 14"/>
    <x v="0"/>
    <s v="Soviet Space Program"/>
    <s v="Kosmos 11K63"/>
    <s v="DS-P1-Yu 14"/>
    <s v="05/30/1968 8:29 p.m."/>
    <x v="11"/>
    <s v="133/3 (133L) | Plesetsk Cosmodrome, Russian Federation"/>
    <x v="3"/>
    <x v="3"/>
    <x v="3"/>
  </r>
  <r>
    <s v="Voskhod | Zenit-2 62"/>
    <x v="0"/>
    <s v="Soviet Space Program"/>
    <s v="Voskhod"/>
    <s v="Zenit-2 62"/>
    <s v="06/01/1968 10:50 a.m."/>
    <x v="11"/>
    <s v="41/1 | Plesetsk Cosmodrome, Russian Federation"/>
    <x v="3"/>
    <x v="3"/>
    <x v="3"/>
  </r>
  <r>
    <s v="Voskhod | Zenit-4 41"/>
    <x v="0"/>
    <s v="Soviet Space Program"/>
    <s v="Voskhod"/>
    <s v="Zenit-4 41"/>
    <s v="06/04/1968 6:45 a.m."/>
    <x v="11"/>
    <s v="31/6 | Baikonur Cosmodrome, Republic of Kazakhstan"/>
    <x v="0"/>
    <x v="0"/>
    <x v="0"/>
  </r>
  <r>
    <s v="Kosmos-3M | Sfera 2"/>
    <x v="1"/>
    <s v="Soviet Space Program"/>
    <s v="Kosmos-3M"/>
    <s v="Sfera 2"/>
    <s v="06/04/1968 6:45 p.m."/>
    <x v="11"/>
    <s v="132/2 | Plesetsk Cosmodrome, Russian Federation"/>
    <x v="3"/>
    <x v="3"/>
    <x v="3"/>
  </r>
  <r>
    <s v="Titan IIIB | KH-8 14"/>
    <x v="0"/>
    <s v="United States Air Force"/>
    <s v="Titan IIIB"/>
    <s v="KH-8 14"/>
    <s v="06/05/1968 5:33 p.m."/>
    <x v="11"/>
    <s v="Space Launch Complex 4W | Vandenberg SFB, CA, USA"/>
    <x v="1"/>
    <x v="1"/>
    <x v="1"/>
  </r>
  <r>
    <s v="Kosmos 11K63 | DS-U1-Ya 2"/>
    <x v="0"/>
    <s v="Soviet Space Program"/>
    <s v="Kosmos 11K63"/>
    <s v="DS-U1-Ya 2"/>
    <s v="06/11/1968 9:29 p.m."/>
    <x v="11"/>
    <s v="86/4 | Kapustin Yar, Russian Federation"/>
    <x v="3"/>
    <x v="3"/>
    <x v="3"/>
  </r>
  <r>
    <s v="Vostok 8A92M | Meteor-1 10"/>
    <x v="0"/>
    <s v="Soviet Space Program"/>
    <s v="Vostok 8A92M"/>
    <s v="Meteor-1 10"/>
    <s v="06/12/1968 1:14 p.m."/>
    <x v="11"/>
    <s v="41/1 | Plesetsk Cosmodrome, Russian Federation"/>
    <x v="3"/>
    <x v="3"/>
    <x v="3"/>
  </r>
  <r>
    <s v="Titan IIIC | IDCSP 20 to 27"/>
    <x v="0"/>
    <s v="United States Air Force"/>
    <s v="Titan IIIC"/>
    <s v="IDCSP 20 to 27"/>
    <s v="06/13/1968 2:03 p.m."/>
    <x v="11"/>
    <s v="Space Launch Complex 41 | Cape Canaveral, FL, USA"/>
    <x v="1"/>
    <x v="1"/>
    <x v="1"/>
  </r>
  <r>
    <s v="Kosmos 11K65 | Strela-2 4"/>
    <x v="1"/>
    <s v="Soviet Space Program"/>
    <s v="Kosmos 11K65"/>
    <s v="Strela-2 4"/>
    <s v="06/15/1968 12:25 p.m."/>
    <x v="11"/>
    <s v="41/15 | Baikonur Cosmodrome, Republic of Kazakhstan"/>
    <x v="0"/>
    <x v="0"/>
    <x v="0"/>
  </r>
  <r>
    <s v="Voskhod | Zenit-4 42"/>
    <x v="0"/>
    <s v="Soviet Space Program"/>
    <s v="Voskhod"/>
    <s v="Zenit-4 42"/>
    <s v="06/18/1968 6:15 a.m."/>
    <x v="11"/>
    <s v="31/6 | Baikonur Cosmodrome, Republic of Kazakhstan"/>
    <x v="0"/>
    <x v="0"/>
    <x v="0"/>
  </r>
  <r>
    <s v="Thorad SLV-2G Agena D | KH-4A 47"/>
    <x v="0"/>
    <s v="United States Air Force"/>
    <s v="Thorad SLV-2G Agena D"/>
    <s v="KH-4A 47"/>
    <s v="06/20/1968 9:46 p.m."/>
    <x v="11"/>
    <s v="Space Launch Complex 1E | Vandenberg SFB, CA, USA"/>
    <x v="1"/>
    <x v="1"/>
    <x v="1"/>
  </r>
  <r>
    <s v="Voskhod | Zenit-2M 2"/>
    <x v="0"/>
    <s v="Soviet Space Program"/>
    <s v="Voskhod"/>
    <s v="Zenit-2M 2"/>
    <s v="06/21/1968 noon"/>
    <x v="11"/>
    <s v="1/5 | Baikonur Cosmodrome, Republic of Kazakhstan"/>
    <x v="0"/>
    <x v="0"/>
    <x v="0"/>
  </r>
  <r>
    <s v="Voskhod | Zenit-4 43"/>
    <x v="0"/>
    <s v="Soviet Space Program"/>
    <s v="Voskhod"/>
    <s v="Zenit-4 43"/>
    <s v="06/26/1968 11 a.m."/>
    <x v="11"/>
    <s v="41/1 | Plesetsk Cosmodrome, Russian Federation"/>
    <x v="3"/>
    <x v="3"/>
    <x v="3"/>
  </r>
  <r>
    <s v="Thor Delta J | RAE 1"/>
    <x v="0"/>
    <s v="United States Air Force"/>
    <s v="Thor Delta J"/>
    <s v="RAE 1"/>
    <s v="07/04/1968 5:26 p.m."/>
    <x v="11"/>
    <s v="Space Launch Complex 2E | Vandenberg SFB, CA, USA"/>
    <x v="1"/>
    <x v="1"/>
    <x v="1"/>
  </r>
  <r>
    <s v="Kosmos 11K63 | DS-U3-S 2"/>
    <x v="0"/>
    <s v="Soviet Space Program"/>
    <s v="Kosmos 11K63"/>
    <s v="DS-U3-S 2"/>
    <s v="07/05/1968 6:59 a.m."/>
    <x v="11"/>
    <s v="86/4 | Kapustin Yar, Russian Federation"/>
    <x v="3"/>
    <x v="3"/>
    <x v="3"/>
  </r>
  <r>
    <s v="Molniya-M | Molniya-1 9"/>
    <x v="0"/>
    <s v="Soviet Space Program"/>
    <s v="Molniya-M"/>
    <s v="Molniya-1 9"/>
    <s v="07/05/1968 3:25 p.m."/>
    <x v="11"/>
    <s v="1/5 | Baikonur Cosmodrome, Republic of Kazakhstan"/>
    <x v="0"/>
    <x v="0"/>
    <x v="0"/>
  </r>
  <r>
    <s v="Voskhod | Zenit-2 63"/>
    <x v="0"/>
    <s v="Soviet Space Program"/>
    <s v="Voskhod"/>
    <s v="Zenit-2 63"/>
    <s v="07/10/1968 7:49 p.m."/>
    <x v="11"/>
    <s v="31/6 | Baikonur Cosmodrome, Republic of Kazakhstan"/>
    <x v="0"/>
    <x v="0"/>
    <x v="0"/>
  </r>
  <r>
    <s v="Atlas F | OV1-15"/>
    <x v="0"/>
    <s v="United States Air Force"/>
    <s v="Atlas F"/>
    <s v="OV1-15"/>
    <s v="07/11/1968 7:30 p.m."/>
    <x v="11"/>
    <s v="576A2 | Vandenberg SFB, CA, USA"/>
    <x v="1"/>
    <x v="1"/>
    <x v="1"/>
  </r>
  <r>
    <s v="Voskhod | Zenit-4 44"/>
    <x v="0"/>
    <s v="Soviet Space Program"/>
    <s v="Voskhod"/>
    <s v="Zenit-4 44"/>
    <s v="07/16/1968 1:10 p.m."/>
    <x v="11"/>
    <s v="41/1 | Plesetsk Cosmodrome, Russian Federation"/>
    <x v="3"/>
    <x v="3"/>
    <x v="3"/>
  </r>
  <r>
    <s v="Kosmos 11K63 | DS-P1-Yu 15"/>
    <x v="0"/>
    <s v="Soviet Space Program"/>
    <s v="Kosmos 11K63"/>
    <s v="DS-P1-Yu 15"/>
    <s v="07/18/1968 7:59 p.m."/>
    <x v="11"/>
    <s v="133/3 (133L) | Plesetsk Cosmodrome, Russian Federation"/>
    <x v="3"/>
    <x v="3"/>
    <x v="3"/>
  </r>
  <r>
    <s v="Proton / UR-500 K/D | Soyuz 7K-L1 No.8L"/>
    <x v="1"/>
    <s v="Soviet Space Program"/>
    <s v="Proton"/>
    <s v="—"/>
    <s v="07/21/1968 midnight"/>
    <x v="11"/>
    <s v="81/23 (81L) | Baikonur Cosmodrome, Republic of Kazakhstan"/>
    <x v="0"/>
    <x v="0"/>
    <x v="0"/>
  </r>
  <r>
    <s v="Voskhod | Zenit-4 45"/>
    <x v="0"/>
    <s v="Soviet Space Program"/>
    <s v="Voskhod"/>
    <s v="Zenit-4 45"/>
    <s v="07/30/1968 7 a.m."/>
    <x v="11"/>
    <s v="31/6 | Baikonur Cosmodrome, Republic of Kazakhstan"/>
    <x v="0"/>
    <x v="0"/>
    <x v="0"/>
  </r>
  <r>
    <s v="Atlas SLV-3A Agena D | Canyon 1"/>
    <x v="0"/>
    <s v="United States Air Force"/>
    <s v="Atlas SLV-3A Agena D"/>
    <s v="Canyon 1"/>
    <s v="08/06/1968 11:08 a.m."/>
    <x v="11"/>
    <s v="Space Launch Complex 13 | Cape Canaveral, FL, USA"/>
    <x v="1"/>
    <x v="1"/>
    <x v="1"/>
  </r>
  <r>
    <s v="Titan IIIB | KH-8 15"/>
    <x v="0"/>
    <s v="United States Air Force"/>
    <s v="Titan IIIB"/>
    <s v="KH-8 15"/>
    <s v="08/06/1968 4:30 p.m."/>
    <x v="11"/>
    <s v="Space Launch Complex 4W | Vandenberg SFB, CA, USA"/>
    <x v="1"/>
    <x v="1"/>
    <x v="1"/>
  </r>
  <r>
    <s v="Thorad SLV-2G Agena D | KH-4B 4"/>
    <x v="0"/>
    <s v="United States Air Force"/>
    <s v="Thorad SLV-2G Agena D"/>
    <s v="KH-4B 4"/>
    <s v="08/07/1968 9:36 p.m."/>
    <x v="11"/>
    <s v="Space Launch Complex 3W | Vandenberg SFB, CA, USA"/>
    <x v="1"/>
    <x v="1"/>
    <x v="1"/>
  </r>
  <r>
    <s v="Scout B | Explorer 39"/>
    <x v="0"/>
    <s v="National Aeronautics and Space Administration"/>
    <s v="Scout B"/>
    <s v="Explorer 39"/>
    <s v="08/08/1968 8:12 p.m."/>
    <x v="11"/>
    <s v="Space Launch Complex 5 | Vandenberg SFB, CA, USA"/>
    <x v="1"/>
    <x v="1"/>
    <x v="1"/>
  </r>
  <r>
    <s v="Voskhod | Zenit-2 64"/>
    <x v="0"/>
    <s v="Soviet Space Program"/>
    <s v="Voskhod"/>
    <s v="Zenit-2 64"/>
    <s v="08/09/1968 7 a.m."/>
    <x v="11"/>
    <s v="31/6 | Baikonur Cosmodrome, Republic of Kazakhstan"/>
    <x v="0"/>
    <x v="0"/>
    <x v="0"/>
  </r>
  <r>
    <s v="Atlas SLV-3C Centaur | ATS 4"/>
    <x v="0"/>
    <s v="United States Air Force"/>
    <s v="Atlas SLV-3C Centaur"/>
    <s v="ATS 4"/>
    <s v="08/10/1968 10:33 p.m."/>
    <x v="11"/>
    <s v="Launch Complex 36A | Cape Canaveral, FL, USA"/>
    <x v="1"/>
    <x v="1"/>
    <x v="1"/>
  </r>
  <r>
    <s v="Thor Delta N | ESSA 7"/>
    <x v="0"/>
    <s v="United States Air Force"/>
    <s v="Thor Delta N"/>
    <s v="ESSA 7"/>
    <s v="08/16/1968 11:24 a.m."/>
    <x v="11"/>
    <s v="Space Launch Complex 2E | Vandenberg SFB, CA, USA"/>
    <x v="1"/>
    <x v="1"/>
    <x v="1"/>
  </r>
  <r>
    <s v="Atlas Burner 2 | UVR"/>
    <x v="1"/>
    <s v="United States Air Force"/>
    <s v="Atlas Burner 2"/>
    <s v="UVR"/>
    <s v="08/16/1968 8:57 p.m."/>
    <x v="11"/>
    <s v="Space Launch Complex 3E | Vandenberg SFB, CA, USA"/>
    <x v="1"/>
    <x v="1"/>
    <x v="1"/>
  </r>
  <r>
    <s v="X-15 | Flight 197"/>
    <x v="0"/>
    <s v="United States Air Force"/>
    <s v="North American X-15"/>
    <s v="Flight 197"/>
    <s v="08/21/1968 5:05 p.m."/>
    <x v="11"/>
    <s v="Edwards Air Force Base | Air launch to Suborbital flight"/>
    <x v="1"/>
    <x v="1"/>
    <x v="1"/>
  </r>
  <r>
    <s v="Scout B | RAM C-2"/>
    <x v="0"/>
    <s v="National Aeronautics and Space Administration"/>
    <s v="Scout B"/>
    <s v="RAM C-2"/>
    <s v="08/22/1968 3:16 p.m."/>
    <x v="11"/>
    <s v="Launch Area 3A | Wallops Island, Virginia, USA"/>
    <x v="1"/>
    <x v="1"/>
    <x v="1"/>
  </r>
  <r>
    <s v="Kosmos 11K65 | Strela-2 5"/>
    <x v="0"/>
    <s v="Soviet Space Program"/>
    <s v="Kosmos 11K65"/>
    <s v="Strela-2 5"/>
    <s v="08/27/1968 11:29 a.m."/>
    <x v="11"/>
    <s v="41/15 | Baikonur Cosmodrome, Republic of Kazakhstan"/>
    <x v="0"/>
    <x v="0"/>
    <x v="0"/>
  </r>
  <r>
    <s v="Voskhod | Zenit-4 46"/>
    <x v="0"/>
    <s v="Soviet Space Program"/>
    <s v="Voskhod"/>
    <s v="Zenit-4 46"/>
    <s v="08/27/1968 12:29 p.m."/>
    <x v="11"/>
    <s v="41/1 | Plesetsk Cosmodrome, Russian Federation"/>
    <x v="3"/>
    <x v="3"/>
    <x v="3"/>
  </r>
  <r>
    <s v="Soyuz | Kosmos 238"/>
    <x v="0"/>
    <s v="Soviet Space Program"/>
    <s v="Soyuz"/>
    <s v="—"/>
    <s v="08/28/1968 10:04 a.m."/>
    <x v="11"/>
    <s v="31/6 | Baikonur Cosmodrome, Republic of Kazakhstan"/>
    <x v="0"/>
    <x v="0"/>
    <x v="0"/>
  </r>
  <r>
    <s v="Voskhod | Zenit-4 47"/>
    <x v="0"/>
    <s v="Soviet Space Program"/>
    <s v="Voskhod"/>
    <s v="Zenit-4 47"/>
    <s v="09/05/1968 7 a.m."/>
    <x v="11"/>
    <s v="31/6 | Baikonur Cosmodrome, Republic of Kazakhstan"/>
    <x v="0"/>
    <x v="0"/>
    <x v="0"/>
  </r>
  <r>
    <s v="Titan IIIB | KH-8 16"/>
    <x v="0"/>
    <s v="United States Air Force"/>
    <s v="Titan IIIB"/>
    <s v="KH-8 16"/>
    <s v="09/10/1968 6:30 p.m."/>
    <x v="11"/>
    <s v="Space Launch Complex 4W | Vandenberg SFB, CA, USA"/>
    <x v="1"/>
    <x v="1"/>
    <x v="1"/>
  </r>
  <r>
    <s v="Voskhod | Zenit-2 65"/>
    <x v="0"/>
    <s v="Soviet Space Program"/>
    <s v="Voskhod"/>
    <s v="Zenit-2 65"/>
    <s v="09/14/1968 6:50 a.m."/>
    <x v="11"/>
    <s v="31/6 | Baikonur Cosmodrome, Republic of Kazakhstan"/>
    <x v="0"/>
    <x v="0"/>
    <x v="0"/>
  </r>
  <r>
    <s v="Proton / UR-500 K/D | Zond 5"/>
    <x v="0"/>
    <s v="Soviet Space Program"/>
    <s v="Proton"/>
    <s v="—"/>
    <s v="09/14/1968 9:42 p.m."/>
    <x v="11"/>
    <s v="81/23 (81L) | Baikonur Cosmodrome, Republic of Kazakhstan"/>
    <x v="0"/>
    <x v="0"/>
    <x v="0"/>
  </r>
  <r>
    <s v="Voskhod | Zenit-4 48"/>
    <x v="0"/>
    <s v="Soviet Space Program"/>
    <s v="Voskhod"/>
    <s v="Zenit-4 48"/>
    <s v="09/16/1968 12:30 p.m."/>
    <x v="11"/>
    <s v="41/1 | Plesetsk Cosmodrome, Russian Federation"/>
    <x v="3"/>
    <x v="3"/>
    <x v="3"/>
  </r>
  <r>
    <s v="Thorad SLV-2G Agena D | KH-4A 48"/>
    <x v="0"/>
    <s v="United States Air Force"/>
    <s v="Thorad SLV-2G Agena D"/>
    <s v="KH-4A 48"/>
    <s v="09/18/1968 9:32 p.m."/>
    <x v="11"/>
    <s v="Space Launch Complex 1E | Vandenberg SFB, CA, USA"/>
    <x v="1"/>
    <x v="1"/>
    <x v="1"/>
  </r>
  <r>
    <s v="Thor Delta M | INTELSAT III F-1"/>
    <x v="1"/>
    <s v="United States Air Force"/>
    <s v="Thor Delta M"/>
    <s v="INTELSAT III F-1"/>
    <s v="09/19/1968 12:09 a.m."/>
    <x v="11"/>
    <s v="Space Launch Complex 17A | Cape Canaveral, FL, USA"/>
    <x v="1"/>
    <x v="1"/>
    <x v="1"/>
  </r>
  <r>
    <s v="Kosmos 11K63 | DS-P1-I 4"/>
    <x v="0"/>
    <s v="Soviet Space Program"/>
    <s v="Kosmos 11K63"/>
    <s v="DS-P1-I 4"/>
    <s v="09/20/1968 2:39 p.m."/>
    <x v="11"/>
    <s v="133/3 (133L) | Plesetsk Cosmodrome, Russian Federation"/>
    <x v="3"/>
    <x v="3"/>
    <x v="3"/>
  </r>
  <r>
    <s v="Voskhod | Zenit-2M 3"/>
    <x v="0"/>
    <s v="Soviet Space Program"/>
    <s v="Voskhod"/>
    <s v="Zenit-2M 3"/>
    <s v="09/23/1968 7:39 a.m."/>
    <x v="11"/>
    <s v="1/5 | Baikonur Cosmodrome, Republic of Kazakhstan"/>
    <x v="0"/>
    <x v="0"/>
    <x v="0"/>
  </r>
  <r>
    <s v="Titan IIIC | OV2-5"/>
    <x v="0"/>
    <s v="United States Air Force"/>
    <s v="Titan IIIC"/>
    <s v="OV2-5"/>
    <s v="09/26/1968 7:37 a.m."/>
    <x v="11"/>
    <s v="Space Launch Complex 41 | Cape Canaveral, FL, USA"/>
    <x v="1"/>
    <x v="1"/>
    <x v="1"/>
  </r>
  <r>
    <s v="R-36O 8K69 | OGCh 20"/>
    <x v="0"/>
    <s v="Soviet Space Program"/>
    <s v="R-36O 8K69"/>
    <s v="OGCh 20"/>
    <s v="10/02/1968 1:35 p.m."/>
    <x v="11"/>
    <s v="161/35 | Baikonur Cosmodrome, Republic of Kazakhstan"/>
    <x v="0"/>
    <x v="0"/>
    <x v="0"/>
  </r>
  <r>
    <s v="Kosmos 11K63 | DS-P1-Yu 16"/>
    <x v="0"/>
    <s v="Soviet Space Program"/>
    <s v="Kosmos 11K63"/>
    <s v="DS-P1-Yu 16"/>
    <s v="10/03/1968 12:58 p.m."/>
    <x v="11"/>
    <s v="133/3 (133L) | Plesetsk Cosmodrome, Russian Federation"/>
    <x v="3"/>
    <x v="3"/>
    <x v="3"/>
  </r>
  <r>
    <s v="Scout B | ESRO 1A (Aurorae)"/>
    <x v="0"/>
    <s v="European Space Research Organisation"/>
    <s v="Scout B"/>
    <s v="ESRO 1A (Aurorae)"/>
    <s v="10/03/1968 8:49 p.m."/>
    <x v="11"/>
    <s v="Space Launch Complex 5 | Vandenberg SFB, CA, USA"/>
    <x v="1"/>
    <x v="1"/>
    <x v="1"/>
  </r>
  <r>
    <s v="Molniya-M | Molniya-1 10"/>
    <x v="0"/>
    <s v="Soviet Space Program"/>
    <s v="Molniya-M"/>
    <s v="Molniya-1 10"/>
    <s v="10/05/1968 12:32 a.m."/>
    <x v="11"/>
    <s v="1/5 | Baikonur Cosmodrome, Republic of Kazakhstan"/>
    <x v="0"/>
    <x v="0"/>
    <x v="0"/>
  </r>
  <r>
    <s v="Thorad SLV-2G Agena D | Strawman 1"/>
    <x v="0"/>
    <s v="United States Air Force"/>
    <s v="Thorad SLV-2G Agena D"/>
    <s v="Strawman 1"/>
    <s v="10/05/1968 11:16 a.m."/>
    <x v="11"/>
    <s v="Space Launch Complex 1W | Vandenberg SFB, CA, USA"/>
    <x v="1"/>
    <x v="1"/>
    <x v="1"/>
  </r>
  <r>
    <s v="Voskhod | Zenit-4 49"/>
    <x v="0"/>
    <s v="Soviet Space Program"/>
    <s v="Voskhod"/>
    <s v="Zenit-4 49"/>
    <s v="10/07/1968 12:05 p.m."/>
    <x v="11"/>
    <s v="41/1 | Plesetsk Cosmodrome, Russian Federation"/>
    <x v="3"/>
    <x v="3"/>
    <x v="3"/>
  </r>
  <r>
    <s v="Voskhod | Zenit-2 66"/>
    <x v="0"/>
    <s v="Soviet Space Program"/>
    <s v="Voskhod"/>
    <s v="Zenit-2 66"/>
    <s v="10/11/1968 12:05 p.m."/>
    <x v="11"/>
    <s v="41/1 | Plesetsk Cosmodrome, Russian Federation"/>
    <x v="3"/>
    <x v="3"/>
    <x v="3"/>
  </r>
  <r>
    <s v="Saturn IB | Apollo 7"/>
    <x v="0"/>
    <s v="National Aeronautics and Space Administration"/>
    <s v="Saturn IB"/>
    <s v="Apollo 7"/>
    <s v="10/11/1968 3:02 p.m."/>
    <x v="11"/>
    <s v="Launch Complex 34 | Cape Canaveral, FL, USA"/>
    <x v="1"/>
    <x v="1"/>
    <x v="1"/>
  </r>
  <r>
    <s v="Tsiklon-2A | I2M 2"/>
    <x v="0"/>
    <s v="Soviet Space Program"/>
    <s v="Tsiklon-2A"/>
    <s v="I2M 2"/>
    <s v="10/19/1968 4:20 a.m."/>
    <x v="11"/>
    <s v="90/19 | Baikonur Cosmodrome, Republic of Kazakhstan"/>
    <x v="0"/>
    <x v="0"/>
    <x v="0"/>
  </r>
  <r>
    <s v="Tsiklon-2A | I2P 1"/>
    <x v="0"/>
    <s v="Soviet Space Program"/>
    <s v="Tsiklon-2A"/>
    <s v="I2P 1"/>
    <s v="10/20/1968 4:02 a.m."/>
    <x v="11"/>
    <s v="90/20 | Baikonur Cosmodrome, Republic of Kazakhstan"/>
    <x v="0"/>
    <x v="0"/>
    <x v="0"/>
  </r>
  <r>
    <s v="Thor Burner 2 | DSAP-4B F2"/>
    <x v="0"/>
    <s v="United States Air Force"/>
    <s v="Thor Burner 2"/>
    <s v="DSAP-4B F2"/>
    <s v="10/23/1968 4:34 a.m."/>
    <x v="11"/>
    <s v="Space Launch Complex 10W | Vandenberg SFB, CA, USA"/>
    <x v="1"/>
    <x v="1"/>
    <x v="1"/>
  </r>
  <r>
    <s v="Soyuz | Soyuz 2"/>
    <x v="0"/>
    <s v="Soviet Space Program"/>
    <s v="Soyuz"/>
    <s v="—"/>
    <s v="10/25/1968 9 a.m."/>
    <x v="11"/>
    <s v="1/5 | Baikonur Cosmodrome, Republic of Kazakhstan"/>
    <x v="0"/>
    <x v="0"/>
    <x v="0"/>
  </r>
  <r>
    <s v="Soyuz | Soyuz 3"/>
    <x v="0"/>
    <s v="Soviet Space Program"/>
    <s v="Soyuz"/>
    <s v="Soyuz 3"/>
    <s v="10/26/1968 8:34 a.m."/>
    <x v="11"/>
    <s v="31/6 | Baikonur Cosmodrome, Republic of Kazakhstan"/>
    <x v="0"/>
    <x v="0"/>
    <x v="0"/>
  </r>
  <r>
    <s v="Kosmos-3M | Tselina-O 3"/>
    <x v="0"/>
    <s v="Soviet Space Program"/>
    <s v="Kosmos-3M"/>
    <s v="Tselina-O 3"/>
    <s v="10/30/1968 10 p.m."/>
    <x v="11"/>
    <s v="132/2 | Plesetsk Cosmodrome, Russian Federation"/>
    <x v="3"/>
    <x v="3"/>
    <x v="3"/>
  </r>
  <r>
    <s v="Voskhod | Zenit-4M 1"/>
    <x v="0"/>
    <s v="Soviet Space Program"/>
    <s v="Voskhod"/>
    <s v="Zenit-4M 1"/>
    <s v="10/31/1968 9:14 a.m."/>
    <x v="11"/>
    <s v="1/5 | Baikonur Cosmodrome, Republic of Kazakhstan"/>
    <x v="0"/>
    <x v="0"/>
    <x v="0"/>
  </r>
  <r>
    <s v="Tsiklon-2A | I2P 2"/>
    <x v="0"/>
    <s v="Soviet Space Program"/>
    <s v="Tsiklon-2A"/>
    <s v="I2P 2"/>
    <s v="11/01/1968 12:27 a.m."/>
    <x v="11"/>
    <s v="90/20 | Baikonur Cosmodrome, Republic of Kazakhstan"/>
    <x v="0"/>
    <x v="0"/>
    <x v="0"/>
  </r>
  <r>
    <s v="Thorad SLV-2G Agena D | KH-4B 5"/>
    <x v="0"/>
    <s v="United States Air Force"/>
    <s v="Thorad SLV-2G Agena D"/>
    <s v="KH-4B 5"/>
    <s v="11/03/1968 9:30 p.m."/>
    <x v="11"/>
    <s v="Space Launch Complex 3W | Vandenberg SFB, CA, USA"/>
    <x v="1"/>
    <x v="1"/>
    <x v="1"/>
  </r>
  <r>
    <s v="Titan IIIB | KH-8 17"/>
    <x v="0"/>
    <s v="United States Air Force"/>
    <s v="Titan IIIB"/>
    <s v="KH-8 17"/>
    <s v="11/06/1968 7:10 p.m."/>
    <x v="11"/>
    <s v="Space Launch Complex 4W | Vandenberg SFB, CA, USA"/>
    <x v="1"/>
    <x v="1"/>
    <x v="1"/>
  </r>
  <r>
    <s v="Thor Delta E1 | Pioneer 9"/>
    <x v="0"/>
    <s v="United States Air Force"/>
    <s v="Thor Delta E1"/>
    <s v="Pioneer 9"/>
    <s v="11/08/1968 9:46 a.m."/>
    <x v="11"/>
    <s v="Space Launch Complex 17B | Cape Canaveral, FL, USA"/>
    <x v="1"/>
    <x v="1"/>
    <x v="1"/>
  </r>
  <r>
    <s v="Proton / UR-500 K/D | Zond 6"/>
    <x v="0"/>
    <s v="Soviet Space Program"/>
    <s v="Proton"/>
    <s v="—"/>
    <s v="11/10/1968 7:11 p.m."/>
    <x v="11"/>
    <s v="81/23 (81L) | Baikonur Cosmodrome, Republic of Kazakhstan"/>
    <x v="0"/>
    <x v="0"/>
    <x v="0"/>
  </r>
  <r>
    <s v="Voskhod | Zenit-2 67"/>
    <x v="0"/>
    <s v="Soviet Space Program"/>
    <s v="Voskhod"/>
    <s v="Zenit-2 67"/>
    <s v="11/13/1968 noon"/>
    <x v="11"/>
    <s v="41/1 | Plesetsk Cosmodrome, Russian Federation"/>
    <x v="3"/>
    <x v="3"/>
    <x v="3"/>
  </r>
  <r>
    <s v="Proton | Proton-4"/>
    <x v="0"/>
    <s v="Soviet Space Program"/>
    <s v="Proton"/>
    <s v="Proton-4"/>
    <s v="11/16/1968 11:40 a.m."/>
    <x v="11"/>
    <s v="81/24 (81P) | Baikonur Cosmodrome, Republic of Kazakhstan"/>
    <x v="0"/>
    <x v="0"/>
    <x v="0"/>
  </r>
  <r>
    <s v="Voskhod | Zenit-4 50"/>
    <x v="0"/>
    <s v="Soviet Space Program"/>
    <s v="Voskhod"/>
    <s v="Zenit-4 50"/>
    <s v="11/21/1968 12:10 p.m."/>
    <x v="11"/>
    <s v="41/1 | Plesetsk Cosmodrome, Russian Federation"/>
    <x v="3"/>
    <x v="3"/>
    <x v="3"/>
  </r>
  <r>
    <s v="Voskhod | Zenit-2 68"/>
    <x v="0"/>
    <s v="Soviet Space Program"/>
    <s v="Voskhod"/>
    <s v="Zenit-2 68"/>
    <s v="11/29/1968 12:40 p.m."/>
    <x v="11"/>
    <s v="41/1 | Plesetsk Cosmodrome, Russian Federation"/>
    <x v="3"/>
    <x v="3"/>
    <x v="3"/>
  </r>
  <r>
    <s v="Europa I | STV 1"/>
    <x v="1"/>
    <s v="European Launcher Development Organisation"/>
    <s v="Europa I"/>
    <s v="STV 1"/>
    <s v="11/29/1968 11:12 p.m."/>
    <x v="11"/>
    <s v="Launch Area 6A | RAAF Woomera Range Complex"/>
    <x v="6"/>
    <x v="6"/>
    <x v="6"/>
  </r>
  <r>
    <s v="Kosmos-3M | Sfera 3"/>
    <x v="0"/>
    <s v="Soviet Space Program"/>
    <s v="Kosmos-3M"/>
    <s v="Sfera 3"/>
    <s v="11/30/1968 noon"/>
    <x v="11"/>
    <s v="132/2 | Plesetsk Cosmodrome, Russian Federation"/>
    <x v="3"/>
    <x v="3"/>
    <x v="3"/>
  </r>
  <r>
    <s v="Kosmos 11K63 | DS-P1-Yu 17"/>
    <x v="0"/>
    <s v="Soviet Space Program"/>
    <s v="Kosmos 11K63"/>
    <s v="DS-P1-Yu 17"/>
    <s v="12/03/1968 2:52 p.m."/>
    <x v="11"/>
    <s v="133/3 (133L) | Plesetsk Cosmodrome, Russian Federation"/>
    <x v="3"/>
    <x v="3"/>
    <x v="3"/>
  </r>
  <r>
    <s v="Titan IIIB | KH-8 18"/>
    <x v="0"/>
    <s v="United States Air Force"/>
    <s v="Titan IIIB"/>
    <s v="KH-8 18"/>
    <s v="12/04/1968 7:23 p.m."/>
    <x v="11"/>
    <s v="Space Launch Complex 4W | Vandenberg SFB, CA, USA"/>
    <x v="1"/>
    <x v="1"/>
    <x v="1"/>
  </r>
  <r>
    <s v="Thor Delta E1 | HEOS 1"/>
    <x v="0"/>
    <s v="United States Air Force"/>
    <s v="Thor Delta E1"/>
    <s v="HEOS 1"/>
    <s v="12/05/1968 6:55 p.m."/>
    <x v="11"/>
    <s v="Space Launch Complex 17B | Cape Canaveral, FL, USA"/>
    <x v="1"/>
    <x v="1"/>
    <x v="1"/>
  </r>
  <r>
    <s v="Atlas SLV-3C Centaur | OAO 2"/>
    <x v="0"/>
    <s v="United States Air Force"/>
    <s v="Atlas SLV-3C Centaur"/>
    <s v="OAO 2"/>
    <s v="12/07/1968 8:40 a.m."/>
    <x v="11"/>
    <s v="Launch Complex 36B | Cape Canaveral, FL, USA"/>
    <x v="1"/>
    <x v="1"/>
    <x v="1"/>
  </r>
  <r>
    <s v="Voskhod | Zenit-2 69"/>
    <x v="0"/>
    <s v="Soviet Space Program"/>
    <s v="Voskhod"/>
    <s v="Zenit-2 69"/>
    <s v="12/10/1968 8:25 a.m."/>
    <x v="11"/>
    <s v="31/6 | Baikonur Cosmodrome, Republic of Kazakhstan"/>
    <x v="0"/>
    <x v="0"/>
    <x v="0"/>
  </r>
  <r>
    <s v="Thorad SLV-2G Agena D | KH-4A 49"/>
    <x v="0"/>
    <s v="United States Air Force"/>
    <s v="Thorad SLV-2G Agena D"/>
    <s v="KH-4A 49"/>
    <s v="12/12/1968 10:22 p.m."/>
    <x v="11"/>
    <s v="Space Launch Complex 3W | Vandenberg SFB, CA, USA"/>
    <x v="1"/>
    <x v="1"/>
    <x v="1"/>
  </r>
  <r>
    <s v="Kosmos 11K63 | DS-U2-I 3"/>
    <x v="0"/>
    <s v="Soviet Space Program"/>
    <s v="Kosmos 11K63"/>
    <s v="DS-U2-I 3"/>
    <s v="12/14/1968 5:09 a.m."/>
    <x v="11"/>
    <s v="86/4 | Kapustin Yar, Russian Federation"/>
    <x v="3"/>
    <x v="3"/>
    <x v="3"/>
  </r>
  <r>
    <s v="Thor Delta N | ESSA 8"/>
    <x v="0"/>
    <s v="United States Air Force"/>
    <s v="Thor Delta N"/>
    <s v="ESSA 8"/>
    <s v="12/15/1968 5:21 p.m."/>
    <x v="11"/>
    <s v="Space Launch Complex 2E | Vandenberg SFB, CA, USA"/>
    <x v="1"/>
    <x v="1"/>
    <x v="1"/>
  </r>
  <r>
    <s v="Molniya-M | Molniya-1Yu 15L"/>
    <x v="0"/>
    <s v="Soviet Space Program"/>
    <s v="Molniya-M"/>
    <s v="Molniya-1Yu 15L"/>
    <s v="12/16/1968 9:15 a.m."/>
    <x v="11"/>
    <s v="1/5 | Baikonur Cosmodrome, Republic of Kazakhstan"/>
    <x v="0"/>
    <x v="0"/>
    <x v="0"/>
  </r>
  <r>
    <s v="Thor Delta M | INTELSAT III F-2"/>
    <x v="0"/>
    <s v="United States Air Force"/>
    <s v="Thor Delta M"/>
    <s v="INTELSAT III F-2"/>
    <s v="12/19/1968 12:32 a.m."/>
    <x v="11"/>
    <s v="Space Launch Complex 17A | Cape Canaveral, FL, USA"/>
    <x v="1"/>
    <x v="1"/>
    <x v="1"/>
  </r>
  <r>
    <s v="Kosmos 11K63 | DS-U2-GK 1"/>
    <x v="0"/>
    <s v="Soviet Space Program"/>
    <s v="Kosmos 11K63"/>
    <s v="DS-U2-GK 1"/>
    <s v="12/19/1968 11:55 p.m."/>
    <x v="11"/>
    <s v="133/3 (133L) | Plesetsk Cosmodrome, Russian Federation"/>
    <x v="3"/>
    <x v="3"/>
    <x v="3"/>
  </r>
  <r>
    <s v="Saturn V | Apollo 8"/>
    <x v="0"/>
    <s v="National Aeronautics and Space Administration"/>
    <s v="Saturn V"/>
    <s v="Apollo 8"/>
    <s v="12/21/1968 12:51 p.m."/>
    <x v="11"/>
    <s v="Launch Complex 39A | Kennedy Space Center, FL, USA"/>
    <x v="1"/>
    <x v="1"/>
    <x v="1"/>
  </r>
  <r>
    <s v="Kosmos 11K63 | DS-U2-GF"/>
    <x v="0"/>
    <s v="Soviet Space Program"/>
    <s v="Kosmos 11K63"/>
    <s v="DS-U2-GF"/>
    <s v="12/26/1968 9:45 a.m."/>
    <x v="11"/>
    <s v="86/4 | Kapustin Yar, Russian Federation"/>
    <x v="3"/>
    <x v="3"/>
    <x v="3"/>
  </r>
  <r>
    <s v="Molniya-M | Venera-5"/>
    <x v="0"/>
    <s v="Soviet Space Program"/>
    <s v="Molniya-M"/>
    <s v="Venera-5"/>
    <s v="01/05/1969 6:28 a.m."/>
    <x v="12"/>
    <s v="1/5 | Baikonur Cosmodrome, Republic of Kazakhstan"/>
    <x v="0"/>
    <x v="0"/>
    <x v="0"/>
  </r>
  <r>
    <s v="Molniya-M | Venera-6"/>
    <x v="0"/>
    <s v="Soviet Space Program"/>
    <s v="Molniya-M"/>
    <s v="Venera-6"/>
    <s v="01/10/1969 5:51 a.m."/>
    <x v="12"/>
    <s v="1/5 | Baikonur Cosmodrome, Republic of Kazakhstan"/>
    <x v="0"/>
    <x v="0"/>
    <x v="0"/>
  </r>
  <r>
    <s v="Voskhod | Zenit-2 70"/>
    <x v="0"/>
    <s v="Soviet Space Program"/>
    <s v="Voskhod"/>
    <s v="Zenit-2 70"/>
    <s v="01/12/1969 12:10 p.m."/>
    <x v="12"/>
    <s v="41/1 | Plesetsk Cosmodrome, Russian Federation"/>
    <x v="3"/>
    <x v="3"/>
    <x v="3"/>
  </r>
  <r>
    <s v="Soyuz | Soyuz 4"/>
    <x v="0"/>
    <s v="Soviet Space Program"/>
    <s v="Soyuz"/>
    <s v="Soyuz 4"/>
    <s v="01/14/1969 7:30 a.m."/>
    <x v="12"/>
    <s v="31/6 | Baikonur Cosmodrome, Republic of Kazakhstan"/>
    <x v="0"/>
    <x v="0"/>
    <x v="0"/>
  </r>
  <r>
    <s v="Soyuz | Soyuz 5"/>
    <x v="0"/>
    <s v="Soviet Space Program"/>
    <s v="Soyuz"/>
    <s v="Soyuz 5"/>
    <s v="01/15/1969 7:59 a.m."/>
    <x v="12"/>
    <s v="1/5 | Baikonur Cosmodrome, Republic of Kazakhstan"/>
    <x v="0"/>
    <x v="0"/>
    <x v="0"/>
  </r>
  <r>
    <s v="Proton / UR-500 K/D | Soyuz 7K-L1 No.13L"/>
    <x v="1"/>
    <s v="Soviet Space Program"/>
    <s v="Proton"/>
    <s v="—"/>
    <s v="01/20/1969 4:14 a.m."/>
    <x v="12"/>
    <s v="81/23 (81L) | Baikonur Cosmodrome, Republic of Kazakhstan"/>
    <x v="0"/>
    <x v="0"/>
    <x v="0"/>
  </r>
  <r>
    <s v="Thor Delta C1 | OSO 5"/>
    <x v="0"/>
    <s v="United States Air Force"/>
    <s v="Thor Delta C1"/>
    <s v="OSO 5"/>
    <s v="01/22/1969 4:48 p.m."/>
    <x v="12"/>
    <s v="Space Launch Complex 17B | Cape Canaveral, FL, USA"/>
    <x v="1"/>
    <x v="1"/>
    <x v="1"/>
  </r>
  <r>
    <s v="Titan IIIB | KH-8 19"/>
    <x v="0"/>
    <s v="United States Air Force"/>
    <s v="Titan IIIB"/>
    <s v="KH-8 19"/>
    <s v="01/22/1969 7:10 p.m."/>
    <x v="12"/>
    <s v="Space Launch Complex 4W | Vandenberg SFB, CA, USA"/>
    <x v="1"/>
    <x v="1"/>
    <x v="1"/>
  </r>
  <r>
    <s v="Voskhod | Zenit-4M 2"/>
    <x v="0"/>
    <s v="Soviet Space Program"/>
    <s v="Voskhod"/>
    <s v="Zenit-4M 2"/>
    <s v="01/23/1969 9:15 a.m."/>
    <x v="12"/>
    <s v="1/5 | Baikonur Cosmodrome, Republic of Kazakhstan"/>
    <x v="0"/>
    <x v="0"/>
    <x v="0"/>
  </r>
  <r>
    <s v="Tsiklon-2A | US-AO 5"/>
    <x v="1"/>
    <s v="Soviet Space Program"/>
    <s v="Tsiklon-2A"/>
    <s v="US-AO 5"/>
    <s v="01/25/1969 11:14 a.m."/>
    <x v="12"/>
    <s v="90/19 | Baikonur Cosmodrome, Republic of Kazakhstan"/>
    <x v="0"/>
    <x v="0"/>
    <x v="0"/>
  </r>
  <r>
    <s v="Thor Delta E1 | Isis 1"/>
    <x v="0"/>
    <s v="United States Air Force"/>
    <s v="Thor Delta E1"/>
    <s v="Isis 1"/>
    <s v="01/30/1969 6:46 a.m."/>
    <x v="12"/>
    <s v="Space Launch Complex 2E | Vandenberg SFB, CA, USA"/>
    <x v="1"/>
    <x v="1"/>
    <x v="1"/>
  </r>
  <r>
    <s v="Vostok 8A92M | Meteor-1 11"/>
    <x v="1"/>
    <s v="Soviet Space Program"/>
    <s v="Vostok 8A92M"/>
    <s v="Meteor-1 11"/>
    <s v="02/01/1969 12:11 p.m."/>
    <x v="12"/>
    <s v="41/1 | Plesetsk Cosmodrome, Russian Federation"/>
    <x v="3"/>
    <x v="3"/>
    <x v="3"/>
  </r>
  <r>
    <s v="Thorad SLV-2G Agena D | KH-4B 6"/>
    <x v="0"/>
    <s v="United States Air Force"/>
    <s v="Thorad SLV-2G Agena D"/>
    <s v="KH-4B 6"/>
    <s v="02/05/1969 9:59 p.m."/>
    <x v="12"/>
    <s v="Space Launch Complex 3W | Vandenberg SFB, CA, USA"/>
    <x v="1"/>
    <x v="1"/>
    <x v="1"/>
  </r>
  <r>
    <s v="Thor Delta M | INTELSAT III F-3"/>
    <x v="0"/>
    <s v="United States Air Force"/>
    <s v="Thor Delta M"/>
    <s v="INTELSAT III F-3"/>
    <s v="02/06/1969 12:39 a.m."/>
    <x v="12"/>
    <s v="Space Launch Complex 17A | Cape Canaveral, FL, USA"/>
    <x v="1"/>
    <x v="1"/>
    <x v="1"/>
  </r>
  <r>
    <s v="Kosmos 11K63 | DS-P1-Yu 18"/>
    <x v="0"/>
    <s v="Soviet Space Program"/>
    <s v="Kosmos 11K63"/>
    <s v="DS-P1-Yu 18"/>
    <s v="02/07/1969 1:59 p.m."/>
    <x v="12"/>
    <s v="133/3 (133L) | Plesetsk Cosmodrome, Russian Federation"/>
    <x v="3"/>
    <x v="3"/>
    <x v="3"/>
  </r>
  <r>
    <s v="Titan IIIC | TACSAT 1"/>
    <x v="0"/>
    <s v="United States Air Force"/>
    <s v="Titan IIIC"/>
    <s v="TACSAT 1"/>
    <s v="02/09/1969 9:09 p.m."/>
    <x v="12"/>
    <s v="Space Launch Complex 41 | Cape Canaveral, FL, USA"/>
    <x v="1"/>
    <x v="1"/>
    <x v="1"/>
  </r>
  <r>
    <s v="Proton | Luna-15a"/>
    <x v="1"/>
    <s v="Soviet Space Program"/>
    <s v="Proton"/>
    <s v="Luna-15a"/>
    <s v="02/19/1969 6:48 a.m."/>
    <x v="12"/>
    <s v="81/24 (81P) | Baikonur Cosmodrome, Republic of Kazakhstan"/>
    <x v="0"/>
    <x v="0"/>
    <x v="0"/>
  </r>
  <r>
    <s v="N1 | Zond-M 1"/>
    <x v="1"/>
    <s v="Soviet Space Program"/>
    <s v="N1"/>
    <s v="—"/>
    <s v="02/21/1969 9:18 a.m."/>
    <x v="12"/>
    <s v="110/38 (110R) | Baikonur Cosmodrome, Republic of Kazakhstan"/>
    <x v="0"/>
    <x v="0"/>
    <x v="0"/>
  </r>
  <r>
    <s v="Atlas SLV-3C Centaur | Mariner 6"/>
    <x v="0"/>
    <s v="United States Air Force"/>
    <s v="Atlas SLV-3C Centaur"/>
    <s v="Mariner 6"/>
    <s v="02/25/1969 1:29 a.m."/>
    <x v="12"/>
    <s v="Launch Complex 36B | Cape Canaveral, FL, USA"/>
    <x v="1"/>
    <x v="1"/>
    <x v="1"/>
  </r>
  <r>
    <s v="Voskhod | Zenit-2 71"/>
    <x v="0"/>
    <s v="Soviet Space Program"/>
    <s v="Voskhod"/>
    <s v="Zenit-2 71"/>
    <s v="02/25/1969 10:20 a.m."/>
    <x v="12"/>
    <s v="41/1 | Plesetsk Cosmodrome, Russian Federation"/>
    <x v="3"/>
    <x v="3"/>
    <x v="3"/>
  </r>
  <r>
    <s v="Thor Delta E1 | ESSA 9"/>
    <x v="0"/>
    <s v="United States Air Force"/>
    <s v="Thor Delta E1"/>
    <s v="ESSA 9"/>
    <s v="02/26/1969 7:47 a.m."/>
    <x v="12"/>
    <s v="Space Launch Complex 17B | Cape Canaveral, FL, USA"/>
    <x v="1"/>
    <x v="1"/>
    <x v="1"/>
  </r>
  <r>
    <s v="Voskhod | Zenit-4 51"/>
    <x v="0"/>
    <s v="Soviet Space Program"/>
    <s v="Voskhod"/>
    <s v="Zenit-4 51"/>
    <s v="02/26/1969 8:30 a.m."/>
    <x v="12"/>
    <s v="31/6 | Baikonur Cosmodrome, Republic of Kazakhstan"/>
    <x v="0"/>
    <x v="0"/>
    <x v="0"/>
  </r>
  <r>
    <s v="Saturn V | Apollo 9"/>
    <x v="0"/>
    <s v="National Aeronautics and Space Administration"/>
    <s v="Saturn V"/>
    <s v="Apollo 9"/>
    <s v="03/03/1969 4 p.m."/>
    <x v="12"/>
    <s v="Launch Complex 39A | Kennedy Space Center, FL, USA"/>
    <x v="1"/>
    <x v="1"/>
    <x v="1"/>
  </r>
  <r>
    <s v="Titan IIIB | KH-8 20"/>
    <x v="0"/>
    <s v="United States Air Force"/>
    <s v="Titan IIIB"/>
    <s v="KH-8 20"/>
    <s v="03/04/1969 7:30 p.m."/>
    <x v="12"/>
    <s v="Space Launch Complex 4W | Vandenberg SFB, CA, USA"/>
    <x v="1"/>
    <x v="1"/>
    <x v="1"/>
  </r>
  <r>
    <s v="Kosmos 11K63 | DS-P1-Yu 19"/>
    <x v="0"/>
    <s v="Soviet Space Program"/>
    <s v="Kosmos 11K63"/>
    <s v="DS-P1-Yu 19"/>
    <s v="03/05/1969 1:04 p.m."/>
    <x v="12"/>
    <s v="86/4 | Kapustin Yar, Russian Federation"/>
    <x v="3"/>
    <x v="3"/>
    <x v="3"/>
  </r>
  <r>
    <s v="Kosmos-3M | Tselina-O 4"/>
    <x v="0"/>
    <s v="Soviet Space Program"/>
    <s v="Kosmos-3M"/>
    <s v="Tselina-O 4"/>
    <s v="03/05/1969 5:25 p.m."/>
    <x v="12"/>
    <s v="132/2 | Plesetsk Cosmodrome, Russian Federation"/>
    <x v="3"/>
    <x v="3"/>
    <x v="3"/>
  </r>
  <r>
    <s v="Voskhod | Zenit-4 52"/>
    <x v="0"/>
    <s v="Soviet Space Program"/>
    <s v="Voskhod"/>
    <s v="Zenit-4 52"/>
    <s v="03/06/1969 12:15 p.m."/>
    <x v="12"/>
    <s v="41/1 | Plesetsk Cosmodrome, Russian Federation"/>
    <x v="3"/>
    <x v="3"/>
    <x v="3"/>
  </r>
  <r>
    <s v="Voskhod | Zenit-4 53"/>
    <x v="0"/>
    <s v="Soviet Space Program"/>
    <s v="Voskhod"/>
    <s v="Zenit-4 53"/>
    <s v="03/15/1969 12:15 p.m."/>
    <x v="12"/>
    <s v="41/1 | Plesetsk Cosmodrome, Russian Federation"/>
    <x v="3"/>
    <x v="3"/>
    <x v="3"/>
  </r>
  <r>
    <s v="Kosmos-3M | Sfera 4"/>
    <x v="0"/>
    <s v="Soviet Space Program"/>
    <s v="Kosmos-3M"/>
    <s v="Sfera 4"/>
    <s v="03/17/1969 4:40 p.m."/>
    <x v="12"/>
    <s v="132/2 | Plesetsk Cosmodrome, Russian Federation"/>
    <x v="3"/>
    <x v="3"/>
    <x v="3"/>
  </r>
  <r>
    <s v="Atlas F | OV1-17,18,19"/>
    <x v="0"/>
    <s v="United States Air Force"/>
    <s v="Atlas F"/>
    <s v="OV1-17,18,19"/>
    <s v="03/18/1969 7:47 a.m."/>
    <x v="12"/>
    <s v="576A2 | Vandenberg SFB, CA, USA"/>
    <x v="1"/>
    <x v="1"/>
    <x v="1"/>
  </r>
  <r>
    <s v="Thorad SLV-2G Agena D | KH-4A 50"/>
    <x v="0"/>
    <s v="United States Air Force"/>
    <s v="Thorad SLV-2G Agena D"/>
    <s v="KH-4A 50"/>
    <s v="03/19/1969 9:38 p.m."/>
    <x v="12"/>
    <s v="Space Launch Complex 3W | Vandenberg SFB, CA, USA"/>
    <x v="1"/>
    <x v="1"/>
    <x v="1"/>
  </r>
  <r>
    <s v="Voskhod | Zenit-2 72"/>
    <x v="0"/>
    <s v="Soviet Space Program"/>
    <s v="Voskhod"/>
    <s v="Zenit-2 72"/>
    <s v="03/22/1969 12:15 p.m."/>
    <x v="12"/>
    <s v="41/1 | Plesetsk Cosmodrome, Russian Federation"/>
    <x v="3"/>
    <x v="3"/>
    <x v="3"/>
  </r>
  <r>
    <s v="Voskhod | Zenit-4 54"/>
    <x v="0"/>
    <s v="Soviet Space Program"/>
    <s v="Voskhod"/>
    <s v="Zenit-4 54"/>
    <s v="03/24/1969 10:10 a.m."/>
    <x v="12"/>
    <s v="31/6 | Baikonur Cosmodrome, Republic of Kazakhstan"/>
    <x v="0"/>
    <x v="0"/>
    <x v="0"/>
  </r>
  <r>
    <s v="Vostok 8A92M | Meteor-1 1 (12L)"/>
    <x v="0"/>
    <s v="Soviet Space Program"/>
    <s v="Vostok 8A92M"/>
    <s v="Meteor-1 1 (12L)"/>
    <s v="03/26/1969 12:30 p.m."/>
    <x v="12"/>
    <s v="41/1 | Plesetsk Cosmodrome, Russian Federation"/>
    <x v="3"/>
    <x v="3"/>
    <x v="3"/>
  </r>
  <r>
    <s v="Proton | Mars-2b"/>
    <x v="1"/>
    <s v="Soviet Space Program"/>
    <s v="Proton"/>
    <s v="Mars-2b"/>
    <s v="03/27/1969 10:40 a.m."/>
    <x v="12"/>
    <s v="81/23 (81L) | Baikonur Cosmodrome, Republic of Kazakhstan"/>
    <x v="0"/>
    <x v="0"/>
    <x v="0"/>
  </r>
  <r>
    <s v="Atlas SLV-3C Centaur | Mariner 7"/>
    <x v="0"/>
    <s v="United States Air Force"/>
    <s v="Atlas SLV-3C Centaur"/>
    <s v="Mariner 7"/>
    <s v="03/27/1969 10:22 p.m."/>
    <x v="12"/>
    <s v="Launch Complex 36A | Cape Canaveral, FL, USA"/>
    <x v="1"/>
    <x v="1"/>
    <x v="1"/>
  </r>
  <r>
    <s v="Kosmos 11K63 | DS-P1-I 5"/>
    <x v="0"/>
    <s v="Soviet Space Program"/>
    <s v="Kosmos 11K63"/>
    <s v="DS-P1-I 5"/>
    <s v="03/28/1969 4 p.m."/>
    <x v="12"/>
    <s v="133/3 (133L) | Plesetsk Cosmodrome, Russian Federation"/>
    <x v="3"/>
    <x v="3"/>
    <x v="3"/>
  </r>
  <r>
    <s v="Proton | Mars-2c"/>
    <x v="1"/>
    <s v="Soviet Space Program"/>
    <s v="Proton"/>
    <s v="Mars-2c"/>
    <s v="04/02/1969 10:33 a.m."/>
    <x v="12"/>
    <s v="81/24 (81P) | Baikonur Cosmodrome, Republic of Kazakhstan"/>
    <x v="0"/>
    <x v="0"/>
    <x v="0"/>
  </r>
  <r>
    <s v="Voskhod | Zenit-4 55"/>
    <x v="0"/>
    <s v="Soviet Space Program"/>
    <s v="Voskhod"/>
    <s v="Zenit-4 55"/>
    <s v="04/04/1969 10:20 a.m."/>
    <x v="12"/>
    <s v="41/1 | Plesetsk Cosmodrome, Russian Federation"/>
    <x v="3"/>
    <x v="3"/>
    <x v="3"/>
  </r>
  <r>
    <s v="Kosmos 11K63 | DS-P1-Yu 20"/>
    <x v="0"/>
    <s v="Soviet Space Program"/>
    <s v="Kosmos 11K63"/>
    <s v="DS-P1-Yu 20"/>
    <s v="04/04/1969 1 p.m."/>
    <x v="12"/>
    <s v="133/3 (133L) | Plesetsk Cosmodrome, Russian Federation"/>
    <x v="3"/>
    <x v="3"/>
    <x v="3"/>
  </r>
  <r>
    <s v="Voskhod | Zenit-2 73"/>
    <x v="0"/>
    <s v="Soviet Space Program"/>
    <s v="Voskhod"/>
    <s v="Zenit-2 73"/>
    <s v="04/09/1969 1 p.m."/>
    <x v="12"/>
    <s v="41/1 | Plesetsk Cosmodrome, Russian Federation"/>
    <x v="3"/>
    <x v="3"/>
    <x v="3"/>
  </r>
  <r>
    <s v="Molniya-M | Molniya-1 11"/>
    <x v="0"/>
    <s v="Soviet Space Program"/>
    <s v="Molniya-M"/>
    <s v="Molniya-1 11"/>
    <s v="04/11/1969 2:30 a.m."/>
    <x v="12"/>
    <s v="1/5 | Baikonur Cosmodrome, Republic of Kazakhstan"/>
    <x v="0"/>
    <x v="0"/>
    <x v="0"/>
  </r>
  <r>
    <s v="Atlas SLV-3A Agena D | Canyon 2"/>
    <x v="0"/>
    <s v="United States Air Force"/>
    <s v="Atlas SLV-3A Agena D"/>
    <s v="Canyon 2"/>
    <s v="04/13/1969 2:30 a.m."/>
    <x v="12"/>
    <s v="Space Launch Complex 13 | Cape Canaveral, FL, USA"/>
    <x v="1"/>
    <x v="1"/>
    <x v="1"/>
  </r>
  <r>
    <s v="Thorad SLV-2G Agena D | Nimbus 3"/>
    <x v="0"/>
    <s v="United States Air Force"/>
    <s v="Thorad SLV-2G Agena D"/>
    <s v="Nimbus 3"/>
    <s v="04/14/1969 7:54 a.m."/>
    <x v="12"/>
    <s v="Space Launch Complex 2E | Vandenberg SFB, CA, USA"/>
    <x v="1"/>
    <x v="1"/>
    <x v="1"/>
  </r>
  <r>
    <s v="Voskhod | Zenit-4 56"/>
    <x v="0"/>
    <s v="Soviet Space Program"/>
    <s v="Voskhod"/>
    <s v="Zenit-4 56"/>
    <s v="04/15/1969 8:14 a.m."/>
    <x v="12"/>
    <s v="31/6 | Baikonur Cosmodrome, Republic of Kazakhstan"/>
    <x v="0"/>
    <x v="0"/>
    <x v="0"/>
  </r>
  <r>
    <s v="Titan IIIB | KH-8 21"/>
    <x v="0"/>
    <s v="United States Air Force"/>
    <s v="Titan IIIB"/>
    <s v="KH-8 21"/>
    <s v="04/15/1969 5:30 p.m."/>
    <x v="12"/>
    <s v="Space Launch Complex 4W | Vandenberg SFB, CA, USA"/>
    <x v="1"/>
    <x v="1"/>
    <x v="1"/>
  </r>
  <r>
    <s v="Voskhod | Zenit-4M 3"/>
    <x v="0"/>
    <s v="Soviet Space Program"/>
    <s v="Voskhod"/>
    <s v="Zenit-4M 3"/>
    <s v="04/23/1969 9:55 a.m."/>
    <x v="12"/>
    <s v="1/5 | Baikonur Cosmodrome, Republic of Kazakhstan"/>
    <x v="0"/>
    <x v="0"/>
    <x v="0"/>
  </r>
  <r>
    <s v="Thorad SLV-2G Agena D | KH-4A 51"/>
    <x v="0"/>
    <s v="United States Air Force"/>
    <s v="Thorad SLV-2G Agena D"/>
    <s v="KH-4A 51"/>
    <s v="05/02/1969 1:46 a.m."/>
    <x v="12"/>
    <s v="Space Launch Complex 3W | Vandenberg SFB, CA, USA"/>
    <x v="1"/>
    <x v="1"/>
    <x v="1"/>
  </r>
  <r>
    <s v="Voskhod | Zenit-2 74"/>
    <x v="0"/>
    <s v="Soviet Space Program"/>
    <s v="Voskhod"/>
    <s v="Zenit-2 74"/>
    <s v="05/13/1969 9:15 a.m."/>
    <x v="12"/>
    <s v="41/1 | Plesetsk Cosmodrome, Russian Federation"/>
    <x v="3"/>
    <x v="3"/>
    <x v="3"/>
  </r>
  <r>
    <s v="Saturn V | Apollo 10"/>
    <x v="0"/>
    <s v="National Aeronautics and Space Administration"/>
    <s v="Saturn V"/>
    <s v="Apollo 10"/>
    <s v="05/18/1969 4:49 p.m."/>
    <x v="12"/>
    <s v="Launch Complex 39B | Kennedy Space Center, FL, USA"/>
    <x v="1"/>
    <x v="1"/>
    <x v="1"/>
  </r>
  <r>
    <s v="Voskhod | Zenit-4 57"/>
    <x v="0"/>
    <s v="Soviet Space Program"/>
    <s v="Voskhod"/>
    <s v="Zenit-4 57"/>
    <s v="05/20/1969 8:40 a.m."/>
    <x v="12"/>
    <s v="41/1 | Plesetsk Cosmodrome, Russian Federation"/>
    <x v="3"/>
    <x v="3"/>
    <x v="3"/>
  </r>
  <r>
    <s v="Thor Delta M | INTELSAT III F-4"/>
    <x v="0"/>
    <s v="United States Air Force"/>
    <s v="Thor Delta M"/>
    <s v="INTELSAT III F-4"/>
    <s v="05/22/1969 2 a.m."/>
    <x v="12"/>
    <s v="Space Launch Complex 17A | Cape Canaveral, FL, USA"/>
    <x v="1"/>
    <x v="1"/>
    <x v="1"/>
  </r>
  <r>
    <s v="Titan IIIC | Vela 5A &amp; 5B"/>
    <x v="0"/>
    <s v="United States Air Force"/>
    <s v="Titan IIIC"/>
    <s v="Vela 5A &amp; 5B"/>
    <s v="05/23/1969 7:57 a.m."/>
    <x v="12"/>
    <s v="Space Launch Complex 41 | Cape Canaveral, FL, USA"/>
    <x v="1"/>
    <x v="1"/>
    <x v="1"/>
  </r>
  <r>
    <s v="Kosmos 11K63 | DS-P1-Yu 21"/>
    <x v="0"/>
    <s v="Soviet Space Program"/>
    <s v="Kosmos 11K63"/>
    <s v="DS-P1-Yu 21"/>
    <s v="05/27/1969 12:59 p.m."/>
    <x v="12"/>
    <s v="133/3 (133L) | Plesetsk Cosmodrome, Russian Federation"/>
    <x v="3"/>
    <x v="3"/>
    <x v="3"/>
  </r>
  <r>
    <s v="Voskhod | Zenit-4 58"/>
    <x v="0"/>
    <s v="Soviet Space Program"/>
    <s v="Voskhod"/>
    <s v="Zenit-4 58"/>
    <s v="05/29/1969 6:59 a.m."/>
    <x v="12"/>
    <s v="31/6 | Baikonur Cosmodrome, Republic of Kazakhstan"/>
    <x v="0"/>
    <x v="0"/>
    <x v="0"/>
  </r>
  <r>
    <s v="Kosmos 11K63 | DS-P1-Yu 22"/>
    <x v="0"/>
    <s v="Soviet Space Program"/>
    <s v="Kosmos 11K63"/>
    <s v="DS-P1-Yu 22"/>
    <s v="06/03/1969 12:57 p.m."/>
    <x v="12"/>
    <s v="133/3 (133L) | Plesetsk Cosmodrome, Russian Federation"/>
    <x v="3"/>
    <x v="3"/>
    <x v="3"/>
  </r>
  <r>
    <s v="Titan IIIB | KH-8 22"/>
    <x v="0"/>
    <s v="United States Air Force"/>
    <s v="Titan IIIB"/>
    <s v="KH-8 22"/>
    <s v="06/03/1969 4:49 p.m."/>
    <x v="12"/>
    <s v="Space Launch Complex 4W | Vandenberg SFB, CA, USA"/>
    <x v="1"/>
    <x v="1"/>
    <x v="1"/>
  </r>
  <r>
    <s v="Thorad SLV-2H Agena D | OGO 6"/>
    <x v="0"/>
    <s v="United States Air Force"/>
    <s v="Thorad SLV-2H Agena D"/>
    <s v="OGO 6"/>
    <s v="06/05/1969 2:42 p.m."/>
    <x v="12"/>
    <s v="Space Launch Complex 2E | Vandenberg SFB, CA, USA"/>
    <x v="1"/>
    <x v="1"/>
    <x v="1"/>
  </r>
  <r>
    <s v="Proton | Luna-15b"/>
    <x v="1"/>
    <s v="Soviet Space Program"/>
    <s v="Proton"/>
    <s v="Luna-15b"/>
    <s v="06/14/1969 4 a.m."/>
    <x v="12"/>
    <s v="81/24 (81P) | Baikonur Cosmodrome, Republic of Kazakhstan"/>
    <x v="0"/>
    <x v="0"/>
    <x v="0"/>
  </r>
  <r>
    <s v="Voskhod | Zenit-4 59"/>
    <x v="0"/>
    <s v="Soviet Space Program"/>
    <s v="Voskhod"/>
    <s v="Zenit-4 59"/>
    <s v="06/15/1969 8:59 a.m."/>
    <x v="12"/>
    <s v="41/1 | Plesetsk Cosmodrome, Russian Federation"/>
    <x v="3"/>
    <x v="3"/>
    <x v="3"/>
  </r>
  <r>
    <s v="Thor Delta E1 | IMP G"/>
    <x v="1"/>
    <s v="United States Air Force"/>
    <s v="Thor Delta E1"/>
    <s v="IMP G"/>
    <s v="06/21/1969 8:47 a.m."/>
    <x v="12"/>
    <s v="Space Launch Complex 2W | Vandenberg SFB, CA, USA"/>
    <x v="1"/>
    <x v="1"/>
    <x v="1"/>
  </r>
  <r>
    <s v="Voskhod | Zenit-2 75"/>
    <x v="0"/>
    <s v="Soviet Space Program"/>
    <s v="Voskhod"/>
    <s v="Zenit-2 75"/>
    <s v="06/24/1969 6:50 a.m."/>
    <x v="12"/>
    <s v="31/6 | Baikonur Cosmodrome, Republic of Kazakhstan"/>
    <x v="0"/>
    <x v="0"/>
    <x v="0"/>
  </r>
  <r>
    <s v="Voskhod | Zenit-4 60"/>
    <x v="0"/>
    <s v="Soviet Space Program"/>
    <s v="Voskhod"/>
    <s v="Zenit-4 60"/>
    <s v="06/27/1969 6:59 a.m."/>
    <x v="12"/>
    <s v="1/5 | Baikonur Cosmodrome, Republic of Kazakhstan"/>
    <x v="0"/>
    <x v="0"/>
    <x v="0"/>
  </r>
  <r>
    <s v="Thor Delta N | Biosat 3"/>
    <x v="0"/>
    <s v="United States Air Force"/>
    <s v="Thor Delta N"/>
    <s v="Biosat 3"/>
    <s v="06/29/1969 3:15 a.m."/>
    <x v="12"/>
    <s v="Space Launch Complex 17A | Cape Canaveral, FL, USA"/>
    <x v="1"/>
    <x v="1"/>
    <x v="1"/>
  </r>
  <r>
    <s v="Europa I | STV 2"/>
    <x v="1"/>
    <s v="European Launcher Development Organisation"/>
    <s v="Europa I"/>
    <s v="STV 2"/>
    <s v="07/02/1969 10:55 p.m."/>
    <x v="12"/>
    <s v="Launch Area 6A | RAAF Woomera Range Complex"/>
    <x v="6"/>
    <x v="6"/>
    <x v="6"/>
  </r>
  <r>
    <s v="N1 | Zond-M 2"/>
    <x v="1"/>
    <s v="Soviet Space Program"/>
    <s v="N1"/>
    <s v="—"/>
    <s v="07/03/1969 8:18 p.m."/>
    <x v="12"/>
    <s v="110/38 (110R) | Baikonur Cosmodrome, Republic of Kazakhstan"/>
    <x v="0"/>
    <x v="0"/>
    <x v="0"/>
  </r>
  <r>
    <s v="Voskhod | Zenit-4 61"/>
    <x v="0"/>
    <s v="Soviet Space Program"/>
    <s v="Voskhod"/>
    <s v="Zenit-4 61"/>
    <s v="07/10/1969 9 a.m."/>
    <x v="12"/>
    <s v="41/1 | Plesetsk Cosmodrome, Russian Federation"/>
    <x v="3"/>
    <x v="3"/>
    <x v="3"/>
  </r>
  <r>
    <s v="Proton | Luna-15"/>
    <x v="0"/>
    <s v="Soviet Space Program"/>
    <s v="Proton"/>
    <s v="Luna-15"/>
    <s v="07/13/1969 2:54 a.m."/>
    <x v="12"/>
    <s v="81/24 (81P) | Baikonur Cosmodrome, Republic of Kazakhstan"/>
    <x v="0"/>
    <x v="0"/>
    <x v="0"/>
  </r>
  <r>
    <s v="Saturn V | Apollo 11"/>
    <x v="0"/>
    <s v="National Aeronautics and Space Administration"/>
    <s v="Saturn V"/>
    <s v="Apollo 11"/>
    <s v="07/16/1969 1:32 p.m."/>
    <x v="12"/>
    <s v="Launch Complex 39A | Kennedy Space Center, FL, USA"/>
    <x v="1"/>
    <x v="1"/>
    <x v="1"/>
  </r>
  <r>
    <s v="Voskhod | Zenit-2 76"/>
    <x v="0"/>
    <s v="Soviet Space Program"/>
    <s v="Voskhod"/>
    <s v="Zenit-2 76"/>
    <s v="07/22/1969 12:30 p.m."/>
    <x v="12"/>
    <s v="41/1 | Plesetsk Cosmodrome, Russian Federation"/>
    <x v="3"/>
    <x v="3"/>
    <x v="3"/>
  </r>
  <r>
    <s v="Molniya-M | Molniya-1 12"/>
    <x v="0"/>
    <s v="Soviet Space Program"/>
    <s v="Molniya-M"/>
    <s v="Molniya-1 12"/>
    <s v="07/22/1969 12:55 p.m."/>
    <x v="12"/>
    <s v="1/5 | Baikonur Cosmodrome, Republic of Kazakhstan"/>
    <x v="0"/>
    <x v="0"/>
    <x v="0"/>
  </r>
  <r>
    <s v="Thor Burner 2 | DSAP-4B F3"/>
    <x v="0"/>
    <s v="United States Air Force"/>
    <s v="Thor Burner 2"/>
    <s v="DSAP-4B F3"/>
    <s v="07/23/1969 4:39 a.m."/>
    <x v="12"/>
    <s v="Space Launch Complex 10W | Vandenberg SFB, CA, USA"/>
    <x v="1"/>
    <x v="1"/>
    <x v="1"/>
  </r>
  <r>
    <s v="Kosmos 11K63 | DS-P1-Yu 23"/>
    <x v="1"/>
    <s v="Soviet Space Program"/>
    <s v="Kosmos 11K63"/>
    <s v="DS-P1-Yu 23"/>
    <s v="07/23/1969 9 a.m."/>
    <x v="12"/>
    <s v="133/3 (133L) | Plesetsk Cosmodrome, Russian Federation"/>
    <x v="3"/>
    <x v="3"/>
    <x v="3"/>
  </r>
  <r>
    <s v="Thorad SLV-2H Agena D | KH-4B 7"/>
    <x v="0"/>
    <s v="United States Air Force"/>
    <s v="Thorad SLV-2H Agena D"/>
    <s v="KH-4B 7"/>
    <s v="07/24/1969 1:30 a.m."/>
    <x v="12"/>
    <s v="Space Launch Complex 3W | Vandenberg SFB, CA, USA"/>
    <x v="1"/>
    <x v="1"/>
    <x v="1"/>
  </r>
  <r>
    <s v="Thor Delta M | INTELSAT III F-5"/>
    <x v="1"/>
    <s v="United States Air Force"/>
    <s v="Thor Delta M"/>
    <s v="INTELSAT III F-5"/>
    <s v="07/26/1969 2:06 a.m."/>
    <x v="12"/>
    <s v="Space Launch Complex 17A | Cape Canaveral, FL, USA"/>
    <x v="1"/>
    <x v="1"/>
    <x v="1"/>
  </r>
  <r>
    <s v="Thorad SLV-2G Agena D | Strawman 2"/>
    <x v="0"/>
    <s v="United States Air Force"/>
    <s v="Thorad SLV-2G Agena D"/>
    <s v="Strawman 2"/>
    <s v="07/31/1969 10:19 a.m."/>
    <x v="12"/>
    <s v="Space Launch Complex 1W | Vandenberg SFB, CA, USA"/>
    <x v="1"/>
    <x v="1"/>
    <x v="1"/>
  </r>
  <r>
    <s v="Tsiklon-2 | IS-GVM 1"/>
    <x v="0"/>
    <s v="Soviet Space Program"/>
    <s v="Tsiklon-2"/>
    <s v="IS-GVM 1"/>
    <s v="08/06/1969 5:40 a.m."/>
    <x v="12"/>
    <s v="90/19 | Baikonur Cosmodrome, Republic of Kazakhstan"/>
    <x v="0"/>
    <x v="0"/>
    <x v="0"/>
  </r>
  <r>
    <s v="Proton / UR-500 K/D | Zond 7"/>
    <x v="0"/>
    <s v="Soviet Space Program"/>
    <s v="Proton"/>
    <s v="—"/>
    <s v="08/07/1969 11:48 p.m."/>
    <x v="12"/>
    <s v="81/23 (81L) | Baikonur Cosmodrome, Republic of Kazakhstan"/>
    <x v="0"/>
    <x v="0"/>
    <x v="0"/>
  </r>
  <r>
    <s v="Thor Delta N | OSO 6"/>
    <x v="0"/>
    <s v="United States Air Force"/>
    <s v="Thor Delta N"/>
    <s v="OSO 6"/>
    <s v="08/09/1969 7:52 a.m."/>
    <x v="12"/>
    <s v="Space Launch Complex 17A | Cape Canaveral, FL, USA"/>
    <x v="1"/>
    <x v="1"/>
    <x v="1"/>
  </r>
  <r>
    <s v="Atlas SLV-3C Centaur | ATS 5"/>
    <x v="0"/>
    <s v="United States Air Force"/>
    <s v="Atlas SLV-3C Centaur"/>
    <s v="ATS 5"/>
    <s v="08/12/1969 11:01 a.m."/>
    <x v="12"/>
    <s v="Launch Complex 36A | Cape Canaveral, FL, USA"/>
    <x v="1"/>
    <x v="1"/>
    <x v="1"/>
  </r>
  <r>
    <s v="Kosmos-3M | Zaliv 3"/>
    <x v="0"/>
    <s v="Soviet Space Program"/>
    <s v="Kosmos-3M"/>
    <s v="Zaliv 3"/>
    <s v="08/13/1969 10 p.m."/>
    <x v="12"/>
    <s v="132/2 | Plesetsk Cosmodrome, Russian Federation"/>
    <x v="3"/>
    <x v="3"/>
    <x v="3"/>
  </r>
  <r>
    <s v="Voskhod | Zenit-2M 4"/>
    <x v="0"/>
    <s v="Soviet Space Program"/>
    <s v="Voskhod"/>
    <s v="Zenit-2M 4"/>
    <s v="08/16/1969 11:59 a.m."/>
    <x v="12"/>
    <s v="31/6 | Baikonur Cosmodrome, Republic of Kazakhstan"/>
    <x v="0"/>
    <x v="0"/>
    <x v="0"/>
  </r>
  <r>
    <s v="Voskhod | Zenit-4 62"/>
    <x v="0"/>
    <s v="Soviet Space Program"/>
    <s v="Voskhod"/>
    <s v="Zenit-4 62"/>
    <s v="08/19/1969 1 p.m."/>
    <x v="12"/>
    <s v="41/1 | Plesetsk Cosmodrome, Russian Federation"/>
    <x v="3"/>
    <x v="3"/>
    <x v="3"/>
  </r>
  <r>
    <s v="Kosmos 11K63 | DS-P1-Yu 24"/>
    <x v="0"/>
    <s v="Soviet Space Program"/>
    <s v="Kosmos 11K63"/>
    <s v="DS-P1-Yu 24"/>
    <s v="08/22/1969 2:14 p.m."/>
    <x v="12"/>
    <s v="133/3 (133L) | Plesetsk Cosmodrome, Russian Federation"/>
    <x v="3"/>
    <x v="3"/>
    <x v="3"/>
  </r>
  <r>
    <s v="Titan 23B | KH-8 23"/>
    <x v="0"/>
    <s v="United States Air Force"/>
    <s v="Titan 23B"/>
    <s v="KH-8 23"/>
    <s v="08/23/1969 4 p.m."/>
    <x v="12"/>
    <s v="Space Launch Complex 4W | Vandenberg SFB, CA, USA"/>
    <x v="1"/>
    <x v="1"/>
    <x v="1"/>
  </r>
  <r>
    <s v="Thor Delta L | Pioneer E"/>
    <x v="1"/>
    <s v="United States Air Force"/>
    <s v="Thor Delta L"/>
    <s v="Pioneer E"/>
    <s v="08/27/1969 9:59 p.m."/>
    <x v="12"/>
    <s v="Space Launch Complex 17A | Cape Canaveral, FL, USA"/>
    <x v="1"/>
    <x v="1"/>
    <x v="1"/>
  </r>
  <r>
    <s v="Voskhod | Zenit-4 63"/>
    <x v="0"/>
    <s v="Soviet Space Program"/>
    <s v="Voskhod"/>
    <s v="Zenit-4 63"/>
    <s v="08/29/1969 9:05 a.m."/>
    <x v="12"/>
    <s v="31/6 | Baikonur Cosmodrome, Republic of Kazakhstan"/>
    <x v="0"/>
    <x v="0"/>
    <x v="0"/>
  </r>
  <r>
    <s v="Voskhod | Zenit-4 64"/>
    <x v="0"/>
    <s v="Soviet Space Program"/>
    <s v="Voskhod"/>
    <s v="Zenit-4 64"/>
    <s v="09/02/1969 11 a.m."/>
    <x v="12"/>
    <s v="41/1 | Plesetsk Cosmodrome, Russian Federation"/>
    <x v="3"/>
    <x v="3"/>
    <x v="3"/>
  </r>
  <r>
    <s v="R-36O 8K69 | OGCh 21"/>
    <x v="0"/>
    <s v="Soviet Space Program"/>
    <s v="R-36O 8K69"/>
    <s v="OGCh 21"/>
    <s v="09/15/1969 4 p.m."/>
    <x v="12"/>
    <s v="191/66 | Baikonur Cosmodrome, Republic of Kazakhstan"/>
    <x v="0"/>
    <x v="0"/>
    <x v="0"/>
  </r>
  <r>
    <s v="Voskhod | Zenit-4 65"/>
    <x v="0"/>
    <s v="Soviet Space Program"/>
    <s v="Voskhod"/>
    <s v="Zenit-4 65"/>
    <s v="09/18/1969 8:40 a.m."/>
    <x v="12"/>
    <s v="31/6 | Baikonur Cosmodrome, Republic of Kazakhstan"/>
    <x v="0"/>
    <x v="0"/>
    <x v="0"/>
  </r>
  <r>
    <s v="Lambda 4S | Ohsumi 4"/>
    <x v="1"/>
    <s v="Institute of Space and Astronautical Science"/>
    <s v="Lambda 4S"/>
    <s v="Ohsumi 4"/>
    <s v="09/22/1969 2:10 a.m."/>
    <x v="12"/>
    <s v="Lambda Pad | Uchinoura Space Center, Japan"/>
    <x v="5"/>
    <x v="5"/>
    <x v="5"/>
  </r>
  <r>
    <s v="Thorad SLV-2G Agena D | KH-4A 52"/>
    <x v="0"/>
    <s v="United States Air Force"/>
    <s v="Thorad SLV-2G Agena D"/>
    <s v="KH-4A 52"/>
    <s v="09/22/1969 9:11 p.m."/>
    <x v="12"/>
    <s v="Space Launch Complex 3W | Vandenberg SFB, CA, USA"/>
    <x v="1"/>
    <x v="1"/>
    <x v="1"/>
  </r>
  <r>
    <s v="Proton | Luna-16a"/>
    <x v="1"/>
    <s v="Soviet Space Program"/>
    <s v="Proton"/>
    <s v="Luna-16a"/>
    <s v="09/23/1969 2:07 p.m."/>
    <x v="12"/>
    <s v="81/24 (81P) | Baikonur Cosmodrome, Republic of Kazakhstan"/>
    <x v="0"/>
    <x v="0"/>
    <x v="0"/>
  </r>
  <r>
    <s v="Voskhod | Zenit-2 77"/>
    <x v="0"/>
    <s v="Soviet Space Program"/>
    <s v="Voskhod"/>
    <s v="Zenit-2 77"/>
    <s v="09/24/1969 12:15 p.m."/>
    <x v="12"/>
    <s v="41/1 | Plesetsk Cosmodrome, Russian Federation"/>
    <x v="3"/>
    <x v="3"/>
    <x v="3"/>
  </r>
  <r>
    <s v="Thorad SLV-2G Agena D | Poppy 8A,B,C,D"/>
    <x v="0"/>
    <s v="United States Air Force"/>
    <s v="Thorad SLV-2G Agena D"/>
    <s v="Poppy 8A,B,C,D"/>
    <s v="09/30/1969 1:40 p.m."/>
    <x v="12"/>
    <s v="Space Launch Complex 1W | Vandenberg SFB, CA, USA"/>
    <x v="1"/>
    <x v="1"/>
    <x v="1"/>
  </r>
  <r>
    <s v="Scout B | ESRO 1B (Boreas)"/>
    <x v="0"/>
    <s v="European Space Research Organisation"/>
    <s v="Scout B"/>
    <s v="ESRO 1B (Boreas)"/>
    <s v="10/01/1969 10:29 p.m."/>
    <x v="12"/>
    <s v="Space Launch Complex 5 | Vandenberg SFB, CA, USA"/>
    <x v="1"/>
    <x v="1"/>
    <x v="1"/>
  </r>
  <r>
    <s v="Vostok 8A92M | Meteor-1 2 (15L)"/>
    <x v="0"/>
    <s v="Soviet Space Program"/>
    <s v="Vostok 8A92M"/>
    <s v="Meteor-1 2 (15L)"/>
    <s v="10/06/1969 1:45 a.m."/>
    <x v="12"/>
    <s v="41/1 | Plesetsk Cosmodrome, Russian Federation"/>
    <x v="3"/>
    <x v="3"/>
    <x v="3"/>
  </r>
  <r>
    <s v="Soyuz | Soyuz 6"/>
    <x v="0"/>
    <s v="Soviet Space Program"/>
    <s v="Soyuz"/>
    <s v="Soyuz 6"/>
    <s v="10/11/1969 11:10 a.m."/>
    <x v="12"/>
    <s v="31/6 | Baikonur Cosmodrome, Republic of Kazakhstan"/>
    <x v="0"/>
    <x v="0"/>
    <x v="0"/>
  </r>
  <r>
    <s v="Soyuz | Soyuz 7"/>
    <x v="0"/>
    <s v="Soviet Space Program"/>
    <s v="Soyuz"/>
    <s v="Soyuz 7"/>
    <s v="10/12/1969 10:44 a.m."/>
    <x v="12"/>
    <s v="1/5 | Baikonur Cosmodrome, Republic of Kazakhstan"/>
    <x v="0"/>
    <x v="0"/>
    <x v="0"/>
  </r>
  <r>
    <s v="Soyuz | Soyuz 8"/>
    <x v="0"/>
    <s v="Soviet Space Program"/>
    <s v="Soyuz"/>
    <s v="Soyuz 8"/>
    <s v="10/13/1969 9:09 a.m."/>
    <x v="12"/>
    <s v="31/6 | Baikonur Cosmodrome, Republic of Kazakhstan"/>
    <x v="0"/>
    <x v="0"/>
    <x v="0"/>
  </r>
  <r>
    <s v="Kosmos 11K63 | DS-U3-IK 1"/>
    <x v="0"/>
    <s v="Soviet Space Program"/>
    <s v="Kosmos 11K63"/>
    <s v="DS-U3-IK 1"/>
    <s v="10/14/1969 1:19 p.m."/>
    <x v="12"/>
    <s v="86/4 | Kapustin Yar, Russian Federation"/>
    <x v="3"/>
    <x v="3"/>
    <x v="3"/>
  </r>
  <r>
    <s v="Voskhod | Zenit-4 66"/>
    <x v="0"/>
    <s v="Soviet Space Program"/>
    <s v="Voskhod"/>
    <s v="Zenit-4 66"/>
    <s v="10/17/1969 11:45 a.m."/>
    <x v="12"/>
    <s v="41/1 | Plesetsk Cosmodrome, Russian Federation"/>
    <x v="3"/>
    <x v="3"/>
    <x v="3"/>
  </r>
  <r>
    <s v="Kosmos 11K63 | DS-P1-Yu 25"/>
    <x v="0"/>
    <s v="Soviet Space Program"/>
    <s v="Kosmos 11K63"/>
    <s v="DS-P1-Yu 25"/>
    <s v="10/18/1969 10 a.m."/>
    <x v="12"/>
    <s v="133/3 (133L) | Plesetsk Cosmodrome, Russian Federation"/>
    <x v="3"/>
    <x v="3"/>
    <x v="3"/>
  </r>
  <r>
    <s v="Kosmos-3M | Zaliv 4"/>
    <x v="0"/>
    <s v="Soviet Space Program"/>
    <s v="Kosmos-3M"/>
    <s v="Zaliv 4"/>
    <s v="10/21/1969 12:49 p.m."/>
    <x v="12"/>
    <s v="132/1 (132L) | Plesetsk Cosmodrome, Russian Federation"/>
    <x v="3"/>
    <x v="3"/>
    <x v="3"/>
  </r>
  <r>
    <s v="Proton | Luna-16b"/>
    <x v="1"/>
    <s v="Soviet Space Program"/>
    <s v="Proton"/>
    <s v="Luna-16b"/>
    <s v="10/22/1969 2:09 p.m."/>
    <x v="12"/>
    <s v="81/24 (81P) | Baikonur Cosmodrome, Republic of Kazakhstan"/>
    <x v="0"/>
    <x v="0"/>
    <x v="0"/>
  </r>
  <r>
    <s v="Voskhod | Zenit-2M 5"/>
    <x v="0"/>
    <s v="Soviet Space Program"/>
    <s v="Voskhod"/>
    <s v="Zenit-2M 5"/>
    <s v="10/24/1969 9:40 a.m."/>
    <x v="12"/>
    <s v="1/5 | Baikonur Cosmodrome, Republic of Kazakhstan"/>
    <x v="0"/>
    <x v="0"/>
    <x v="0"/>
  </r>
  <r>
    <s v="Kosmos 11K63 | DS-P1-Yu 26"/>
    <x v="0"/>
    <s v="Soviet Space Program"/>
    <s v="Kosmos 11K63"/>
    <s v="DS-P1-Yu 26"/>
    <s v="10/24/1969 1:01 p.m."/>
    <x v="12"/>
    <s v="86/4 | Kapustin Yar, Russian Federation"/>
    <x v="3"/>
    <x v="3"/>
    <x v="3"/>
  </r>
  <r>
    <s v="Titan 23B | KH-8 24"/>
    <x v="0"/>
    <s v="United States Air Force"/>
    <s v="Titan 23B"/>
    <s v="KH-8 24"/>
    <s v="10/24/1969 6:10 p.m."/>
    <x v="12"/>
    <s v="Space Launch Complex 4W | Vandenberg SFB, CA, USA"/>
    <x v="1"/>
    <x v="1"/>
    <x v="1"/>
  </r>
  <r>
    <s v="Kosmos 11K63 | DS-P1-I 6"/>
    <x v="0"/>
    <s v="Soviet Space Program"/>
    <s v="Kosmos 11K63"/>
    <s v="DS-P1-I 6"/>
    <s v="11/04/1969 11:59 a.m."/>
    <x v="12"/>
    <s v="133/3 (133L) | Plesetsk Cosmodrome, Russian Federation"/>
    <x v="3"/>
    <x v="3"/>
    <x v="3"/>
  </r>
  <r>
    <s v="Scout B | Azur"/>
    <x v="0"/>
    <s v="German Aerospace Center"/>
    <s v="Scout B"/>
    <s v="Azur"/>
    <s v="11/08/1969 1:52 a.m."/>
    <x v="12"/>
    <s v="Space Launch Complex 5 | Vandenberg SFB, CA, USA"/>
    <x v="1"/>
    <x v="1"/>
    <x v="1"/>
  </r>
  <r>
    <s v="Voskhod | Zenit-2 78"/>
    <x v="0"/>
    <s v="Soviet Space Program"/>
    <s v="Voskhod"/>
    <s v="Zenit-2 78"/>
    <s v="11/12/1969 11:30 a.m."/>
    <x v="12"/>
    <s v="41/1 | Plesetsk Cosmodrome, Russian Federation"/>
    <x v="3"/>
    <x v="3"/>
    <x v="3"/>
  </r>
  <r>
    <s v="Saturn V | Apollo 12"/>
    <x v="0"/>
    <s v="National Aeronautics and Space Administration"/>
    <s v="Saturn V"/>
    <s v="Apollo 12"/>
    <s v="11/14/1969 4:22 p.m."/>
    <x v="12"/>
    <s v="Launch Complex 39A | Kennedy Space Center, FL, USA"/>
    <x v="1"/>
    <x v="1"/>
    <x v="1"/>
  </r>
  <r>
    <s v="Voskhod | Zenit-4 67"/>
    <x v="0"/>
    <s v="Soviet Space Program"/>
    <s v="Voskhod"/>
    <s v="Zenit-4 67"/>
    <s v="11/15/1969 8:30 a.m."/>
    <x v="12"/>
    <s v="31/6 | Baikonur Cosmodrome, Republic of Kazakhstan"/>
    <x v="0"/>
    <x v="0"/>
    <x v="0"/>
  </r>
  <r>
    <s v="Thor Delta M | Skynet IA"/>
    <x v="0"/>
    <s v="United States Air Force"/>
    <s v="Thor Delta M"/>
    <s v="Skynet IA"/>
    <s v="11/22/1969 12:37 a.m."/>
    <x v="12"/>
    <s v="Space Launch Complex 17A | Cape Canaveral, FL, USA"/>
    <x v="1"/>
    <x v="1"/>
    <x v="1"/>
  </r>
  <r>
    <s v="Kosmos 11K63 | DS-P1-Yu 27"/>
    <x v="0"/>
    <s v="Soviet Space Program"/>
    <s v="Kosmos 11K63"/>
    <s v="DS-P1-Yu 27"/>
    <s v="11/24/1969 11 a.m."/>
    <x v="12"/>
    <s v="133/3 (133L) | Plesetsk Cosmodrome, Russian Federation"/>
    <x v="3"/>
    <x v="3"/>
    <x v="3"/>
  </r>
  <r>
    <s v="Kosmos-3M | Sfera 5"/>
    <x v="0"/>
    <s v="Soviet Space Program"/>
    <s v="Kosmos-3M"/>
    <s v="Sfera 5"/>
    <s v="11/24/1969 4:49 p.m."/>
    <x v="12"/>
    <s v="132/1 (132L) | Plesetsk Cosmodrome, Russian Federation"/>
    <x v="3"/>
    <x v="3"/>
    <x v="3"/>
  </r>
  <r>
    <s v="Proton / UR-500 K/D | Soyuz 7K-L1E No.1"/>
    <x v="1"/>
    <s v="Soviet Space Program"/>
    <s v="Proton"/>
    <s v="—"/>
    <s v="11/28/1969 9 a.m."/>
    <x v="12"/>
    <s v="81/23 (81L) | Baikonur Cosmodrome, Republic of Kazakhstan"/>
    <x v="0"/>
    <x v="0"/>
    <x v="0"/>
  </r>
  <r>
    <s v="Voskhod | Zenit-2M 6"/>
    <x v="0"/>
    <s v="Soviet Space Program"/>
    <s v="Voskhod"/>
    <s v="Zenit-2M 6"/>
    <s v="12/03/1969 1:20 p.m."/>
    <x v="12"/>
    <s v="43/4 (43R) | Plesetsk Cosmodrome, Russian Federation"/>
    <x v="3"/>
    <x v="3"/>
    <x v="3"/>
  </r>
  <r>
    <s v="Thorad SLV-2H Agena D | KH-4B 8"/>
    <x v="0"/>
    <s v="United States Air Force"/>
    <s v="Thorad SLV-2H Agena D"/>
    <s v="KH-4B 8"/>
    <s v="12/04/1969 9:38 p.m."/>
    <x v="12"/>
    <s v="Space Launch Complex 3W | Vandenberg SFB, CA, USA"/>
    <x v="1"/>
    <x v="1"/>
    <x v="1"/>
  </r>
  <r>
    <s v="Kosmos 11K63 | DS-P1-Yu 28"/>
    <x v="0"/>
    <s v="Soviet Space Program"/>
    <s v="Kosmos 11K63"/>
    <s v="DS-P1-Yu 28"/>
    <s v="12/11/1969 12:58 p.m."/>
    <x v="12"/>
    <s v="133/3 (133L) | Plesetsk Cosmodrome, Russian Federation"/>
    <x v="3"/>
    <x v="3"/>
    <x v="3"/>
  </r>
  <r>
    <s v="Kosmos-3M | Tselina-O 5"/>
    <x v="0"/>
    <s v="Soviet Space Program"/>
    <s v="Kosmos-3M"/>
    <s v="Tselina-O 5"/>
    <s v="12/20/1969 3:26 a.m."/>
    <x v="12"/>
    <s v="132/1 (132L) | Plesetsk Cosmodrome, Russian Federation"/>
    <x v="3"/>
    <x v="3"/>
    <x v="3"/>
  </r>
  <r>
    <s v="Tsiklon-2 | I2P 3"/>
    <x v="0"/>
    <s v="Soviet Space Program"/>
    <s v="Tsiklon-2"/>
    <s v="I2P 3"/>
    <s v="12/23/1969 9:25 a.m."/>
    <x v="12"/>
    <s v="90/20 | Baikonur Cosmodrome, Republic of Kazakhstan"/>
    <x v="0"/>
    <x v="0"/>
    <x v="0"/>
  </r>
  <r>
    <s v="Voskhod | Zenit-4MK 1"/>
    <x v="0"/>
    <s v="Soviet Space Program"/>
    <s v="Voskhod"/>
    <s v="Zenit-4MK 1"/>
    <s v="12/23/1969 1:50 p.m."/>
    <x v="12"/>
    <s v="41/1 | Plesetsk Cosmodrome, Russian Federation"/>
    <x v="3"/>
    <x v="3"/>
    <x v="3"/>
  </r>
  <r>
    <s v="Kosmos 11K63 | DS-U1-IK 1"/>
    <x v="0"/>
    <s v="Soviet Space Program"/>
    <s v="Kosmos 11K63"/>
    <s v="DS-U1-IK 1"/>
    <s v="12/25/1969 9:59 a.m."/>
    <x v="12"/>
    <s v="86/4 | Kapustin Yar, Russian Federation"/>
    <x v="3"/>
    <x v="3"/>
    <x v="3"/>
  </r>
  <r>
    <s v="Kosmos-3M | Ionosfernaya Stantsiya 1"/>
    <x v="1"/>
    <s v="Soviet Space Program"/>
    <s v="Kosmos-3M"/>
    <s v="Ionosfernaya Stantsiya 1"/>
    <s v="12/27/1969 2:20 p.m."/>
    <x v="12"/>
    <s v="132/1 (132L) | Plesetsk Cosmodrome, Russian Federation"/>
    <x v="3"/>
    <x v="3"/>
    <x v="3"/>
  </r>
  <r>
    <s v="Voskhod | Zenit-2M 7"/>
    <x v="0"/>
    <s v="Soviet Space Program"/>
    <s v="Voskhod"/>
    <s v="Zenit-2M 7"/>
    <s v="01/09/1970 9:20 a.m."/>
    <x v="13"/>
    <s v="31/6 | Baikonur Cosmodrome, Republic of Kazakhstan"/>
    <x v="0"/>
    <x v="0"/>
    <x v="0"/>
  </r>
  <r>
    <s v="Titan 23B | KH-8 25"/>
    <x v="0"/>
    <s v="United States Air Force"/>
    <s v="Titan 23B"/>
    <s v="KH-8 25"/>
    <s v="01/14/1970 6:43 p.m."/>
    <x v="13"/>
    <s v="Space Launch Complex 4W | Vandenberg SFB, CA, USA"/>
    <x v="1"/>
    <x v="1"/>
    <x v="1"/>
  </r>
  <r>
    <s v="Thor Delta M | INTELSAT III F-6"/>
    <x v="0"/>
    <s v="United States Air Force"/>
    <s v="Thor Delta M"/>
    <s v="INTELSAT III F-6"/>
    <s v="01/15/1970 12:16 a.m."/>
    <x v="13"/>
    <s v="Space Launch Complex 17A | Cape Canaveral, FL, USA"/>
    <x v="1"/>
    <x v="1"/>
    <x v="1"/>
  </r>
  <r>
    <s v="Kosmos 11K63 | DS-P1-Yu 29"/>
    <x v="0"/>
    <s v="Soviet Space Program"/>
    <s v="Kosmos 11K63"/>
    <s v="DS-P1-Yu 29"/>
    <s v="01/15/1970 1:39 p.m."/>
    <x v="13"/>
    <s v="133/3 (133L) | Plesetsk Cosmodrome, Russian Federation"/>
    <x v="3"/>
    <x v="3"/>
    <x v="3"/>
  </r>
  <r>
    <s v="Kosmos 11K63 | DS-MO 2"/>
    <x v="0"/>
    <s v="Soviet Space Program"/>
    <s v="Kosmos 11K63"/>
    <s v="DS-MO 2"/>
    <s v="01/16/1970 10:59 a.m."/>
    <x v="13"/>
    <s v="86/4 | Kapustin Yar, Russian Federation"/>
    <x v="3"/>
    <x v="3"/>
    <x v="3"/>
  </r>
  <r>
    <s v="Kosmos 11K63 | DS-U2-MG 1"/>
    <x v="0"/>
    <s v="Soviet Space Program"/>
    <s v="Kosmos 11K63"/>
    <s v="DS-U2-MG 1"/>
    <s v="01/20/1970 8:20 p.m."/>
    <x v="13"/>
    <s v="133/3 (133L) | Plesetsk Cosmodrome, Russian Federation"/>
    <x v="3"/>
    <x v="3"/>
    <x v="3"/>
  </r>
  <r>
    <s v="Voskhod | Zenit-4 68"/>
    <x v="0"/>
    <s v="Soviet Space Program"/>
    <s v="Voskhod"/>
    <s v="Zenit-4 68"/>
    <s v="01/21/1970 noon"/>
    <x v="13"/>
    <s v="41/1 | Plesetsk Cosmodrome, Russian Federation"/>
    <x v="3"/>
    <x v="3"/>
    <x v="3"/>
  </r>
  <r>
    <s v="Thor Delta N6 | ITOS 1"/>
    <x v="0"/>
    <s v="United States Air Force"/>
    <s v="Thor Delta N6"/>
    <s v="ITOS 1"/>
    <s v="01/23/1970 11:31 a.m."/>
    <x v="13"/>
    <s v="Space Launch Complex 2W | Vandenberg SFB, CA, USA"/>
    <x v="1"/>
    <x v="1"/>
    <x v="1"/>
  </r>
  <r>
    <s v="Kosmos 11K63 | DS-P1-I 7"/>
    <x v="1"/>
    <s v="Soviet Space Program"/>
    <s v="Kosmos 11K63"/>
    <s v="DS-P1-I 7"/>
    <s v="01/30/1970 3:40 p.m."/>
    <x v="13"/>
    <s v="133/3 (133L) | Plesetsk Cosmodrome, Russian Federation"/>
    <x v="3"/>
    <x v="3"/>
    <x v="3"/>
  </r>
  <r>
    <s v="Thorad SLV-2G Agena D | SERT 2"/>
    <x v="0"/>
    <s v="United States Air Force"/>
    <s v="Thorad SLV-2G Agena D"/>
    <s v="SERT 2"/>
    <s v="02/04/1970 2:59 a.m."/>
    <x v="13"/>
    <s v="Space Launch Complex 2E | Vandenberg SFB, CA, USA"/>
    <x v="1"/>
    <x v="1"/>
    <x v="1"/>
  </r>
  <r>
    <s v="Proton | Luna-16c"/>
    <x v="1"/>
    <s v="Soviet Space Program"/>
    <s v="Proton"/>
    <s v="Luna-16c"/>
    <s v="02/06/1970 4:16 a.m."/>
    <x v="13"/>
    <s v="81/23 (81L) | Baikonur Cosmodrome, Republic of Kazakhstan"/>
    <x v="0"/>
    <x v="0"/>
    <x v="0"/>
  </r>
  <r>
    <s v="Voskhod | Zenit-4 69"/>
    <x v="0"/>
    <s v="Soviet Space Program"/>
    <s v="Voskhod"/>
    <s v="Zenit-4 69"/>
    <s v="02/10/1970 noon"/>
    <x v="13"/>
    <s v="41/1 | Plesetsk Cosmodrome, Russian Federation"/>
    <x v="3"/>
    <x v="3"/>
    <x v="3"/>
  </r>
  <r>
    <s v="Lambda 4S | Ohsumi 5"/>
    <x v="0"/>
    <s v="Institute of Space and Astronautical Science"/>
    <s v="Lambda 4S"/>
    <s v="Ohsumi 5"/>
    <s v="02/11/1970 4:25 a.m."/>
    <x v="13"/>
    <s v="Lambda Pad | Uchinoura Space Center, Japan"/>
    <x v="5"/>
    <x v="5"/>
    <x v="5"/>
  </r>
  <r>
    <s v="Thor Burner 2 | DSAP-5A F1"/>
    <x v="0"/>
    <s v="United States Air Force"/>
    <s v="Thor Burner 2"/>
    <s v="DSAP-5A F1"/>
    <s v="02/11/1970 8:40 a.m."/>
    <x v="13"/>
    <s v="Space Launch Complex 10W | Vandenberg SFB, CA, USA"/>
    <x v="1"/>
    <x v="1"/>
    <x v="1"/>
  </r>
  <r>
    <s v="Molniya-M | Molniya-1 13"/>
    <x v="0"/>
    <s v="Soviet Space Program"/>
    <s v="Molniya-M"/>
    <s v="Molniya-1 13"/>
    <s v="02/19/1970 6:57 p.m."/>
    <x v="13"/>
    <s v="43/4 (43R) | Plesetsk Cosmodrome, Russian Federation"/>
    <x v="3"/>
    <x v="3"/>
    <x v="3"/>
  </r>
  <r>
    <s v="Kosmos 11K63 | DS-P1-Yu 30"/>
    <x v="0"/>
    <s v="Soviet Space Program"/>
    <s v="Kosmos 11K63"/>
    <s v="DS-P1-Yu 30"/>
    <s v="02/27/1970 5:24 p.m."/>
    <x v="13"/>
    <s v="133/3 (133L) | Plesetsk Cosmodrome, Russian Federation"/>
    <x v="3"/>
    <x v="3"/>
    <x v="3"/>
  </r>
  <r>
    <s v="Voskhod | Zenit-2 79"/>
    <x v="0"/>
    <s v="Soviet Space Program"/>
    <s v="Voskhod"/>
    <s v="Zenit-2 79"/>
    <s v="03/04/1970 12:14 p.m."/>
    <x v="13"/>
    <s v="43/4 (43R) | Plesetsk Cosmodrome, Russian Federation"/>
    <x v="3"/>
    <x v="3"/>
    <x v="3"/>
  </r>
  <r>
    <s v="Thorad SLV-2H Agena D | KH-4B 9"/>
    <x v="0"/>
    <s v="United States Air Force"/>
    <s v="Thorad SLV-2H Agena D"/>
    <s v="KH-4B 9"/>
    <s v="03/04/1970 10:15 p.m."/>
    <x v="13"/>
    <s v="Space Launch Complex 3W | Vandenberg SFB, CA, USA"/>
    <x v="1"/>
    <x v="1"/>
    <x v="1"/>
  </r>
  <r>
    <s v="Diamant B | Dial Wika"/>
    <x v="0"/>
    <s v="National Center of Space Research"/>
    <s v="Diamant B"/>
    <s v="Dial Wika"/>
    <s v="03/10/1970 12:20 p.m."/>
    <x v="13"/>
    <s v="Diamant Launch Area | Kourou, French Guiana"/>
    <x v="7"/>
    <x v="7"/>
    <x v="7"/>
  </r>
  <r>
    <s v="Voskhod | Zenit-2 80"/>
    <x v="0"/>
    <s v="Soviet Space Program"/>
    <s v="Voskhod"/>
    <s v="Zenit-2 80"/>
    <s v="03/13/1970 8 a.m."/>
    <x v="13"/>
    <s v="43/4 (43R) | Plesetsk Cosmodrome, Russian Federation"/>
    <x v="3"/>
    <x v="3"/>
    <x v="3"/>
  </r>
  <r>
    <s v="Vostok 8A92M | Meteor-1 3 (14L)"/>
    <x v="0"/>
    <s v="Soviet Space Program"/>
    <s v="Vostok 8A92M"/>
    <s v="Meteor-1 3 (14L)"/>
    <s v="03/17/1970 11:10 a.m."/>
    <x v="13"/>
    <s v="41/1 | Plesetsk Cosmodrome, Russian Federation"/>
    <x v="3"/>
    <x v="3"/>
    <x v="3"/>
  </r>
  <r>
    <s v="Kosmos 11K63 | DS-P1-I 8"/>
    <x v="0"/>
    <s v="Soviet Space Program"/>
    <s v="Kosmos 11K63"/>
    <s v="DS-P1-I 8"/>
    <s v="03/18/1970 2:39 p.m."/>
    <x v="13"/>
    <s v="133/3 (133L) | Plesetsk Cosmodrome, Russian Federation"/>
    <x v="3"/>
    <x v="3"/>
    <x v="3"/>
  </r>
  <r>
    <s v="Thor Delta M | NATO IIA"/>
    <x v="0"/>
    <s v="United States Air Force"/>
    <s v="Thor Delta M"/>
    <s v="NATO IIA"/>
    <s v="03/20/1970 11:52 p.m."/>
    <x v="13"/>
    <s v="Space Launch Complex 17A | Cape Canaveral, FL, USA"/>
    <x v="1"/>
    <x v="1"/>
    <x v="1"/>
  </r>
  <r>
    <s v="Voskhod | Zenit-4MK 2"/>
    <x v="0"/>
    <s v="Soviet Space Program"/>
    <s v="Voskhod"/>
    <s v="Zenit-4MK 2"/>
    <s v="03/27/1970 11:45 a.m."/>
    <x v="13"/>
    <s v="41/1 | Plesetsk Cosmodrome, Russian Federation"/>
    <x v="3"/>
    <x v="3"/>
    <x v="3"/>
  </r>
  <r>
    <s v="Voskhod | Zenit-2M 8"/>
    <x v="0"/>
    <s v="Soviet Space Program"/>
    <s v="Voskhod"/>
    <s v="Zenit-2M 8"/>
    <s v="04/03/1970 8:30 a.m."/>
    <x v="13"/>
    <s v="43/4 (43R) | Plesetsk Cosmodrome, Russian Federation"/>
    <x v="3"/>
    <x v="3"/>
    <x v="3"/>
  </r>
  <r>
    <s v="Kosmos-3M | Tselina-O 6"/>
    <x v="0"/>
    <s v="Soviet Space Program"/>
    <s v="Kosmos-3M"/>
    <s v="Tselina-O 6"/>
    <s v="04/07/1970 11:10 a.m."/>
    <x v="13"/>
    <s v="132/2 | Plesetsk Cosmodrome, Russian Federation"/>
    <x v="3"/>
    <x v="3"/>
    <x v="3"/>
  </r>
  <r>
    <s v="Thorad SLV-2G Agena D | Nimbus 4"/>
    <x v="0"/>
    <s v="United States Air Force"/>
    <s v="Thorad SLV-2G Agena D"/>
    <s v="Nimbus 4"/>
    <s v="04/08/1970 8:17 a.m."/>
    <x v="13"/>
    <s v="Space Launch Complex 2E | Vandenberg SFB, CA, USA"/>
    <x v="1"/>
    <x v="1"/>
    <x v="1"/>
  </r>
  <r>
    <s v="Voskhod | Zenit-4 70"/>
    <x v="0"/>
    <s v="Soviet Space Program"/>
    <s v="Voskhod"/>
    <s v="Zenit-4 70"/>
    <s v="04/08/1970 10:15 a.m."/>
    <x v="13"/>
    <s v="31/6 | Baikonur Cosmodrome, Republic of Kazakhstan"/>
    <x v="0"/>
    <x v="0"/>
    <x v="0"/>
  </r>
  <r>
    <s v="Titan IIIC | Vela 6A &amp; 6B"/>
    <x v="0"/>
    <s v="United States Air Force"/>
    <s v="Titan IIIC"/>
    <s v="Vela 6A &amp; 6B"/>
    <s v="04/08/1970 10:50 a.m."/>
    <x v="13"/>
    <s v="Space Launch Complex 40 | Cape Canaveral, FL, USA"/>
    <x v="1"/>
    <x v="1"/>
    <x v="1"/>
  </r>
  <r>
    <s v="Kosmos-3M | Zaliv 5"/>
    <x v="0"/>
    <s v="Soviet Space Program"/>
    <s v="Kosmos-3M"/>
    <s v="Zaliv 5"/>
    <s v="04/11/1970 5 p.m."/>
    <x v="13"/>
    <s v="132/2 | Plesetsk Cosmodrome, Russian Federation"/>
    <x v="3"/>
    <x v="3"/>
    <x v="3"/>
  </r>
  <r>
    <s v="Saturn V | Apollo 13"/>
    <x v="0"/>
    <s v="National Aeronautics and Space Administration"/>
    <s v="Saturn V"/>
    <s v="Apollo 13"/>
    <s v="04/11/1970 7:13 p.m."/>
    <x v="13"/>
    <s v="Launch Complex 39A | Kennedy Space Center, FL, USA"/>
    <x v="1"/>
    <x v="1"/>
    <x v="1"/>
  </r>
  <r>
    <s v="Voskhod | Zenit-4M 4"/>
    <x v="0"/>
    <s v="Soviet Space Program"/>
    <s v="Voskhod"/>
    <s v="Zenit-4M 4"/>
    <s v="04/15/1970 9 a.m."/>
    <x v="13"/>
    <s v="41/1 | Plesetsk Cosmodrome, Russian Federation"/>
    <x v="3"/>
    <x v="3"/>
    <x v="3"/>
  </r>
  <r>
    <s v="Titan 23B | KH-8 26"/>
    <x v="0"/>
    <s v="United States Air Force"/>
    <s v="Titan 23B"/>
    <s v="KH-8 26"/>
    <s v="04/15/1970 3:52 p.m."/>
    <x v="13"/>
    <s v="Space Launch Complex 4W | Vandenberg SFB, CA, USA"/>
    <x v="1"/>
    <x v="1"/>
    <x v="1"/>
  </r>
  <r>
    <s v="Thor Delta M | INTELSAT III F-7"/>
    <x v="0"/>
    <s v="United States Air Force"/>
    <s v="Thor Delta M"/>
    <s v="INTELSAT III F-7"/>
    <s v="04/23/1970 12:46 a.m."/>
    <x v="13"/>
    <s v="Space Launch Complex 17A | Cape Canaveral, FL, USA"/>
    <x v="1"/>
    <x v="1"/>
    <x v="1"/>
  </r>
  <r>
    <s v="Kosmos 11K63 | DS-P1-Yu 31"/>
    <x v="0"/>
    <s v="Soviet Space Program"/>
    <s v="Kosmos 11K63"/>
    <s v="DS-P1-Yu 31"/>
    <s v="04/23/1970 1:20 p.m."/>
    <x v="13"/>
    <s v="133/3 (133L) | Plesetsk Cosmodrome, Russian Federation"/>
    <x v="3"/>
    <x v="3"/>
    <x v="3"/>
  </r>
  <r>
    <s v="Long March 1 | Dong Fang Hong 1"/>
    <x v="0"/>
    <s v="Seventh Ministry of Machine Building Industry"/>
    <s v="Long March 1"/>
    <s v="—"/>
    <s v="04/24/1970 1:37 p.m."/>
    <x v="13"/>
    <s v="Launch Area 2A | Jiuquan, People's Republic of China"/>
    <x v="2"/>
    <x v="2"/>
    <x v="2"/>
  </r>
  <r>
    <s v="Kosmos 11K63 | DS-U1-R"/>
    <x v="0"/>
    <s v="Soviet Space Program"/>
    <s v="Kosmos 11K63"/>
    <s v="DS-U1-R"/>
    <s v="04/24/1970 10:24 p.m."/>
    <x v="13"/>
    <s v="86/4 | Kapustin Yar, Russian Federation"/>
    <x v="3"/>
    <x v="3"/>
    <x v="3"/>
  </r>
  <r>
    <s v="Kosmos-3M | Strela-1M 1-8"/>
    <x v="0"/>
    <s v="Soviet Space Program"/>
    <s v="Kosmos-3M"/>
    <s v="Strela-1M 1-8"/>
    <s v="04/25/1970 5:09 p.m."/>
    <x v="13"/>
    <s v="132/2 | Plesetsk Cosmodrome, Russian Federation"/>
    <x v="3"/>
    <x v="3"/>
    <x v="3"/>
  </r>
  <r>
    <s v="Vostok 8A92M | Meteor-1 4 (13L)"/>
    <x v="0"/>
    <s v="Soviet Space Program"/>
    <s v="Vostok 8A92M"/>
    <s v="Meteor-1 4 (13L)"/>
    <s v="04/28/1970 10:50 a.m."/>
    <x v="13"/>
    <s v="41/1 | Plesetsk Cosmodrome, Russian Federation"/>
    <x v="3"/>
    <x v="3"/>
    <x v="3"/>
  </r>
  <r>
    <s v="Voskhod | Zenit-2 81"/>
    <x v="0"/>
    <s v="Soviet Space Program"/>
    <s v="Voskhod"/>
    <s v="Zenit-2 81"/>
    <s v="05/12/1970 10:10 a.m."/>
    <x v="13"/>
    <s v="41/1 | Plesetsk Cosmodrome, Russian Federation"/>
    <x v="3"/>
    <x v="3"/>
    <x v="3"/>
  </r>
  <r>
    <s v="Voskhod | Zenit-4 71"/>
    <x v="0"/>
    <s v="Soviet Space Program"/>
    <s v="Voskhod"/>
    <s v="Zenit-4 71"/>
    <s v="05/20/1970 9:20 a.m."/>
    <x v="13"/>
    <s v="31/6 | Baikonur Cosmodrome, Republic of Kazakhstan"/>
    <x v="0"/>
    <x v="0"/>
    <x v="0"/>
  </r>
  <r>
    <s v="Thorad SLV-2H Agena D | KH-4B 10"/>
    <x v="0"/>
    <s v="United States Air Force"/>
    <s v="Thorad SLV-2H Agena D"/>
    <s v="KH-4B 10"/>
    <s v="05/20/1970 9:35 p.m."/>
    <x v="13"/>
    <s v="Space Launch Complex 3W | Vandenberg SFB, CA, USA"/>
    <x v="1"/>
    <x v="1"/>
    <x v="1"/>
  </r>
  <r>
    <s v="Kosmos 11K63 | DS-P1-Yu 32"/>
    <x v="1"/>
    <s v="Soviet Space Program"/>
    <s v="Kosmos 11K63"/>
    <s v="DS-P1-Yu 32"/>
    <s v="05/22/1970 12:39 p.m."/>
    <x v="13"/>
    <s v="133/3 (133L) | Plesetsk Cosmodrome, Russian Federation"/>
    <x v="3"/>
    <x v="3"/>
    <x v="3"/>
  </r>
  <r>
    <s v="Soyuz | Soyuz 9"/>
    <x v="0"/>
    <s v="Soviet Space Program"/>
    <s v="Soyuz"/>
    <s v="Soyuz 9"/>
    <s v="06/01/1970 7 p.m."/>
    <x v="13"/>
    <s v="31/6 | Baikonur Cosmodrome, Republic of Kazakhstan"/>
    <x v="0"/>
    <x v="0"/>
    <x v="0"/>
  </r>
  <r>
    <s v="Voskhod | Zenit-4 72"/>
    <x v="0"/>
    <s v="Soviet Space Program"/>
    <s v="Voskhod"/>
    <s v="Zenit-4 72"/>
    <s v="06/10/1970 9:30 a.m."/>
    <x v="13"/>
    <s v="31/6 | Baikonur Cosmodrome, Republic of Kazakhstan"/>
    <x v="0"/>
    <x v="0"/>
    <x v="0"/>
  </r>
  <r>
    <s v="Europa I | STV 3 (ELDO F9)"/>
    <x v="1"/>
    <s v="European Launcher Development Organisation"/>
    <s v="Europa I"/>
    <s v="STV 3 (ELDO F9)"/>
    <s v="06/12/1970 1:10 a.m."/>
    <x v="13"/>
    <s v="Launch Area 6A | RAAF Woomera Range Complex"/>
    <x v="6"/>
    <x v="6"/>
    <x v="6"/>
  </r>
  <r>
    <s v="Kosmos 11K63 | DS-P1-Yu 33"/>
    <x v="0"/>
    <s v="Soviet Space Program"/>
    <s v="Kosmos 11K63"/>
    <s v="DS-P1-Yu 33"/>
    <s v="06/12/1970 9:30 a.m."/>
    <x v="13"/>
    <s v="86/4 | Kapustin Yar, Russian Federation"/>
    <x v="3"/>
    <x v="3"/>
    <x v="3"/>
  </r>
  <r>
    <s v="Kosmos 11K63 | DS-U2-GK 2"/>
    <x v="0"/>
    <s v="Soviet Space Program"/>
    <s v="Kosmos 11K63"/>
    <s v="DS-U2-GK 2"/>
    <s v="06/13/1970 4:59 a.m."/>
    <x v="13"/>
    <s v="133/3 (133L) | Plesetsk Cosmodrome, Russian Federation"/>
    <x v="3"/>
    <x v="3"/>
    <x v="3"/>
  </r>
  <r>
    <s v="Voskhod | Zenit-4 73"/>
    <x v="0"/>
    <s v="Soviet Space Program"/>
    <s v="Voskhod"/>
    <s v="Zenit-4 73"/>
    <s v="06/17/1970 12:59 p.m."/>
    <x v="13"/>
    <s v="43/4 (43R) | Plesetsk Cosmodrome, Russian Federation"/>
    <x v="3"/>
    <x v="3"/>
    <x v="3"/>
  </r>
  <r>
    <s v="Atlas SLV-3A Agena D | Aquacade 1"/>
    <x v="0"/>
    <s v="United States Air Force"/>
    <s v="Atlas SLV-3A Agena D"/>
    <s v="Aquacade 1"/>
    <s v="06/19/1970 11:37 a.m."/>
    <x v="13"/>
    <s v="Space Launch Complex 13 | Cape Canaveral, FL, USA"/>
    <x v="1"/>
    <x v="1"/>
    <x v="1"/>
  </r>
  <r>
    <s v="Vostok 8A92M | Meteor-1 5 (17L)"/>
    <x v="0"/>
    <s v="Soviet Space Program"/>
    <s v="Vostok 8A92M"/>
    <s v="Meteor-1 5 (17L)"/>
    <s v="06/23/1970 2:15 p.m."/>
    <x v="13"/>
    <s v="41/1 | Plesetsk Cosmodrome, Russian Federation"/>
    <x v="3"/>
    <x v="3"/>
    <x v="3"/>
  </r>
  <r>
    <s v="Titan 23B | KH-8 27"/>
    <x v="0"/>
    <s v="United States Air Force"/>
    <s v="Titan 23B"/>
    <s v="KH-8 27"/>
    <s v="06/25/1970 2:50 p.m."/>
    <x v="13"/>
    <s v="Space Launch Complex 4W | Vandenberg SFB, CA, USA"/>
    <x v="1"/>
    <x v="1"/>
    <x v="1"/>
  </r>
  <r>
    <s v="Molniya-M | Molniya-1 14"/>
    <x v="0"/>
    <s v="Soviet Space Program"/>
    <s v="Molniya-M"/>
    <s v="Molniya-1 14"/>
    <s v="06/26/1970 3:23 a.m."/>
    <x v="13"/>
    <s v="43/4 (43R) | Plesetsk Cosmodrome, Russian Federation"/>
    <x v="3"/>
    <x v="3"/>
    <x v="3"/>
  </r>
  <r>
    <s v="Voskhod | Zenit-2M 9"/>
    <x v="0"/>
    <s v="Soviet Space Program"/>
    <s v="Voskhod"/>
    <s v="Zenit-2M 9"/>
    <s v="06/26/1970 noon"/>
    <x v="13"/>
    <s v="31/6 | Baikonur Cosmodrome, Republic of Kazakhstan"/>
    <x v="0"/>
    <x v="0"/>
    <x v="0"/>
  </r>
  <r>
    <s v="Kosmos 11K63 | DS-P1-Yu 34"/>
    <x v="0"/>
    <s v="Soviet Space Program"/>
    <s v="Kosmos 11K63"/>
    <s v="DS-P1-Yu 34"/>
    <s v="06/27/1970 7:39 a.m."/>
    <x v="13"/>
    <s v="133/3 (133L) | Plesetsk Cosmodrome, Russian Federation"/>
    <x v="3"/>
    <x v="3"/>
    <x v="3"/>
  </r>
  <r>
    <s v="Kosmos-3M | Strela-2M 1"/>
    <x v="1"/>
    <s v="Soviet Space Program"/>
    <s v="Kosmos-3M"/>
    <s v="Strela-2M 1"/>
    <s v="06/27/1970 4:39 p.m."/>
    <x v="13"/>
    <s v="132/1 (132L) | Plesetsk Cosmodrome, Russian Federation"/>
    <x v="3"/>
    <x v="3"/>
    <x v="3"/>
  </r>
  <r>
    <s v="Voskhod | Zenit-4 74"/>
    <x v="0"/>
    <s v="Soviet Space Program"/>
    <s v="Voskhod"/>
    <s v="Zenit-4 74"/>
    <s v="07/07/1970 10:30 a.m."/>
    <x v="13"/>
    <s v="31/6 | Baikonur Cosmodrome, Republic of Kazakhstan"/>
    <x v="0"/>
    <x v="0"/>
    <x v="0"/>
  </r>
  <r>
    <s v="Voskhod | Zenit-2M 10"/>
    <x v="0"/>
    <s v="Soviet Space Program"/>
    <s v="Voskhod"/>
    <s v="Zenit-2M 10"/>
    <s v="07/09/1970 1:35 p.m."/>
    <x v="13"/>
    <s v="41/1 | Plesetsk Cosmodrome, Russian Federation"/>
    <x v="3"/>
    <x v="3"/>
    <x v="3"/>
  </r>
  <r>
    <s v="Voskhod | Zenit-4 75"/>
    <x v="1"/>
    <s v="Soviet Space Program"/>
    <s v="Voskhod"/>
    <s v="Zenit-4 75"/>
    <s v="07/21/1970 12:30 p.m."/>
    <x v="13"/>
    <s v="43/4 (43R) | Plesetsk Cosmodrome, Russian Federation"/>
    <x v="3"/>
    <x v="3"/>
    <x v="3"/>
  </r>
  <r>
    <s v="Thorad SLV-2H Agena D | KH-4B 11"/>
    <x v="0"/>
    <s v="United States Air Force"/>
    <s v="Thorad SLV-2H Agena D"/>
    <s v="KH-4B 11"/>
    <s v="07/23/1970 1:25 a.m."/>
    <x v="13"/>
    <s v="Space Launch Complex 3W | Vandenberg SFB, CA, USA"/>
    <x v="1"/>
    <x v="1"/>
    <x v="1"/>
  </r>
  <r>
    <s v="Thor Delta M | INTELSAT III F-8"/>
    <x v="0"/>
    <s v="United States Air Force"/>
    <s v="Thor Delta M"/>
    <s v="INTELSAT III F-8"/>
    <s v="07/23/1970 11:23 p.m."/>
    <x v="13"/>
    <s v="Space Launch Complex 17A | Cape Canaveral, FL, USA"/>
    <x v="1"/>
    <x v="1"/>
    <x v="1"/>
  </r>
  <r>
    <s v="R-36O 8K69 | R-36O 8K69 | OGCh 22"/>
    <x v="0"/>
    <s v="Soviet Space Program"/>
    <s v="R-36O 8K69"/>
    <s v="R-36O 8K69 | OGCh 22"/>
    <s v="07/28/1970 10 p.m."/>
    <x v="13"/>
    <s v="191/66 | Baikonur Cosmodrome, Republic of Kazakhstan"/>
    <x v="0"/>
    <x v="0"/>
    <x v="0"/>
  </r>
  <r>
    <s v="Kosmos 11K63 | DS-U2-IK 1"/>
    <x v="0"/>
    <s v="Soviet Space Program"/>
    <s v="Kosmos 11K63"/>
    <s v="DS-U2-IK 1"/>
    <s v="08/07/1970 2:59 a.m."/>
    <x v="13"/>
    <s v="86/4 | Kapustin Yar, Russian Federation"/>
    <x v="3"/>
    <x v="3"/>
    <x v="3"/>
  </r>
  <r>
    <s v="Voskhod | Zenit-4 76"/>
    <x v="0"/>
    <s v="Soviet Space Program"/>
    <s v="Voskhod"/>
    <s v="Zenit-4 76"/>
    <s v="08/07/1970 9:30 a.m."/>
    <x v="13"/>
    <s v="43/4 (43R) | Plesetsk Cosmodrome, Russian Federation"/>
    <x v="3"/>
    <x v="3"/>
    <x v="3"/>
  </r>
  <r>
    <s v="Kosmos 11K63 | DS-U2-MG 2"/>
    <x v="0"/>
    <s v="Soviet Space Program"/>
    <s v="Kosmos 11K63"/>
    <s v="DS-U2-MG 2"/>
    <s v="08/10/1970 7:59 p.m."/>
    <x v="13"/>
    <s v="133/3 (133L) | Plesetsk Cosmodrome, Russian Federation"/>
    <x v="3"/>
    <x v="3"/>
    <x v="3"/>
  </r>
  <r>
    <s v="Molniya-M | Venera-7"/>
    <x v="0"/>
    <s v="Soviet Space Program"/>
    <s v="Molniya-M"/>
    <s v="Venera-7"/>
    <s v="08/17/1970 5:38 a.m."/>
    <x v="13"/>
    <s v="31/6 | Baikonur Cosmodrome, Republic of Kazakhstan"/>
    <x v="0"/>
    <x v="0"/>
    <x v="0"/>
  </r>
  <r>
    <s v="Titan 23B | KH-8 28"/>
    <x v="0"/>
    <s v="United States Air Force"/>
    <s v="Titan 23B"/>
    <s v="KH-8 28"/>
    <s v="08/18/1970 2:45 p.m."/>
    <x v="13"/>
    <s v="Space Launch Complex 4W | Vandenberg SFB, CA, USA"/>
    <x v="1"/>
    <x v="1"/>
    <x v="1"/>
  </r>
  <r>
    <s v="Thor Delta M | Skynet IB"/>
    <x v="0"/>
    <s v="United States Air Force"/>
    <s v="Thor Delta M"/>
    <s v="Skynet IB"/>
    <s v="08/19/1970 12:11 p.m."/>
    <x v="13"/>
    <s v="Space Launch Complex 17A | Cape Canaveral, FL, USA"/>
    <x v="1"/>
    <x v="1"/>
    <x v="1"/>
  </r>
  <r>
    <s v="Kosmos 11K63 | DS-P1-Yu 35"/>
    <x v="0"/>
    <s v="Soviet Space Program"/>
    <s v="Kosmos 11K63"/>
    <s v="DS-P1-Yu 35"/>
    <s v="08/19/1970 2:59 p.m."/>
    <x v="13"/>
    <s v="133/3 (133L) | Plesetsk Cosmodrome, Russian Federation"/>
    <x v="3"/>
    <x v="3"/>
    <x v="3"/>
  </r>
  <r>
    <s v="Kosmos-3M | DS-P1-M 1"/>
    <x v="0"/>
    <s v="Soviet Space Program"/>
    <s v="Kosmos-3M"/>
    <s v="DS-P1-M 1"/>
    <s v="08/20/1970 2:30 p.m."/>
    <x v="13"/>
    <s v="132/1 (132L) | Plesetsk Cosmodrome, Russian Federation"/>
    <x v="3"/>
    <x v="3"/>
    <x v="3"/>
  </r>
  <r>
    <s v="Molniya-M | Venera-8a"/>
    <x v="1"/>
    <s v="Soviet Space Program"/>
    <s v="Molniya-M"/>
    <s v="Venera-8a"/>
    <s v="08/22/1970 5:06 a.m."/>
    <x v="13"/>
    <s v="31/6 | Baikonur Cosmodrome, Republic of Kazakhstan"/>
    <x v="0"/>
    <x v="0"/>
    <x v="0"/>
  </r>
  <r>
    <s v="Thorad SLV-2G Agena D | Strawman 3"/>
    <x v="0"/>
    <s v="United States Air Force"/>
    <s v="Thorad SLV-2G Agena D"/>
    <s v="Strawman 3"/>
    <s v="08/26/1970 10:01 a.m."/>
    <x v="13"/>
    <s v="Space Launch Complex 1W | Vandenberg SFB, CA, USA"/>
    <x v="1"/>
    <x v="1"/>
    <x v="1"/>
  </r>
  <r>
    <s v="Scout A | Transit-O 19"/>
    <x v="0"/>
    <s v="United States Air Force"/>
    <s v="Scout A"/>
    <s v="Transit-O 19"/>
    <s v="08/27/1970 1:23 p.m."/>
    <x v="13"/>
    <s v="Space Launch Complex 5 | Vandenberg SFB, CA, USA"/>
    <x v="1"/>
    <x v="1"/>
    <x v="1"/>
  </r>
  <r>
    <s v="Voskhod | Zenit-4M 5"/>
    <x v="0"/>
    <s v="Soviet Space Program"/>
    <s v="Voskhod"/>
    <s v="Zenit-4M 5"/>
    <s v="08/29/1970 8:30 a.m."/>
    <x v="13"/>
    <s v="31/6 | Baikonur Cosmodrome, Republic of Kazakhstan"/>
    <x v="0"/>
    <x v="0"/>
    <x v="0"/>
  </r>
  <r>
    <s v="Atlas SLV-3A Agena D | Canyon 3"/>
    <x v="0"/>
    <s v="United States Air Force"/>
    <s v="Atlas SLV-3A Agena D"/>
    <s v="Canyon 3"/>
    <s v="09/01/1970 1 a.m."/>
    <x v="13"/>
    <s v="Space Launch Complex 13 | Cape Canaveral, FL, USA"/>
    <x v="1"/>
    <x v="1"/>
    <x v="1"/>
  </r>
  <r>
    <s v="Black Arrow | X-2"/>
    <x v="1"/>
    <s v="Royal Aircraft Establishment"/>
    <s v="Black Arrow"/>
    <s v="X-2"/>
    <s v="09/02/1970 12:34 a.m."/>
    <x v="13"/>
    <s v="Launch Area 5B | RAAF Woomera Range Complex"/>
    <x v="6"/>
    <x v="6"/>
    <x v="6"/>
  </r>
  <r>
    <s v="Thor Burner 2 | DSAP-5A F2"/>
    <x v="0"/>
    <s v="United States Air Force"/>
    <s v="Thor Burner 2"/>
    <s v="DSAP-5A F2"/>
    <s v="09/03/1970 8:39 a.m."/>
    <x v="13"/>
    <s v="Space Launch Complex 10W | Vandenberg SFB, CA, USA"/>
    <x v="1"/>
    <x v="1"/>
    <x v="1"/>
  </r>
  <r>
    <s v="Voskhod | Zenit-4M 6"/>
    <x v="0"/>
    <s v="Soviet Space Program"/>
    <s v="Voskhod"/>
    <s v="Zenit-4M 6"/>
    <s v="09/08/1970 10:30 a.m."/>
    <x v="13"/>
    <s v="41/1 | Plesetsk Cosmodrome, Russian Federation"/>
    <x v="3"/>
    <x v="3"/>
    <x v="3"/>
  </r>
  <r>
    <s v="Proton | Luna-16"/>
    <x v="0"/>
    <s v="Soviet Space Program"/>
    <s v="Proton"/>
    <s v="Luna-16"/>
    <s v="09/12/1970 1:25 p.m."/>
    <x v="13"/>
    <s v="81/23 (81L) | Baikonur Cosmodrome, Republic of Kazakhstan"/>
    <x v="0"/>
    <x v="0"/>
    <x v="0"/>
  </r>
  <r>
    <s v="Kosmos 11K63 | DS-P1-I 9"/>
    <x v="0"/>
    <s v="Soviet Space Program"/>
    <s v="Kosmos 11K63"/>
    <s v="DS-P1-I 9"/>
    <s v="09/16/1970 11:59 a.m."/>
    <x v="13"/>
    <s v="133/3 (133L) | Plesetsk Cosmodrome, Russian Federation"/>
    <x v="3"/>
    <x v="3"/>
    <x v="3"/>
  </r>
  <r>
    <s v="Voskhod | Zenit-2M 11"/>
    <x v="0"/>
    <s v="Soviet Space Program"/>
    <s v="Voskhod"/>
    <s v="Zenit-2M 11"/>
    <s v="09/17/1970 8:10 a.m."/>
    <x v="13"/>
    <s v="31/6 | Baikonur Cosmodrome, Republic of Kazakhstan"/>
    <x v="0"/>
    <x v="0"/>
    <x v="0"/>
  </r>
  <r>
    <s v="Voskhod | Zenit-4MK 3"/>
    <x v="0"/>
    <s v="Soviet Space Program"/>
    <s v="Voskhod"/>
    <s v="Zenit-4MK 3"/>
    <s v="09/22/1970 1 p.m."/>
    <x v="13"/>
    <s v="41/1 | Plesetsk Cosmodrome, Russian Federation"/>
    <x v="3"/>
    <x v="3"/>
    <x v="3"/>
  </r>
  <r>
    <s v="Mu-4S | MS-F1"/>
    <x v="1"/>
    <s v="Institute of Space and Astronautical Science"/>
    <s v="Mu-4S"/>
    <s v="MS-F1"/>
    <s v="09/25/1970 5 a.m."/>
    <x v="13"/>
    <s v="Mu Center | Uchinoura Space Center, Japan"/>
    <x v="5"/>
    <x v="5"/>
    <x v="5"/>
  </r>
  <r>
    <s v="R-36O 8K69M | OGCh 23"/>
    <x v="0"/>
    <s v="Soviet Space Program"/>
    <s v="R-36O 8K69M"/>
    <s v="OGCh 23"/>
    <s v="09/25/1970 2:05 p.m."/>
    <x v="13"/>
    <s v="191/66 | Baikonur Cosmodrome, Republic of Kazakhstan"/>
    <x v="0"/>
    <x v="0"/>
    <x v="0"/>
  </r>
  <r>
    <s v="Molniya-M | Molniya-1 15"/>
    <x v="0"/>
    <s v="Soviet Space Program"/>
    <s v="Molniya-M"/>
    <s v="Molniya-1 15"/>
    <s v="09/29/1970 8:14 a.m."/>
    <x v="13"/>
    <s v="43/4 (43R) | Plesetsk Cosmodrome, Russian Federation"/>
    <x v="3"/>
    <x v="3"/>
    <x v="3"/>
  </r>
  <r>
    <s v="Voskhod | Zenit-2M 12"/>
    <x v="0"/>
    <s v="Soviet Space Program"/>
    <s v="Voskhod"/>
    <s v="Zenit-2M 12"/>
    <s v="10/01/1970 8:20 a.m."/>
    <x v="13"/>
    <s v="1/5 | Baikonur Cosmodrome, Republic of Kazakhstan"/>
    <x v="0"/>
    <x v="0"/>
    <x v="0"/>
  </r>
  <r>
    <s v="Tsiklon-2 | US-A 1"/>
    <x v="0"/>
    <s v="Soviet Space Program"/>
    <s v="Tsiklon-2"/>
    <s v="US-A 1"/>
    <s v="10/03/1970 10:26 a.m."/>
    <x v="13"/>
    <s v="90/19 | Baikonur Cosmodrome, Republic of Kazakhstan"/>
    <x v="0"/>
    <x v="0"/>
    <x v="0"/>
  </r>
  <r>
    <s v="Voskhod | Zenit-2M 13"/>
    <x v="0"/>
    <s v="Soviet Space Program"/>
    <s v="Voskhod"/>
    <s v="Zenit-2M 13"/>
    <s v="10/08/1970 12:39 p.m."/>
    <x v="13"/>
    <s v="31/6 | Baikonur Cosmodrome, Republic of Kazakhstan"/>
    <x v="0"/>
    <x v="0"/>
    <x v="0"/>
  </r>
  <r>
    <s v="Kosmos 11K63 | DS-P1-Yu 36"/>
    <x v="0"/>
    <s v="Soviet Space Program"/>
    <s v="Kosmos 11K63"/>
    <s v="DS-P1-Yu 36"/>
    <s v="10/08/1970 3:10 p.m."/>
    <x v="13"/>
    <s v="133/3 (133L) | Plesetsk Cosmodrome, Russian Federation"/>
    <x v="3"/>
    <x v="3"/>
    <x v="3"/>
  </r>
  <r>
    <s v="Voskhod | Zenit-4M 7"/>
    <x v="0"/>
    <s v="Soviet Space Program"/>
    <s v="Voskhod"/>
    <s v="Zenit-4M 7"/>
    <s v="10/09/1970 11:04 a.m."/>
    <x v="13"/>
    <s v="1/5 | Baikonur Cosmodrome, Republic of Kazakhstan"/>
    <x v="0"/>
    <x v="0"/>
    <x v="0"/>
  </r>
  <r>
    <s v="Kosmos-3M | Zaliv 6"/>
    <x v="0"/>
    <s v="Soviet Space Program"/>
    <s v="Kosmos-3M"/>
    <s v="Zaliv 6"/>
    <s v="10/12/1970 1:57 p.m."/>
    <x v="13"/>
    <s v="132/1 (132L) | Plesetsk Cosmodrome, Russian Federation"/>
    <x v="3"/>
    <x v="3"/>
    <x v="3"/>
  </r>
  <r>
    <s v="Kosmos 11K63 | DS-U3-IK 2"/>
    <x v="0"/>
    <s v="Soviet Space Program"/>
    <s v="Kosmos 11K63"/>
    <s v="DS-U3-IK 2"/>
    <s v="10/14/1970 11:29 a.m."/>
    <x v="13"/>
    <s v="86/4 | Kapustin Yar, Russian Federation"/>
    <x v="3"/>
    <x v="3"/>
    <x v="3"/>
  </r>
  <r>
    <s v="Vostok 8A92M | Meteor-1 6 (16L)"/>
    <x v="0"/>
    <s v="Soviet Space Program"/>
    <s v="Vostok 8A92M"/>
    <s v="Meteor-1 6 (16L)"/>
    <s v="10/15/1970 11:22 a.m."/>
    <x v="13"/>
    <s v="41/1 | Plesetsk Cosmodrome, Russian Federation"/>
    <x v="3"/>
    <x v="3"/>
    <x v="3"/>
  </r>
  <r>
    <s v="Kosmos-3M | Strela-2M 2"/>
    <x v="0"/>
    <s v="Soviet Space Program"/>
    <s v="Kosmos-3M"/>
    <s v="Strela-2M 2"/>
    <s v="10/16/1970 2:59 p.m."/>
    <x v="13"/>
    <s v="132/1 (132L) | Plesetsk Cosmodrome, Russian Federation"/>
    <x v="3"/>
    <x v="3"/>
    <x v="3"/>
  </r>
  <r>
    <s v="Tsiklon-2 | I2M 3"/>
    <x v="0"/>
    <s v="Soviet Space Program"/>
    <s v="Tsiklon-2"/>
    <s v="I2M 3"/>
    <s v="10/20/1970 5:38 a.m."/>
    <x v="13"/>
    <s v="90/19 | Baikonur Cosmodrome, Republic of Kazakhstan"/>
    <x v="0"/>
    <x v="0"/>
    <x v="0"/>
  </r>
  <r>
    <s v="Proton / UR-500 K/D | Zond 8"/>
    <x v="0"/>
    <s v="Soviet Space Program"/>
    <s v="Proton"/>
    <s v="—"/>
    <s v="10/20/1970 7:55 p.m."/>
    <x v="13"/>
    <s v="81/23 (81L) | Baikonur Cosmodrome, Republic of Kazakhstan"/>
    <x v="0"/>
    <x v="0"/>
    <x v="0"/>
  </r>
  <r>
    <s v="Tsiklon-2 | I2P 4"/>
    <x v="0"/>
    <s v="Soviet Space Program"/>
    <s v="Tsiklon-2"/>
    <s v="I2P 4"/>
    <s v="10/23/1970 4:42 a.m."/>
    <x v="13"/>
    <s v="90/20 | Baikonur Cosmodrome, Republic of Kazakhstan"/>
    <x v="0"/>
    <x v="0"/>
    <x v="0"/>
  </r>
  <r>
    <s v="Titan 23B | KH-8 29"/>
    <x v="0"/>
    <s v="United States Air Force"/>
    <s v="Titan 23B"/>
    <s v="KH-8 29"/>
    <s v="10/23/1970 5:40 p.m."/>
    <x v="13"/>
    <s v="Space Launch Complex 4W | Vandenberg SFB, CA, USA"/>
    <x v="1"/>
    <x v="1"/>
    <x v="1"/>
  </r>
  <r>
    <s v="Tsiklon-2 | I2P 5"/>
    <x v="0"/>
    <s v="Soviet Space Program"/>
    <s v="Tsiklon-2"/>
    <s v="I2P 5"/>
    <s v="10/30/1970 2:36 a.m."/>
    <x v="13"/>
    <s v="90/20 | Baikonur Cosmodrome, Republic of Kazakhstan"/>
    <x v="0"/>
    <x v="0"/>
    <x v="0"/>
  </r>
  <r>
    <s v="Voskhod | Zenit-4M 8"/>
    <x v="0"/>
    <s v="Soviet Space Program"/>
    <s v="Voskhod"/>
    <s v="Zenit-4M 8"/>
    <s v="10/30/1970 1:20 p.m."/>
    <x v="13"/>
    <s v="43/4 (43R) | Plesetsk Cosmodrome, Russian Federation"/>
    <x v="3"/>
    <x v="3"/>
    <x v="3"/>
  </r>
  <r>
    <s v="Titan IIIC | DSP 1"/>
    <x v="0"/>
    <s v="United States Air Force"/>
    <s v="Titan IIIC"/>
    <s v="DSP 1"/>
    <s v="11/06/1970 10:35 a.m."/>
    <x v="13"/>
    <s v="Space Launch Complex 40 | Cape Canaveral, FL, USA"/>
    <x v="1"/>
    <x v="1"/>
    <x v="1"/>
  </r>
  <r>
    <s v="Scout B | OFO"/>
    <x v="0"/>
    <s v="National Aeronautics and Space Administration"/>
    <s v="Scout B"/>
    <s v="OFO"/>
    <s v="11/09/1970 6 a.m."/>
    <x v="13"/>
    <s v="Launch Area 3A | Wallops Island, Virginia, USA"/>
    <x v="1"/>
    <x v="1"/>
    <x v="1"/>
  </r>
  <r>
    <s v="Proton | Luna-17"/>
    <x v="0"/>
    <s v="Soviet Space Program"/>
    <s v="Proton"/>
    <s v="Luna-17"/>
    <s v="11/10/1970 2:44 p.m."/>
    <x v="13"/>
    <s v="81/23 (81L) | Baikonur Cosmodrome, Republic of Kazakhstan"/>
    <x v="0"/>
    <x v="0"/>
    <x v="0"/>
  </r>
  <r>
    <s v="Voskhod | Zenit-2M 14"/>
    <x v="0"/>
    <s v="Soviet Space Program"/>
    <s v="Voskhod"/>
    <s v="Zenit-2M 14"/>
    <s v="11/11/1970 9:20 a.m."/>
    <x v="13"/>
    <s v="31/6 | Baikonur Cosmodrome, Republic of Kazakhstan"/>
    <x v="0"/>
    <x v="0"/>
    <x v="0"/>
  </r>
  <r>
    <s v="Kosmos-3M | DS-U2-IP"/>
    <x v="0"/>
    <s v="Soviet Space Program"/>
    <s v="Kosmos-3M"/>
    <s v="DS-U2-IP"/>
    <s v="11/17/1970 6:20 p.m."/>
    <x v="13"/>
    <s v="132/2 | Plesetsk Cosmodrome, Russian Federation"/>
    <x v="3"/>
    <x v="3"/>
    <x v="3"/>
  </r>
  <r>
    <s v="Thorad SLV-2H Agena D | KH-4B 12"/>
    <x v="0"/>
    <s v="United States Air Force"/>
    <s v="Thorad SLV-2H Agena D"/>
    <s v="KH-4B 12"/>
    <s v="11/18/1970 9:28 p.m."/>
    <x v="13"/>
    <s v="Space Launch Complex 3W | Vandenberg SFB, CA, USA"/>
    <x v="1"/>
    <x v="1"/>
    <x v="1"/>
  </r>
  <r>
    <s v="Soyuz 11A511L | T2K 1"/>
    <x v="0"/>
    <s v="Soviet Space Program"/>
    <s v="Soyuz 11A511L"/>
    <s v="T2K 1"/>
    <s v="11/24/1970 5:15 a.m."/>
    <x v="13"/>
    <s v="31/6 | Baikonur Cosmodrome, Republic of Kazakhstan"/>
    <x v="0"/>
    <x v="0"/>
    <x v="0"/>
  </r>
  <r>
    <s v="Kosmos 11K63 | DS-P1-Yu 37"/>
    <x v="0"/>
    <s v="Soviet Space Program"/>
    <s v="Kosmos 11K63"/>
    <s v="DS-P1-Yu 37"/>
    <s v="11/24/1970 10:59 a.m."/>
    <x v="13"/>
    <s v="133/3 (133L) | Plesetsk Cosmodrome, Russian Federation"/>
    <x v="3"/>
    <x v="3"/>
    <x v="3"/>
  </r>
  <r>
    <s v="Molniya-M | Molniya-1 16"/>
    <x v="0"/>
    <s v="Soviet Space Program"/>
    <s v="Molniya-M"/>
    <s v="Molniya-1 16"/>
    <s v="11/27/1970 3:47 p.m."/>
    <x v="13"/>
    <s v="43/4 (43R) | Plesetsk Cosmodrome, Russian Federation"/>
    <x v="3"/>
    <x v="3"/>
    <x v="3"/>
  </r>
  <r>
    <s v="Atlas SLV-3C Centaur | OAO B"/>
    <x v="1"/>
    <s v="United States Air Force"/>
    <s v="Atlas SLV-3C Centaur"/>
    <s v="OAO B"/>
    <s v="11/30/1970 10:40 p.m."/>
    <x v="13"/>
    <s v="Launch Complex 36B | Cape Canaveral, FL, USA"/>
    <x v="1"/>
    <x v="1"/>
    <x v="1"/>
  </r>
  <r>
    <s v="Kosmos-3M | Ionosfernaya Stantsiya 2"/>
    <x v="0"/>
    <s v="Soviet Space Program"/>
    <s v="Kosmos-3M"/>
    <s v="Ionosfernaya Stantsiya 2"/>
    <s v="12/02/1970 4 a.m."/>
    <x v="13"/>
    <s v="132/2 | Plesetsk Cosmodrome, Russian Federation"/>
    <x v="3"/>
    <x v="3"/>
    <x v="3"/>
  </r>
  <r>
    <s v="Proton | L1E 2K"/>
    <x v="0"/>
    <s v="Soviet Space Program"/>
    <s v="Proton"/>
    <s v="L1E 2K"/>
    <s v="12/02/1970 5 p.m."/>
    <x v="13"/>
    <s v="81/23 (81L) | Baikonur Cosmodrome, Republic of Kazakhstan"/>
    <x v="0"/>
    <x v="0"/>
    <x v="0"/>
  </r>
  <r>
    <s v="Voskhod | Zenit-4MK 4"/>
    <x v="0"/>
    <s v="Soviet Space Program"/>
    <s v="Voskhod"/>
    <s v="Zenit-4MK 4"/>
    <s v="12/03/1970 1:55 p.m."/>
    <x v="13"/>
    <s v="43/4 (43R) | Plesetsk Cosmodrome, Russian Federation"/>
    <x v="3"/>
    <x v="3"/>
    <x v="3"/>
  </r>
  <r>
    <s v="Voskhod | Zenit-2M 15"/>
    <x v="0"/>
    <s v="Soviet Space Program"/>
    <s v="Voskhod"/>
    <s v="Zenit-2M 15"/>
    <s v="12/10/1970 11:10 a.m."/>
    <x v="13"/>
    <s v="41/1 | Plesetsk Cosmodrome, Russian Federation"/>
    <x v="3"/>
    <x v="3"/>
    <x v="3"/>
  </r>
  <r>
    <s v="Thor Delta N6 | NOAA 1"/>
    <x v="0"/>
    <s v="United States Air Force"/>
    <s v="Thor Delta N6"/>
    <s v="NOAA 1"/>
    <s v="12/11/1970 11:35 a.m."/>
    <x v="13"/>
    <s v="Space Launch Complex 2W | Vandenberg SFB, CA, USA"/>
    <x v="1"/>
    <x v="1"/>
    <x v="1"/>
  </r>
  <r>
    <s v="Scout B | Uhuru"/>
    <x v="0"/>
    <s v="National Aeronautics and Space Administration"/>
    <s v="Scout B"/>
    <s v="Uhuru"/>
    <s v="12/12/1970 10:53 a.m."/>
    <x v="13"/>
    <s v="San Marco platform | Broglio Space Center, Kenya"/>
    <x v="3"/>
    <x v="3"/>
    <x v="3"/>
  </r>
  <r>
    <s v="Kosmos-3M | Zaliv 7"/>
    <x v="0"/>
    <s v="Soviet Space Program"/>
    <s v="Kosmos-3M"/>
    <s v="Zaliv 7"/>
    <s v="12/12/1970 1 p.m."/>
    <x v="13"/>
    <s v="132/2 | Plesetsk Cosmodrome, Russian Federation"/>
    <x v="3"/>
    <x v="3"/>
    <x v="3"/>
  </r>
  <r>
    <s v="Diamant B | Péole"/>
    <x v="0"/>
    <s v="National Center of Space Research"/>
    <s v="Diamant B"/>
    <s v="Péole"/>
    <s v="12/12/1970 1:04 p.m."/>
    <x v="13"/>
    <s v="Diamant Launch Area | Kourou, French Guiana"/>
    <x v="7"/>
    <x v="7"/>
    <x v="7"/>
  </r>
  <r>
    <s v="Voskhod | Zenit-4M 9"/>
    <x v="0"/>
    <s v="Soviet Space Program"/>
    <s v="Voskhod"/>
    <s v="Zenit-4M 9"/>
    <s v="12/15/1970 10 a.m."/>
    <x v="13"/>
    <s v="31/6 | Baikonur Cosmodrome, Republic of Kazakhstan"/>
    <x v="0"/>
    <x v="0"/>
    <x v="0"/>
  </r>
  <r>
    <s v="Kosmos-3M | Tselina-O 7"/>
    <x v="0"/>
    <s v="Soviet Space Program"/>
    <s v="Kosmos-3M"/>
    <s v="Tselina-O 7"/>
    <s v="12/16/1970 4:29 a.m."/>
    <x v="13"/>
    <s v="132/2 | Plesetsk Cosmodrome, Russian Federation"/>
    <x v="3"/>
    <x v="3"/>
    <x v="3"/>
  </r>
  <r>
    <s v="Kosmos 11K63 | DS-P1-Yu 38"/>
    <x v="0"/>
    <s v="Soviet Space Program"/>
    <s v="Kosmos 11K63"/>
    <s v="DS-P1-Yu 38"/>
    <s v="12/18/1970 9:39 a.m."/>
    <x v="13"/>
    <s v="133/3 (133L) | Plesetsk Cosmodrome, Russian Federation"/>
    <x v="3"/>
    <x v="3"/>
    <x v="3"/>
  </r>
  <r>
    <s v="Vostok 8A92M | Tselina-D 1"/>
    <x v="0"/>
    <s v="Soviet Space Program"/>
    <s v="Vostok 8A92M"/>
    <s v="Tselina-D 1"/>
    <s v="12/18/1970 4:15 p.m."/>
    <x v="13"/>
    <s v="41/1 | Plesetsk Cosmodrome, Russian Federation"/>
    <x v="3"/>
    <x v="3"/>
    <x v="3"/>
  </r>
  <r>
    <s v="Kosmos-3M | DS-P1-M 2"/>
    <x v="1"/>
    <s v="Soviet Space Program"/>
    <s v="Kosmos-3M"/>
    <s v="DS-P1-M 2"/>
    <s v="12/22/1970 9:30 p.m."/>
    <x v="13"/>
    <s v="132/2 | Plesetsk Cosmodrome, Russian Federation"/>
    <x v="3"/>
    <x v="3"/>
    <x v="3"/>
  </r>
  <r>
    <s v="Molniya-M | Molniya-1 17"/>
    <x v="0"/>
    <s v="Soviet Space Program"/>
    <s v="Molniya-M"/>
    <s v="Molniya-1 17"/>
    <s v="12/25/1970 3:50 a.m."/>
    <x v="13"/>
    <s v="1/5 | Baikonur Cosmodrome, Republic of Kazakhstan"/>
    <x v="0"/>
    <x v="0"/>
    <x v="0"/>
  </r>
  <r>
    <s v="Voskhod | Zenit-4M 10"/>
    <x v="0"/>
    <s v="Soviet Space Program"/>
    <s v="Voskhod"/>
    <s v="Zenit-4M 10"/>
    <s v="01/12/1971 9:30 a.m."/>
    <x v="14"/>
    <s v="31/6 | Baikonur Cosmodrome, Republic of Kazakhstan"/>
    <x v="0"/>
    <x v="0"/>
    <x v="0"/>
  </r>
  <r>
    <s v="Kosmos 11K63 | DS-P1-I 10"/>
    <x v="0"/>
    <s v="Soviet Space Program"/>
    <s v="Kosmos 11K63"/>
    <s v="DS-P1-I 10"/>
    <s v="01/14/1971 noon"/>
    <x v="14"/>
    <s v="133/3 (133L) | Plesetsk Cosmodrome, Russian Federation"/>
    <x v="3"/>
    <x v="3"/>
    <x v="3"/>
  </r>
  <r>
    <s v="Vostok 8A92M | Meteor-1 7 (19L)"/>
    <x v="0"/>
    <s v="Soviet Space Program"/>
    <s v="Vostok 8A92M"/>
    <s v="Meteor-1 7 (19L)"/>
    <s v="01/20/1971 11:24 a.m."/>
    <x v="14"/>
    <s v="41/1 | Plesetsk Cosmodrome, Russian Federation"/>
    <x v="3"/>
    <x v="3"/>
    <x v="3"/>
  </r>
  <r>
    <s v="Voskhod | Zenit-2M 16"/>
    <x v="0"/>
    <s v="Soviet Space Program"/>
    <s v="Voskhod"/>
    <s v="Zenit-2M 16"/>
    <s v="01/21/1971 8:40 a.m."/>
    <x v="14"/>
    <s v="31/6 | Baikonur Cosmodrome, Republic of Kazakhstan"/>
    <x v="0"/>
    <x v="0"/>
    <x v="0"/>
  </r>
  <r>
    <s v="Titan 23B | KH-8 30"/>
    <x v="0"/>
    <s v="United States Air Force"/>
    <s v="Titan 23B"/>
    <s v="KH-8 30"/>
    <s v="01/21/1971 6:20 p.m."/>
    <x v="14"/>
    <s v="Space Launch Complex 4W | Vandenberg SFB, CA, USA"/>
    <x v="1"/>
    <x v="1"/>
    <x v="1"/>
  </r>
  <r>
    <s v="Atlas SLV-3C Centaur | INTELSAT IV F2"/>
    <x v="0"/>
    <s v="United States Air Force"/>
    <s v="Atlas SLV-3C Centaur"/>
    <s v="INTELSAT IV F2"/>
    <s v="01/26/1971 12:36 a.m."/>
    <x v="14"/>
    <s v="Launch Complex 36A | Cape Canaveral, FL, USA"/>
    <x v="1"/>
    <x v="1"/>
    <x v="1"/>
  </r>
  <r>
    <s v="Kosmos 11K63 | DS-P1-Yu 39"/>
    <x v="0"/>
    <s v="Soviet Space Program"/>
    <s v="Kosmos 11K63"/>
    <s v="DS-P1-Yu 39"/>
    <s v="01/26/1971 12:44 p.m."/>
    <x v="14"/>
    <s v="133/3 (133L) | Plesetsk Cosmodrome, Russian Federation"/>
    <x v="3"/>
    <x v="3"/>
    <x v="3"/>
  </r>
  <r>
    <s v="Saturn V | Apollo 14"/>
    <x v="0"/>
    <s v="National Aeronautics and Space Administration"/>
    <s v="Saturn V"/>
    <s v="Apollo 14"/>
    <s v="01/31/1971 9:03 p.m."/>
    <x v="14"/>
    <s v="Launch Complex 39A | Kennedy Space Center, FL, USA"/>
    <x v="1"/>
    <x v="1"/>
    <x v="1"/>
  </r>
  <r>
    <s v="Thor Delta M | NATO IIB"/>
    <x v="0"/>
    <s v="United States Air Force"/>
    <s v="Thor Delta M"/>
    <s v="NATO IIB"/>
    <s v="02/03/1971 1:41 a.m."/>
    <x v="14"/>
    <s v="Space Launch Complex 17A | Cape Canaveral, FL, USA"/>
    <x v="1"/>
    <x v="1"/>
    <x v="1"/>
  </r>
  <r>
    <s v="Kosmos-3M | DS-P1-M 3"/>
    <x v="0"/>
    <s v="Soviet Space Program"/>
    <s v="Kosmos-3M"/>
    <s v="DS-P1-M 3"/>
    <s v="02/09/1971 6:48 p.m."/>
    <x v="14"/>
    <s v="132/1 (132L) | Plesetsk Cosmodrome, Russian Federation"/>
    <x v="3"/>
    <x v="3"/>
    <x v="3"/>
  </r>
  <r>
    <s v="Mu-4S | Tansei-1"/>
    <x v="0"/>
    <s v="Institute of Space and Astronautical Science"/>
    <s v="Mu-4S"/>
    <s v="Tansei-1"/>
    <s v="02/16/1971 4 a.m."/>
    <x v="14"/>
    <s v="Mu Center | Uchinoura Space Center, Japan"/>
    <x v="5"/>
    <x v="5"/>
    <x v="5"/>
  </r>
  <r>
    <s v="Thor Burner 2 | DSAP-5A F3"/>
    <x v="0"/>
    <s v="United States Air Force"/>
    <s v="Thor Burner 2"/>
    <s v="DSAP-5A F3"/>
    <s v="02/17/1971 3:52 a.m."/>
    <x v="14"/>
    <s v="Space Launch Complex 10W | Vandenberg SFB, CA, USA"/>
    <x v="1"/>
    <x v="1"/>
    <x v="1"/>
  </r>
  <r>
    <s v="Thorad SLV-2H Agena D | KH-4B 13"/>
    <x v="1"/>
    <s v="United States Air Force"/>
    <s v="Thorad SLV-2H Agena D"/>
    <s v="KH-4B 13"/>
    <s v="02/17/1971 8:04 p.m."/>
    <x v="14"/>
    <s v="Space Launch Complex 3W | Vandenberg SFB, CA, USA"/>
    <x v="1"/>
    <x v="1"/>
    <x v="1"/>
  </r>
  <r>
    <s v="Kosmos-3M | Tselina-O 8"/>
    <x v="0"/>
    <s v="Soviet Space Program"/>
    <s v="Kosmos-3M"/>
    <s v="Tselina-O 8"/>
    <s v="02/17/1971 9:09 p.m."/>
    <x v="14"/>
    <s v="132/1 (132L) | Plesetsk Cosmodrome, Russian Federation"/>
    <x v="3"/>
    <x v="3"/>
    <x v="3"/>
  </r>
  <r>
    <s v="Voskhod | Zenit-4M 11"/>
    <x v="0"/>
    <s v="Soviet Space Program"/>
    <s v="Voskhod"/>
    <s v="Zenit-4M 11"/>
    <s v="02/18/1971 1:59 p.m."/>
    <x v="14"/>
    <s v="43/3 (43L) | Plesetsk Cosmodrome, Russian Federation"/>
    <x v="3"/>
    <x v="3"/>
    <x v="3"/>
  </r>
  <r>
    <s v="Tsiklon-2 | I2P 6"/>
    <x v="0"/>
    <s v="Soviet Space Program"/>
    <s v="Tsiklon-2"/>
    <s v="I2P 6"/>
    <s v="02/25/1971 11:11 a.m."/>
    <x v="14"/>
    <s v="90/20 | Baikonur Cosmodrome, Republic of Kazakhstan"/>
    <x v="0"/>
    <x v="0"/>
    <x v="0"/>
  </r>
  <r>
    <s v="Soyuz 11A511L | T2K 2"/>
    <x v="0"/>
    <s v="Soviet Space Program"/>
    <s v="Soyuz 11A511L"/>
    <s v="T2K 2"/>
    <s v="02/26/1971 5:06 a.m."/>
    <x v="14"/>
    <s v="31/6 | Baikonur Cosmodrome, Republic of Kazakhstan"/>
    <x v="0"/>
    <x v="0"/>
    <x v="0"/>
  </r>
  <r>
    <s v="Voskhod | Zenit-4M 12"/>
    <x v="0"/>
    <s v="Soviet Space Program"/>
    <s v="Voskhod"/>
    <s v="Zenit-4M 12"/>
    <s v="03/03/1971 9:30 a.m."/>
    <x v="14"/>
    <s v="31/6 | Baikonur Cosmodrome, Republic of Kazakhstan"/>
    <x v="0"/>
    <x v="0"/>
    <x v="0"/>
  </r>
  <r>
    <s v="Long March 1 | Shijian 1"/>
    <x v="0"/>
    <s v="Seventh Ministry of Machine Building Industry"/>
    <s v="Long March 1"/>
    <s v="—"/>
    <s v="03/03/1971 12:15 p.m."/>
    <x v="14"/>
    <s v="Launch Area 2A | Jiuquan, People's Republic of China"/>
    <x v="2"/>
    <x v="2"/>
    <x v="2"/>
  </r>
  <r>
    <s v="Voskhod | DS-P1-Yu 40"/>
    <x v="1"/>
    <s v="Soviet Space Program"/>
    <s v="Voskhod"/>
    <s v="DS-P1-Yu 40"/>
    <s v="03/05/1971 1:02 a.m."/>
    <x v="14"/>
    <s v="43/4 (43R) | Plesetsk Cosmodrome, Russian Federation"/>
    <x v="3"/>
    <x v="3"/>
    <x v="3"/>
  </r>
  <r>
    <s v="Kosmos 11K63 | Zenit-2M 17"/>
    <x v="1"/>
    <s v="Soviet Space Program"/>
    <s v="Kosmos 11K63"/>
    <s v="Zenit-2M 17"/>
    <s v="03/05/1971 8:15 a.m."/>
    <x v="14"/>
    <s v="86/4 | Kapustin Yar, Russian Federation"/>
    <x v="3"/>
    <x v="3"/>
    <x v="3"/>
  </r>
  <r>
    <s v="Thor Delta M6 | IMP 6"/>
    <x v="0"/>
    <s v="United States Air Force"/>
    <s v="Thor Delta M6"/>
    <s v="IMP 6"/>
    <s v="03/13/1971 4:15 p.m."/>
    <x v="14"/>
    <s v="Space Launch Complex 17A | Cape Canaveral, FL, USA"/>
    <x v="1"/>
    <x v="1"/>
    <x v="1"/>
  </r>
  <r>
    <s v="Kosmos-3M | DS-P1-M 4"/>
    <x v="0"/>
    <s v="Soviet Space Program"/>
    <s v="Kosmos-3M"/>
    <s v="DS-P1-M 4"/>
    <s v="03/18/1971 9:45 p.m."/>
    <x v="14"/>
    <s v="132/1 (132L) | Plesetsk Cosmodrome, Russian Federation"/>
    <x v="3"/>
    <x v="3"/>
    <x v="3"/>
  </r>
  <r>
    <s v="Titan 33B | Jumpseat 1"/>
    <x v="0"/>
    <s v="United States Air Force"/>
    <s v="Titan 33B"/>
    <s v="Jumpseat 1"/>
    <s v="03/21/1971 3:45 a.m."/>
    <x v="14"/>
    <s v="Space Launch Complex 4W | Vandenberg SFB, CA, USA"/>
    <x v="1"/>
    <x v="1"/>
    <x v="1"/>
  </r>
  <r>
    <s v="Thorad SLV-2H Agena D | KH-4B 14"/>
    <x v="0"/>
    <s v="United States Air Force"/>
    <s v="Thorad SLV-2H Agena D"/>
    <s v="KH-4B 14"/>
    <s v="03/24/1971 9:06 p.m."/>
    <x v="14"/>
    <s v="Space Launch Complex 3W | Vandenberg SFB, CA, USA"/>
    <x v="1"/>
    <x v="1"/>
    <x v="1"/>
  </r>
  <r>
    <s v="Voskhod | Zenit-4M 13"/>
    <x v="0"/>
    <s v="Soviet Space Program"/>
    <s v="Voskhod"/>
    <s v="Zenit-4M 13"/>
    <s v="03/27/1971 10:59 a.m."/>
    <x v="14"/>
    <s v="43/4 (43R) | Plesetsk Cosmodrome, Russian Federation"/>
    <x v="3"/>
    <x v="3"/>
    <x v="3"/>
  </r>
  <r>
    <s v="Thor Delta E1 | Isis 2"/>
    <x v="0"/>
    <s v="United States Air Force"/>
    <s v="Thor Delta E1"/>
    <s v="Isis 2"/>
    <s v="04/01/1971 2:57 a.m."/>
    <x v="14"/>
    <s v="Space Launch Complex 2E | Vandenberg SFB, CA, USA"/>
    <x v="1"/>
    <x v="1"/>
    <x v="1"/>
  </r>
  <r>
    <s v="Tsiklon-2 | US-A 2"/>
    <x v="0"/>
    <s v="Soviet Space Program"/>
    <s v="Tsiklon-2"/>
    <s v="US-A 2"/>
    <s v="04/01/1971 11:29 a.m."/>
    <x v="14"/>
    <s v="90/19 | Baikonur Cosmodrome, Republic of Kazakhstan"/>
    <x v="0"/>
    <x v="0"/>
    <x v="0"/>
  </r>
  <r>
    <s v="Voskhod | Zenit-2M 18"/>
    <x v="0"/>
    <s v="Soviet Space Program"/>
    <s v="Voskhod"/>
    <s v="Zenit-2M 18"/>
    <s v="04/02/1971 8:20 a.m."/>
    <x v="14"/>
    <s v="43/3 (43L) | Plesetsk Cosmodrome, Russian Federation"/>
    <x v="3"/>
    <x v="3"/>
    <x v="3"/>
  </r>
  <r>
    <s v="Tsiklon-2 | I2P 7"/>
    <x v="0"/>
    <s v="Soviet Space Program"/>
    <s v="Tsiklon-2"/>
    <s v="I2P 7"/>
    <s v="04/04/1971 2:27 p.m."/>
    <x v="14"/>
    <s v="90/20 | Baikonur Cosmodrome, Republic of Kazakhstan"/>
    <x v="0"/>
    <x v="0"/>
    <x v="0"/>
  </r>
  <r>
    <s v="Vostok 8A92M | Tselina-D 2"/>
    <x v="0"/>
    <s v="Soviet Space Program"/>
    <s v="Vostok 8A92M"/>
    <s v="Tselina-D 2"/>
    <s v="04/07/1971 7:10 a.m."/>
    <x v="14"/>
    <s v="43/4 (43R) | Plesetsk Cosmodrome, Russian Federation"/>
    <x v="3"/>
    <x v="3"/>
    <x v="3"/>
  </r>
  <r>
    <s v="Voskhod | Zenit-4M 14"/>
    <x v="0"/>
    <s v="Soviet Space Program"/>
    <s v="Voskhod"/>
    <s v="Zenit-4M 14"/>
    <s v="04/14/1971 8 a.m."/>
    <x v="14"/>
    <s v="43/3 (43L) | Plesetsk Cosmodrome, Russian Federation"/>
    <x v="3"/>
    <x v="3"/>
    <x v="3"/>
  </r>
  <r>
    <s v="Diamant B | Tournesol"/>
    <x v="0"/>
    <s v="National Center of Space Research"/>
    <s v="Diamant B"/>
    <s v="Tournesol"/>
    <s v="04/15/1971 9:19 a.m."/>
    <x v="14"/>
    <s v="Diamant Launch Area | Kourou, French Guiana"/>
    <x v="7"/>
    <x v="7"/>
    <x v="7"/>
  </r>
  <r>
    <s v="Vostok 8A92M | Meteor-1 8 (21L)"/>
    <x v="0"/>
    <s v="Soviet Space Program"/>
    <s v="Vostok 8A92M"/>
    <s v="Meteor-1 8 (21L)"/>
    <s v="04/17/1971 11:44 a.m."/>
    <x v="14"/>
    <s v="43/4 (43R) | Plesetsk Cosmodrome, Russian Federation"/>
    <x v="3"/>
    <x v="3"/>
    <x v="3"/>
  </r>
  <r>
    <s v="Proton | Salyut 1"/>
    <x v="0"/>
    <s v="Soviet Space Program"/>
    <s v="Proton"/>
    <s v="Salyut 1"/>
    <s v="04/19/1971 1:40 a.m."/>
    <x v="14"/>
    <s v="81/24 (81P) | Baikonur Cosmodrome, Republic of Kazakhstan"/>
    <x v="0"/>
    <x v="0"/>
    <x v="0"/>
  </r>
  <r>
    <s v="Titan 23B | KH-8 31"/>
    <x v="0"/>
    <s v="United States Air Force"/>
    <s v="Titan 23B"/>
    <s v="KH-8 31"/>
    <s v="04/22/1971 3:30 p.m."/>
    <x v="14"/>
    <s v="Space Launch Complex 4W | Vandenberg SFB, CA, USA"/>
    <x v="1"/>
    <x v="1"/>
    <x v="1"/>
  </r>
  <r>
    <s v="Soyuz | Soyuz 10"/>
    <x v="0"/>
    <s v="Soviet Space Program"/>
    <s v="Soyuz"/>
    <s v="Soyuz 10"/>
    <s v="04/22/1971 11:54 p.m."/>
    <x v="14"/>
    <s v="1/5 | Baikonur Cosmodrome, Republic of Kazakhstan"/>
    <x v="0"/>
    <x v="0"/>
    <x v="0"/>
  </r>
  <r>
    <s v="Kosmos-3M | Strela-2M 3"/>
    <x v="0"/>
    <s v="Soviet Space Program"/>
    <s v="Kosmos-3M"/>
    <s v="Strela-2M 3"/>
    <s v="04/23/1971 11:30 a.m."/>
    <x v="14"/>
    <s v="132/1 (132L) | Plesetsk Cosmodrome, Russian Federation"/>
    <x v="3"/>
    <x v="3"/>
    <x v="3"/>
  </r>
  <r>
    <s v="Scout B | San Marco 3"/>
    <x v="0"/>
    <s v="Italian Space Agency"/>
    <s v="Scout B"/>
    <s v="San Marco 3"/>
    <s v="04/24/1971 7:32 a.m."/>
    <x v="14"/>
    <s v="San Marco platform | Broglio Space Center, Kenya"/>
    <x v="3"/>
    <x v="3"/>
    <x v="3"/>
  </r>
  <r>
    <s v="Kosmos 11K63 | DS-P1-Yu 41"/>
    <x v="0"/>
    <s v="Soviet Space Program"/>
    <s v="Kosmos 11K63"/>
    <s v="DS-P1-Yu 41"/>
    <s v="04/24/1971 11:15 a.m."/>
    <x v="14"/>
    <s v="133/3 (133L) | Plesetsk Cosmodrome, Russian Federation"/>
    <x v="3"/>
    <x v="3"/>
    <x v="3"/>
  </r>
  <r>
    <s v="Kosmos-3M | Sfera 6"/>
    <x v="0"/>
    <s v="Soviet Space Program"/>
    <s v="Kosmos-3M"/>
    <s v="Sfera 6"/>
    <s v="04/28/1971 2:35 p.m."/>
    <x v="14"/>
    <s v="132/1 (132L) | Plesetsk Cosmodrome, Russian Federation"/>
    <x v="3"/>
    <x v="3"/>
    <x v="3"/>
  </r>
  <r>
    <s v="Titan IIIC | DSP 2"/>
    <x v="0"/>
    <s v="United States Air Force"/>
    <s v="Titan IIIC"/>
    <s v="DSP 2"/>
    <s v="05/05/1971 7:43 a.m."/>
    <x v="14"/>
    <s v="Space Launch Complex 40 | Cape Canaveral, FL, USA"/>
    <x v="1"/>
    <x v="1"/>
    <x v="1"/>
  </r>
  <r>
    <s v="Voskhod | Zenit-2M 19"/>
    <x v="0"/>
    <s v="Soviet Space Program"/>
    <s v="Voskhod"/>
    <s v="Zenit-2M 19"/>
    <s v="05/06/1971 6:20 a.m."/>
    <x v="14"/>
    <s v="31/6 | Baikonur Cosmodrome, Republic of Kazakhstan"/>
    <x v="0"/>
    <x v="0"/>
    <x v="0"/>
  </r>
  <r>
    <s v="Kosmos-3M | Strela-1M 9-16"/>
    <x v="0"/>
    <s v="Soviet Space Program"/>
    <s v="Kosmos-3M"/>
    <s v="Strela-1M 9-16"/>
    <s v="05/07/1971 2:20 p.m."/>
    <x v="14"/>
    <s v="132/1 (132L) | Plesetsk Cosmodrome, Russian Federation"/>
    <x v="3"/>
    <x v="3"/>
    <x v="3"/>
  </r>
  <r>
    <s v="Atlas SLV-3C Centaur | Mariner 8"/>
    <x v="1"/>
    <s v="United States Air Force"/>
    <s v="Atlas SLV-3C Centaur"/>
    <s v="Mariner 8"/>
    <s v="05/09/1971 1:11 a.m."/>
    <x v="14"/>
    <s v="Launch Complex 36A | Cape Canaveral, FL, USA"/>
    <x v="1"/>
    <x v="1"/>
    <x v="1"/>
  </r>
  <r>
    <s v="Proton | Mars-2d"/>
    <x v="1"/>
    <s v="Soviet Space Program"/>
    <s v="Proton"/>
    <s v="Mars-2d"/>
    <s v="05/10/1971 4:58 p.m."/>
    <x v="14"/>
    <s v="81/23 (81L) | Baikonur Cosmodrome, Republic of Kazakhstan"/>
    <x v="0"/>
    <x v="0"/>
    <x v="0"/>
  </r>
  <r>
    <s v="Voskhod | Zenit-4M 15"/>
    <x v="0"/>
    <s v="Soviet Space Program"/>
    <s v="Voskhod"/>
    <s v="Zenit-4M 15"/>
    <s v="05/18/1971 8 a.m."/>
    <x v="14"/>
    <s v="31/6 | Baikonur Cosmodrome, Republic of Kazakhstan"/>
    <x v="0"/>
    <x v="0"/>
    <x v="0"/>
  </r>
  <r>
    <s v="Kosmos 11K63 | DS-P1-Yu 42"/>
    <x v="0"/>
    <s v="Soviet Space Program"/>
    <s v="Kosmos 11K63"/>
    <s v="DS-P1-Yu 42"/>
    <s v="05/19/1971 10:20 a.m."/>
    <x v="14"/>
    <s v="133/3 (133L) | Plesetsk Cosmodrome, Russian Federation"/>
    <x v="3"/>
    <x v="3"/>
    <x v="3"/>
  </r>
  <r>
    <s v="Proton | Mars-2"/>
    <x v="0"/>
    <s v="Soviet Space Program"/>
    <s v="Proton"/>
    <s v="Mars-2"/>
    <s v="05/19/1971 4:22 p.m."/>
    <x v="14"/>
    <s v="81/24 (81P) | Baikonur Cosmodrome, Republic of Kazakhstan"/>
    <x v="0"/>
    <x v="0"/>
    <x v="0"/>
  </r>
  <r>
    <s v="Kosmos-3M | Zaliv 8"/>
    <x v="0"/>
    <s v="Soviet Space Program"/>
    <s v="Kosmos-3M"/>
    <s v="Zaliv 8"/>
    <s v="05/22/1971 12:51 a.m."/>
    <x v="14"/>
    <s v="132/1 (132L) | Plesetsk Cosmodrome, Russian Federation"/>
    <x v="3"/>
    <x v="3"/>
    <x v="3"/>
  </r>
  <r>
    <s v="Kosmos 11K63 | DS-P1-Yu 43"/>
    <x v="0"/>
    <s v="Soviet Space Program"/>
    <s v="Kosmos 11K63"/>
    <s v="DS-P1-Yu 43"/>
    <s v="05/27/1971 11:59 a.m."/>
    <x v="14"/>
    <s v="133/3 (133L) | Plesetsk Cosmodrome, Russian Federation"/>
    <x v="3"/>
    <x v="3"/>
    <x v="3"/>
  </r>
  <r>
    <s v="Voskhod | Zenit-4M 16"/>
    <x v="0"/>
    <s v="Soviet Space Program"/>
    <s v="Voskhod"/>
    <s v="Zenit-4M 16"/>
    <s v="05/28/1971 10:30 a.m."/>
    <x v="14"/>
    <s v="43/4 (43R) | Plesetsk Cosmodrome, Russian Federation"/>
    <x v="3"/>
    <x v="3"/>
    <x v="3"/>
  </r>
  <r>
    <s v="Proton | Mars-3"/>
    <x v="0"/>
    <s v="Soviet Space Program"/>
    <s v="Proton"/>
    <s v="Mars-3"/>
    <s v="05/28/1971 3:26 p.m."/>
    <x v="14"/>
    <s v="81/23 (81L) | Baikonur Cosmodrome, Republic of Kazakhstan"/>
    <x v="0"/>
    <x v="0"/>
    <x v="0"/>
  </r>
  <r>
    <s v="Kosmos-3M | Tselina-O 9"/>
    <x v="0"/>
    <s v="Soviet Space Program"/>
    <s v="Kosmos-3M"/>
    <s v="Tselina-O 9"/>
    <s v="05/29/1971 3:49 a.m."/>
    <x v="14"/>
    <s v="132/1 (132L) | Plesetsk Cosmodrome, Russian Federation"/>
    <x v="3"/>
    <x v="3"/>
    <x v="3"/>
  </r>
  <r>
    <s v="Atlas SLV-3C Centaur | Mariner 9"/>
    <x v="0"/>
    <s v="United States Air Force"/>
    <s v="Atlas SLV-3C Centaur"/>
    <s v="Mariner 9"/>
    <s v="05/30/1971 10:23 p.m."/>
    <x v="14"/>
    <s v="Launch Complex 36B | Cape Canaveral, FL, USA"/>
    <x v="1"/>
    <x v="1"/>
    <x v="1"/>
  </r>
  <r>
    <s v="Kosmos-3M | DS-U2-K"/>
    <x v="0"/>
    <s v="Soviet Space Program"/>
    <s v="Kosmos-3M"/>
    <s v="DS-U2-K"/>
    <s v="06/04/1971 6:10 p.m."/>
    <x v="14"/>
    <s v="132/2 | Plesetsk Cosmodrome, Russian Federation"/>
    <x v="3"/>
    <x v="3"/>
    <x v="3"/>
  </r>
  <r>
    <s v="Soyuz | Soyuz 11"/>
    <x v="0"/>
    <s v="Soviet Space Program"/>
    <s v="Soyuz"/>
    <s v="Soyuz 11"/>
    <s v="06/06/1971 7:55 a.m."/>
    <x v="14"/>
    <s v="1/5 | Baikonur Cosmodrome, Republic of Kazakhstan"/>
    <x v="0"/>
    <x v="0"/>
    <x v="0"/>
  </r>
  <r>
    <s v="Thor Burner 2 | SESP 1"/>
    <x v="0"/>
    <s v="United States Air Force"/>
    <s v="Thor Burner 2"/>
    <s v="SESP 1"/>
    <s v="06/08/1971 2 p.m."/>
    <x v="14"/>
    <s v="Space Launch Complex 10W | Vandenberg SFB, CA, USA"/>
    <x v="1"/>
    <x v="1"/>
    <x v="1"/>
  </r>
  <r>
    <s v="Voskhod | Zenit-4MK 5"/>
    <x v="0"/>
    <s v="Soviet Space Program"/>
    <s v="Voskhod"/>
    <s v="Zenit-4MK 5"/>
    <s v="06/11/1971 10 a.m."/>
    <x v="14"/>
    <s v="43/4 (43R) | Plesetsk Cosmodrome, Russian Federation"/>
    <x v="3"/>
    <x v="3"/>
    <x v="3"/>
  </r>
  <r>
    <s v="Titan IIID | KH-9 1"/>
    <x v="0"/>
    <s v="United States Air Force"/>
    <s v="Titan IIID"/>
    <s v="KH-9 1"/>
    <s v="06/15/1971 6:41 p.m."/>
    <x v="14"/>
    <s v="Space Launch Complex 4E | Vandenberg SFB, CA, USA"/>
    <x v="1"/>
    <x v="1"/>
    <x v="1"/>
  </r>
  <r>
    <s v="Voskhod | Zenit-2M 20"/>
    <x v="0"/>
    <s v="Soviet Space Program"/>
    <s v="Voskhod"/>
    <s v="Zenit-2M 20"/>
    <s v="06/24/1971 7:59 a.m."/>
    <x v="14"/>
    <s v="31/6 | Baikonur Cosmodrome, Republic of Kazakhstan"/>
    <x v="0"/>
    <x v="0"/>
    <x v="0"/>
  </r>
  <r>
    <s v="Voskhod | Zenit-4M 17"/>
    <x v="1"/>
    <s v="Soviet Space Program"/>
    <s v="Voskhod"/>
    <s v="Zenit-4M 17"/>
    <s v="06/25/1971 10:30 a.m."/>
    <x v="14"/>
    <s v="43/4 (43R) | Plesetsk Cosmodrome, Russian Federation"/>
    <x v="3"/>
    <x v="3"/>
    <x v="3"/>
  </r>
  <r>
    <s v="N1 | Soyuz 7K-LOK No.1"/>
    <x v="1"/>
    <s v="Soviet Space Program"/>
    <s v="N1"/>
    <s v="—"/>
    <s v="06/26/1971 11:15 p.m."/>
    <x v="14"/>
    <s v="110/37 (110L) | Baikonur Cosmodrome, Republic of Kazakhstan"/>
    <x v="0"/>
    <x v="0"/>
    <x v="0"/>
  </r>
  <r>
    <s v="Scout B | Solrad 10"/>
    <x v="0"/>
    <s v="National Aeronautics and Space Administration"/>
    <s v="Scout B"/>
    <s v="Solrad 10"/>
    <s v="07/08/1971 10:58 p.m."/>
    <x v="14"/>
    <s v="Launch Area 3A | Wallops Island, Virginia, USA"/>
    <x v="1"/>
    <x v="1"/>
    <x v="1"/>
  </r>
  <r>
    <s v="Vostok 8A92M | Meteor-1 9 (20L)"/>
    <x v="0"/>
    <s v="Soviet Space Program"/>
    <s v="Vostok 8A92M"/>
    <s v="Meteor-1 9 (20L)"/>
    <s v="07/16/1971 1:41 a.m."/>
    <x v="14"/>
    <s v="43/4 (43R) | Plesetsk Cosmodrome, Russian Federation"/>
    <x v="3"/>
    <x v="3"/>
    <x v="3"/>
  </r>
  <r>
    <s v="Thorad SLV-2H Agena D | Strawman 4"/>
    <x v="0"/>
    <s v="United States Air Force"/>
    <s v="Thorad SLV-2H Agena D"/>
    <s v="Strawman 4"/>
    <s v="07/16/1971 10:49 a.m."/>
    <x v="14"/>
    <s v="Space Launch Complex 1W | Vandenberg SFB, CA, USA"/>
    <x v="1"/>
    <x v="1"/>
    <x v="1"/>
  </r>
  <r>
    <s v="Voskhod | Zenit-4M 18"/>
    <x v="0"/>
    <s v="Soviet Space Program"/>
    <s v="Voskhod"/>
    <s v="Zenit-4M 18"/>
    <s v="07/20/1971 10 a.m."/>
    <x v="14"/>
    <s v="31/6 | Baikonur Cosmodrome, Republic of Kazakhstan"/>
    <x v="0"/>
    <x v="0"/>
    <x v="0"/>
  </r>
  <r>
    <s v="Kosmos-3M | Tselina-O 10"/>
    <x v="1"/>
    <s v="Soviet Space Program"/>
    <s v="Kosmos-3M"/>
    <s v="Tselina-O 10"/>
    <s v="07/22/1971 1:45 p.m."/>
    <x v="14"/>
    <s v="132/2 | Plesetsk Cosmodrome, Russian Federation"/>
    <x v="3"/>
    <x v="3"/>
    <x v="3"/>
  </r>
  <r>
    <s v="Voskhod | Zenit-4M 19"/>
    <x v="0"/>
    <s v="Soviet Space Program"/>
    <s v="Voskhod"/>
    <s v="Zenit-4M 19"/>
    <s v="07/23/1971 11 a.m."/>
    <x v="14"/>
    <s v="43/3 (43L) | Plesetsk Cosmodrome, Russian Federation"/>
    <x v="3"/>
    <x v="3"/>
    <x v="3"/>
  </r>
  <r>
    <s v="Saturn V | Apollo 15"/>
    <x v="0"/>
    <s v="National Aeronautics and Space Administration"/>
    <s v="Saturn V"/>
    <s v="Apollo 15"/>
    <s v="07/26/1971 1:34 p.m."/>
    <x v="14"/>
    <s v="Launch Complex 39A | Kennedy Space Center, FL, USA"/>
    <x v="1"/>
    <x v="1"/>
    <x v="1"/>
  </r>
  <r>
    <s v="Molniya-M | Molniya-1 18"/>
    <x v="0"/>
    <s v="Soviet Space Program"/>
    <s v="Molniya-M"/>
    <s v="Molniya-1 18"/>
    <s v="07/28/1971 3:29 a.m."/>
    <x v="14"/>
    <s v="43/4 (43R) | Plesetsk Cosmodrome, Russian Federation"/>
    <x v="3"/>
    <x v="3"/>
    <x v="3"/>
  </r>
  <r>
    <s v="Voskhod | Zenit-2M 21"/>
    <x v="0"/>
    <s v="Soviet Space Program"/>
    <s v="Voskhod"/>
    <s v="Zenit-2M 21"/>
    <s v="07/30/1971 8:29 a.m."/>
    <x v="14"/>
    <s v="31/6 | Baikonur Cosmodrome, Republic of Kazakhstan"/>
    <x v="0"/>
    <x v="0"/>
    <x v="0"/>
  </r>
  <r>
    <s v="Kosmos 11K63 | DS-P1-Yu 44"/>
    <x v="1"/>
    <s v="Soviet Space Program"/>
    <s v="Kosmos 11K63"/>
    <s v="DS-P1-Yu 44"/>
    <s v="08/03/1971 11 a.m."/>
    <x v="14"/>
    <s v="133/3 (133L) | Plesetsk Cosmodrome, Russian Federation"/>
    <x v="3"/>
    <x v="3"/>
    <x v="3"/>
  </r>
  <r>
    <s v="Voskhod | Zenit-4M 20"/>
    <x v="0"/>
    <s v="Soviet Space Program"/>
    <s v="Voskhod"/>
    <s v="Zenit-4M 20"/>
    <s v="08/05/1971 10 a.m."/>
    <x v="14"/>
    <s v="31/6 | Baikonur Cosmodrome, Republic of Kazakhstan"/>
    <x v="0"/>
    <x v="0"/>
    <x v="0"/>
  </r>
  <r>
    <s v="Atlas F | LOADS 2"/>
    <x v="0"/>
    <s v="United States Air Force"/>
    <s v="Atlas F"/>
    <s v="LOADS 2"/>
    <s v="08/07/1971 12:11 a.m."/>
    <x v="14"/>
    <s v="576A2 | Vandenberg SFB, CA, USA"/>
    <x v="1"/>
    <x v="1"/>
    <x v="1"/>
  </r>
  <r>
    <s v="R-36O 8K69M | OGCh 24"/>
    <x v="0"/>
    <s v="Soviet Space Program"/>
    <s v="R-36O 8K69M"/>
    <s v="OGCh 24"/>
    <s v="08/08/1971 11:45 p.m."/>
    <x v="14"/>
    <s v="191/66 | Baikonur Cosmodrome, Republic of Kazakhstan"/>
    <x v="0"/>
    <x v="0"/>
    <x v="0"/>
  </r>
  <r>
    <s v="Soyuz 11A511L | T2K 3"/>
    <x v="0"/>
    <s v="Soviet Space Program"/>
    <s v="Soyuz 11A511L"/>
    <s v="T2K 3"/>
    <s v="08/12/1971 5:30 a.m."/>
    <x v="14"/>
    <s v="31/6 | Baikonur Cosmodrome, Republic of Kazakhstan"/>
    <x v="0"/>
    <x v="0"/>
    <x v="0"/>
  </r>
  <r>
    <s v="Titan 24B | KH-8 32"/>
    <x v="0"/>
    <s v="United States Air Force"/>
    <s v="Titan 24B"/>
    <s v="KH-8 32"/>
    <s v="08/12/1971 3:30 p.m."/>
    <x v="14"/>
    <s v="Space Launch Complex 4W | Vandenberg SFB, CA, USA"/>
    <x v="1"/>
    <x v="1"/>
    <x v="1"/>
  </r>
  <r>
    <s v="Scout B-1 | Eole"/>
    <x v="0"/>
    <s v="National Center of Space Research"/>
    <s v="Scout B-1"/>
    <s v="Eole"/>
    <s v="08/16/1971 6:39 p.m."/>
    <x v="14"/>
    <s v="Launch Area 3A | Wallops Island, Virginia, USA"/>
    <x v="1"/>
    <x v="1"/>
    <x v="1"/>
  </r>
  <r>
    <s v="Voskhod | Zenit-4M 21"/>
    <x v="1"/>
    <s v="Soviet Space Program"/>
    <s v="Voskhod"/>
    <s v="Zenit-4M 21"/>
    <s v="08/19/1971 6:30 a.m."/>
    <x v="14"/>
    <s v="31/6 | Baikonur Cosmodrome, Republic of Kazakhstan"/>
    <x v="0"/>
    <x v="0"/>
    <x v="0"/>
  </r>
  <r>
    <s v="Kosmos 11K63 | DS-P1-Yu 45"/>
    <x v="0"/>
    <s v="Soviet Space Program"/>
    <s v="Kosmos 11K63"/>
    <s v="DS-P1-Yu 45"/>
    <s v="08/27/1971 10:54 a.m."/>
    <x v="14"/>
    <s v="133/3 (133L) | Plesetsk Cosmodrome, Russian Federation"/>
    <x v="3"/>
    <x v="3"/>
    <x v="3"/>
  </r>
  <r>
    <s v="Proton | Luna-18"/>
    <x v="0"/>
    <s v="Soviet Space Program"/>
    <s v="Proton"/>
    <s v="Luna-18"/>
    <s v="09/02/1971 1:40 p.m."/>
    <x v="14"/>
    <s v="81/24 (81P) | Baikonur Cosmodrome, Republic of Kazakhstan"/>
    <x v="0"/>
    <x v="0"/>
    <x v="0"/>
  </r>
  <r>
    <s v="Kosmos-3M | Tselina-O 11"/>
    <x v="0"/>
    <s v="Soviet Space Program"/>
    <s v="Kosmos-3M"/>
    <s v="Tselina-O 11"/>
    <s v="09/07/1971 1:15 a.m."/>
    <x v="14"/>
    <s v="132/2 | Plesetsk Cosmodrome, Russian Federation"/>
    <x v="3"/>
    <x v="3"/>
    <x v="3"/>
  </r>
  <r>
    <s v="Kosmos-3M | Tselina-O 12"/>
    <x v="0"/>
    <s v="Soviet Space Program"/>
    <s v="Kosmos-3M"/>
    <s v="Tselina-O 12"/>
    <s v="09/10/1971 3:37 a.m."/>
    <x v="14"/>
    <s v="132/2 | Plesetsk Cosmodrome, Russian Federation"/>
    <x v="3"/>
    <x v="3"/>
    <x v="3"/>
  </r>
  <r>
    <s v="Thorad SLV-2H Agena D | KH-4B 15"/>
    <x v="0"/>
    <s v="United States Air Force"/>
    <s v="Thorad SLV-2H Agena D"/>
    <s v="KH-4B 15"/>
    <s v="09/10/1971 9:32 p.m."/>
    <x v="14"/>
    <s v="Space Launch Complex 3W | Vandenberg SFB, CA, USA"/>
    <x v="1"/>
    <x v="1"/>
    <x v="1"/>
  </r>
  <r>
    <s v="Voskhod | Zenit-4MK 6"/>
    <x v="0"/>
    <s v="Soviet Space Program"/>
    <s v="Voskhod"/>
    <s v="Zenit-4MK 6"/>
    <s v="09/14/1971 1 p.m."/>
    <x v="14"/>
    <s v="41/1 | Plesetsk Cosmodrome, Russian Federation"/>
    <x v="3"/>
    <x v="3"/>
    <x v="3"/>
  </r>
  <r>
    <s v="Scout B | BIC"/>
    <x v="0"/>
    <s v="National Aeronautics and Space Administration"/>
    <s v="Scout B"/>
    <s v="BIC"/>
    <s v="09/20/1971 11:31 p.m."/>
    <x v="14"/>
    <s v="Launch Area 3A | Wallops Island, Virginia, USA"/>
    <x v="1"/>
    <x v="1"/>
    <x v="1"/>
  </r>
  <r>
    <s v="Voskhod | Zenit-2M 22"/>
    <x v="0"/>
    <s v="Soviet Space Program"/>
    <s v="Voskhod"/>
    <s v="Zenit-2M 22"/>
    <s v="09/21/1971 noon"/>
    <x v="14"/>
    <s v="43/3 (43L) | Plesetsk Cosmodrome, Russian Federation"/>
    <x v="3"/>
    <x v="3"/>
    <x v="3"/>
  </r>
  <r>
    <s v="Kosmos 11K63 | DS-P1-I 11"/>
    <x v="0"/>
    <s v="Soviet Space Program"/>
    <s v="Kosmos 11K63"/>
    <s v="DS-P1-I 11"/>
    <s v="09/24/1971 10:30 a.m."/>
    <x v="14"/>
    <s v="133/3 (133L) | Plesetsk Cosmodrome, Russian Federation"/>
    <x v="3"/>
    <x v="3"/>
    <x v="3"/>
  </r>
  <r>
    <s v="Mu-4S | Shinsei"/>
    <x v="0"/>
    <s v="Institute of Space and Astronautical Science"/>
    <s v="Mu-4S"/>
    <s v="Shinsei"/>
    <s v="09/28/1971 4 a.m."/>
    <x v="14"/>
    <s v="Mu Center | Uchinoura Space Center, Japan"/>
    <x v="5"/>
    <x v="5"/>
    <x v="5"/>
  </r>
  <r>
    <s v="Voskhod | Zenit-4M 22"/>
    <x v="0"/>
    <s v="Soviet Space Program"/>
    <s v="Voskhod"/>
    <s v="Zenit-4M 22"/>
    <s v="09/28/1971 7:40 a.m."/>
    <x v="14"/>
    <s v="31/6 | Baikonur Cosmodrome, Republic of Kazakhstan"/>
    <x v="0"/>
    <x v="0"/>
    <x v="0"/>
  </r>
  <r>
    <s v="Proton | Luna-19"/>
    <x v="0"/>
    <s v="Soviet Space Program"/>
    <s v="Proton"/>
    <s v="Luna-19"/>
    <s v="09/28/1971 10 a.m."/>
    <x v="14"/>
    <s v="81/24 (81P) | Baikonur Cosmodrome, Republic of Kazakhstan"/>
    <x v="0"/>
    <x v="0"/>
    <x v="0"/>
  </r>
  <r>
    <s v="Thor Delta N | OSO 7"/>
    <x v="1"/>
    <s v="United States Air Force"/>
    <s v="Thor Delta N"/>
    <s v="OSO 7"/>
    <s v="09/29/1971 9:45 a.m."/>
    <x v="14"/>
    <s v="Space Launch Complex 17A | Cape Canaveral, FL, USA"/>
    <x v="1"/>
    <x v="1"/>
    <x v="1"/>
  </r>
  <r>
    <s v="Voskhod | Zenit-4M 23"/>
    <x v="0"/>
    <s v="Soviet Space Program"/>
    <s v="Voskhod"/>
    <s v="Zenit-4M 23"/>
    <s v="09/29/1971 11:30 a.m."/>
    <x v="14"/>
    <s v="43/3 (43L) | Plesetsk Cosmodrome, Russian Federation"/>
    <x v="3"/>
    <x v="3"/>
    <x v="3"/>
  </r>
  <r>
    <s v="Voskhod | Zenit-2M 23"/>
    <x v="0"/>
    <s v="Soviet Space Program"/>
    <s v="Voskhod"/>
    <s v="Zenit-2M 23"/>
    <s v="10/07/1971 12:30 p.m."/>
    <x v="14"/>
    <s v="43/3 (43L) | Plesetsk Cosmodrome, Russian Federation"/>
    <x v="3"/>
    <x v="3"/>
    <x v="3"/>
  </r>
  <r>
    <s v="Kosmos-3M | Strela-1M 17-24"/>
    <x v="0"/>
    <s v="Soviet Space Program"/>
    <s v="Kosmos-3M"/>
    <s v="Strela-1M 17-24"/>
    <s v="10/13/1971 1:41 p.m."/>
    <x v="14"/>
    <s v="132/2 | Plesetsk Cosmodrome, Russian Federation"/>
    <x v="3"/>
    <x v="3"/>
    <x v="3"/>
  </r>
  <r>
    <s v="Thor Burner 2A | DSAP-5B F1"/>
    <x v="0"/>
    <s v="United States Air Force"/>
    <s v="Thor Burner 2A"/>
    <s v="DSAP-5B F1"/>
    <s v="10/14/1971 7:51 a.m."/>
    <x v="14"/>
    <s v="Space Launch Complex 10W | Vandenberg SFB, CA, USA"/>
    <x v="1"/>
    <x v="1"/>
    <x v="1"/>
  </r>
  <r>
    <s v="Voskhod | Zenit-4M 24"/>
    <x v="0"/>
    <s v="Soviet Space Program"/>
    <s v="Voskhod"/>
    <s v="Zenit-4M 24"/>
    <s v="10/14/1971 9 a.m."/>
    <x v="14"/>
    <s v="31/6 | Baikonur Cosmodrome, Republic of Kazakhstan"/>
    <x v="0"/>
    <x v="0"/>
    <x v="0"/>
  </r>
  <r>
    <s v="Thorad SLV-2G Agena D | ASTEX"/>
    <x v="0"/>
    <s v="United States Air Force"/>
    <s v="Thorad SLV-2G Agena D"/>
    <s v="ASTEX"/>
    <s v="10/17/1971 1:36 p.m."/>
    <x v="14"/>
    <s v="Space Launch Complex 1W | Vandenberg SFB, CA, USA"/>
    <x v="1"/>
    <x v="1"/>
    <x v="1"/>
  </r>
  <r>
    <s v="Kosmos 11K63 | DS-P1-Yu 46"/>
    <x v="0"/>
    <s v="Soviet Space Program"/>
    <s v="Kosmos 11K63"/>
    <s v="DS-P1-Yu 46"/>
    <s v="10/19/1971 12:40 p.m."/>
    <x v="14"/>
    <s v="133/3 (133L) | Plesetsk Cosmodrome, Russian Federation"/>
    <x v="3"/>
    <x v="3"/>
    <x v="3"/>
  </r>
  <r>
    <s v="Thor Delta N6 | ITOS B"/>
    <x v="1"/>
    <s v="United States Air Force"/>
    <s v="Thor Delta N6"/>
    <s v="ITOS B"/>
    <s v="10/21/1971 11:32 a.m."/>
    <x v="14"/>
    <s v="Space Launch Complex 2E | Vandenberg SFB, CA, USA"/>
    <x v="1"/>
    <x v="1"/>
    <x v="1"/>
  </r>
  <r>
    <s v="Titan 24B | KH-8 33"/>
    <x v="0"/>
    <s v="United States Air Force"/>
    <s v="Titan 24B"/>
    <s v="KH-8 33"/>
    <s v="10/23/1971 5:10 p.m."/>
    <x v="14"/>
    <s v="Space Launch Complex 4W | Vandenberg SFB, CA, USA"/>
    <x v="1"/>
    <x v="1"/>
    <x v="1"/>
  </r>
  <r>
    <s v="Black Arrow | Prospero"/>
    <x v="0"/>
    <s v="Royal Aircraft Establishment"/>
    <s v="Black Arrow"/>
    <s v="Prospero"/>
    <s v="10/28/1971 4:09 a.m."/>
    <x v="14"/>
    <s v="Launch Area 5B | RAAF Woomera Range Complex"/>
    <x v="6"/>
    <x v="6"/>
    <x v="6"/>
  </r>
  <r>
    <s v="Voskhod | Zenit-4M 25"/>
    <x v="0"/>
    <s v="Soviet Space Program"/>
    <s v="Voskhod"/>
    <s v="Zenit-4M 25"/>
    <s v="11/02/1971 2:25 p.m."/>
    <x v="14"/>
    <s v="41/1 | Plesetsk Cosmodrome, Russian Federation"/>
    <x v="3"/>
    <x v="3"/>
    <x v="3"/>
  </r>
  <r>
    <s v="Titan IIIC | DSCS-2 1 &amp; 2"/>
    <x v="0"/>
    <s v="United States Air Force"/>
    <s v="Titan IIIC"/>
    <s v="DSCS-2 1 &amp; 2"/>
    <s v="11/03/1971 3:09 a.m."/>
    <x v="14"/>
    <s v="Space Launch Complex 40 | Cape Canaveral, FL, USA"/>
    <x v="1"/>
    <x v="1"/>
    <x v="1"/>
  </r>
  <r>
    <s v="Europa II | STV 4"/>
    <x v="1"/>
    <s v="European Launcher Development Organisation"/>
    <s v="Europa II"/>
    <s v="STV 4"/>
    <s v="11/05/1971 1 p.m."/>
    <x v="14"/>
    <s v="Ariane Launch Area 1 | Kourou, French Guiana"/>
    <x v="7"/>
    <x v="7"/>
    <x v="7"/>
  </r>
  <r>
    <s v="Scout B | SSS 1"/>
    <x v="0"/>
    <s v="National Aeronautics and Space Administration"/>
    <s v="Scout B"/>
    <s v="SSS 1"/>
    <s v="11/15/1971 5:52 a.m."/>
    <x v="14"/>
    <s v="San Marco platform | Broglio Space Center, Kenya"/>
    <x v="3"/>
    <x v="3"/>
    <x v="3"/>
  </r>
  <r>
    <s v="Kosmos 11K63 | DS-P1-Yu 47"/>
    <x v="0"/>
    <s v="Soviet Space Program"/>
    <s v="Kosmos 11K63"/>
    <s v="DS-P1-Yu 47"/>
    <s v="11/17/1971 11:09 a.m."/>
    <x v="14"/>
    <s v="133/3 (133L) | Plesetsk Cosmodrome, Russian Federation"/>
    <x v="3"/>
    <x v="3"/>
    <x v="3"/>
  </r>
  <r>
    <s v="Voskhod | Zenit-4M 26"/>
    <x v="0"/>
    <s v="Soviet Space Program"/>
    <s v="Voskhod"/>
    <s v="Zenit-4M 26"/>
    <s v="11/19/1971 noon"/>
    <x v="14"/>
    <s v="43/3 (43L) | Plesetsk Cosmodrome, Russian Federation"/>
    <x v="3"/>
    <x v="3"/>
    <x v="3"/>
  </r>
  <r>
    <s v="Kosmos-3M | Sfera 7"/>
    <x v="0"/>
    <s v="Soviet Space Program"/>
    <s v="Kosmos-3M"/>
    <s v="Sfera 7"/>
    <s v="11/20/1971 6 p.m."/>
    <x v="14"/>
    <s v="132/2 | Plesetsk Cosmodrome, Russian Federation"/>
    <x v="3"/>
    <x v="3"/>
    <x v="3"/>
  </r>
  <r>
    <s v="Molniya-M | Molniya-2 1"/>
    <x v="0"/>
    <s v="Soviet Space Program"/>
    <s v="Molniya-M"/>
    <s v="Molniya-2 1"/>
    <s v="11/24/1971 9:30 a.m."/>
    <x v="14"/>
    <s v="43/4 (43R) | Plesetsk Cosmodrome, Russian Federation"/>
    <x v="3"/>
    <x v="3"/>
    <x v="3"/>
  </r>
  <r>
    <s v="Kosmos 11K63 | DS-P1-Yu 48"/>
    <x v="0"/>
    <s v="Soviet Space Program"/>
    <s v="Kosmos 11K63"/>
    <s v="DS-P1-Yu 48"/>
    <s v="11/29/1971 10:09 a.m."/>
    <x v="14"/>
    <s v="133/3 (133L) | Plesetsk Cosmodrome, Russian Federation"/>
    <x v="3"/>
    <x v="3"/>
    <x v="3"/>
  </r>
  <r>
    <s v="Kosmos-3M | DS-P1-M 5"/>
    <x v="0"/>
    <s v="Soviet Space Program"/>
    <s v="Kosmos-3M"/>
    <s v="DS-P1-M 5"/>
    <s v="11/29/1971 5:30 p.m."/>
    <x v="14"/>
    <s v="132/1 (132L) | Plesetsk Cosmodrome, Russian Federation"/>
    <x v="3"/>
    <x v="3"/>
    <x v="3"/>
  </r>
  <r>
    <s v="Kosmos-3M | Tselina-O 13"/>
    <x v="0"/>
    <s v="Soviet Space Program"/>
    <s v="Kosmos-3M"/>
    <s v="Tselina-O 13"/>
    <s v="11/30/1971 4:39 p.m."/>
    <x v="14"/>
    <s v="132/2 | Plesetsk Cosmodrome, Russian Federation"/>
    <x v="3"/>
    <x v="3"/>
    <x v="3"/>
  </r>
  <r>
    <s v="Kosmos 11K63 | DS-U2-IK 2"/>
    <x v="0"/>
    <s v="Soviet Space Program"/>
    <s v="Kosmos 11K63"/>
    <s v="DS-U2-IK 2"/>
    <s v="12/02/1971 8:25 a.m."/>
    <x v="14"/>
    <s v="86/4 | Kapustin Yar, Russian Federation"/>
    <x v="3"/>
    <x v="3"/>
    <x v="3"/>
  </r>
  <r>
    <s v="Kosmos-3M | DS-U2-MT"/>
    <x v="0"/>
    <s v="Soviet Space Program"/>
    <s v="Kosmos-3M"/>
    <s v="DS-U2-MT"/>
    <s v="12/02/1971 5:30 p.m."/>
    <x v="14"/>
    <s v="132/1 (132L) | Plesetsk Cosmodrome, Russian Federation"/>
    <x v="3"/>
    <x v="3"/>
    <x v="3"/>
  </r>
  <r>
    <s v="Voskhod | Zenit-2M 24"/>
    <x v="1"/>
    <s v="Soviet Space Program"/>
    <s v="Voskhod"/>
    <s v="Zenit-2M 24"/>
    <s v="12/03/1971 1 p.m."/>
    <x v="14"/>
    <s v="43/4 (43R) | Plesetsk Cosmodrome, Russian Federation"/>
    <x v="3"/>
    <x v="3"/>
    <x v="3"/>
  </r>
  <r>
    <s v="Tsiklon-2 | I2P 8"/>
    <x v="0"/>
    <s v="Soviet Space Program"/>
    <s v="Tsiklon-2"/>
    <s v="I2P 8"/>
    <s v="12/03/1971 1:19 p.m."/>
    <x v="14"/>
    <s v="90/20 | Baikonur Cosmodrome, Republic of Kazakhstan"/>
    <x v="0"/>
    <x v="0"/>
    <x v="0"/>
  </r>
  <r>
    <s v="Atlas SLV-3A Agena D | Canyon 4"/>
    <x v="1"/>
    <s v="United States Air Force"/>
    <s v="Atlas SLV-3A Agena D"/>
    <s v="Canyon 4"/>
    <s v="12/04/1971 10:33 p.m."/>
    <x v="14"/>
    <s v="Space Launch Complex 13 | Cape Canaveral, FL, USA"/>
    <x v="1"/>
    <x v="1"/>
    <x v="1"/>
  </r>
  <r>
    <s v="Diamant B | Polaire"/>
    <x v="1"/>
    <s v="National Center of Space Research"/>
    <s v="Diamant B"/>
    <s v="Polaire"/>
    <s v="12/05/1971 4:20 p.m."/>
    <x v="14"/>
    <s v="Diamant Launch Area | Kourou, French Guiana"/>
    <x v="7"/>
    <x v="7"/>
    <x v="7"/>
  </r>
  <r>
    <s v="Voskhod | Zenit-4M 27"/>
    <x v="0"/>
    <s v="Soviet Space Program"/>
    <s v="Voskhod"/>
    <s v="Zenit-4M 27"/>
    <s v="12/06/1971 9:50 a.m."/>
    <x v="14"/>
    <s v="31/6 | Baikonur Cosmodrome, Republic of Kazakhstan"/>
    <x v="0"/>
    <x v="0"/>
    <x v="0"/>
  </r>
  <r>
    <s v="Voskhod | Zenit-4M 28"/>
    <x v="0"/>
    <s v="Soviet Space Program"/>
    <s v="Voskhod"/>
    <s v="Zenit-4M 28"/>
    <s v="12/10/1971 11 a.m."/>
    <x v="14"/>
    <s v="43/3 (43L) | Plesetsk Cosmodrome, Russian Federation"/>
    <x v="3"/>
    <x v="3"/>
    <x v="3"/>
  </r>
  <r>
    <s v="Scout B-1 | Ariel 4"/>
    <x v="0"/>
    <s v="Science and Engineering Research Council"/>
    <s v="Scout B-1"/>
    <s v="Ariel 4"/>
    <s v="12/11/1971 8:47 p.m."/>
    <x v="14"/>
    <s v="Space Launch Complex 5 | Vandenberg SFB, CA, USA"/>
    <x v="1"/>
    <x v="1"/>
    <x v="1"/>
  </r>
  <r>
    <s v="Thorad SLV-2G Agena D | Poppy 9A,B,C,D"/>
    <x v="0"/>
    <s v="United States Air Force"/>
    <s v="Thorad SLV-2G Agena D"/>
    <s v="Poppy 9A,B,C,D"/>
    <s v="12/14/1971 12:13 p.m."/>
    <x v="14"/>
    <s v="Space Launch Complex 1W | Vandenberg SFB, CA, USA"/>
    <x v="1"/>
    <x v="1"/>
    <x v="1"/>
  </r>
  <r>
    <s v="Kosmos-3M | Zaliv 9"/>
    <x v="0"/>
    <s v="Soviet Space Program"/>
    <s v="Kosmos-3M"/>
    <s v="Zaliv 9"/>
    <s v="12/15/1971 4:31 a.m."/>
    <x v="14"/>
    <s v="132/2 | Plesetsk Cosmodrome, Russian Federation"/>
    <x v="3"/>
    <x v="3"/>
    <x v="3"/>
  </r>
  <r>
    <s v="Voskhod | Zenit-4M 29"/>
    <x v="0"/>
    <s v="Soviet Space Program"/>
    <s v="Voskhod"/>
    <s v="Zenit-4M 29"/>
    <s v="12/16/1971 9:39 a.m."/>
    <x v="14"/>
    <s v="31/6 | Baikonur Cosmodrome, Republic of Kazakhstan"/>
    <x v="0"/>
    <x v="0"/>
    <x v="0"/>
  </r>
  <r>
    <s v="Kosmos 11K63 | DS-P1-Yu 49"/>
    <x v="0"/>
    <s v="Soviet Space Program"/>
    <s v="Kosmos 11K63"/>
    <s v="DS-P1-Yu 49"/>
    <s v="12/17/1971 10:39 a.m."/>
    <x v="14"/>
    <s v="133/3 (133L) | Plesetsk Cosmodrome, Russian Federation"/>
    <x v="3"/>
    <x v="3"/>
    <x v="3"/>
  </r>
  <r>
    <s v="Kosmos-3M | Strela-2M 4"/>
    <x v="0"/>
    <s v="Soviet Space Program"/>
    <s v="Kosmos-3M"/>
    <s v="Strela-2M 4"/>
    <s v="12/17/1971 1 p.m."/>
    <x v="14"/>
    <s v="132/2 | Plesetsk Cosmodrome, Russian Federation"/>
    <x v="3"/>
    <x v="3"/>
    <x v="3"/>
  </r>
  <r>
    <s v="Molniya-M | Molniya-1 19"/>
    <x v="0"/>
    <s v="Soviet Space Program"/>
    <s v="Molniya-M"/>
    <s v="Molniya-1 19"/>
    <s v="12/19/1971 10:50 p.m."/>
    <x v="14"/>
    <s v="43/4 (43R) | Plesetsk Cosmodrome, Russian Federation"/>
    <x v="3"/>
    <x v="3"/>
    <x v="3"/>
  </r>
  <r>
    <s v="Atlas SLV-3C Centaur | INTELSAT IV F3"/>
    <x v="0"/>
    <s v="United States Air Force"/>
    <s v="Atlas SLV-3C Centaur"/>
    <s v="INTELSAT IV F3"/>
    <s v="12/20/1971 1:10 a.m."/>
    <x v="14"/>
    <s v="Launch Complex 36A | Cape Canaveral, FL, USA"/>
    <x v="1"/>
    <x v="1"/>
    <x v="1"/>
  </r>
  <r>
    <s v="Tsiklon-2 | US-A 3"/>
    <x v="0"/>
    <s v="Soviet Space Program"/>
    <s v="Tsiklon-2"/>
    <s v="US-A 3"/>
    <s v="12/25/1971 11:29 a.m."/>
    <x v="14"/>
    <s v="90/19 | Baikonur Cosmodrome, Republic of Kazakhstan"/>
    <x v="0"/>
    <x v="0"/>
    <x v="0"/>
  </r>
  <r>
    <s v="Soyuz 11A511M | Zenit-4MT 1"/>
    <x v="0"/>
    <s v="Soviet Space Program"/>
    <s v="Soyuz 11A511M"/>
    <s v="Zenit-4MT 1"/>
    <s v="12/27/1971 2:04 p.m."/>
    <x v="14"/>
    <s v="41/1 | Plesetsk Cosmodrome, Russian Federation"/>
    <x v="3"/>
    <x v="3"/>
    <x v="3"/>
  </r>
  <r>
    <s v="Kosmos-3M | Aureole 1"/>
    <x v="0"/>
    <s v="Soviet Space Program"/>
    <s v="Kosmos-3M"/>
    <s v="Aureole 1"/>
    <s v="12/27/1971 7 p.m."/>
    <x v="14"/>
    <s v="132/2 | Plesetsk Cosmodrome, Russian Federation"/>
    <x v="3"/>
    <x v="3"/>
    <x v="3"/>
  </r>
  <r>
    <s v="Vostok 8A92M | Meteor-1 10 (18L)"/>
    <x v="0"/>
    <s v="Soviet Space Program"/>
    <s v="Vostok 8A92M"/>
    <s v="Meteor-1 10 (18L)"/>
    <s v="12/29/1971 10:50 a.m."/>
    <x v="14"/>
    <s v="41/1 | Plesetsk Cosmodrome, Russian Federation"/>
    <x v="3"/>
    <x v="3"/>
    <x v="3"/>
  </r>
  <r>
    <s v="Voskhod | Zenit-4M 30"/>
    <x v="0"/>
    <s v="Soviet Space Program"/>
    <s v="Voskhod"/>
    <s v="Zenit-4M 30"/>
    <s v="01/12/1972 9:59 a.m."/>
    <x v="15"/>
    <s v="31/6 | Baikonur Cosmodrome, Republic of Kazakhstan"/>
    <x v="0"/>
    <x v="0"/>
    <x v="0"/>
  </r>
  <r>
    <s v="Titan IIID | KH-9 2"/>
    <x v="0"/>
    <s v="United States Air Force"/>
    <s v="Titan IIID"/>
    <s v="KH-9 2"/>
    <s v="01/20/1972 6:36 p.m."/>
    <x v="15"/>
    <s v="Space Launch Complex 4E | Vandenberg SFB, CA, USA"/>
    <x v="1"/>
    <x v="1"/>
    <x v="1"/>
  </r>
  <r>
    <s v="Atlas SLV-3C Centaur | INTELSAT IV F4"/>
    <x v="0"/>
    <s v="United States Air Force"/>
    <s v="Atlas SLV-3C Centaur"/>
    <s v="INTELSAT IV F4"/>
    <s v="01/23/1972 12:12 a.m."/>
    <x v="15"/>
    <s v="Launch Complex 36B | Cape Canaveral, FL, USA"/>
    <x v="1"/>
    <x v="1"/>
    <x v="1"/>
  </r>
  <r>
    <s v="Kosmos 11K63 | DS-P1-Yu 50"/>
    <x v="0"/>
    <s v="Soviet Space Program"/>
    <s v="Kosmos 11K63"/>
    <s v="DS-P1-Yu 50"/>
    <s v="01/25/1972 11:15 a.m."/>
    <x v="15"/>
    <s v="133/3 (133L) | Plesetsk Cosmodrome, Russian Federation"/>
    <x v="3"/>
    <x v="3"/>
    <x v="3"/>
  </r>
  <r>
    <s v="Thor Delta L | HEOS 2"/>
    <x v="0"/>
    <s v="United States Air Force"/>
    <s v="Thor Delta L"/>
    <s v="HEOS 2"/>
    <s v="01/31/1972 5:20 p.m."/>
    <x v="15"/>
    <s v="Space Launch Complex 2E | Vandenberg SFB, CA, USA"/>
    <x v="1"/>
    <x v="1"/>
    <x v="1"/>
  </r>
  <r>
    <s v="Voskhod | Zenit-2M 25"/>
    <x v="0"/>
    <s v="Soviet Space Program"/>
    <s v="Voskhod"/>
    <s v="Zenit-2M 25"/>
    <s v="02/03/1972 8:40 a.m."/>
    <x v="15"/>
    <s v="31/6 | Baikonur Cosmodrome, Republic of Kazakhstan"/>
    <x v="0"/>
    <x v="0"/>
    <x v="0"/>
  </r>
  <r>
    <s v="Proton | Luna-20"/>
    <x v="0"/>
    <s v="Soviet Space Program"/>
    <s v="Proton"/>
    <s v="Luna-20"/>
    <s v="02/14/1972 3:27 a.m."/>
    <x v="15"/>
    <s v="81/24 (81P) | Baikonur Cosmodrome, Republic of Kazakhstan"/>
    <x v="0"/>
    <x v="0"/>
    <x v="0"/>
  </r>
  <r>
    <s v="Voskhod | Zenit-4M 31"/>
    <x v="0"/>
    <s v="Soviet Space Program"/>
    <s v="Voskhod"/>
    <s v="Zenit-4M 31"/>
    <s v="02/16/1972 9:30 a.m."/>
    <x v="15"/>
    <s v="31/6 | Baikonur Cosmodrome, Republic of Kazakhstan"/>
    <x v="0"/>
    <x v="0"/>
    <x v="0"/>
  </r>
  <r>
    <s v="Titan 33B | Jumpseat 2"/>
    <x v="1"/>
    <s v="United States Air Force"/>
    <s v="Titan 33B"/>
    <s v="Jumpseat 2"/>
    <s v="02/16/1972 9:59 a.m."/>
    <x v="15"/>
    <s v="Space Launch Complex 4W | Vandenberg SFB, CA, USA"/>
    <x v="1"/>
    <x v="1"/>
    <x v="1"/>
  </r>
  <r>
    <s v="Kosmos-3M | Zaliv 10"/>
    <x v="0"/>
    <s v="Soviet Space Program"/>
    <s v="Kosmos-3M"/>
    <s v="Zaliv 10"/>
    <s v="02/25/1972 7:52 a.m."/>
    <x v="15"/>
    <s v="132/2 | Plesetsk Cosmodrome, Russian Federation"/>
    <x v="3"/>
    <x v="3"/>
    <x v="3"/>
  </r>
  <r>
    <s v="Titan IIIC | DSP 3"/>
    <x v="0"/>
    <s v="United States Air Force"/>
    <s v="Titan IIIC"/>
    <s v="DSP 3"/>
    <s v="03/01/1972 9:39 a.m."/>
    <x v="15"/>
    <s v="Space Launch Complex 40 | Cape Canaveral, FL, USA"/>
    <x v="1"/>
    <x v="1"/>
    <x v="1"/>
  </r>
  <r>
    <s v="Vostok 8A92M | Tselina-D 3"/>
    <x v="0"/>
    <s v="Soviet Space Program"/>
    <s v="Vostok 8A92M"/>
    <s v="Tselina-D 3"/>
    <s v="03/01/1972 11:15 a.m."/>
    <x v="15"/>
    <s v="43/4 (43R) | Plesetsk Cosmodrome, Russian Federation"/>
    <x v="3"/>
    <x v="3"/>
    <x v="3"/>
  </r>
  <r>
    <s v="Atlas SLV-3C Centaur | Pioneer 10"/>
    <x v="0"/>
    <s v="United States Air Force"/>
    <s v="Atlas SLV-3C Centaur"/>
    <s v="Pioneer 10"/>
    <s v="03/03/1972 1:49 a.m."/>
    <x v="15"/>
    <s v="Launch Complex 36A | Cape Canaveral, FL, USA"/>
    <x v="1"/>
    <x v="1"/>
    <x v="1"/>
  </r>
  <r>
    <s v="Voskhod | Zenit-2M 26"/>
    <x v="0"/>
    <s v="Soviet Space Program"/>
    <s v="Voskhod"/>
    <s v="Zenit-2M 26"/>
    <s v="03/04/1972 10 a.m."/>
    <x v="15"/>
    <s v="41/1 | Plesetsk Cosmodrome, Russian Federation"/>
    <x v="3"/>
    <x v="3"/>
    <x v="3"/>
  </r>
  <r>
    <s v="Thor Delta N | TD-1A"/>
    <x v="0"/>
    <s v="United States Air Force"/>
    <s v="Thor Delta N"/>
    <s v="TD-1A"/>
    <s v="03/12/1972 1:55 a.m."/>
    <x v="15"/>
    <s v="Space Launch Complex 2E | Vandenberg SFB, CA, USA"/>
    <x v="1"/>
    <x v="1"/>
    <x v="1"/>
  </r>
  <r>
    <s v="Voskhod | Zenit-4M 32"/>
    <x v="0"/>
    <s v="Soviet Space Program"/>
    <s v="Voskhod"/>
    <s v="Zenit-4M 32"/>
    <s v="03/15/1972 1 p.m."/>
    <x v="15"/>
    <s v="43/3 (43L) | Plesetsk Cosmodrome, Russian Federation"/>
    <x v="3"/>
    <x v="3"/>
    <x v="3"/>
  </r>
  <r>
    <s v="Titan 24B | KH-8 34"/>
    <x v="0"/>
    <s v="United States Air Force"/>
    <s v="Titan 24B"/>
    <s v="KH-8 34"/>
    <s v="03/17/1972 5 p.m."/>
    <x v="15"/>
    <s v="Space Launch Complex 4W | Vandenberg SFB, CA, USA"/>
    <x v="1"/>
    <x v="1"/>
    <x v="1"/>
  </r>
  <r>
    <s v="Kosmos-3M | Tselina-O 14"/>
    <x v="0"/>
    <s v="Soviet Space Program"/>
    <s v="Kosmos-3M"/>
    <s v="Tselina-O 14"/>
    <s v="03/22/1972 8:30 p.m."/>
    <x v="15"/>
    <s v="132/2 | Plesetsk Cosmodrome, Russian Federation"/>
    <x v="3"/>
    <x v="3"/>
    <x v="3"/>
  </r>
  <r>
    <s v="Thor Burner 2A | DMSP-5B F2"/>
    <x v="0"/>
    <s v="United States Air Force"/>
    <s v="Thor Burner 2A"/>
    <s v="DMSP-5B F2"/>
    <s v="03/24/1972 8:46 a.m."/>
    <x v="15"/>
    <s v="Space Launch Complex 10W | Vandenberg SFB, CA, USA"/>
    <x v="1"/>
    <x v="1"/>
    <x v="1"/>
  </r>
  <r>
    <s v="Kosmos-3M | Sfera 8"/>
    <x v="0"/>
    <s v="Soviet Space Program"/>
    <s v="Kosmos-3M"/>
    <s v="Sfera 8"/>
    <s v="03/25/1972 2:20 a.m."/>
    <x v="15"/>
    <s v="132/2 | Plesetsk Cosmodrome, Russian Federation"/>
    <x v="3"/>
    <x v="3"/>
    <x v="3"/>
  </r>
  <r>
    <s v="Kosmos 11K63 | DS-P1-Yu 51"/>
    <x v="0"/>
    <s v="Soviet Space Program"/>
    <s v="Kosmos 11K63"/>
    <s v="DS-P1-Yu 51"/>
    <s v="03/25/1972 10:39 a.m."/>
    <x v="15"/>
    <s v="133/3 (133L) | Plesetsk Cosmodrome, Russian Federation"/>
    <x v="3"/>
    <x v="3"/>
    <x v="3"/>
  </r>
  <r>
    <s v="Molniya-M | Venera-8"/>
    <x v="0"/>
    <s v="Soviet Space Program"/>
    <s v="Molniya-M"/>
    <s v="Venera-8"/>
    <s v="03/27/1972 4:15 a.m."/>
    <x v="15"/>
    <s v="31/6 | Baikonur Cosmodrome, Republic of Kazakhstan"/>
    <x v="0"/>
    <x v="0"/>
    <x v="0"/>
  </r>
  <r>
    <s v="Vostok 8A92M | Meteor-1 11 (23L)"/>
    <x v="0"/>
    <s v="Soviet Space Program"/>
    <s v="Vostok 8A92M"/>
    <s v="Meteor-1 11 (23L)"/>
    <s v="03/30/1972 2:05 p.m."/>
    <x v="15"/>
    <s v="41/1 | Plesetsk Cosmodrome, Russian Federation"/>
    <x v="3"/>
    <x v="3"/>
    <x v="3"/>
  </r>
  <r>
    <s v="Molniya-M | Venera-9a"/>
    <x v="1"/>
    <s v="Soviet Space Program"/>
    <s v="Molniya-M"/>
    <s v="Venera-9a"/>
    <s v="03/31/1972 4:02 a.m."/>
    <x v="15"/>
    <s v="31/6 | Baikonur Cosmodrome, Republic of Kazakhstan"/>
    <x v="0"/>
    <x v="0"/>
    <x v="0"/>
  </r>
  <r>
    <s v="Voskhod | Zenit-4M 33"/>
    <x v="0"/>
    <s v="Soviet Space Program"/>
    <s v="Voskhod"/>
    <s v="Zenit-4M 33"/>
    <s v="04/03/1972 10:15 a.m."/>
    <x v="15"/>
    <s v="41/1 | Plesetsk Cosmodrome, Russian Federation"/>
    <x v="3"/>
    <x v="3"/>
    <x v="3"/>
  </r>
  <r>
    <s v="Molniya-M | Molniya-1 20"/>
    <x v="0"/>
    <s v="Soviet Space Program"/>
    <s v="Molniya-M"/>
    <s v="Molniya-1 20"/>
    <s v="04/04/1972 8:38 p.m."/>
    <x v="15"/>
    <s v="43/4 (43R) | Plesetsk Cosmodrome, Russian Federation"/>
    <x v="3"/>
    <x v="3"/>
    <x v="3"/>
  </r>
  <r>
    <s v="Voskhod | Zenit-2M 27"/>
    <x v="0"/>
    <s v="Soviet Space Program"/>
    <s v="Voskhod"/>
    <s v="Zenit-2M 27"/>
    <s v="04/06/1972 8 a.m."/>
    <x v="15"/>
    <s v="43/3 (43L) | Plesetsk Cosmodrome, Russian Federation"/>
    <x v="3"/>
    <x v="3"/>
    <x v="3"/>
  </r>
  <r>
    <s v="Voskhod | Energiya 1"/>
    <x v="0"/>
    <s v="Soviet Space Program"/>
    <s v="Voskhod"/>
    <s v="Energiya 1"/>
    <s v="04/07/1972 10 a.m."/>
    <x v="15"/>
    <s v="31/6 | Baikonur Cosmodrome, Republic of Kazakhstan"/>
    <x v="0"/>
    <x v="0"/>
    <x v="0"/>
  </r>
  <r>
    <s v="Kosmos 11K63 | DS-P1-Yu 52"/>
    <x v="0"/>
    <s v="Soviet Space Program"/>
    <s v="Kosmos 11K63"/>
    <s v="DS-P1-Yu 52"/>
    <s v="04/11/1972 11:04 a.m."/>
    <x v="15"/>
    <s v="133/3 (133L) | Plesetsk Cosmodrome, Russian Federation"/>
    <x v="3"/>
    <x v="3"/>
    <x v="3"/>
  </r>
  <r>
    <s v="Molniya-M | Prognoz"/>
    <x v="0"/>
    <s v="Soviet Space Program"/>
    <s v="Molniya-M"/>
    <s v="Prognoz"/>
    <s v="04/14/1972 12:54 a.m."/>
    <x v="15"/>
    <s v="31/6 | Baikonur Cosmodrome, Republic of Kazakhstan"/>
    <x v="0"/>
    <x v="0"/>
    <x v="0"/>
  </r>
  <r>
    <s v="Voskhod | Zenit-4M 34"/>
    <x v="0"/>
    <s v="Soviet Space Program"/>
    <s v="Voskhod"/>
    <s v="Zenit-4M 34"/>
    <s v="04/14/1972 8 a.m."/>
    <x v="15"/>
    <s v="43/3 (43L) | Plesetsk Cosmodrome, Russian Federation"/>
    <x v="3"/>
    <x v="3"/>
    <x v="3"/>
  </r>
  <r>
    <s v="Saturn V | Apollo 16"/>
    <x v="0"/>
    <s v="National Aeronautics and Space Administration"/>
    <s v="Saturn V"/>
    <s v="Apollo 16"/>
    <s v="04/16/1972 5:54 p.m."/>
    <x v="15"/>
    <s v="Launch Complex 39A | Kennedy Space Center, FL, USA"/>
    <x v="1"/>
    <x v="1"/>
    <x v="1"/>
  </r>
  <r>
    <s v="Thorad SLV-2H Agena D | KH-4B 16"/>
    <x v="0"/>
    <s v="United States Air Force"/>
    <s v="Thorad SLV-2H Agena D"/>
    <s v="KH-4B 16"/>
    <s v="04/19/1972 9:43 p.m."/>
    <x v="15"/>
    <s v="Space Launch Complex 3W | Vandenberg SFB, CA, USA"/>
    <x v="1"/>
    <x v="1"/>
    <x v="1"/>
  </r>
  <r>
    <s v="Kosmos 11K63 | DS-P1-Yu 53"/>
    <x v="0"/>
    <s v="Soviet Space Program"/>
    <s v="Kosmos 11K63"/>
    <s v="DS-P1-Yu 53"/>
    <s v="04/21/1972 11:59 a.m."/>
    <x v="15"/>
    <s v="133/3 (133L) | Plesetsk Cosmodrome, Russian Federation"/>
    <x v="3"/>
    <x v="3"/>
    <x v="3"/>
  </r>
  <r>
    <s v="Kosmos 11K63 | DS-P1-Yu 54"/>
    <x v="1"/>
    <s v="Soviet Space Program"/>
    <s v="Kosmos 11K63"/>
    <s v="DS-P1-Yu 54"/>
    <s v="04/25/1972 11:29 a.m."/>
    <x v="15"/>
    <s v="133/3 (133L) | Plesetsk Cosmodrome, Russian Federation"/>
    <x v="3"/>
    <x v="3"/>
    <x v="3"/>
  </r>
  <r>
    <s v="Voskhod | Zenit-4MK 7"/>
    <x v="0"/>
    <s v="Soviet Space Program"/>
    <s v="Voskhod"/>
    <s v="Zenit-4MK 7"/>
    <s v="05/05/1972 11:20 a.m."/>
    <x v="15"/>
    <s v="43/4 (43R) | Plesetsk Cosmodrome, Russian Federation"/>
    <x v="3"/>
    <x v="3"/>
    <x v="3"/>
  </r>
  <r>
    <s v="Kosmos-3M | Zaliv 11"/>
    <x v="0"/>
    <s v="Soviet Space Program"/>
    <s v="Kosmos-3M"/>
    <s v="Zaliv 11"/>
    <s v="05/06/1972 11:24 a.m."/>
    <x v="15"/>
    <s v="132/1 (132L) | Plesetsk Cosmodrome, Russian Federation"/>
    <x v="3"/>
    <x v="3"/>
    <x v="3"/>
  </r>
  <r>
    <s v="Voskhod | Zenit-2M 28"/>
    <x v="0"/>
    <s v="Soviet Space Program"/>
    <s v="Voskhod"/>
    <s v="Zenit-2M 28"/>
    <s v="05/17/1972 10:19 a.m."/>
    <x v="15"/>
    <s v="43/3 (43L) | Plesetsk Cosmodrome, Russian Federation"/>
    <x v="3"/>
    <x v="3"/>
    <x v="3"/>
  </r>
  <r>
    <s v="Molniya-M | Molniya-2 2"/>
    <x v="0"/>
    <s v="Soviet Space Program"/>
    <s v="Molniya-M"/>
    <s v="Molniya-2 2"/>
    <s v="05/19/1972 2:30 p.m."/>
    <x v="15"/>
    <s v="43/4 (43R) | Plesetsk Cosmodrome, Russian Federation"/>
    <x v="3"/>
    <x v="3"/>
    <x v="3"/>
  </r>
  <r>
    <s v="Titan 24B | KH-8 35"/>
    <x v="1"/>
    <s v="United States Air Force"/>
    <s v="Titan 24B"/>
    <s v="KH-8 35"/>
    <s v="05/20/1972 3:30 p.m."/>
    <x v="15"/>
    <s v="Space Launch Complex 4W | Vandenberg SFB, CA, USA"/>
    <x v="1"/>
    <x v="1"/>
    <x v="1"/>
  </r>
  <r>
    <s v="Voskhod | Zenit-4M 35"/>
    <x v="0"/>
    <s v="Soviet Space Program"/>
    <s v="Voskhod"/>
    <s v="Zenit-4M 35"/>
    <s v="05/25/1972 6:35 a.m."/>
    <x v="15"/>
    <s v="31/6 | Baikonur Cosmodrome, Republic of Kazakhstan"/>
    <x v="0"/>
    <x v="0"/>
    <x v="0"/>
  </r>
  <r>
    <s v="Thorad SLV-2H Agena D | KH-4B 17"/>
    <x v="0"/>
    <s v="United States Air Force"/>
    <s v="Thorad SLV-2H Agena D"/>
    <s v="KH-4B 17"/>
    <s v="05/25/1972 6:41 p.m."/>
    <x v="15"/>
    <s v="Space Launch Complex 3W | Vandenberg SFB, CA, USA"/>
    <x v="1"/>
    <x v="1"/>
    <x v="1"/>
  </r>
  <r>
    <s v="Voskhod | Zenit-4M 36"/>
    <x v="0"/>
    <s v="Soviet Space Program"/>
    <s v="Voskhod"/>
    <s v="Zenit-4M 36"/>
    <s v="06/09/1972 6:59 a.m."/>
    <x v="15"/>
    <s v="31/6 | Baikonur Cosmodrome, Republic of Kazakhstan"/>
    <x v="0"/>
    <x v="0"/>
    <x v="0"/>
  </r>
  <r>
    <s v="Atlas SLV-3C Centaur | INTELSAT IV F5"/>
    <x v="0"/>
    <s v="United States Air Force"/>
    <s v="Atlas SLV-3C Centaur"/>
    <s v="INTELSAT IV F5"/>
    <s v="06/13/1972 9:53 p.m."/>
    <x v="15"/>
    <s v="Launch Complex 36B | Cape Canaveral, FL, USA"/>
    <x v="1"/>
    <x v="1"/>
    <x v="1"/>
  </r>
  <r>
    <s v="Voskhod | Zenit-2M 29"/>
    <x v="0"/>
    <s v="Soviet Space Program"/>
    <s v="Voskhod"/>
    <s v="Zenit-2M 29"/>
    <s v="06/21/1972 6:25 a.m."/>
    <x v="15"/>
    <s v="31/6 | Baikonur Cosmodrome, Republic of Kazakhstan"/>
    <x v="0"/>
    <x v="0"/>
    <x v="0"/>
  </r>
  <r>
    <s v="Kosmos-3M | Strela-2M 5"/>
    <x v="0"/>
    <s v="Soviet Space Program"/>
    <s v="Kosmos-3M"/>
    <s v="Strela-2M 5"/>
    <s v="06/23/1972 9:24 a.m."/>
    <x v="15"/>
    <s v="132/2 | Plesetsk Cosmodrome, Russian Federation"/>
    <x v="3"/>
    <x v="3"/>
    <x v="3"/>
  </r>
  <r>
    <s v="Voskhod | Zenit-4M 37"/>
    <x v="0"/>
    <s v="Soviet Space Program"/>
    <s v="Voskhod"/>
    <s v="Zenit-4M 37"/>
    <s v="06/23/1972 11:19 a.m."/>
    <x v="15"/>
    <s v="43/3 (43L) | Plesetsk Cosmodrome, Russian Federation"/>
    <x v="3"/>
    <x v="3"/>
    <x v="3"/>
  </r>
  <r>
    <s v="Soyuz | Kosmos 496"/>
    <x v="0"/>
    <s v="Soviet Space Program"/>
    <s v="Soyuz"/>
    <s v="—"/>
    <s v="06/26/1972 2:53 p.m."/>
    <x v="15"/>
    <s v="1/5 | Baikonur Cosmodrome, Republic of Kazakhstan"/>
    <x v="0"/>
    <x v="0"/>
    <x v="0"/>
  </r>
  <r>
    <s v="Molniya-M | Prognoz-2"/>
    <x v="0"/>
    <s v="Soviet Space Program"/>
    <s v="Molniya-M"/>
    <s v="Prognoz-2"/>
    <s v="06/29/1972 3:47 a.m."/>
    <x v="15"/>
    <s v="31/6 | Baikonur Cosmodrome, Republic of Kazakhstan"/>
    <x v="0"/>
    <x v="0"/>
    <x v="0"/>
  </r>
  <r>
    <s v="Kosmos 11K63 | DS-U3-IK 3"/>
    <x v="0"/>
    <s v="Soviet Space Program"/>
    <s v="Kosmos 11K63"/>
    <s v="DS-U3-IK 3"/>
    <s v="06/30/1972 5:58 a.m."/>
    <x v="15"/>
    <s v="86/4 | Kapustin Yar, Russian Federation"/>
    <x v="3"/>
    <x v="3"/>
    <x v="3"/>
  </r>
  <r>
    <s v="Kosmos 11K63 | DS-P1-I 13"/>
    <x v="0"/>
    <s v="Soviet Space Program"/>
    <s v="Kosmos 11K63"/>
    <s v="DS-P1-I 13"/>
    <s v="06/30/1972 9:19 a.m."/>
    <x v="15"/>
    <s v="133/3 (133L) | Plesetsk Cosmodrome, Russian Federation"/>
    <x v="3"/>
    <x v="3"/>
    <x v="3"/>
  </r>
  <r>
    <s v="Vostok 8A92M | Meteor-1 12 (26L)"/>
    <x v="0"/>
    <s v="Soviet Space Program"/>
    <s v="Vostok 8A92M"/>
    <s v="Meteor-1 12 (26L)"/>
    <s v="06/30/1972 6:52 p.m."/>
    <x v="15"/>
    <s v="41/1 | Plesetsk Cosmodrome, Russian Federation"/>
    <x v="3"/>
    <x v="3"/>
    <x v="3"/>
  </r>
  <r>
    <s v="Kosmos 11K63 | DS-P1-Yu 55"/>
    <x v="0"/>
    <s v="Soviet Space Program"/>
    <s v="Kosmos 11K63"/>
    <s v="DS-P1-Yu 55"/>
    <s v="07/05/1972 9:29 a.m."/>
    <x v="15"/>
    <s v="133/3 (133L) | Plesetsk Cosmodrome, Russian Federation"/>
    <x v="3"/>
    <x v="3"/>
    <x v="3"/>
  </r>
  <r>
    <s v="Voskhod | Zenit-4M 38"/>
    <x v="0"/>
    <s v="Soviet Space Program"/>
    <s v="Voskhod"/>
    <s v="Zenit-4M 38"/>
    <s v="07/06/1972 10:40 a.m."/>
    <x v="15"/>
    <s v="31/6 | Baikonur Cosmodrome, Republic of Kazakhstan"/>
    <x v="0"/>
    <x v="0"/>
    <x v="0"/>
  </r>
  <r>
    <s v="Titan IIID | KH-9 3"/>
    <x v="0"/>
    <s v="United States Air Force"/>
    <s v="Titan IIID"/>
    <s v="KH-9 3"/>
    <s v="07/07/1972 5:46 p.m."/>
    <x v="15"/>
    <s v="Space Launch Complex 4E | Vandenberg SFB, CA, USA"/>
    <x v="1"/>
    <x v="1"/>
    <x v="1"/>
  </r>
  <r>
    <s v="Kosmos-3M | Tselina-O 15"/>
    <x v="0"/>
    <s v="Soviet Space Program"/>
    <s v="Kosmos-3M"/>
    <s v="Tselina-O 15"/>
    <s v="07/10/1972 4:15 p.m."/>
    <x v="15"/>
    <s v="132/2 | Plesetsk Cosmodrome, Russian Federation"/>
    <x v="3"/>
    <x v="3"/>
    <x v="3"/>
  </r>
  <r>
    <s v="Kosmos 11K63 | DS-P1-Yu 56"/>
    <x v="0"/>
    <s v="Soviet Space Program"/>
    <s v="Kosmos 11K63"/>
    <s v="DS-P1-Yu 56"/>
    <s v="07/12/1972 5:59 a.m."/>
    <x v="15"/>
    <s v="86/4 | Kapustin Yar, Russian Federation"/>
    <x v="3"/>
    <x v="3"/>
    <x v="3"/>
  </r>
  <r>
    <s v="Soyuz 11A511M | Zenit-4MT 2"/>
    <x v="0"/>
    <s v="Soviet Space Program"/>
    <s v="Soyuz 11A511M"/>
    <s v="Zenit-4MT 2"/>
    <s v="07/13/1972 2:30 p.m."/>
    <x v="15"/>
    <s v="43/4 (43R) | Plesetsk Cosmodrome, Russian Federation"/>
    <x v="3"/>
    <x v="3"/>
    <x v="3"/>
  </r>
  <r>
    <s v="Voskhod | Zenit-4M 39"/>
    <x v="0"/>
    <s v="Soviet Space Program"/>
    <s v="Voskhod"/>
    <s v="Zenit-4M 39"/>
    <s v="07/19/1972 1:45 p.m."/>
    <x v="15"/>
    <s v="43/3 (43L) | Plesetsk Cosmodrome, Russian Federation"/>
    <x v="3"/>
    <x v="3"/>
    <x v="3"/>
  </r>
  <r>
    <s v="Kosmos-3M | Strela-1M 25-32"/>
    <x v="0"/>
    <s v="Soviet Space Program"/>
    <s v="Kosmos-3M"/>
    <s v="Strela-1M 25-32"/>
    <s v="07/20/1972 6:10 p.m."/>
    <x v="15"/>
    <s v="132/2 | Plesetsk Cosmodrome, Russian Federation"/>
    <x v="3"/>
    <x v="3"/>
    <x v="3"/>
  </r>
  <r>
    <s v="Delta 0900 | Landsat 1"/>
    <x v="0"/>
    <s v="United States Air Force"/>
    <s v="Delta 0900"/>
    <s v="Landsat 1"/>
    <s v="07/23/1972 6:06 p.m."/>
    <x v="15"/>
    <s v="Space Launch Complex 2W | Vandenberg SFB, CA, USA"/>
    <x v="1"/>
    <x v="1"/>
    <x v="1"/>
  </r>
  <r>
    <s v="Voskhod | Zenit-2M 30"/>
    <x v="0"/>
    <s v="Soviet Space Program"/>
    <s v="Voskhod"/>
    <s v="Zenit-2M 30"/>
    <s v="07/28/1972 10:19 a.m."/>
    <x v="15"/>
    <s v="43/4 (43R) | Plesetsk Cosmodrome, Russian Federation"/>
    <x v="3"/>
    <x v="3"/>
    <x v="3"/>
  </r>
  <r>
    <s v="Proton | Salyut-2a"/>
    <x v="1"/>
    <s v="Soviet Space Program"/>
    <s v="Proton"/>
    <s v="Salyut-2a"/>
    <s v="07/29/1972 3:20 a.m."/>
    <x v="15"/>
    <s v="81/23 (81L) | Baikonur Cosmodrome, Republic of Kazakhstan"/>
    <x v="0"/>
    <x v="0"/>
    <x v="0"/>
  </r>
  <r>
    <s v="Voskhod | Zenit-4M 40"/>
    <x v="0"/>
    <s v="Soviet Space Program"/>
    <s v="Voskhod"/>
    <s v="Zenit-4M 40"/>
    <s v="08/02/1972 8:15 a.m."/>
    <x v="15"/>
    <s v="31/6 | Baikonur Cosmodrome, Republic of Kazakhstan"/>
    <x v="0"/>
    <x v="0"/>
    <x v="0"/>
  </r>
  <r>
    <s v="Scout D-1 | Explorer 46"/>
    <x v="0"/>
    <s v="National Aeronautics and Space Administration"/>
    <s v="Scout D-1"/>
    <s v="Explorer 46"/>
    <s v="08/13/1972 3:10 p.m."/>
    <x v="15"/>
    <s v="Launch Area 3A | Wallops Island, Virginia, USA"/>
    <x v="1"/>
    <x v="1"/>
    <x v="1"/>
  </r>
  <r>
    <s v="Kosmos-3M | Zaliv-GVM 3"/>
    <x v="0"/>
    <s v="Soviet Space Program"/>
    <s v="Kosmos-3M"/>
    <s v="Zaliv-GVM 3"/>
    <s v="08/16/1972 1:40 p.m."/>
    <x v="15"/>
    <s v="132/2 | Plesetsk Cosmodrome, Russian Federation"/>
    <x v="3"/>
    <x v="3"/>
    <x v="3"/>
  </r>
  <r>
    <s v="Voskhod | Zenit-4MK 8"/>
    <x v="0"/>
    <s v="Soviet Space Program"/>
    <s v="Voskhod"/>
    <s v="Zenit-4MK 8"/>
    <s v="08/18/1972 10 a.m."/>
    <x v="15"/>
    <s v="43/4 (43R) | Plesetsk Cosmodrome, Russian Federation"/>
    <x v="3"/>
    <x v="3"/>
    <x v="3"/>
  </r>
  <r>
    <s v="Mu-4S | Denpa"/>
    <x v="0"/>
    <s v="Institute of Space and Astronautical Science"/>
    <s v="Mu-4S"/>
    <s v="Denpa"/>
    <s v="08/19/1972 2:40 a.m."/>
    <x v="15"/>
    <s v="Mu Center | Uchinoura Space Center, Japan"/>
    <x v="5"/>
    <x v="5"/>
    <x v="5"/>
  </r>
  <r>
    <s v="Atlas SLV-3C Centaur | Copernicus"/>
    <x v="0"/>
    <s v="United States Air Force"/>
    <s v="Atlas SLV-3C Centaur"/>
    <s v="Copernicus"/>
    <s v="08/21/1972 10:28 a.m."/>
    <x v="15"/>
    <s v="Launch Complex 36B | Cape Canaveral, FL, USA"/>
    <x v="1"/>
    <x v="1"/>
    <x v="1"/>
  </r>
  <r>
    <s v="Tsiklon-2 | US-A 4"/>
    <x v="0"/>
    <s v="Soviet Space Program"/>
    <s v="Tsiklon-2"/>
    <s v="US-A 4"/>
    <s v="08/21/1972 10:36 a.m."/>
    <x v="15"/>
    <s v="90/19 | Baikonur Cosmodrome, Republic of Kazakhstan"/>
    <x v="0"/>
    <x v="0"/>
    <x v="0"/>
  </r>
  <r>
    <s v="Voskhod | Zenit-2M 31"/>
    <x v="0"/>
    <s v="Soviet Space Program"/>
    <s v="Voskhod"/>
    <s v="Zenit-2M 31"/>
    <s v="08/30/1972 8:19 a.m."/>
    <x v="15"/>
    <s v="31/6 | Baikonur Cosmodrome, Republic of Kazakhstan"/>
    <x v="0"/>
    <x v="0"/>
    <x v="0"/>
  </r>
  <r>
    <s v="Titan 24B | KH-8 36"/>
    <x v="0"/>
    <s v="United States Air Force"/>
    <s v="Titan 24B"/>
    <s v="KH-8 36"/>
    <s v="09/01/1972 5:36 p.m."/>
    <x v="15"/>
    <s v="Space Launch Complex 4W | Vandenberg SFB, CA, USA"/>
    <x v="1"/>
    <x v="1"/>
    <x v="1"/>
  </r>
  <r>
    <s v="Voskhod | Zenit-4M 41"/>
    <x v="1"/>
    <s v="Soviet Space Program"/>
    <s v="Voskhod"/>
    <s v="Zenit-4M 41"/>
    <s v="09/02/1972 10:49 a.m."/>
    <x v="15"/>
    <s v="43/4 (43R) | Plesetsk Cosmodrome, Russian Federation"/>
    <x v="3"/>
    <x v="3"/>
    <x v="3"/>
  </r>
  <r>
    <s v="Scout B-1 | Triad 1"/>
    <x v="0"/>
    <s v="United States Air Force"/>
    <s v="Scout B-1"/>
    <s v="Triad 1"/>
    <s v="09/02/1972 5:50 p.m."/>
    <x v="15"/>
    <s v="Space Launch Complex 5 | Vandenberg SFB, CA, USA"/>
    <x v="1"/>
    <x v="1"/>
    <x v="1"/>
  </r>
  <r>
    <s v="Voskhod | Zenit-2M 32"/>
    <x v="0"/>
    <s v="Soviet Space Program"/>
    <s v="Voskhod"/>
    <s v="Zenit-2M 32"/>
    <s v="09/15/1972 9:40 a.m."/>
    <x v="15"/>
    <s v="43/4 (43R) | Plesetsk Cosmodrome, Russian Federation"/>
    <x v="3"/>
    <x v="3"/>
    <x v="3"/>
  </r>
  <r>
    <s v="Voskhod | Zenit-4M 42"/>
    <x v="0"/>
    <s v="Soviet Space Program"/>
    <s v="Voskhod"/>
    <s v="Zenit-4M 42"/>
    <s v="09/16/1972 8:20 a.m."/>
    <x v="15"/>
    <s v="31/6 | Baikonur Cosmodrome, Republic of Kazakhstan"/>
    <x v="0"/>
    <x v="0"/>
    <x v="0"/>
  </r>
  <r>
    <s v="Molniya-M | US-K 1"/>
    <x v="0"/>
    <s v="Soviet Space Program"/>
    <s v="Molniya-M"/>
    <s v="US-K 1"/>
    <s v="09/19/1972 7:19 p.m."/>
    <x v="15"/>
    <s v="41/1 | Plesetsk Cosmodrome, Russian Federation"/>
    <x v="3"/>
    <x v="3"/>
    <x v="3"/>
  </r>
  <r>
    <s v="Delta 1604 | IMP 7"/>
    <x v="0"/>
    <s v="United States Air Force"/>
    <s v="Delta 1604"/>
    <s v="IMP 7"/>
    <s v="09/23/1972 1:20 a.m."/>
    <x v="15"/>
    <s v="Space Launch Complex 17B | Cape Canaveral, FL, USA"/>
    <x v="1"/>
    <x v="1"/>
    <x v="1"/>
  </r>
  <r>
    <s v="Kosmos-3M | DS-P1-M 6"/>
    <x v="0"/>
    <s v="Soviet Space Program"/>
    <s v="Kosmos-3M"/>
    <s v="DS-P1-M 6"/>
    <s v="09/29/1972 8:18 p.m."/>
    <x v="15"/>
    <s v="132/2 | Plesetsk Cosmodrome, Russian Federation"/>
    <x v="3"/>
    <x v="3"/>
    <x v="3"/>
  </r>
  <r>
    <s v="Molniya-M | Molniya-2 3"/>
    <x v="0"/>
    <s v="Soviet Space Program"/>
    <s v="Molniya-M"/>
    <s v="Molniya-2 3"/>
    <s v="09/30/1972 8:19 p.m."/>
    <x v="15"/>
    <s v="41/1 | Plesetsk Cosmodrome, Russian Federation"/>
    <x v="3"/>
    <x v="3"/>
    <x v="3"/>
  </r>
  <r>
    <s v="Atlas Burner 2 | Radcat"/>
    <x v="0"/>
    <s v="United States Air Force"/>
    <s v="Atlas Burner 2"/>
    <s v="Radcat"/>
    <s v="10/02/1972 8:10 p.m."/>
    <x v="15"/>
    <s v="576A1 | Vandenberg SFB, CA, USA"/>
    <x v="1"/>
    <x v="1"/>
    <x v="1"/>
  </r>
  <r>
    <s v="Voskhod | Zenit-4M 43"/>
    <x v="0"/>
    <s v="Soviet Space Program"/>
    <s v="Voskhod"/>
    <s v="Zenit-4M 43"/>
    <s v="10/04/1972 noon"/>
    <x v="15"/>
    <s v="41/1 | Plesetsk Cosmodrome, Russian Federation"/>
    <x v="3"/>
    <x v="3"/>
    <x v="3"/>
  </r>
  <r>
    <s v="Kosmos 11K63 | DS-P1-Yu 57"/>
    <x v="0"/>
    <s v="Soviet Space Program"/>
    <s v="Kosmos 11K63"/>
    <s v="DS-P1-Yu 57"/>
    <s v="10/05/1972 11:30 a.m."/>
    <x v="15"/>
    <s v="133/3 (133L) | Plesetsk Cosmodrome, Russian Federation"/>
    <x v="3"/>
    <x v="3"/>
    <x v="3"/>
  </r>
  <r>
    <s v="Titan IIID | KH-9 4"/>
    <x v="0"/>
    <s v="United States Air Force"/>
    <s v="Titan IIID"/>
    <s v="KH-9 4"/>
    <s v="10/10/1972 6:03 p.m."/>
    <x v="15"/>
    <s v="Space Launch Complex 4E | Vandenberg SFB, CA, USA"/>
    <x v="1"/>
    <x v="1"/>
    <x v="1"/>
  </r>
  <r>
    <s v="Kosmos 11K63 | DS-P1-Yu 58"/>
    <x v="0"/>
    <s v="Soviet Space Program"/>
    <s v="Kosmos 11K63"/>
    <s v="DS-P1-Yu 58"/>
    <s v="10/11/1972 1:19 p.m."/>
    <x v="15"/>
    <s v="133/3 (133L) | Plesetsk Cosmodrome, Russian Federation"/>
    <x v="3"/>
    <x v="3"/>
    <x v="3"/>
  </r>
  <r>
    <s v="Molniya-M | Molniya-1 21"/>
    <x v="0"/>
    <s v="Soviet Space Program"/>
    <s v="Molniya-M"/>
    <s v="Molniya-1 21"/>
    <s v="10/14/1972 6:16 a.m."/>
    <x v="15"/>
    <s v="41/1 | Plesetsk Cosmodrome, Russian Federation"/>
    <x v="3"/>
    <x v="3"/>
    <x v="3"/>
  </r>
  <r>
    <s v="Delta 0300 | NOAA 2"/>
    <x v="0"/>
    <s v="United States Air Force"/>
    <s v="Delta 0300"/>
    <s v="NOAA 2"/>
    <s v="10/15/1972 5:19 p.m."/>
    <x v="15"/>
    <s v="Space Launch Complex 2W | Vandenberg SFB, CA, USA"/>
    <x v="1"/>
    <x v="1"/>
    <x v="1"/>
  </r>
  <r>
    <s v="Kosmos-3M | Strela-2M 6"/>
    <x v="1"/>
    <s v="Soviet Space Program"/>
    <s v="Kosmos-3M"/>
    <s v="Strela-2M 6"/>
    <s v="10/17/1972 7:59 p.m."/>
    <x v="15"/>
    <s v="132/1 (132L) | Plesetsk Cosmodrome, Russian Federation"/>
    <x v="3"/>
    <x v="3"/>
    <x v="3"/>
  </r>
  <r>
    <s v="Voskhod | Zenit-2M 33"/>
    <x v="0"/>
    <s v="Soviet Space Program"/>
    <s v="Voskhod"/>
    <s v="Zenit-2M 33"/>
    <s v="10/18/1972 11:59 a.m."/>
    <x v="15"/>
    <s v="43/4 (43R) | Plesetsk Cosmodrome, Russian Federation"/>
    <x v="3"/>
    <x v="3"/>
    <x v="3"/>
  </r>
  <r>
    <s v="Kosmos 11K63 | DS-P1-Yu 59"/>
    <x v="0"/>
    <s v="Soviet Space Program"/>
    <s v="Kosmos 11K63"/>
    <s v="DS-P1-Yu 59"/>
    <s v="10/25/1972 10:39 a.m."/>
    <x v="15"/>
    <s v="133/3 (133L) | Plesetsk Cosmodrome, Russian Federation"/>
    <x v="3"/>
    <x v="3"/>
    <x v="3"/>
  </r>
  <r>
    <s v="Vostok 8A92M | Meteor-1 13 (25L)"/>
    <x v="0"/>
    <s v="Soviet Space Program"/>
    <s v="Vostok 8A92M"/>
    <s v="Meteor-1 13 (25L)"/>
    <s v="10/26/1972 10:05 p.m."/>
    <x v="15"/>
    <s v="43/4 (43R) | Plesetsk Cosmodrome, Russian Federation"/>
    <x v="3"/>
    <x v="3"/>
    <x v="3"/>
  </r>
  <r>
    <s v="Voskhod | Zenit-4MK 9"/>
    <x v="0"/>
    <s v="Soviet Space Program"/>
    <s v="Voskhod"/>
    <s v="Zenit-4MK 9"/>
    <s v="10/31/1972 1:29 p.m."/>
    <x v="15"/>
    <s v="43/4 (43R) | Plesetsk Cosmodrome, Russian Federation"/>
    <x v="3"/>
    <x v="3"/>
    <x v="3"/>
  </r>
  <r>
    <s v="Kosmos-3M | Strela-1M 33-40"/>
    <x v="0"/>
    <s v="Soviet Space Program"/>
    <s v="Kosmos-3M"/>
    <s v="Strela-1M 33-40"/>
    <s v="11/01/1972 2:08 a.m."/>
    <x v="15"/>
    <s v="132/2 | Plesetsk Cosmodrome, Russian Federation"/>
    <x v="3"/>
    <x v="3"/>
    <x v="3"/>
  </r>
  <r>
    <s v="Kosmos-3M | Tselina-O 16"/>
    <x v="0"/>
    <s v="Soviet Space Program"/>
    <s v="Kosmos-3M"/>
    <s v="Tselina-O 16"/>
    <s v="11/03/1972 1:34 a.m."/>
    <x v="15"/>
    <s v="132/1 (132L) | Plesetsk Cosmodrome, Russian Federation"/>
    <x v="3"/>
    <x v="3"/>
    <x v="3"/>
  </r>
  <r>
    <s v="Thor Burner 2A | DSAP-5B F3"/>
    <x v="0"/>
    <s v="United States Air Force"/>
    <s v="Thor Burner 2A"/>
    <s v="DSAP-5B F3"/>
    <s v="11/09/1972 3:23 a.m."/>
    <x v="15"/>
    <s v="Space Launch Complex 10W | Vandenberg SFB, CA, USA"/>
    <x v="1"/>
    <x v="1"/>
    <x v="1"/>
  </r>
  <r>
    <s v="Delta 1914 | Anik A1"/>
    <x v="0"/>
    <s v="United States Air Force"/>
    <s v="Delta 1914"/>
    <s v="Anik A1"/>
    <s v="11/10/1972 1:14 a.m."/>
    <x v="15"/>
    <s v="Space Launch Complex 17B | Cape Canaveral, FL, USA"/>
    <x v="1"/>
    <x v="1"/>
    <x v="1"/>
  </r>
  <r>
    <s v="Scout D-1 | SAS 2"/>
    <x v="0"/>
    <s v="National Aeronautics and Space Administration"/>
    <s v="Scout D-1"/>
    <s v="SAS 2"/>
    <s v="11/15/1972 10:13 p.m."/>
    <x v="15"/>
    <s v="San Marco platform | Broglio Space Center, Kenya"/>
    <x v="3"/>
    <x v="3"/>
    <x v="3"/>
  </r>
  <r>
    <s v="Scout D-1 | ESRO 4"/>
    <x v="0"/>
    <s v="European Space Research Organisation"/>
    <s v="Scout D-1"/>
    <s v="ESRO 4"/>
    <s v="11/22/1972 12:17 a.m."/>
    <x v="15"/>
    <s v="Space Launch Complex 5 | Vandenberg SFB, CA, USA"/>
    <x v="1"/>
    <x v="1"/>
    <x v="1"/>
  </r>
  <r>
    <s v="N1 | Soyuz 7K-LOK No.2"/>
    <x v="1"/>
    <s v="Soviet Space Program"/>
    <s v="N1"/>
    <s v="—"/>
    <s v="11/23/1972 6:11 a.m."/>
    <x v="15"/>
    <s v="110/37 (110L) | Baikonur Cosmodrome, Republic of Kazakhstan"/>
    <x v="0"/>
    <x v="0"/>
    <x v="0"/>
  </r>
  <r>
    <s v="Voskhod | Zenit-2M 34"/>
    <x v="0"/>
    <s v="Soviet Space Program"/>
    <s v="Voskhod"/>
    <s v="Zenit-2M 34"/>
    <s v="11/25/1972 9:10 a.m."/>
    <x v="15"/>
    <s v="31/6 | Baikonur Cosmodrome, Republic of Kazakhstan"/>
    <x v="0"/>
    <x v="0"/>
    <x v="0"/>
  </r>
  <r>
    <s v="Kosmos 11K63 | DS-U1-IK 2"/>
    <x v="0"/>
    <s v="Soviet Space Program"/>
    <s v="Kosmos 11K63"/>
    <s v="DS-U1-IK 2"/>
    <s v="11/30/1972 9:49 p.m."/>
    <x v="15"/>
    <s v="133/3 (133L) | Plesetsk Cosmodrome, Russian Federation"/>
    <x v="3"/>
    <x v="3"/>
    <x v="3"/>
  </r>
  <r>
    <s v="Molniya-M | Molniya-1 22"/>
    <x v="0"/>
    <s v="Soviet Space Program"/>
    <s v="Molniya-M"/>
    <s v="Molniya-1 22"/>
    <s v="12/02/1972 4:39 a.m."/>
    <x v="15"/>
    <s v="1/5 | Baikonur Cosmodrome, Republic of Kazakhstan"/>
    <x v="0"/>
    <x v="0"/>
    <x v="0"/>
  </r>
  <r>
    <s v="Saturn V | Apollo 17"/>
    <x v="0"/>
    <s v="National Aeronautics and Space Administration"/>
    <s v="Saturn V"/>
    <s v="Apollo 17"/>
    <s v="12/07/1972 5:33 a.m."/>
    <x v="15"/>
    <s v="Launch Complex 39A | Kennedy Space Center, FL, USA"/>
    <x v="1"/>
    <x v="1"/>
    <x v="1"/>
  </r>
  <r>
    <s v="Delta 0900 | Nimbus 5"/>
    <x v="0"/>
    <s v="United States Air Force"/>
    <s v="Delta 0900"/>
    <s v="Nimbus 5"/>
    <s v="12/11/1972 7:56 a.m."/>
    <x v="15"/>
    <s v="Space Launch Complex 2W | Vandenberg SFB, CA, USA"/>
    <x v="1"/>
    <x v="1"/>
    <x v="1"/>
  </r>
  <r>
    <s v="Molniya-M | Molniya-2 4"/>
    <x v="0"/>
    <s v="Soviet Space Program"/>
    <s v="Molniya-M"/>
    <s v="Molniya-2 4"/>
    <s v="12/12/1972 6:51 a.m."/>
    <x v="15"/>
    <s v="41/1 | Plesetsk Cosmodrome, Russian Federation"/>
    <x v="3"/>
    <x v="3"/>
    <x v="3"/>
  </r>
  <r>
    <s v="Voskhod | Zenit-4M 44"/>
    <x v="0"/>
    <s v="Soviet Space Program"/>
    <s v="Voskhod"/>
    <s v="Zenit-4M 44"/>
    <s v="12/14/1972 1:40 p.m."/>
    <x v="15"/>
    <s v="43/4 (43R) | Plesetsk Cosmodrome, Russian Federation"/>
    <x v="3"/>
    <x v="3"/>
    <x v="3"/>
  </r>
  <r>
    <s v="Scout D-1 | Aeros 1"/>
    <x v="0"/>
    <s v="National Aeronautics and Space Administration"/>
    <s v="Scout D-1"/>
    <s v="Aeros 1"/>
    <s v="12/16/1972 11:24 a.m."/>
    <x v="15"/>
    <s v="Space Launch Complex 5 | Vandenberg SFB, CA, USA"/>
    <x v="1"/>
    <x v="1"/>
    <x v="1"/>
  </r>
  <r>
    <s v="Atlas SLV-3A Agena D | Canyon 5"/>
    <x v="0"/>
    <s v="United States Air Force"/>
    <s v="Atlas SLV-3A Agena D"/>
    <s v="Canyon 5"/>
    <s v="12/20/1972 10:20 p.m."/>
    <x v="15"/>
    <s v="Space Launch Complex 13 | Cape Canaveral, FL, USA"/>
    <x v="1"/>
    <x v="1"/>
    <x v="1"/>
  </r>
  <r>
    <s v="Kosmos-3M | Sfera 9"/>
    <x v="0"/>
    <s v="Soviet Space Program"/>
    <s v="Kosmos-3M"/>
    <s v="Sfera 9"/>
    <s v="12/21/1972 2:05 a.m."/>
    <x v="15"/>
    <s v="132/2 | Plesetsk Cosmodrome, Russian Federation"/>
    <x v="3"/>
    <x v="3"/>
    <x v="3"/>
  </r>
  <r>
    <s v="Titan 24B | KH-8 37"/>
    <x v="0"/>
    <s v="United States Air Force"/>
    <s v="Titan 24B"/>
    <s v="KH-8 37"/>
    <s v="12/21/1972 5:45 p.m."/>
    <x v="15"/>
    <s v="Space Launch Complex 4W | Vandenberg SFB, CA, USA"/>
    <x v="1"/>
    <x v="1"/>
    <x v="1"/>
  </r>
  <r>
    <s v="Kosmos-3M | Strela-2M 7"/>
    <x v="0"/>
    <s v="Soviet Space Program"/>
    <s v="Kosmos-3M"/>
    <s v="Strela-2M 7"/>
    <s v="12/25/1972 11:05 p.m."/>
    <x v="15"/>
    <s v="132/2 | Plesetsk Cosmodrome, Russian Federation"/>
    <x v="3"/>
    <x v="3"/>
    <x v="3"/>
  </r>
  <r>
    <s v="Soyuz 11A511M | Zenit-4MT 3"/>
    <x v="0"/>
    <s v="Soviet Space Program"/>
    <s v="Soyuz 11A511M"/>
    <s v="Zenit-4MT 3"/>
    <s v="12/27/1972 10:30 a.m."/>
    <x v="15"/>
    <s v="41/1 | Plesetsk Cosmodrome, Russian Federation"/>
    <x v="3"/>
    <x v="3"/>
    <x v="3"/>
  </r>
  <r>
    <s v="Vostok 8A92M | Tselina-D 4"/>
    <x v="0"/>
    <s v="Soviet Space Program"/>
    <s v="Vostok 8A92M"/>
    <s v="Tselina-D 4"/>
    <s v="12/28/1972 11 a.m."/>
    <x v="15"/>
    <s v="43/4 (43R) | Plesetsk Cosmodrome, Russian Federation"/>
    <x v="3"/>
    <x v="3"/>
    <x v="3"/>
  </r>
  <r>
    <s v="Proton | Luna-21"/>
    <x v="0"/>
    <s v="Soviet Space Program"/>
    <s v="Proton"/>
    <s v="Luna-21"/>
    <s v="01/08/1973 6:55 a.m."/>
    <x v="16"/>
    <s v="81/23 (81L) | Baikonur Cosmodrome, Republic of Kazakhstan"/>
    <x v="0"/>
    <x v="0"/>
    <x v="0"/>
  </r>
  <r>
    <s v="Voskhod | Zenit-4M 45"/>
    <x v="0"/>
    <s v="Soviet Space Program"/>
    <s v="Voskhod"/>
    <s v="Zenit-4M 45"/>
    <s v="01/11/1973 10 a.m."/>
    <x v="16"/>
    <s v="31/6 | Baikonur Cosmodrome, Republic of Kazakhstan"/>
    <x v="0"/>
    <x v="0"/>
    <x v="0"/>
  </r>
  <r>
    <s v="Kosmos-3M | Tselina-O 17"/>
    <x v="0"/>
    <s v="Soviet Space Program"/>
    <s v="Kosmos-3M"/>
    <s v="Tselina-O 17"/>
    <s v="01/20/1973 3:36 a.m."/>
    <x v="16"/>
    <s v="132/1 (132L) | Plesetsk Cosmodrome, Russian Federation"/>
    <x v="3"/>
    <x v="3"/>
    <x v="3"/>
  </r>
  <r>
    <s v="Kosmos 11K63 | DS-P1-Yu 60"/>
    <x v="0"/>
    <s v="Soviet Space Program"/>
    <s v="Kosmos 11K63"/>
    <s v="DS-P1-Yu 60"/>
    <s v="01/24/1973 11:44 a.m."/>
    <x v="16"/>
    <s v="133/3 (133L) | Plesetsk Cosmodrome, Russian Federation"/>
    <x v="3"/>
    <x v="3"/>
    <x v="3"/>
  </r>
  <r>
    <s v="Kosmos-3M | Zaliv-GVM 4"/>
    <x v="0"/>
    <s v="Soviet Space Program"/>
    <s v="Kosmos-3M"/>
    <s v="Zaliv-GVM 4"/>
    <s v="01/26/1973 11:44 a.m."/>
    <x v="16"/>
    <s v="107/1 | Kapustin Yar, Russian Federation"/>
    <x v="3"/>
    <x v="3"/>
    <x v="3"/>
  </r>
  <r>
    <s v="Voskhod | Zenit-2M 35"/>
    <x v="0"/>
    <s v="Soviet Space Program"/>
    <s v="Voskhod"/>
    <s v="Zenit-2M 35"/>
    <s v="02/01/1973 8:30 a.m."/>
    <x v="16"/>
    <s v="31/6 | Baikonur Cosmodrome, Republic of Kazakhstan"/>
    <x v="0"/>
    <x v="0"/>
    <x v="0"/>
  </r>
  <r>
    <s v="Molniya-M | Molniya-1 23"/>
    <x v="0"/>
    <s v="Soviet Space Program"/>
    <s v="Molniya-M"/>
    <s v="Molniya-1 23"/>
    <s v="02/03/1973 5:48 a.m."/>
    <x v="16"/>
    <s v="1/5 | Baikonur Cosmodrome, Republic of Kazakhstan"/>
    <x v="0"/>
    <x v="0"/>
    <x v="0"/>
  </r>
  <r>
    <s v="Voskhod | Zenit-4M 46"/>
    <x v="0"/>
    <s v="Soviet Space Program"/>
    <s v="Voskhod"/>
    <s v="Zenit-4M 46"/>
    <s v="02/08/1973 1:15 p.m."/>
    <x v="16"/>
    <s v="43/4 (43R) | Plesetsk Cosmodrome, Russian Federation"/>
    <x v="3"/>
    <x v="3"/>
    <x v="3"/>
  </r>
  <r>
    <s v="Molniya-M | Prognoz-3"/>
    <x v="0"/>
    <s v="Soviet Space Program"/>
    <s v="Molniya-M"/>
    <s v="Prognoz-3"/>
    <s v="02/15/1973 1:11 a.m."/>
    <x v="16"/>
    <s v="31/6 | Baikonur Cosmodrome, Republic of Kazakhstan"/>
    <x v="0"/>
    <x v="0"/>
    <x v="0"/>
  </r>
  <r>
    <s v="Kosmos-3M | Tselina-O 18"/>
    <x v="0"/>
    <s v="Soviet Space Program"/>
    <s v="Kosmos-3M"/>
    <s v="Tselina-O 18"/>
    <s v="02/28/1973 4:37 a.m."/>
    <x v="16"/>
    <s v="132/1 (132L) | Plesetsk Cosmodrome, Russian Federation"/>
    <x v="3"/>
    <x v="3"/>
    <x v="3"/>
  </r>
  <r>
    <s v="Voskhod | Zenit-4MK 10"/>
    <x v="0"/>
    <s v="Soviet Space Program"/>
    <s v="Voskhod"/>
    <s v="Zenit-4MK 10"/>
    <s v="03/01/1973 12:40 p.m."/>
    <x v="16"/>
    <s v="41/1 | Plesetsk Cosmodrome, Russian Federation"/>
    <x v="3"/>
    <x v="3"/>
    <x v="3"/>
  </r>
  <r>
    <s v="Voskhod | Zenit-4M 47"/>
    <x v="0"/>
    <s v="Soviet Space Program"/>
    <s v="Voskhod"/>
    <s v="Zenit-4M 47"/>
    <s v="03/06/1973 9:20 a.m."/>
    <x v="16"/>
    <s v="31/6 | Baikonur Cosmodrome, Republic of Kazakhstan"/>
    <x v="0"/>
    <x v="0"/>
    <x v="0"/>
  </r>
  <r>
    <s v="Atlas SLV-3A Agena D | Aquacade 2"/>
    <x v="0"/>
    <s v="United States Air Force"/>
    <s v="Atlas SLV-3A Agena D"/>
    <s v="Aquacade 2"/>
    <s v="03/06/1973 9:30 a.m."/>
    <x v="16"/>
    <s v="Space Launch Complex 13 | Cape Canaveral, FL, USA"/>
    <x v="1"/>
    <x v="1"/>
    <x v="1"/>
  </r>
  <r>
    <s v="Titan IIID | KH-9 5"/>
    <x v="0"/>
    <s v="United States Air Force"/>
    <s v="Titan IIID"/>
    <s v="KH-9 5"/>
    <s v="03/09/1973 9 p.m."/>
    <x v="16"/>
    <s v="Space Launch Complex 4E | Vandenberg SFB, CA, USA"/>
    <x v="1"/>
    <x v="1"/>
    <x v="1"/>
  </r>
  <r>
    <s v="Vostok 8A92M | Meteor-1 14 (29L)"/>
    <x v="0"/>
    <s v="Soviet Space Program"/>
    <s v="Vostok 8A92M"/>
    <s v="Meteor-1 14 (29L)"/>
    <s v="03/20/1973 11:20 a.m."/>
    <x v="16"/>
    <s v="41/1 | Plesetsk Cosmodrome, Russian Federation"/>
    <x v="3"/>
    <x v="3"/>
    <x v="3"/>
  </r>
  <r>
    <s v="Voskhod | Zenit-2M 36"/>
    <x v="0"/>
    <s v="Soviet Space Program"/>
    <s v="Voskhod"/>
    <s v="Zenit-2M 36"/>
    <s v="03/22/1973 10 a.m."/>
    <x v="16"/>
    <s v="43/4 (43R) | Plesetsk Cosmodrome, Russian Federation"/>
    <x v="3"/>
    <x v="3"/>
    <x v="3"/>
  </r>
  <r>
    <s v="Proton | Salyut-2"/>
    <x v="0"/>
    <s v="Soviet Space Program"/>
    <s v="Proton"/>
    <s v="Salyut-2"/>
    <s v="04/03/1973 9 a.m."/>
    <x v="16"/>
    <s v="81/23 (81L) | Baikonur Cosmodrome, Republic of Kazakhstan"/>
    <x v="0"/>
    <x v="0"/>
    <x v="0"/>
  </r>
  <r>
    <s v="Molniya-M | Molniya-2 5"/>
    <x v="0"/>
    <s v="Soviet Space Program"/>
    <s v="Molniya-M"/>
    <s v="Molniya-2 5"/>
    <s v="04/05/1973 11:11 a.m."/>
    <x v="16"/>
    <s v="41/1 | Plesetsk Cosmodrome, Russian Federation"/>
    <x v="3"/>
    <x v="3"/>
    <x v="3"/>
  </r>
  <r>
    <s v="Atlas SLV-3D Centaur | Pioneer 11"/>
    <x v="0"/>
    <s v="United States Air Force"/>
    <s v="Atlas SLV-3D Centaur"/>
    <s v="Pioneer 11"/>
    <s v="04/06/1973 2:11 a.m."/>
    <x v="16"/>
    <s v="Launch Complex 36B | Cape Canaveral, FL, USA"/>
    <x v="1"/>
    <x v="1"/>
    <x v="1"/>
  </r>
  <r>
    <s v="Kosmos 11K63 | DS-P1-Yu 61"/>
    <x v="0"/>
    <s v="Soviet Space Program"/>
    <s v="Kosmos 11K63"/>
    <s v="DS-P1-Yu 61"/>
    <s v="04/12/1973 11:49 a.m."/>
    <x v="16"/>
    <s v="133/3 (133L) | Plesetsk Cosmodrome, Russian Federation"/>
    <x v="3"/>
    <x v="3"/>
    <x v="3"/>
  </r>
  <r>
    <s v="Voskhod | Zenit-4MK 11"/>
    <x v="0"/>
    <s v="Soviet Space Program"/>
    <s v="Voskhod"/>
    <s v="Zenit-4MK 11"/>
    <s v="04/19/1973 8:59 a.m."/>
    <x v="16"/>
    <s v="43/4 (43R) | Plesetsk Cosmodrome, Russian Federation"/>
    <x v="3"/>
    <x v="3"/>
    <x v="3"/>
  </r>
  <r>
    <s v="Kosmos 11K63 | DS-U2-IK 3 &amp; Kopernik-500"/>
    <x v="0"/>
    <s v="Soviet Space Program"/>
    <s v="Kosmos 11K63"/>
    <s v="DS-U2-IK 3 &amp; Kopernik-500"/>
    <s v="04/19/1973 10:19 a.m."/>
    <x v="16"/>
    <s v="86/4 | Kapustin Yar, Russian Federation"/>
    <x v="3"/>
    <x v="3"/>
    <x v="3"/>
  </r>
  <r>
    <s v="Delta 1914 | Anik A2"/>
    <x v="0"/>
    <s v="United States Air Force"/>
    <s v="Delta 1914"/>
    <s v="Anik A2"/>
    <s v="04/20/1973 11:47 p.m."/>
    <x v="16"/>
    <s v="Space Launch Complex 17B | Cape Canaveral, FL, USA"/>
    <x v="1"/>
    <x v="1"/>
    <x v="1"/>
  </r>
  <r>
    <s v="Tsiklon-2 | US-A 5"/>
    <x v="1"/>
    <s v="Soviet Space Program"/>
    <s v="Tsiklon-2"/>
    <s v="US-A 5"/>
    <s v="04/25/1973 9:10 a.m."/>
    <x v="16"/>
    <s v="90 | Baikonur Cosmodrome, Republic of Kazakhstan"/>
    <x v="0"/>
    <x v="0"/>
    <x v="0"/>
  </r>
  <r>
    <s v="Voskhod | Zenit-2M 37"/>
    <x v="0"/>
    <s v="Soviet Space Program"/>
    <s v="Voskhod"/>
    <s v="Zenit-2M 37"/>
    <s v="04/25/1973 10:45 a.m."/>
    <x v="16"/>
    <s v="43/4 (43R) | Plesetsk Cosmodrome, Russian Federation"/>
    <x v="3"/>
    <x v="3"/>
    <x v="3"/>
  </r>
  <r>
    <s v="Voskhod | Zenit-4MK 12"/>
    <x v="0"/>
    <s v="Soviet Space Program"/>
    <s v="Voskhod"/>
    <s v="Zenit-4MK 12"/>
    <s v="05/05/1973 7 a.m."/>
    <x v="16"/>
    <s v="41/1 | Plesetsk Cosmodrome, Russian Federation"/>
    <x v="3"/>
    <x v="3"/>
    <x v="3"/>
  </r>
  <r>
    <s v="Proton | Salyut-3a"/>
    <x v="0"/>
    <s v="Soviet Space Program"/>
    <s v="Proton"/>
    <s v="Salyut-3a"/>
    <s v="05/11/1973 12:20 a.m."/>
    <x v="16"/>
    <s v="81/23 (81L) | Baikonur Cosmodrome, Republic of Kazakhstan"/>
    <x v="0"/>
    <x v="0"/>
    <x v="0"/>
  </r>
  <r>
    <s v="Saturn V | Skylab 1"/>
    <x v="0"/>
    <s v="National Aeronautics and Space Administration"/>
    <s v="Saturn V"/>
    <s v="—"/>
    <s v="05/14/1973 4:37 p.m."/>
    <x v="16"/>
    <s v="Launch Complex 39A | Kennedy Space Center, FL, USA"/>
    <x v="1"/>
    <x v="1"/>
    <x v="1"/>
  </r>
  <r>
    <s v="Titan 24B | KH-8 38"/>
    <x v="0"/>
    <s v="United States Air Force"/>
    <s v="Titan 24B"/>
    <s v="KH-8 38"/>
    <s v="05/16/1973 4:40 p.m."/>
    <x v="16"/>
    <s v="Space Launch Complex 4W | Vandenberg SFB, CA, USA"/>
    <x v="1"/>
    <x v="1"/>
    <x v="1"/>
  </r>
  <r>
    <s v="Kosmos 11K63 | DS-P1-Yu 62"/>
    <x v="0"/>
    <s v="Soviet Space Program"/>
    <s v="Kosmos 11K63"/>
    <s v="DS-P1-Yu 62"/>
    <s v="05/17/1973 1:19 p.m."/>
    <x v="16"/>
    <s v="133/3 (133L) | Plesetsk Cosmodrome, Russian Federation"/>
    <x v="3"/>
    <x v="3"/>
    <x v="3"/>
  </r>
  <r>
    <s v="Soyuz U | Zenit-4MK 13"/>
    <x v="0"/>
    <s v="Soviet Space Program"/>
    <s v="Soyuz U"/>
    <s v="Zenit-4MK 13"/>
    <s v="05/18/1973 11 a.m."/>
    <x v="16"/>
    <s v="43/3 (43L) | Plesetsk Cosmodrome, Russian Federation"/>
    <x v="3"/>
    <x v="3"/>
    <x v="3"/>
  </r>
  <r>
    <s v="Diamant B | Castor &amp; Pollux"/>
    <x v="1"/>
    <s v="National Center of Space Research"/>
    <s v="Diamant B"/>
    <s v="Castor &amp; Pollux"/>
    <s v="05/21/1973 8:47 a.m."/>
    <x v="16"/>
    <s v="Diamant Launch Area | Kourou, French Guiana"/>
    <x v="7"/>
    <x v="7"/>
    <x v="7"/>
  </r>
  <r>
    <s v="Voskhod | Zenit-4M 48"/>
    <x v="0"/>
    <s v="Soviet Space Program"/>
    <s v="Voskhod"/>
    <s v="Zenit-4M 48"/>
    <s v="05/23/1973 10:30 a.m."/>
    <x v="16"/>
    <s v="43/4 (43R) | Plesetsk Cosmodrome, Russian Federation"/>
    <x v="3"/>
    <x v="3"/>
    <x v="3"/>
  </r>
  <r>
    <s v="Kosmos-3M | Zaliv 12"/>
    <x v="1"/>
    <s v="Soviet Space Program"/>
    <s v="Kosmos-3M"/>
    <s v="Zaliv 12"/>
    <s v="05/25/1973 9:15 a.m."/>
    <x v="16"/>
    <s v="132/1 (132L) | Plesetsk Cosmodrome, Russian Federation"/>
    <x v="3"/>
    <x v="3"/>
    <x v="3"/>
  </r>
  <r>
    <s v="Saturn IB | Skylab 2"/>
    <x v="0"/>
    <s v="National Aeronautics and Space Administration"/>
    <s v="Saturn IB"/>
    <s v="Skylab 2"/>
    <s v="05/25/1973 1 p.m."/>
    <x v="16"/>
    <s v="Launch Complex 39B | Kennedy Space Center, FL, USA"/>
    <x v="1"/>
    <x v="1"/>
    <x v="1"/>
  </r>
  <r>
    <s v="Voskhod | Zenit-2M 38"/>
    <x v="0"/>
    <s v="Soviet Space Program"/>
    <s v="Voskhod"/>
    <s v="Zenit-2M 38"/>
    <s v="05/25/1973 1:30 p.m."/>
    <x v="16"/>
    <s v="43/4 (43R) | Plesetsk Cosmodrome, Russian Federation"/>
    <x v="3"/>
    <x v="3"/>
    <x v="3"/>
  </r>
  <r>
    <s v="Vostok 8A92M | Meteor-1 15 (27L)"/>
    <x v="0"/>
    <s v="Soviet Space Program"/>
    <s v="Vostok 8A92M"/>
    <s v="Meteor-1 15 (27L)"/>
    <s v="05/29/1973 10:16 a.m."/>
    <x v="16"/>
    <s v="41/1 | Plesetsk Cosmodrome, Russian Federation"/>
    <x v="3"/>
    <x v="3"/>
    <x v="3"/>
  </r>
  <r>
    <s v="Kosmos 11K63 | DS-P1-Yu 63"/>
    <x v="0"/>
    <s v="Soviet Space Program"/>
    <s v="Kosmos 11K63"/>
    <s v="DS-P1-Yu 63"/>
    <s v="06/05/1973 11:29 a.m."/>
    <x v="16"/>
    <s v="133/3 (133L) | Plesetsk Cosmodrome, Russian Federation"/>
    <x v="3"/>
    <x v="3"/>
    <x v="3"/>
  </r>
  <r>
    <s v="Voskhod | Zenit-4M 49"/>
    <x v="0"/>
    <s v="Soviet Space Program"/>
    <s v="Voskhod"/>
    <s v="Zenit-4M 49"/>
    <s v="06/06/1973 11:30 a.m."/>
    <x v="16"/>
    <s v="43/4 (43R) | Plesetsk Cosmodrome, Russian Federation"/>
    <x v="3"/>
    <x v="3"/>
    <x v="3"/>
  </r>
  <r>
    <s v="Kosmos-3M | Strela-1M 41-48"/>
    <x v="0"/>
    <s v="Soviet Space Program"/>
    <s v="Kosmos-3M"/>
    <s v="Strela-1M 41-48"/>
    <s v="06/08/1973 3:50 p.m."/>
    <x v="16"/>
    <s v="132/1 (132L) | Plesetsk Cosmodrome, Russian Federation"/>
    <x v="3"/>
    <x v="3"/>
    <x v="3"/>
  </r>
  <r>
    <s v="Voskhod | Zenit-4M 50"/>
    <x v="0"/>
    <s v="Soviet Space Program"/>
    <s v="Voskhod"/>
    <s v="Zenit-4M 50"/>
    <s v="06/10/1973 10:10 a.m."/>
    <x v="16"/>
    <s v="1/5 | Baikonur Cosmodrome, Republic of Kazakhstan"/>
    <x v="0"/>
    <x v="0"/>
    <x v="0"/>
  </r>
  <r>
    <s v="Delta 1913 | RAE 2"/>
    <x v="0"/>
    <s v="United States Air Force"/>
    <s v="Delta 1913"/>
    <s v="RAE 2"/>
    <s v="06/10/1973 2:13 p.m."/>
    <x v="16"/>
    <s v="Space Launch Complex 17B | Cape Canaveral, FL, USA"/>
    <x v="1"/>
    <x v="1"/>
    <x v="1"/>
  </r>
  <r>
    <s v="Titan IIIC | DSP 4"/>
    <x v="0"/>
    <s v="United States Air Force"/>
    <s v="Titan IIIC"/>
    <s v="DSP 4"/>
    <s v="06/12/1973 7:14 a.m."/>
    <x v="16"/>
    <s v="Space Launch Complex 40 | Cape Canaveral, FL, USA"/>
    <x v="1"/>
    <x v="1"/>
    <x v="1"/>
  </r>
  <r>
    <s v="Soyuz | Kosmos 573"/>
    <x v="0"/>
    <s v="Soviet Space Program"/>
    <s v="Soyuz"/>
    <s v="—"/>
    <s v="06/15/1973 6 a.m."/>
    <x v="16"/>
    <s v="1/5 | Baikonur Cosmodrome, Republic of Kazakhstan"/>
    <x v="0"/>
    <x v="0"/>
    <x v="0"/>
  </r>
  <r>
    <s v="Kosmos-3M | Zaliv 13"/>
    <x v="0"/>
    <s v="Soviet Space Program"/>
    <s v="Kosmos-3M"/>
    <s v="Zaliv 13"/>
    <s v="06/20/1973 6:16 a.m."/>
    <x v="16"/>
    <s v="132/1 (132L) | Plesetsk Cosmodrome, Russian Federation"/>
    <x v="3"/>
    <x v="3"/>
    <x v="3"/>
  </r>
  <r>
    <s v="Voskhod | Zenit-2M 39"/>
    <x v="0"/>
    <s v="Soviet Space Program"/>
    <s v="Voskhod"/>
    <s v="Zenit-2M 39"/>
    <s v="06/21/1973 1:29 p.m."/>
    <x v="16"/>
    <s v="43/4 (43R) | Plesetsk Cosmodrome, Russian Federation"/>
    <x v="3"/>
    <x v="3"/>
    <x v="3"/>
  </r>
  <r>
    <s v="Titan 24B | KH-8 39"/>
    <x v="1"/>
    <s v="United States Air Force"/>
    <s v="Titan 24B"/>
    <s v="KH-8 39"/>
    <s v="06/26/1973 5 p.m."/>
    <x v="16"/>
    <s v="Space Launch Complex 4W | Vandenberg SFB, CA, USA"/>
    <x v="1"/>
    <x v="1"/>
    <x v="1"/>
  </r>
  <r>
    <s v="Soyuz 11A511M | Zenit-4MT 4"/>
    <x v="0"/>
    <s v="Soviet Space Program"/>
    <s v="Soyuz 11A511M"/>
    <s v="Zenit-4MT 4"/>
    <s v="06/27/1973 11:50 a.m."/>
    <x v="16"/>
    <s v="41/1 | Plesetsk Cosmodrome, Russian Federation"/>
    <x v="3"/>
    <x v="3"/>
    <x v="3"/>
  </r>
  <r>
    <s v="Voskhod | Zenit-4M 51"/>
    <x v="1"/>
    <s v="Soviet Space Program"/>
    <s v="Voskhod"/>
    <s v="Zenit-4M 51"/>
    <s v="07/04/1973 10:59 a.m."/>
    <x v="16"/>
    <s v="43/3 (43L) | Plesetsk Cosmodrome, Russian Federation"/>
    <x v="3"/>
    <x v="3"/>
    <x v="3"/>
  </r>
  <r>
    <s v="Molniya-M | Molniya-2 6"/>
    <x v="0"/>
    <s v="Soviet Space Program"/>
    <s v="Molniya-M"/>
    <s v="Molniya-2 6"/>
    <s v="07/11/1973 9:58 a.m."/>
    <x v="16"/>
    <s v="41/1 | Plesetsk Cosmodrome, Russian Federation"/>
    <x v="3"/>
    <x v="3"/>
    <x v="3"/>
  </r>
  <r>
    <s v="Titan IIID | KH-9 6"/>
    <x v="0"/>
    <s v="United States Air Force"/>
    <s v="Titan IIID"/>
    <s v="KH-9 6"/>
    <s v="07/13/1973 8:22 p.m."/>
    <x v="16"/>
    <s v="Space Launch Complex 4E | Vandenberg SFB, CA, USA"/>
    <x v="1"/>
    <x v="1"/>
    <x v="1"/>
  </r>
  <r>
    <s v="Delta 0300 | ITOS E"/>
    <x v="1"/>
    <s v="United States Air Force"/>
    <s v="Delta 0300"/>
    <s v="ITOS E"/>
    <s v="07/16/1973 5:10 p.m."/>
    <x v="16"/>
    <s v="Space Launch Complex 2W | Vandenberg SFB, CA, USA"/>
    <x v="1"/>
    <x v="1"/>
    <x v="1"/>
  </r>
  <r>
    <s v="Proton | Mars-4"/>
    <x v="0"/>
    <s v="Soviet Space Program"/>
    <s v="Proton"/>
    <s v="Mars-4"/>
    <s v="07/21/1973 7:30 p.m."/>
    <x v="16"/>
    <s v="81/23 (81L) | Baikonur Cosmodrome, Republic of Kazakhstan"/>
    <x v="0"/>
    <x v="0"/>
    <x v="0"/>
  </r>
  <r>
    <s v="Voskhod | Zenit-4M 52"/>
    <x v="0"/>
    <s v="Soviet Space Program"/>
    <s v="Voskhod"/>
    <s v="Zenit-4M 52"/>
    <s v="07/25/1973 11:30 a.m."/>
    <x v="16"/>
    <s v="43/4 (43R) | Plesetsk Cosmodrome, Russian Federation"/>
    <x v="3"/>
    <x v="3"/>
    <x v="3"/>
  </r>
  <r>
    <s v="Proton | Mars-5"/>
    <x v="0"/>
    <s v="Soviet Space Program"/>
    <s v="Proton"/>
    <s v="Mars-5"/>
    <s v="07/25/1973 6:55 p.m."/>
    <x v="16"/>
    <s v="81/24 (81P) | Baikonur Cosmodrome, Republic of Kazakhstan"/>
    <x v="0"/>
    <x v="0"/>
    <x v="0"/>
  </r>
  <r>
    <s v="Saturn IB | Skylab 3"/>
    <x v="0"/>
    <s v="National Aeronautics and Space Administration"/>
    <s v="Saturn IB"/>
    <s v="Skylab 3"/>
    <s v="07/28/1973 11:10 a.m."/>
    <x v="16"/>
    <s v="Launch Complex 39B | Kennedy Space Center, FL, USA"/>
    <x v="1"/>
    <x v="1"/>
    <x v="1"/>
  </r>
  <r>
    <s v="Voskhod | Zenit-2M 40"/>
    <x v="0"/>
    <s v="Soviet Space Program"/>
    <s v="Voskhod"/>
    <s v="Zenit-2M 40"/>
    <s v="08/01/1973 2 p.m."/>
    <x v="16"/>
    <s v="43/4 (43R) | Plesetsk Cosmodrome, Russian Federation"/>
    <x v="3"/>
    <x v="3"/>
    <x v="3"/>
  </r>
  <r>
    <s v="Proton | Mars-6"/>
    <x v="0"/>
    <s v="Soviet Space Program"/>
    <s v="Proton"/>
    <s v="Mars-6"/>
    <s v="08/05/1973 5:45 p.m."/>
    <x v="16"/>
    <s v="81/23 (81L) | Baikonur Cosmodrome, Republic of Kazakhstan"/>
    <x v="0"/>
    <x v="0"/>
    <x v="0"/>
  </r>
  <r>
    <s v="Proton | Mars-7"/>
    <x v="0"/>
    <s v="Soviet Space Program"/>
    <s v="Proton"/>
    <s v="Mars-7"/>
    <s v="08/09/1973 5 p.m."/>
    <x v="16"/>
    <s v="81/24 (81P) | Baikonur Cosmodrome, Republic of Kazakhstan"/>
    <x v="0"/>
    <x v="0"/>
    <x v="0"/>
  </r>
  <r>
    <s v="Thor Burner 2A | DMSP-5B F4"/>
    <x v="0"/>
    <s v="United States Air Force"/>
    <s v="Thor Burner 2A"/>
    <s v="DMSP-5B F4"/>
    <s v="08/17/1973 4:49 a.m."/>
    <x v="16"/>
    <s v="Space Launch Complex 10W | Vandenberg SFB, CA, USA"/>
    <x v="1"/>
    <x v="1"/>
    <x v="1"/>
  </r>
  <r>
    <s v="Voskhod | Zenit-4M 53"/>
    <x v="0"/>
    <s v="Soviet Space Program"/>
    <s v="Voskhod"/>
    <s v="Zenit-4M 53"/>
    <s v="08/21/1973 12:30 p.m."/>
    <x v="16"/>
    <s v="41/1 | Plesetsk Cosmodrome, Russian Federation"/>
    <x v="3"/>
    <x v="3"/>
    <x v="3"/>
  </r>
  <r>
    <s v="Titan 33B | Jumpseat 3"/>
    <x v="0"/>
    <s v="United States Air Force"/>
    <s v="Titan 33B"/>
    <s v="Jumpseat 3"/>
    <s v="08/21/1973 4:07 p.m."/>
    <x v="16"/>
    <s v="Space Launch Complex 4W | Vandenberg SFB, CA, USA"/>
    <x v="1"/>
    <x v="1"/>
    <x v="1"/>
  </r>
  <r>
    <s v="Kosmos 11K63 | DS-P1-Yu 64"/>
    <x v="0"/>
    <s v="Soviet Space Program"/>
    <s v="Kosmos 11K63"/>
    <s v="DS-P1-Yu 64"/>
    <s v="08/22/1973 11:24 a.m."/>
    <x v="16"/>
    <s v="133/3 (133L) | Plesetsk Cosmodrome, Russian Federation"/>
    <x v="3"/>
    <x v="3"/>
    <x v="3"/>
  </r>
  <r>
    <s v="Atlas SLV-3D Centaur | INTELSAT IV F7"/>
    <x v="0"/>
    <s v="United States Air Force"/>
    <s v="Atlas SLV-3D Centaur"/>
    <s v="INTELSAT IV F7"/>
    <s v="08/23/1973 10:57 p.m."/>
    <x v="16"/>
    <s v="Launch Complex 36A | Cape Canaveral, FL, USA"/>
    <x v="1"/>
    <x v="1"/>
    <x v="1"/>
  </r>
  <r>
    <s v="Voskhod | Zenit-4M 54"/>
    <x v="0"/>
    <s v="Soviet Space Program"/>
    <s v="Voskhod"/>
    <s v="Zenit-4M 54"/>
    <s v="08/24/1973 10:59 a.m."/>
    <x v="16"/>
    <s v="1/5 | Baikonur Cosmodrome, Republic of Kazakhstan"/>
    <x v="0"/>
    <x v="0"/>
    <x v="0"/>
  </r>
  <r>
    <s v="Kosmos-3M | Tselina-O 20"/>
    <x v="0"/>
    <s v="Soviet Space Program"/>
    <s v="Kosmos-3M"/>
    <s v="Tselina-O 20"/>
    <s v="08/28/1973 10:08 a.m."/>
    <x v="16"/>
    <s v="132/2 | Plesetsk Cosmodrome, Russian Federation"/>
    <x v="3"/>
    <x v="3"/>
    <x v="3"/>
  </r>
  <r>
    <s v="Molniya-M | Molniya-1 24"/>
    <x v="0"/>
    <s v="Soviet Space Program"/>
    <s v="Molniya-M"/>
    <s v="Molniya-1 24"/>
    <s v="08/30/1973 12:07 a.m."/>
    <x v="16"/>
    <s v="41/1 | Plesetsk Cosmodrome, Russian Federation"/>
    <x v="3"/>
    <x v="3"/>
    <x v="3"/>
  </r>
  <r>
    <s v="Voskhod | Zenit-2M 41"/>
    <x v="0"/>
    <s v="Soviet Space Program"/>
    <s v="Voskhod"/>
    <s v="Zenit-2M 41"/>
    <s v="08/30/1973 10:30 a.m."/>
    <x v="16"/>
    <s v="1/5 | Baikonur Cosmodrome, Republic of Kazakhstan"/>
    <x v="0"/>
    <x v="0"/>
    <x v="0"/>
  </r>
  <r>
    <s v="Voskhod | Zenit-4M 55"/>
    <x v="0"/>
    <s v="Soviet Space Program"/>
    <s v="Voskhod"/>
    <s v="Zenit-4M 55"/>
    <s v="09/06/1973 10:40 a.m."/>
    <x v="16"/>
    <s v="41/1 | Plesetsk Cosmodrome, Russian Federation"/>
    <x v="3"/>
    <x v="3"/>
    <x v="3"/>
  </r>
  <r>
    <s v="Kosmos-3M | Sfera 10"/>
    <x v="0"/>
    <s v="Soviet Space Program"/>
    <s v="Kosmos-3M"/>
    <s v="Sfera 10"/>
    <s v="09/08/1973 1:50 a.m."/>
    <x v="16"/>
    <s v="132/2 | Plesetsk Cosmodrome, Russian Federation"/>
    <x v="3"/>
    <x v="3"/>
    <x v="3"/>
  </r>
  <r>
    <s v="Kosmos-3M | Zaliv 14"/>
    <x v="0"/>
    <s v="Soviet Space Program"/>
    <s v="Kosmos-3M"/>
    <s v="Zaliv 14"/>
    <s v="09/14/1973 12:31 a.m."/>
    <x v="16"/>
    <s v="132/2 | Plesetsk Cosmodrome, Russian Federation"/>
    <x v="3"/>
    <x v="3"/>
    <x v="3"/>
  </r>
  <r>
    <s v="Feng Bao 1 | JSSW 1a"/>
    <x v="1"/>
    <s v="Seventh Ministry of Machine Building Industry"/>
    <s v="Feng Bao 1"/>
    <s v="JSSW 1a"/>
    <s v="09/18/1973 12:12 p.m."/>
    <x v="16"/>
    <s v="Launch Area 2B | Jiuquan, People's Republic of China"/>
    <x v="2"/>
    <x v="2"/>
    <x v="2"/>
  </r>
  <r>
    <s v="Soyuz U | Zenit-4MK 14"/>
    <x v="0"/>
    <s v="Soviet Space Program"/>
    <s v="Soyuz U"/>
    <s v="Zenit-4MK 14"/>
    <s v="09/21/1973 1:05 p.m."/>
    <x v="16"/>
    <s v="43/3 (43L) | Plesetsk Cosmodrome, Russian Federation"/>
    <x v="3"/>
    <x v="3"/>
    <x v="3"/>
  </r>
  <r>
    <s v="Soyuz | Soyuz 12"/>
    <x v="0"/>
    <s v="Soviet Space Program"/>
    <s v="Soyuz"/>
    <s v="Soyuz 12"/>
    <s v="09/27/1973 12:18 p.m."/>
    <x v="16"/>
    <s v="1/5 | Baikonur Cosmodrome, Republic of Kazakhstan"/>
    <x v="0"/>
    <x v="0"/>
    <x v="0"/>
  </r>
  <r>
    <s v="Titan 24B | KH-8 40"/>
    <x v="0"/>
    <s v="United States Air Force"/>
    <s v="Titan 24B"/>
    <s v="KH-8 40"/>
    <s v="09/27/1973 5:15 p.m."/>
    <x v="16"/>
    <s v="Space Launch Complex 4W | Vandenberg SFB, CA, USA"/>
    <x v="1"/>
    <x v="1"/>
    <x v="1"/>
  </r>
  <r>
    <s v="Kosmos-3M | Strela-1M 49-56"/>
    <x v="0"/>
    <s v="Soviet Space Program"/>
    <s v="Kosmos-3M"/>
    <s v="Strela-1M 49-56"/>
    <s v="10/02/1973 9:46 p.m."/>
    <x v="16"/>
    <s v="132/2 | Plesetsk Cosmodrome, Russian Federation"/>
    <x v="3"/>
    <x v="3"/>
    <x v="3"/>
  </r>
  <r>
    <s v="Voskhod | Zenit-2M 42"/>
    <x v="0"/>
    <s v="Soviet Space Program"/>
    <s v="Voskhod"/>
    <s v="Zenit-2M 42"/>
    <s v="10/03/1973 1 p.m."/>
    <x v="16"/>
    <s v="41/1 | Plesetsk Cosmodrome, Russian Federation"/>
    <x v="3"/>
    <x v="3"/>
    <x v="3"/>
  </r>
  <r>
    <s v="Voskhod | Zenit-4MK 15"/>
    <x v="0"/>
    <s v="Soviet Space Program"/>
    <s v="Voskhod"/>
    <s v="Zenit-4MK 15"/>
    <s v="10/06/1973 12:30 p.m."/>
    <x v="16"/>
    <s v="41/1 | Plesetsk Cosmodrome, Russian Federation"/>
    <x v="3"/>
    <x v="3"/>
    <x v="3"/>
  </r>
  <r>
    <s v="Voskhod | Zenit-4M 56"/>
    <x v="0"/>
    <s v="Soviet Space Program"/>
    <s v="Voskhod"/>
    <s v="Zenit-4M 56"/>
    <s v="10/10/1973 10:45 a.m."/>
    <x v="16"/>
    <s v="41/1 | Plesetsk Cosmodrome, Russian Federation"/>
    <x v="3"/>
    <x v="3"/>
    <x v="3"/>
  </r>
  <r>
    <s v="Voskhod | Zenit-2M 43"/>
    <x v="0"/>
    <s v="Soviet Space Program"/>
    <s v="Voskhod"/>
    <s v="Zenit-2M 43"/>
    <s v="10/15/1973 8:45 a.m."/>
    <x v="16"/>
    <s v="1/5 | Baikonur Cosmodrome, Republic of Kazakhstan"/>
    <x v="0"/>
    <x v="0"/>
    <x v="0"/>
  </r>
  <r>
    <s v="Voskhod | Zenit-4M 57"/>
    <x v="0"/>
    <s v="Soviet Space Program"/>
    <s v="Voskhod"/>
    <s v="Zenit-4M 57"/>
    <s v="10/16/1973 noon"/>
    <x v="16"/>
    <s v="43/4 (43R) | Plesetsk Cosmodrome, Russian Federation"/>
    <x v="3"/>
    <x v="3"/>
    <x v="3"/>
  </r>
  <r>
    <s v="Kosmos 11K63 | DS-P1-Yu 65"/>
    <x v="0"/>
    <s v="Soviet Space Program"/>
    <s v="Kosmos 11K63"/>
    <s v="DS-P1-Yu 65"/>
    <s v="10/16/1973 2 p.m."/>
    <x v="16"/>
    <s v="133/3 (133L) | Plesetsk Cosmodrome, Russian Federation"/>
    <x v="3"/>
    <x v="3"/>
    <x v="3"/>
  </r>
  <r>
    <s v="Molniya-M | Molniya-2 7"/>
    <x v="0"/>
    <s v="Soviet Space Program"/>
    <s v="Molniya-M"/>
    <s v="Molniya-2 7"/>
    <s v="10/19/1973 10:26 a.m."/>
    <x v="16"/>
    <s v="41/1 | Plesetsk Cosmodrome, Russian Federation"/>
    <x v="3"/>
    <x v="3"/>
    <x v="3"/>
  </r>
  <r>
    <s v="Voskhod | Zenit-4MK 16"/>
    <x v="0"/>
    <s v="Soviet Space Program"/>
    <s v="Voskhod"/>
    <s v="Zenit-4MK 16"/>
    <s v="10/20/1973 10:14 a.m."/>
    <x v="16"/>
    <s v="43/4 (43R) | Plesetsk Cosmodrome, Russian Federation"/>
    <x v="3"/>
    <x v="3"/>
    <x v="3"/>
  </r>
  <r>
    <s v="Delta 1604 | IMP 8"/>
    <x v="0"/>
    <s v="United States Air Force"/>
    <s v="Delta 1604"/>
    <s v="IMP 8"/>
    <s v="10/26/1973 2:26 a.m."/>
    <x v="16"/>
    <s v="Space Launch Complex 17B | Cape Canaveral, FL, USA"/>
    <x v="1"/>
    <x v="1"/>
    <x v="1"/>
  </r>
  <r>
    <s v="Voskhod | Zenit-4M 58"/>
    <x v="0"/>
    <s v="Soviet Space Program"/>
    <s v="Voskhod"/>
    <s v="Zenit-4M 58"/>
    <s v="10/27/1973 11:09 a.m."/>
    <x v="16"/>
    <s v="41/1 | Plesetsk Cosmodrome, Russian Federation"/>
    <x v="3"/>
    <x v="3"/>
    <x v="3"/>
  </r>
  <r>
    <s v="Vostok 8A92M | Tselina-D 5"/>
    <x v="0"/>
    <s v="Soviet Space Program"/>
    <s v="Vostok 8A92M"/>
    <s v="Tselina-D 5"/>
    <s v="10/29/1973 2 p.m."/>
    <x v="16"/>
    <s v="43/4 (43R) | Plesetsk Cosmodrome, Russian Federation"/>
    <x v="3"/>
    <x v="3"/>
    <x v="3"/>
  </r>
  <r>
    <s v="Scout A-1 | Transit-O 20"/>
    <x v="0"/>
    <s v="United States Air Force"/>
    <s v="Scout A-1"/>
    <s v="Transit-O 20"/>
    <s v="10/30/1973 12:37 a.m."/>
    <x v="16"/>
    <s v="Space Launch Complex 5 | Vandenberg SFB, CA, USA"/>
    <x v="1"/>
    <x v="1"/>
    <x v="1"/>
  </r>
  <r>
    <s v="Kosmos-3M | DS-U2-IK 4"/>
    <x v="0"/>
    <s v="Soviet Space Program"/>
    <s v="Kosmos-3M"/>
    <s v="DS-U2-IK 4"/>
    <s v="10/30/1973 7 p.m."/>
    <x v="16"/>
    <s v="132/2 | Plesetsk Cosmodrome, Russian Federation"/>
    <x v="3"/>
    <x v="3"/>
    <x v="3"/>
  </r>
  <r>
    <s v="Soyuz U | Bion 1"/>
    <x v="0"/>
    <s v="Soviet Space Program"/>
    <s v="Soyuz U"/>
    <s v="Bion 1"/>
    <s v="10/31/1973 6:24 p.m."/>
    <x v="16"/>
    <s v="43/3 (43L) | Plesetsk Cosmodrome, Russian Federation"/>
    <x v="3"/>
    <x v="3"/>
    <x v="3"/>
  </r>
  <r>
    <s v="Molniya-M | US-K 2"/>
    <x v="0"/>
    <s v="Soviet Space Program"/>
    <s v="Molniya-M"/>
    <s v="US-K 2"/>
    <s v="11/02/1973 1:01 p.m."/>
    <x v="16"/>
    <s v="41/1 | Plesetsk Cosmodrome, Russian Federation"/>
    <x v="3"/>
    <x v="3"/>
    <x v="3"/>
  </r>
  <r>
    <s v="Atlas SLV-3D Centaur | Mariner 10"/>
    <x v="0"/>
    <s v="United States Air Force"/>
    <s v="Atlas SLV-3D Centaur"/>
    <s v="Mariner 10"/>
    <s v="11/03/1973 5:45 a.m."/>
    <x v="16"/>
    <s v="Launch Complex 36B | Cape Canaveral, FL, USA"/>
    <x v="1"/>
    <x v="1"/>
    <x v="1"/>
  </r>
  <r>
    <s v="Delta 0300 | NOAA 3"/>
    <x v="0"/>
    <s v="United States Air Force"/>
    <s v="Delta 0300"/>
    <s v="NOAA 3"/>
    <s v="11/06/1973 5:02 p.m."/>
    <x v="16"/>
    <s v="Space Launch Complex 2W | Vandenberg SFB, CA, USA"/>
    <x v="1"/>
    <x v="1"/>
    <x v="1"/>
  </r>
  <r>
    <s v="Voskhod | Zenit-4MK 17"/>
    <x v="0"/>
    <s v="Soviet Space Program"/>
    <s v="Voskhod"/>
    <s v="Zenit-4MK 17"/>
    <s v="11/10/1973 12:38 p.m."/>
    <x v="16"/>
    <s v="43/4 (43R) | Plesetsk Cosmodrome, Russian Federation"/>
    <x v="3"/>
    <x v="3"/>
    <x v="3"/>
  </r>
  <r>
    <s v="Titan IIID | KH-9 7"/>
    <x v="0"/>
    <s v="United States Air Force"/>
    <s v="Titan IIID"/>
    <s v="KH-9 7"/>
    <s v="11/10/1973 8:12 p.m."/>
    <x v="16"/>
    <s v="Space Launch Complex 4E | Vandenberg SFB, CA, USA"/>
    <x v="1"/>
    <x v="1"/>
    <x v="1"/>
  </r>
  <r>
    <s v="Molniya-M | Molniya-1 25"/>
    <x v="0"/>
    <s v="Soviet Space Program"/>
    <s v="Molniya-M"/>
    <s v="Molniya-1 25"/>
    <s v="11/14/1973 8:40 p.m."/>
    <x v="16"/>
    <s v="1/5 | Baikonur Cosmodrome, Republic of Kazakhstan"/>
    <x v="0"/>
    <x v="0"/>
    <x v="0"/>
  </r>
  <r>
    <s v="Saturn IB | Skylab 4"/>
    <x v="0"/>
    <s v="National Aeronautics and Space Administration"/>
    <s v="Saturn IB"/>
    <s v="Skylab 4"/>
    <s v="11/16/1973 2:01 p.m."/>
    <x v="16"/>
    <s v="Launch Complex 39B | Kennedy Space Center, FL, USA"/>
    <x v="1"/>
    <x v="1"/>
    <x v="1"/>
  </r>
  <r>
    <s v="Kosmos 11K63 | DS-P1-Yu 66"/>
    <x v="0"/>
    <s v="Soviet Space Program"/>
    <s v="Kosmos 11K63"/>
    <s v="DS-P1-Yu 66"/>
    <s v="11/20/1973 12:29 p.m."/>
    <x v="16"/>
    <s v="133/3 (133L) | Plesetsk Cosmodrome, Russian Federation"/>
    <x v="3"/>
    <x v="3"/>
    <x v="3"/>
  </r>
  <r>
    <s v="Voskhod | Zenit-4M 59"/>
    <x v="0"/>
    <s v="Soviet Space Program"/>
    <s v="Voskhod"/>
    <s v="Zenit-4M 59"/>
    <s v="11/21/1973 10 a.m."/>
    <x v="16"/>
    <s v="1/5 | Baikonur Cosmodrome, Republic of Kazakhstan"/>
    <x v="0"/>
    <x v="0"/>
    <x v="0"/>
  </r>
  <r>
    <s v="Kosmos-3M | Tselina-O 21"/>
    <x v="0"/>
    <s v="Soviet Space Program"/>
    <s v="Kosmos-3M"/>
    <s v="Tselina-O 21"/>
    <s v="11/27/1973 12:08 a.m."/>
    <x v="16"/>
    <s v="132/2 | Plesetsk Cosmodrome, Russian Federation"/>
    <x v="3"/>
    <x v="3"/>
    <x v="3"/>
  </r>
  <r>
    <s v="Kosmos 11K63 | DS-P1-Yu 67"/>
    <x v="0"/>
    <s v="Soviet Space Program"/>
    <s v="Kosmos 11K63"/>
    <s v="DS-P1-Yu 67"/>
    <s v="11/28/1973 9:29 a.m."/>
    <x v="16"/>
    <s v="133/3 (133L) | Plesetsk Cosmodrome, Russian Federation"/>
    <x v="3"/>
    <x v="3"/>
    <x v="3"/>
  </r>
  <r>
    <s v="Voskhod | Zenit-4MK 18"/>
    <x v="0"/>
    <s v="Soviet Space Program"/>
    <s v="Voskhod"/>
    <s v="Zenit-4MK 18"/>
    <s v="11/28/1973 11:43 a.m."/>
    <x v="16"/>
    <s v="43/4 (43R) | Plesetsk Cosmodrome, Russian Federation"/>
    <x v="3"/>
    <x v="3"/>
    <x v="3"/>
  </r>
  <r>
    <s v="Soyuz | Kosmos 613"/>
    <x v="0"/>
    <s v="Soviet Space Program"/>
    <s v="Soyuz"/>
    <s v="—"/>
    <s v="11/30/1973 5:20 a.m."/>
    <x v="16"/>
    <s v="1/5 | Baikonur Cosmodrome, Republic of Kazakhstan"/>
    <x v="0"/>
    <x v="0"/>
    <x v="0"/>
  </r>
  <r>
    <s v="Molniya-M | Molniya-1K 26"/>
    <x v="0"/>
    <s v="Soviet Space Program"/>
    <s v="Molniya-M"/>
    <s v="Molniya-1K 26"/>
    <s v="11/30/1973 1:08 p.m."/>
    <x v="16"/>
    <s v="41/1 | Plesetsk Cosmodrome, Russian Federation"/>
    <x v="3"/>
    <x v="3"/>
    <x v="3"/>
  </r>
  <r>
    <s v="Kosmos-3M | Strela-2M 8"/>
    <x v="0"/>
    <s v="Soviet Space Program"/>
    <s v="Kosmos-3M"/>
    <s v="Strela-2M 8"/>
    <s v="12/04/1973 3 p.m."/>
    <x v="16"/>
    <s v="132/2 | Plesetsk Cosmodrome, Russian Federation"/>
    <x v="3"/>
    <x v="3"/>
    <x v="3"/>
  </r>
  <r>
    <s v="Kosmos 11K63 | DS-P1-I 14"/>
    <x v="0"/>
    <s v="Soviet Space Program"/>
    <s v="Kosmos 11K63"/>
    <s v="DS-P1-I 14"/>
    <s v="12/13/1973 11:10 a.m."/>
    <x v="16"/>
    <s v="133/3 (133L) | Plesetsk Cosmodrome, Russian Federation"/>
    <x v="3"/>
    <x v="3"/>
    <x v="3"/>
  </r>
  <r>
    <s v="Titan IIIC | DSCS-2 3 &amp; 4"/>
    <x v="0"/>
    <s v="United States Air Force"/>
    <s v="Titan IIIC"/>
    <s v="DSCS-2 3 &amp; 4"/>
    <s v="12/13/1973 11:57 p.m."/>
    <x v="16"/>
    <s v="Space Launch Complex 40 | Cape Canaveral, FL, USA"/>
    <x v="1"/>
    <x v="1"/>
    <x v="1"/>
  </r>
  <r>
    <s v="Delta 1900 | AE-C"/>
    <x v="0"/>
    <s v="United States Air Force"/>
    <s v="Delta 1900"/>
    <s v="AE-C"/>
    <s v="12/16/1973 6:18 a.m."/>
    <x v="16"/>
    <s v="Space Launch Complex 2W | Vandenberg SFB, CA, USA"/>
    <x v="1"/>
    <x v="1"/>
    <x v="1"/>
  </r>
  <r>
    <s v="Soyuz 11A511M | Zenit-4MT 5"/>
    <x v="0"/>
    <s v="Soviet Space Program"/>
    <s v="Soyuz 11A511M"/>
    <s v="Zenit-4MT 5"/>
    <s v="12/17/1973 noon"/>
    <x v="16"/>
    <s v="41/1 | Plesetsk Cosmodrome, Russian Federation"/>
    <x v="3"/>
    <x v="3"/>
    <x v="3"/>
  </r>
  <r>
    <s v="Soyuz | Soyuz 13"/>
    <x v="0"/>
    <s v="Soviet Space Program"/>
    <s v="Soyuz"/>
    <s v="Soyuz 13"/>
    <s v="12/18/1973 11:55 a.m."/>
    <x v="16"/>
    <s v="1/5 | Baikonur Cosmodrome, Republic of Kazakhstan"/>
    <x v="0"/>
    <x v="0"/>
    <x v="0"/>
  </r>
  <r>
    <s v="Kosmos-3M | Strela-1M 57-64"/>
    <x v="0"/>
    <s v="Soviet Space Program"/>
    <s v="Kosmos-3M"/>
    <s v="Strela-1M 57-64"/>
    <s v="12/19/1973 9:43 a.m."/>
    <x v="16"/>
    <s v="132/2 | Plesetsk Cosmodrome, Russian Federation"/>
    <x v="3"/>
    <x v="3"/>
    <x v="3"/>
  </r>
  <r>
    <s v="Voskhod | Zenit-4MK 19"/>
    <x v="0"/>
    <s v="Soviet Space Program"/>
    <s v="Voskhod"/>
    <s v="Zenit-4MK 19"/>
    <s v="12/21/1973 12:30 p.m."/>
    <x v="16"/>
    <s v="43/4 (43R) | Plesetsk Cosmodrome, Russian Federation"/>
    <x v="3"/>
    <x v="3"/>
    <x v="3"/>
  </r>
  <r>
    <s v="Molniya-M | Molniya-2 8"/>
    <x v="0"/>
    <s v="Soviet Space Program"/>
    <s v="Molniya-M"/>
    <s v="Molniya-2 8"/>
    <s v="12/25/1973 11:17 a.m."/>
    <x v="16"/>
    <s v="41/1 | Plesetsk Cosmodrome, Russian Federation"/>
    <x v="3"/>
    <x v="3"/>
    <x v="3"/>
  </r>
  <r>
    <s v="Kosmos-3M | Aureole 2"/>
    <x v="0"/>
    <s v="Soviet Space Program"/>
    <s v="Kosmos-3M"/>
    <s v="Aureole 2"/>
    <s v="12/26/1973 4:30 p.m."/>
    <x v="16"/>
    <s v="132/2 | Plesetsk Cosmodrome, Russian Federation"/>
    <x v="3"/>
    <x v="3"/>
    <x v="3"/>
  </r>
  <r>
    <s v="Tsiklon-2 | US-A 6"/>
    <x v="0"/>
    <s v="Soviet Space Program"/>
    <s v="Tsiklon-2"/>
    <s v="US-A 6"/>
    <s v="12/27/1973 8:19 p.m."/>
    <x v="16"/>
    <s v="90/19 | Baikonur Cosmodrome, Republic of Kazakhstan"/>
    <x v="0"/>
    <x v="0"/>
    <x v="0"/>
  </r>
  <r>
    <s v="Kosmos-3M | Zaliv 15"/>
    <x v="0"/>
    <s v="Soviet Space Program"/>
    <s v="Kosmos-3M"/>
    <s v="Zaliv 15"/>
    <s v="12/29/1973 4:12 a.m."/>
    <x v="16"/>
    <s v="132/2 | Plesetsk Cosmodrome, Russian Federation"/>
    <x v="3"/>
    <x v="3"/>
    <x v="3"/>
  </r>
  <r>
    <s v="Kosmos-3M | Zaliv 16"/>
    <x v="0"/>
    <s v="Soviet Space Program"/>
    <s v="Kosmos-3M"/>
    <s v="Zaliv 16"/>
    <s v="01/17/1974 10:07 a.m."/>
    <x v="17"/>
    <s v="132/2 | Plesetsk Cosmodrome, Russian Federation"/>
    <x v="3"/>
    <x v="3"/>
    <x v="3"/>
  </r>
  <r>
    <s v="Delta 2313 | Skynet IIA"/>
    <x v="1"/>
    <s v="United States Air Force"/>
    <s v="Delta 2313"/>
    <s v="Skynet IIA"/>
    <s v="01/19/1974 1:38 a.m."/>
    <x v="17"/>
    <s v="Space Launch Complex 17B | Cape Canaveral, FL, USA"/>
    <x v="1"/>
    <x v="1"/>
    <x v="1"/>
  </r>
  <r>
    <s v="Voskhod | Zenit-2M 44"/>
    <x v="0"/>
    <s v="Soviet Space Program"/>
    <s v="Voskhod"/>
    <s v="Zenit-2M 44"/>
    <s v="01/24/1974 3 p.m."/>
    <x v="17"/>
    <s v="43/4 (43R) | Plesetsk Cosmodrome, Russian Federation"/>
    <x v="3"/>
    <x v="3"/>
    <x v="3"/>
  </r>
  <r>
    <s v="Voskhod | Zenit-4MK 20"/>
    <x v="0"/>
    <s v="Soviet Space Program"/>
    <s v="Voskhod"/>
    <s v="Zenit-4MK 20"/>
    <s v="01/30/1974 11 a.m."/>
    <x v="17"/>
    <s v="43/4 (43R) | Plesetsk Cosmodrome, Russian Federation"/>
    <x v="3"/>
    <x v="3"/>
    <x v="3"/>
  </r>
  <r>
    <s v="Kosmos-3M | Tselina-O 22"/>
    <x v="0"/>
    <s v="Soviet Space Program"/>
    <s v="Kosmos-3M"/>
    <s v="Tselina-O 22"/>
    <s v="02/06/1974 12:33 a.m."/>
    <x v="17"/>
    <s v="132/2 | Plesetsk Cosmodrome, Russian Federation"/>
    <x v="3"/>
    <x v="3"/>
    <x v="3"/>
  </r>
  <r>
    <s v="Titan IIIE | Sphinx (Titan IIIE Maiden Flight)"/>
    <x v="1"/>
    <s v="Lockheed Martin"/>
    <s v="Titan III"/>
    <s v="Sphinx (Titan IIIE maiden flight)"/>
    <s v="02/11/1974 1:48 p.m."/>
    <x v="17"/>
    <s v="Space Launch Complex 41 | Cape Canaveral, FL, USA"/>
    <x v="1"/>
    <x v="1"/>
    <x v="1"/>
  </r>
  <r>
    <s v="Voskhod | Zenit-4M 60"/>
    <x v="0"/>
    <s v="Soviet Space Program"/>
    <s v="Voskhod"/>
    <s v="Zenit-4M 60"/>
    <s v="02/12/1974 8:56 a.m."/>
    <x v="17"/>
    <s v="31/6 | Baikonur Cosmodrome, Republic of Kazakhstan"/>
    <x v="0"/>
    <x v="0"/>
    <x v="0"/>
  </r>
  <r>
    <s v="Titan 24B | KH-8 41"/>
    <x v="0"/>
    <s v="United States Air Force"/>
    <s v="Titan 24B"/>
    <s v="KH-8 41"/>
    <s v="02/13/1974 6 p.m."/>
    <x v="17"/>
    <s v="Space Launch Complex 4W | Vandenberg SFB, CA, USA"/>
    <x v="1"/>
    <x v="1"/>
    <x v="1"/>
  </r>
  <r>
    <s v="Mu-3C | Tansei-2"/>
    <x v="0"/>
    <s v="Institute of Space and Astronautical Science"/>
    <s v="Mu-3C"/>
    <s v="Tansei-2"/>
    <s v="02/16/1974 5 a.m."/>
    <x v="17"/>
    <s v="Mu Center | Uchinoura Space Center, Japan"/>
    <x v="5"/>
    <x v="5"/>
    <x v="5"/>
  </r>
  <r>
    <s v="Scout D-1 | San Marco 4"/>
    <x v="0"/>
    <s v="Italian Space Agency"/>
    <s v="Scout D-1"/>
    <s v="San Marco 4"/>
    <s v="02/18/1974 10:05 a.m."/>
    <x v="17"/>
    <s v="San Marco platform | Broglio Space Center, Kenya"/>
    <x v="3"/>
    <x v="3"/>
    <x v="3"/>
  </r>
  <r>
    <s v="Kosmos 11K63 | DS-P1-Yu 68"/>
    <x v="0"/>
    <s v="Soviet Space Program"/>
    <s v="Kosmos 11K63"/>
    <s v="DS-P1-Yu 68"/>
    <s v="02/27/1974 11:04 a.m."/>
    <x v="17"/>
    <s v="133/3 (133L) | Plesetsk Cosmodrome, Russian Federation"/>
    <x v="3"/>
    <x v="3"/>
    <x v="3"/>
  </r>
  <r>
    <s v="Vostok 8A92M | Meteor-1 16 (30L)"/>
    <x v="0"/>
    <s v="Soviet Space Program"/>
    <s v="Vostok 8A92M"/>
    <s v="Meteor-1 16 (30L)"/>
    <s v="03/05/1974 11:38 a.m."/>
    <x v="17"/>
    <s v="43/4 (43R) | Plesetsk Cosmodrome, Russian Federation"/>
    <x v="3"/>
    <x v="3"/>
    <x v="3"/>
  </r>
  <r>
    <s v="Kosmos 11K63 | DS-P1-Yu 69"/>
    <x v="0"/>
    <s v="Soviet Space Program"/>
    <s v="Kosmos 11K63"/>
    <s v="DS-P1-Yu 69"/>
    <s v="03/05/1974 4:04 p.m."/>
    <x v="17"/>
    <s v="133/3 (133L) | Plesetsk Cosmodrome, Russian Federation"/>
    <x v="3"/>
    <x v="3"/>
    <x v="3"/>
  </r>
  <r>
    <s v="Scout D-1 | Miranda"/>
    <x v="0"/>
    <s v="Science and Engineering Research Council"/>
    <s v="Scout D-1"/>
    <s v="Miranda"/>
    <s v="03/09/1974 2:22 a.m."/>
    <x v="17"/>
    <s v="Space Launch Complex 5 | Vandenberg SFB, CA, USA"/>
    <x v="1"/>
    <x v="1"/>
    <x v="1"/>
  </r>
  <r>
    <s v="Voskhod | Zenit-2M 45"/>
    <x v="0"/>
    <s v="Soviet Space Program"/>
    <s v="Voskhod"/>
    <s v="Zenit-2M 45"/>
    <s v="03/14/1974 10:29 a.m."/>
    <x v="17"/>
    <s v="43/4 (43R) | Plesetsk Cosmodrome, Russian Federation"/>
    <x v="3"/>
    <x v="3"/>
    <x v="3"/>
  </r>
  <r>
    <s v="Thor Burner 2A | DMSP-5B F5"/>
    <x v="0"/>
    <s v="United States Air Force"/>
    <s v="Thor Burner 2A"/>
    <s v="DMSP-5B F5"/>
    <s v="03/16/1974 8 a.m."/>
    <x v="17"/>
    <s v="Space Launch Complex 10W | Vandenberg SFB, CA, USA"/>
    <x v="1"/>
    <x v="1"/>
    <x v="1"/>
  </r>
  <r>
    <s v="Soyuz U | Zenit-4MK 21"/>
    <x v="0"/>
    <s v="Soviet Space Program"/>
    <s v="Soyuz U"/>
    <s v="Zenit-4MK 21"/>
    <s v="03/20/1974 8:30 a.m."/>
    <x v="17"/>
    <s v="31/6 | Baikonur Cosmodrome, Republic of Kazakhstan"/>
    <x v="0"/>
    <x v="0"/>
    <x v="0"/>
  </r>
  <r>
    <s v="Proton-K/DM | Raduga-GVM"/>
    <x v="0"/>
    <s v="Soviet Space Program"/>
    <s v="Proton-K/DM"/>
    <s v="Raduga-GVM"/>
    <s v="03/26/1974 1:35 p.m."/>
    <x v="17"/>
    <s v="81/23 (81L) | Baikonur Cosmodrome, Republic of Kazakhstan"/>
    <x v="0"/>
    <x v="0"/>
    <x v="0"/>
  </r>
  <r>
    <s v="Soyuz U | Kosmos 638"/>
    <x v="0"/>
    <s v="Soviet Space Program"/>
    <s v="Soyuz U"/>
    <s v="—"/>
    <s v="04/03/1974 7:30 a.m."/>
    <x v="17"/>
    <s v="31/6 | Baikonur Cosmodrome, Republic of Kazakhstan"/>
    <x v="0"/>
    <x v="0"/>
    <x v="0"/>
  </r>
  <r>
    <s v="Voskhod | Zenit-4MK 22"/>
    <x v="0"/>
    <s v="Soviet Space Program"/>
    <s v="Voskhod"/>
    <s v="Zenit-4MK 22"/>
    <s v="04/04/1974 8:30 a.m."/>
    <x v="17"/>
    <s v="41/1 | Plesetsk Cosmodrome, Russian Federation"/>
    <x v="3"/>
    <x v="3"/>
    <x v="3"/>
  </r>
  <r>
    <s v="Titan IIID | KH-9 8"/>
    <x v="0"/>
    <s v="United States Air Force"/>
    <s v="Titan IIID"/>
    <s v="KH-9 8"/>
    <s v="04/10/1974 8:20 p.m."/>
    <x v="17"/>
    <s v="Space Launch Complex 4E | Vandenberg SFB, CA, USA"/>
    <x v="1"/>
    <x v="1"/>
    <x v="1"/>
  </r>
  <r>
    <s v="Voskhod | Zenit-2M 46"/>
    <x v="0"/>
    <s v="Soviet Space Program"/>
    <s v="Voskhod"/>
    <s v="Zenit-2M 46"/>
    <s v="04/11/1974 12:22 p.m."/>
    <x v="17"/>
    <s v="43/4 (43R) | Plesetsk Cosmodrome, Russian Federation"/>
    <x v="3"/>
    <x v="3"/>
    <x v="3"/>
  </r>
  <r>
    <s v="Voskhod | Zenit-4MK 23"/>
    <x v="1"/>
    <s v="Soviet Space Program"/>
    <s v="Voskhod"/>
    <s v="Zenit-4MK 23"/>
    <s v="04/12/1974 8 a.m."/>
    <x v="17"/>
    <s v="31/6 | Baikonur Cosmodrome, Republic of Kazakhstan"/>
    <x v="0"/>
    <x v="0"/>
    <x v="0"/>
  </r>
  <r>
    <s v="Delta 2914 | Westar 1"/>
    <x v="0"/>
    <s v="United States Air Force"/>
    <s v="Delta 2914"/>
    <s v="Westar 1"/>
    <s v="04/13/1974 11:33 p.m."/>
    <x v="17"/>
    <s v="Space Launch Complex 17B | Cape Canaveral, FL, USA"/>
    <x v="1"/>
    <x v="1"/>
    <x v="1"/>
  </r>
  <r>
    <s v="Molniya-M | Molniya-1 27"/>
    <x v="0"/>
    <s v="Soviet Space Program"/>
    <s v="Molniya-M"/>
    <s v="Molniya-1 27"/>
    <s v="04/20/1974 8:53 p.m."/>
    <x v="17"/>
    <s v="43/4 (43R) | Plesetsk Cosmodrome, Russian Federation"/>
    <x v="3"/>
    <x v="3"/>
    <x v="3"/>
  </r>
  <r>
    <s v="Kosmos-3M | Strela-1M 65-72"/>
    <x v="0"/>
    <s v="Soviet Space Program"/>
    <s v="Kosmos-3M"/>
    <s v="Strela-1M 65-72"/>
    <s v="04/23/1974 2:14 p.m."/>
    <x v="17"/>
    <s v="132/2 | Plesetsk Cosmodrome, Russian Federation"/>
    <x v="3"/>
    <x v="3"/>
    <x v="3"/>
  </r>
  <r>
    <s v="Vostok 8A92M | Meteor-1 17 (22L)"/>
    <x v="0"/>
    <s v="Soviet Space Program"/>
    <s v="Vostok 8A92M"/>
    <s v="Meteor-1 17 (22L)"/>
    <s v="04/24/1974 11:50 a.m."/>
    <x v="17"/>
    <s v="43/4 (43R) | Plesetsk Cosmodrome, Russian Federation"/>
    <x v="3"/>
    <x v="3"/>
    <x v="3"/>
  </r>
  <r>
    <s v="Molniya-M | Molniya-2 9"/>
    <x v="0"/>
    <s v="Soviet Space Program"/>
    <s v="Molniya-M"/>
    <s v="Molniya-2 9"/>
    <s v="04/26/1974 2:22 p.m."/>
    <x v="17"/>
    <s v="41/1 | Plesetsk Cosmodrome, Russian Federation"/>
    <x v="3"/>
    <x v="3"/>
    <x v="3"/>
  </r>
  <r>
    <s v="Voskhod | Zenit-4MK 24"/>
    <x v="0"/>
    <s v="Soviet Space Program"/>
    <s v="Voskhod"/>
    <s v="Zenit-4MK 24"/>
    <s v="04/29/1974 1:29 p.m."/>
    <x v="17"/>
    <s v="43/4 (43R) | Plesetsk Cosmodrome, Russian Federation"/>
    <x v="3"/>
    <x v="3"/>
    <x v="3"/>
  </r>
  <r>
    <s v="Kosmos-3M | Sfera 11"/>
    <x v="0"/>
    <s v="Soviet Space Program"/>
    <s v="Kosmos-3M"/>
    <s v="Sfera 11"/>
    <s v="04/29/1974 5:10 p.m."/>
    <x v="17"/>
    <s v="132/2 | Plesetsk Cosmodrome, Russian Federation"/>
    <x v="3"/>
    <x v="3"/>
    <x v="3"/>
  </r>
  <r>
    <s v="Tsiklon-2 | US-A 7"/>
    <x v="0"/>
    <s v="Soviet Space Program"/>
    <s v="Tsiklon-2"/>
    <s v="US-A 7"/>
    <s v="05/15/1974 7:30 a.m."/>
    <x v="17"/>
    <s v="90/19 | Baikonur Cosmodrome, Republic of Kazakhstan"/>
    <x v="0"/>
    <x v="0"/>
    <x v="0"/>
  </r>
  <r>
    <s v="Soyuz U | Zenit-4MK 25"/>
    <x v="0"/>
    <s v="Soviet Space Program"/>
    <s v="Soyuz U"/>
    <s v="Zenit-4MK 25"/>
    <s v="05/15/1974 8:30 a.m."/>
    <x v="17"/>
    <s v="31/6 | Baikonur Cosmodrome, Republic of Kazakhstan"/>
    <x v="0"/>
    <x v="0"/>
    <x v="0"/>
  </r>
  <r>
    <s v="Voskhod | Zenit-2M 47"/>
    <x v="0"/>
    <s v="Soviet Space Program"/>
    <s v="Voskhod"/>
    <s v="Zenit-2M 47"/>
    <s v="05/15/1974 12:30 p.m."/>
    <x v="17"/>
    <s v="43/4 (43R) | Plesetsk Cosmodrome, Russian Federation"/>
    <x v="3"/>
    <x v="3"/>
    <x v="3"/>
  </r>
  <r>
    <s v="Tsiklon-2 | US-A 8"/>
    <x v="0"/>
    <s v="Soviet Space Program"/>
    <s v="Tsiklon-2"/>
    <s v="US-A 8"/>
    <s v="05/17/1974 6:53 a.m."/>
    <x v="17"/>
    <s v="90/19 | Baikonur Cosmodrome, Republic of Kazakhstan"/>
    <x v="0"/>
    <x v="0"/>
    <x v="0"/>
  </r>
  <r>
    <s v="Delta 2914 | SMS 1"/>
    <x v="1"/>
    <s v="United States Air Force"/>
    <s v="Delta 2914"/>
    <s v="SMS 1"/>
    <s v="05/17/1974 9:31 a.m."/>
    <x v="17"/>
    <s v="Space Launch Complex 17B | Cape Canaveral, FL, USA"/>
    <x v="1"/>
    <x v="1"/>
    <x v="1"/>
  </r>
  <r>
    <s v="Kosmos-3M | DS-U3-IK 4"/>
    <x v="0"/>
    <s v="Soviet Space Program"/>
    <s v="Kosmos-3M"/>
    <s v="DS-U3-IK 4"/>
    <s v="05/17/1974 11 a.m."/>
    <x v="17"/>
    <s v="107/1 | Kapustin Yar, Russian Federation"/>
    <x v="3"/>
    <x v="3"/>
    <x v="3"/>
  </r>
  <r>
    <s v="Kosmos-3M | Tselina-O 23"/>
    <x v="0"/>
    <s v="Soviet Space Program"/>
    <s v="Kosmos-3M"/>
    <s v="Tselina-O 23"/>
    <s v="05/21/1974 6:15 a.m."/>
    <x v="17"/>
    <s v="132/2 | Plesetsk Cosmodrome, Russian Federation"/>
    <x v="3"/>
    <x v="3"/>
    <x v="3"/>
  </r>
  <r>
    <s v="Soyuz U | Yantar-2K 1"/>
    <x v="1"/>
    <s v="Soviet Space Program"/>
    <s v="Soyuz U"/>
    <s v="Yantar-2K 1"/>
    <s v="05/23/1974 12:16 p.m."/>
    <x v="17"/>
    <s v="43/3 (43L) | Plesetsk Cosmodrome, Russian Federation"/>
    <x v="3"/>
    <x v="3"/>
    <x v="3"/>
  </r>
  <r>
    <s v="Soyuz | Kosmos 656"/>
    <x v="0"/>
    <s v="Soviet Space Program"/>
    <s v="Soyuz"/>
    <s v="—"/>
    <s v="05/27/1974 7:25 a.m."/>
    <x v="17"/>
    <s v="1/5 | Baikonur Cosmodrome, Republic of Kazakhstan"/>
    <x v="0"/>
    <x v="0"/>
    <x v="0"/>
  </r>
  <r>
    <s v="Proton | Luna-22"/>
    <x v="0"/>
    <s v="Soviet Space Program"/>
    <s v="Proton"/>
    <s v="Luna-22"/>
    <s v="05/29/1974 8:56 a.m."/>
    <x v="17"/>
    <s v="81/24 (81P) | Baikonur Cosmodrome, Republic of Kazakhstan"/>
    <x v="0"/>
    <x v="0"/>
    <x v="0"/>
  </r>
  <r>
    <s v="Voskhod | Zenit-4MK 26"/>
    <x v="0"/>
    <s v="Soviet Space Program"/>
    <s v="Voskhod"/>
    <s v="Zenit-4MK 26"/>
    <s v="05/30/1974 12:44 p.m."/>
    <x v="17"/>
    <s v="43/4 (43R) | Plesetsk Cosmodrome, Russian Federation"/>
    <x v="3"/>
    <x v="3"/>
    <x v="3"/>
  </r>
  <r>
    <s v="Titan IIIC | ATS 6"/>
    <x v="0"/>
    <s v="United States Air Force"/>
    <s v="Titan IIIC"/>
    <s v="ATS 6"/>
    <s v="05/30/1974 1 p.m."/>
    <x v="17"/>
    <s v="Space Launch Complex 40 | Cape Canaveral, FL, USA"/>
    <x v="1"/>
    <x v="1"/>
    <x v="1"/>
  </r>
  <r>
    <s v="Scout E-1 | Hawkeye 1"/>
    <x v="0"/>
    <s v="National Aeronautics and Space Administration"/>
    <s v="Scout E-1"/>
    <s v="Hawkeye 1"/>
    <s v="06/03/1974 11:09 p.m."/>
    <x v="17"/>
    <s v="Space Launch Complex 5 | Vandenberg SFB, CA, USA"/>
    <x v="1"/>
    <x v="1"/>
    <x v="1"/>
  </r>
  <r>
    <s v="Voskhod | Zenit-2M 48"/>
    <x v="0"/>
    <s v="Soviet Space Program"/>
    <s v="Voskhod"/>
    <s v="Zenit-2M 48"/>
    <s v="06/06/1974 6:20 a.m."/>
    <x v="17"/>
    <s v="31/6 | Baikonur Cosmodrome, Republic of Kazakhstan"/>
    <x v="0"/>
    <x v="0"/>
    <x v="0"/>
  </r>
  <r>
    <s v="Titan 24B | KH-8 42"/>
    <x v="0"/>
    <s v="United States Air Force"/>
    <s v="Titan 24B"/>
    <s v="KH-8 42"/>
    <s v="06/06/1974 4:30 p.m."/>
    <x v="17"/>
    <s v="Space Launch Complex 4W | Vandenberg SFB, CA, USA"/>
    <x v="1"/>
    <x v="1"/>
    <x v="1"/>
  </r>
  <r>
    <s v="Voskhod | Zenit-4MK 27"/>
    <x v="0"/>
    <s v="Soviet Space Program"/>
    <s v="Voskhod"/>
    <s v="Zenit-4MK 27"/>
    <s v="06/13/1974 12:29 p.m."/>
    <x v="17"/>
    <s v="43/4 (43R) | Plesetsk Cosmodrome, Russian Federation"/>
    <x v="3"/>
    <x v="3"/>
    <x v="3"/>
  </r>
  <r>
    <s v="Kosmos-3M | Taifun-1 1"/>
    <x v="0"/>
    <s v="Soviet Space Program"/>
    <s v="Kosmos-3M"/>
    <s v="Taifun-1 1"/>
    <s v="06/18/1974 1 p.m."/>
    <x v="17"/>
    <s v="132/2 | Plesetsk Cosmodrome, Russian Federation"/>
    <x v="3"/>
    <x v="3"/>
    <x v="3"/>
  </r>
  <r>
    <s v="Kosmos-3M | Tselina-O 24"/>
    <x v="0"/>
    <s v="Soviet Space Program"/>
    <s v="Kosmos-3M"/>
    <s v="Tselina-O 24"/>
    <s v="06/21/1974 9:03 a.m."/>
    <x v="17"/>
    <s v="132/2 | Plesetsk Cosmodrome, Russian Federation"/>
    <x v="3"/>
    <x v="3"/>
    <x v="3"/>
  </r>
  <r>
    <s v="Proton | Salyut-3"/>
    <x v="0"/>
    <s v="Soviet Space Program"/>
    <s v="Proton"/>
    <s v="Salyut-3"/>
    <s v="06/24/1974 10:38 p.m."/>
    <x v="17"/>
    <s v="81/23 (81L) | Baikonur Cosmodrome, Republic of Kazakhstan"/>
    <x v="0"/>
    <x v="0"/>
    <x v="0"/>
  </r>
  <r>
    <s v="Kosmos 11K63 | DS-P1-I 15"/>
    <x v="0"/>
    <s v="Soviet Space Program"/>
    <s v="Kosmos 11K63"/>
    <s v="DS-P1-I 15"/>
    <s v="06/26/1974 12:29 p.m."/>
    <x v="17"/>
    <s v="133/3 (133L) | Plesetsk Cosmodrome, Russian Federation"/>
    <x v="3"/>
    <x v="3"/>
    <x v="3"/>
  </r>
  <r>
    <s v="Kosmos-3M | Zaliv 17"/>
    <x v="0"/>
    <s v="Soviet Space Program"/>
    <s v="Kosmos-3M"/>
    <s v="Zaliv 17"/>
    <s v="06/27/1974 3:39 p.m."/>
    <x v="17"/>
    <s v="132/1 (132L) | Plesetsk Cosmodrome, Russian Federation"/>
    <x v="3"/>
    <x v="3"/>
    <x v="3"/>
  </r>
  <r>
    <s v="Soyuz 11A511M | Zenit-4MT 6"/>
    <x v="0"/>
    <s v="Soviet Space Program"/>
    <s v="Soyuz 11A511M"/>
    <s v="Zenit-4MT 6"/>
    <s v="06/29/1974 12:50 p.m."/>
    <x v="17"/>
    <s v="43/4 (43R) | Plesetsk Cosmodrome, Russian Federation"/>
    <x v="3"/>
    <x v="3"/>
    <x v="3"/>
  </r>
  <r>
    <s v="Molniya-M | US-K 3"/>
    <x v="0"/>
    <s v="Soviet Space Program"/>
    <s v="Molniya-M"/>
    <s v="US-K 3"/>
    <s v="06/29/1974 3:59 p.m."/>
    <x v="17"/>
    <s v="41/1 | Plesetsk Cosmodrome, Russian Federation"/>
    <x v="3"/>
    <x v="3"/>
    <x v="3"/>
  </r>
  <r>
    <s v="Soyuz | Soyuz 14"/>
    <x v="0"/>
    <s v="Soviet Space Program"/>
    <s v="Soyuz"/>
    <s v="Soyuz 14"/>
    <s v="07/03/1974 6:51 p.m."/>
    <x v="17"/>
    <s v="1/5 | Baikonur Cosmodrome, Republic of Kazakhstan"/>
    <x v="0"/>
    <x v="0"/>
    <x v="0"/>
  </r>
  <r>
    <s v="Vostok 8A92M | Meteor-Priroda 1"/>
    <x v="0"/>
    <s v="Soviet Space Program"/>
    <s v="Vostok 8A92M"/>
    <s v="Meteor-Priroda 1"/>
    <s v="07/09/1974 2:39 p.m."/>
    <x v="17"/>
    <s v="43/4 (43R) | Plesetsk Cosmodrome, Russian Federation"/>
    <x v="3"/>
    <x v="3"/>
    <x v="3"/>
  </r>
  <r>
    <s v="Kosmos 11K63 | DS-P1-Yu 70"/>
    <x v="1"/>
    <s v="Soviet Space Program"/>
    <s v="Kosmos 11K63"/>
    <s v="DS-P1-Yu 70"/>
    <s v="07/11/1974 10:59 a.m."/>
    <x v="17"/>
    <s v="133/3 (133L) | Plesetsk Cosmodrome, Russian Federation"/>
    <x v="3"/>
    <x v="3"/>
    <x v="3"/>
  </r>
  <r>
    <s v="Voskhod | Zenit-4MK 28"/>
    <x v="0"/>
    <s v="Soviet Space Program"/>
    <s v="Voskhod"/>
    <s v="Zenit-4MK 28"/>
    <s v="07/12/1974 12:50 p.m."/>
    <x v="17"/>
    <s v="43/4 (43R) | Plesetsk Cosmodrome, Russian Federation"/>
    <x v="3"/>
    <x v="3"/>
    <x v="3"/>
  </r>
  <r>
    <s v="Feng Bao 1 | JSSW 1b"/>
    <x v="1"/>
    <s v="Seventh Ministry of Machine Building Industry"/>
    <s v="Feng Bao 1"/>
    <s v="JSSW 1b"/>
    <s v="07/12/1974 1:55 p.m."/>
    <x v="17"/>
    <s v="Launch Area 2B | Jiuquan, People's Republic of China"/>
    <x v="2"/>
    <x v="2"/>
    <x v="2"/>
  </r>
  <r>
    <s v="Atlas F/PTS | NTS 1"/>
    <x v="0"/>
    <s v="United States Air Force"/>
    <s v="Atlas F/PTS"/>
    <s v="NTS 1"/>
    <s v="07/14/1974 5:17 a.m."/>
    <x v="17"/>
    <s v="Space Launch Complex 3W | Vandenberg SFB, CA, USA"/>
    <x v="1"/>
    <x v="1"/>
    <x v="1"/>
  </r>
  <r>
    <s v="Scout D-1 | Aeros 2"/>
    <x v="0"/>
    <s v="National Aeronautics and Space Administration"/>
    <s v="Scout D-1"/>
    <s v="Aeros 2"/>
    <s v="07/16/1974 11:51 a.m."/>
    <x v="17"/>
    <s v="Space Launch Complex 5 | Vandenberg SFB, CA, USA"/>
    <x v="1"/>
    <x v="1"/>
    <x v="1"/>
  </r>
  <r>
    <s v="Molniya-M | Molniya-2 10"/>
    <x v="0"/>
    <s v="Soviet Space Program"/>
    <s v="Molniya-M"/>
    <s v="Molniya-2 10"/>
    <s v="07/23/1974 1:23 a.m."/>
    <x v="17"/>
    <s v="43/4 (43R) | Plesetsk Cosmodrome, Russian Federation"/>
    <x v="3"/>
    <x v="3"/>
    <x v="3"/>
  </r>
  <r>
    <s v="Voskhod | Zenit-4M 61"/>
    <x v="0"/>
    <s v="Soviet Space Program"/>
    <s v="Voskhod"/>
    <s v="Zenit-4M 61"/>
    <s v="07/25/1974 7 a.m."/>
    <x v="17"/>
    <s v="31/6 | Baikonur Cosmodrome, Republic of Kazakhstan"/>
    <x v="0"/>
    <x v="0"/>
    <x v="0"/>
  </r>
  <r>
    <s v="Kosmos 11K63 | DS-P1-Yu 71"/>
    <x v="0"/>
    <s v="Soviet Space Program"/>
    <s v="Kosmos 11K63"/>
    <s v="DS-P1-Yu 71"/>
    <s v="07/25/1974 12:06 p.m."/>
    <x v="17"/>
    <s v="133/3 (133L) | Plesetsk Cosmodrome, Russian Federation"/>
    <x v="3"/>
    <x v="3"/>
    <x v="3"/>
  </r>
  <r>
    <s v="Voskhod | Zenit-2M 49"/>
    <x v="0"/>
    <s v="Soviet Space Program"/>
    <s v="Voskhod"/>
    <s v="Zenit-2M 49"/>
    <s v="07/26/1974 6:59 a.m."/>
    <x v="17"/>
    <s v="43/4 (43R) | Plesetsk Cosmodrome, Russian Federation"/>
    <x v="3"/>
    <x v="3"/>
    <x v="3"/>
  </r>
  <r>
    <s v="Proton-K/DM | Molniya-1S"/>
    <x v="0"/>
    <s v="Soviet Space Program"/>
    <s v="Proton-K/DM"/>
    <s v="Molniya-1S"/>
    <s v="07/29/1974 noon"/>
    <x v="17"/>
    <s v="81/24 (81P) | Baikonur Cosmodrome, Republic of Kazakhstan"/>
    <x v="0"/>
    <x v="0"/>
    <x v="0"/>
  </r>
  <r>
    <s v="Soyuz U | Kosmos 670"/>
    <x v="0"/>
    <s v="Soviet Space Program"/>
    <s v="Soyuz U"/>
    <s v="—"/>
    <s v="08/06/1974 12:02 a.m."/>
    <x v="17"/>
    <s v="1/5 | Baikonur Cosmodrome, Republic of Kazakhstan"/>
    <x v="0"/>
    <x v="0"/>
    <x v="0"/>
  </r>
  <r>
    <s v="Voskhod | Zenit-4MK 29"/>
    <x v="0"/>
    <s v="Soviet Space Program"/>
    <s v="Voskhod"/>
    <s v="Zenit-4MK 29"/>
    <s v="08/07/1974 12:49 p.m."/>
    <x v="17"/>
    <s v="43/4 (43R) | Plesetsk Cosmodrome, Russian Federation"/>
    <x v="3"/>
    <x v="3"/>
    <x v="3"/>
  </r>
  <r>
    <s v="Thor Burner 2A | DMSP-5C F1"/>
    <x v="0"/>
    <s v="United States Air Force"/>
    <s v="Thor Burner 2A"/>
    <s v="DMSP-5C F1"/>
    <s v="08/09/1974 3:22 a.m."/>
    <x v="17"/>
    <s v="Space Launch Complex 10W | Vandenberg SFB, CA, USA"/>
    <x v="1"/>
    <x v="1"/>
    <x v="1"/>
  </r>
  <r>
    <s v="Soyuz U | Kosmos 672"/>
    <x v="0"/>
    <s v="Soviet Space Program"/>
    <s v="Soyuz U"/>
    <s v="—"/>
    <s v="08/12/1974 6:25 a.m."/>
    <x v="17"/>
    <s v="31/6 | Baikonur Cosmodrome, Republic of Kazakhstan"/>
    <x v="0"/>
    <x v="0"/>
    <x v="0"/>
  </r>
  <r>
    <s v="Titan 24B | KH-8 43"/>
    <x v="0"/>
    <s v="United States Air Force"/>
    <s v="Titan 24B"/>
    <s v="KH-8 43"/>
    <s v="08/14/1974 3:45 p.m."/>
    <x v="17"/>
    <s v="Space Launch Complex 4W | Vandenberg SFB, CA, USA"/>
    <x v="1"/>
    <x v="1"/>
    <x v="1"/>
  </r>
  <r>
    <s v="Vostok 8A92M | Tselina-D 6"/>
    <x v="0"/>
    <s v="Soviet Space Program"/>
    <s v="Vostok 8A92M"/>
    <s v="Tselina-D 6"/>
    <s v="08/16/1974 3:41 a.m."/>
    <x v="17"/>
    <s v="43/4 (43R) | Plesetsk Cosmodrome, Russian Federation"/>
    <x v="3"/>
    <x v="3"/>
    <x v="3"/>
  </r>
  <r>
    <s v="Soyuz | Soyuz 15"/>
    <x v="0"/>
    <s v="Soviet Space Program"/>
    <s v="Soyuz"/>
    <s v="Soyuz 15"/>
    <s v="08/26/1974 7:58 p.m."/>
    <x v="17"/>
    <s v="1/5 | Baikonur Cosmodrome, Republic of Kazakhstan"/>
    <x v="0"/>
    <x v="0"/>
    <x v="0"/>
  </r>
  <r>
    <s v="Voskhod | Zenit-4MK 30"/>
    <x v="0"/>
    <s v="Soviet Space Program"/>
    <s v="Voskhod"/>
    <s v="Zenit-4MK 30"/>
    <s v="08/29/1974 7:39 a.m."/>
    <x v="17"/>
    <s v="31/6 | Baikonur Cosmodrome, Republic of Kazakhstan"/>
    <x v="0"/>
    <x v="0"/>
    <x v="0"/>
  </r>
  <r>
    <s v="Kosmos-3M | Sfera 12"/>
    <x v="0"/>
    <s v="Soviet Space Program"/>
    <s v="Kosmos-3M"/>
    <s v="Sfera 12"/>
    <s v="08/29/1974 2:54 p.m."/>
    <x v="17"/>
    <s v="132/2 | Plesetsk Cosmodrome, Russian Federation"/>
    <x v="3"/>
    <x v="3"/>
    <x v="3"/>
  </r>
  <r>
    <s v="Voskhod | Zenit-2M 50"/>
    <x v="1"/>
    <s v="Soviet Space Program"/>
    <s v="Voskhod"/>
    <s v="Zenit-2M 50"/>
    <s v="08/30/1974 9 a.m."/>
    <x v="17"/>
    <s v="41/1 | Plesetsk Cosmodrome, Russian Federation"/>
    <x v="3"/>
    <x v="3"/>
    <x v="3"/>
  </r>
  <r>
    <s v="Scout D-1 | ANS"/>
    <x v="0"/>
    <s v="National Aeronautics and Space Administration"/>
    <s v="Scout D-1"/>
    <s v="ANS"/>
    <s v="08/30/1974 2:07 p.m."/>
    <x v="17"/>
    <s v="Space Launch Complex 5 | Vandenberg SFB, CA, USA"/>
    <x v="1"/>
    <x v="1"/>
    <x v="1"/>
  </r>
  <r>
    <s v="Kosmos-3M | Strela-2M 9"/>
    <x v="0"/>
    <s v="Soviet Space Program"/>
    <s v="Kosmos-3M"/>
    <s v="Strela-2M 9"/>
    <s v="09/11/1974 5:40 p.m."/>
    <x v="17"/>
    <s v="132/2 | Plesetsk Cosmodrome, Russian Federation"/>
    <x v="3"/>
    <x v="3"/>
    <x v="3"/>
  </r>
  <r>
    <s v="Kosmos-3M | Strela-1M 73-80"/>
    <x v="0"/>
    <s v="Soviet Space Program"/>
    <s v="Kosmos-3M"/>
    <s v="Strela-1M 73-80"/>
    <s v="09/19/1974 2:57 p.m."/>
    <x v="17"/>
    <s v="132/2 | Plesetsk Cosmodrome, Russian Federation"/>
    <x v="3"/>
    <x v="3"/>
    <x v="3"/>
  </r>
  <r>
    <s v="Voskhod | Zenit-2M 51"/>
    <x v="0"/>
    <s v="Soviet Space Program"/>
    <s v="Voskhod"/>
    <s v="Zenit-2M 51"/>
    <s v="09/20/1974 9:30 a.m."/>
    <x v="17"/>
    <s v="31/6 | Baikonur Cosmodrome, Republic of Kazakhstan"/>
    <x v="0"/>
    <x v="0"/>
    <x v="0"/>
  </r>
  <r>
    <s v="Kosmos 11K63 | DS-P1-Yu 72"/>
    <x v="0"/>
    <s v="Soviet Space Program"/>
    <s v="Kosmos 11K63"/>
    <s v="DS-P1-Yu 72"/>
    <s v="09/26/1974 4:34 p.m."/>
    <x v="17"/>
    <s v="133/3 (133L) | Plesetsk Cosmodrome, Russian Federation"/>
    <x v="3"/>
    <x v="3"/>
    <x v="3"/>
  </r>
  <r>
    <s v="Delta 2914 | Westar 2"/>
    <x v="0"/>
    <s v="United States Air Force"/>
    <s v="Delta 2914"/>
    <s v="Westar 2"/>
    <s v="10/10/1974 10:53 p.m."/>
    <x v="17"/>
    <s v="Space Launch Complex 17B | Cape Canaveral, FL, USA"/>
    <x v="1"/>
    <x v="1"/>
    <x v="1"/>
  </r>
  <r>
    <s v="Kosmos-3M | Taifun-1 2"/>
    <x v="0"/>
    <s v="Soviet Space Program"/>
    <s v="Kosmos-3M"/>
    <s v="Taifun-1 2"/>
    <s v="10/11/1974 11:29 a.m."/>
    <x v="17"/>
    <s v="132/2 | Plesetsk Cosmodrome, Russian Federation"/>
    <x v="3"/>
    <x v="3"/>
    <x v="3"/>
  </r>
  <r>
    <s v="Scout B-1 | Ariel 5"/>
    <x v="0"/>
    <s v="Science and Engineering Research Council"/>
    <s v="Scout B-1"/>
    <s v="Ariel 5"/>
    <s v="10/15/1974 7:47 a.m."/>
    <x v="17"/>
    <s v="San Marco platform | Broglio Space Center, Kenya"/>
    <x v="3"/>
    <x v="3"/>
    <x v="3"/>
  </r>
  <r>
    <s v="Voskhod | Zenit-4MK 31"/>
    <x v="0"/>
    <s v="Soviet Space Program"/>
    <s v="Voskhod"/>
    <s v="Zenit-4MK 31"/>
    <s v="10/18/1974 3 p.m."/>
    <x v="17"/>
    <s v="41/1 | Plesetsk Cosmodrome, Russian Federation"/>
    <x v="3"/>
    <x v="3"/>
    <x v="3"/>
  </r>
  <r>
    <s v="Kosmos-3M | Zaliv 18"/>
    <x v="0"/>
    <s v="Soviet Space Program"/>
    <s v="Kosmos-3M"/>
    <s v="Zaliv 18"/>
    <s v="10/18/1974 10:36 p.m."/>
    <x v="17"/>
    <s v="132/2 | Plesetsk Cosmodrome, Russian Federation"/>
    <x v="3"/>
    <x v="3"/>
    <x v="3"/>
  </r>
  <r>
    <s v="Soyuz U | Bion 2"/>
    <x v="0"/>
    <s v="Soviet Space Program"/>
    <s v="Soyuz U"/>
    <s v="Bion 2"/>
    <s v="10/22/1974 5:59 p.m."/>
    <x v="17"/>
    <s v="43/4 (43R) | Plesetsk Cosmodrome, Russian Federation"/>
    <x v="3"/>
    <x v="3"/>
    <x v="3"/>
  </r>
  <r>
    <s v="Molniya-M | Molniya-1 28"/>
    <x v="0"/>
    <s v="Soviet Space Program"/>
    <s v="Molniya-M"/>
    <s v="Molniya-1 28"/>
    <s v="10/24/1974 12:38 p.m."/>
    <x v="17"/>
    <s v="41/1 | Plesetsk Cosmodrome, Russian Federation"/>
    <x v="3"/>
    <x v="3"/>
    <x v="3"/>
  </r>
  <r>
    <s v="Soyuz U | Zenit-4MK 32"/>
    <x v="0"/>
    <s v="Soviet Space Program"/>
    <s v="Soyuz U"/>
    <s v="Zenit-4MK 32"/>
    <s v="10/25/1974 9:30 a.m."/>
    <x v="17"/>
    <s v="31/6 | Baikonur Cosmodrome, Republic of Kazakhstan"/>
    <x v="0"/>
    <x v="0"/>
    <x v="0"/>
  </r>
  <r>
    <s v="Vostok 8A92M | Meteor-1 19 (33L)"/>
    <x v="0"/>
    <s v="Soviet Space Program"/>
    <s v="Vostok 8A92M"/>
    <s v="Meteor-1 19 (33L)"/>
    <s v="10/28/1974 10:17 a.m."/>
    <x v="17"/>
    <s v="43/4 (43R) | Plesetsk Cosmodrome, Russian Federation"/>
    <x v="3"/>
    <x v="3"/>
    <x v="3"/>
  </r>
  <r>
    <s v="Proton | Luna-23"/>
    <x v="0"/>
    <s v="Soviet Space Program"/>
    <s v="Proton"/>
    <s v="Luna-23"/>
    <s v="10/28/1974 2:30 p.m."/>
    <x v="17"/>
    <s v="81/24 (81P) | Baikonur Cosmodrome, Republic of Kazakhstan"/>
    <x v="0"/>
    <x v="0"/>
    <x v="0"/>
  </r>
  <r>
    <s v="Titan IIID | KH-9 9"/>
    <x v="0"/>
    <s v="United States Air Force"/>
    <s v="Titan IIID"/>
    <s v="KH-9 9"/>
    <s v="10/29/1974 7:30 p.m."/>
    <x v="17"/>
    <s v="Space Launch Complex 4E | Vandenberg SFB, CA, USA"/>
    <x v="1"/>
    <x v="1"/>
    <x v="1"/>
  </r>
  <r>
    <s v="Kosmos-3M | DS-U2-IK 5"/>
    <x v="0"/>
    <s v="Soviet Space Program"/>
    <s v="Kosmos-3M"/>
    <s v="DS-U2-IK 5"/>
    <s v="10/31/1974 10 a.m."/>
    <x v="17"/>
    <s v="132/2 | Plesetsk Cosmodrome, Russian Federation"/>
    <x v="3"/>
    <x v="3"/>
    <x v="3"/>
  </r>
  <r>
    <s v="Voskhod | Zenit-2M 52"/>
    <x v="0"/>
    <s v="Soviet Space Program"/>
    <s v="Voskhod"/>
    <s v="Zenit-2M 52"/>
    <s v="11/01/1974 2:20 p.m."/>
    <x v="17"/>
    <s v="43/4 (43R) | Plesetsk Cosmodrome, Russian Federation"/>
    <x v="3"/>
    <x v="3"/>
    <x v="3"/>
  </r>
  <r>
    <s v="Soyuz 11A511M | Zenit-4MT 7"/>
    <x v="0"/>
    <s v="Soviet Space Program"/>
    <s v="Soyuz 11A511M"/>
    <s v="Zenit-4MT 7"/>
    <s v="11/04/1974 10:40 a.m."/>
    <x v="17"/>
    <s v="41/1 | Plesetsk Cosmodrome, Russian Federation"/>
    <x v="3"/>
    <x v="3"/>
    <x v="3"/>
  </r>
  <r>
    <s v="Long March 2 | FSW-0 0"/>
    <x v="1"/>
    <s v="Seventh Ministry of Machine Building Industry"/>
    <s v="Long March 2"/>
    <s v="FSW-0 0"/>
    <s v="11/05/1974 9:40 a.m."/>
    <x v="17"/>
    <s v="Launch Area 2B | Jiuquan, People's Republic of China"/>
    <x v="2"/>
    <x v="2"/>
    <x v="2"/>
  </r>
  <r>
    <s v="Delta 2310 | NOAA 4"/>
    <x v="0"/>
    <s v="United States Air Force"/>
    <s v="Delta 2310"/>
    <s v="NOAA 4"/>
    <s v="11/15/1974 5:11 p.m."/>
    <x v="17"/>
    <s v="Space Launch Complex 2W | Vandenberg SFB, CA, USA"/>
    <x v="1"/>
    <x v="1"/>
    <x v="1"/>
  </r>
  <r>
    <s v="Voskhod | Zenit-4MK 33"/>
    <x v="0"/>
    <s v="Soviet Space Program"/>
    <s v="Voskhod"/>
    <s v="Zenit-4MK 33"/>
    <s v="11/16/1974 11:45 a.m."/>
    <x v="17"/>
    <s v="43/4 (43R) | Plesetsk Cosmodrome, Russian Federation"/>
    <x v="3"/>
    <x v="3"/>
    <x v="3"/>
  </r>
  <r>
    <s v="Kosmos 11K63 | DS-P1-Yu 73"/>
    <x v="0"/>
    <s v="Soviet Space Program"/>
    <s v="Kosmos 11K63"/>
    <s v="DS-P1-Yu 73"/>
    <s v="11/20/1974 11:59 a.m."/>
    <x v="17"/>
    <s v="133/3 (133L) | Plesetsk Cosmodrome, Russian Federation"/>
    <x v="3"/>
    <x v="3"/>
    <x v="3"/>
  </r>
  <r>
    <s v="Molniya-M | Molniya-3 11L"/>
    <x v="0"/>
    <s v="Soviet Space Program"/>
    <s v="Molniya-M"/>
    <s v="Molniya-3 11L"/>
    <s v="11/21/1974 10:33 a.m."/>
    <x v="17"/>
    <s v="41/1 | Plesetsk Cosmodrome, Russian Federation"/>
    <x v="3"/>
    <x v="3"/>
    <x v="3"/>
  </r>
  <r>
    <s v="Atlas SLV-3D Centaur | INTELSAT IV F8"/>
    <x v="0"/>
    <s v="United States Air Force"/>
    <s v="Atlas SLV-3D Centaur"/>
    <s v="INTELSAT IV F8"/>
    <s v="11/21/1974 11:43 p.m."/>
    <x v="17"/>
    <s v="Launch Complex 36B | Cape Canaveral, FL, USA"/>
    <x v="1"/>
    <x v="1"/>
    <x v="1"/>
  </r>
  <r>
    <s v="Delta 2313 | Skynet IIB"/>
    <x v="0"/>
    <s v="United States Air Force"/>
    <s v="Delta 2313"/>
    <s v="Skynet IIB"/>
    <s v="11/23/1974 12:28 a.m."/>
    <x v="17"/>
    <s v="Space Launch Complex 17B | Cape Canaveral, FL, USA"/>
    <x v="1"/>
    <x v="1"/>
    <x v="1"/>
  </r>
  <r>
    <s v="Voskhod | Zenit-2M 53"/>
    <x v="0"/>
    <s v="Soviet Space Program"/>
    <s v="Voskhod"/>
    <s v="Zenit-2M 53"/>
    <s v="11/27/1974 11:44 a.m."/>
    <x v="17"/>
    <s v="43/4 (43R) | Plesetsk Cosmodrome, Russian Federation"/>
    <x v="3"/>
    <x v="3"/>
    <x v="3"/>
  </r>
  <r>
    <s v="Soyuz-U | Soyuz 16"/>
    <x v="0"/>
    <s v="Soviet Space Program"/>
    <s v="Soyuz U"/>
    <s v="Soyuz 16"/>
    <s v="12/02/1974 9:40 a.m."/>
    <x v="17"/>
    <s v="1/5 | Baikonur Cosmodrome, Republic of Kazakhstan"/>
    <x v="0"/>
    <x v="0"/>
    <x v="0"/>
  </r>
  <r>
    <s v="Titan IIIE | Helios-A"/>
    <x v="0"/>
    <s v="Lockheed Martin"/>
    <s v="Titan III"/>
    <s v="Helios-A"/>
    <s v="12/10/1974 7:11 a.m."/>
    <x v="17"/>
    <s v="Space Launch Complex 41 | Cape Canaveral, FL, USA"/>
    <x v="1"/>
    <x v="1"/>
    <x v="1"/>
  </r>
  <r>
    <s v="Soyuz U | Yantar-2K 2"/>
    <x v="0"/>
    <s v="Soviet Space Program"/>
    <s v="Soyuz U"/>
    <s v="Yantar-2K 2"/>
    <s v="12/13/1974 1:30 p.m."/>
    <x v="17"/>
    <s v="43/3 (43L) | Plesetsk Cosmodrome, Russian Federation"/>
    <x v="3"/>
    <x v="3"/>
    <x v="3"/>
  </r>
  <r>
    <s v="Vostok 8A92M | Meteor-1 20 (32L)"/>
    <x v="0"/>
    <s v="Soviet Space Program"/>
    <s v="Vostok 8A92M"/>
    <s v="Meteor-1 20 (32L)"/>
    <s v="12/17/1974 11:45 a.m."/>
    <x v="17"/>
    <s v="43/4 (43R) | Plesetsk Cosmodrome, Russian Federation"/>
    <x v="3"/>
    <x v="3"/>
    <x v="3"/>
  </r>
  <r>
    <s v="Kosmos-3M | Tselina-O 25"/>
    <x v="0"/>
    <s v="Soviet Space Program"/>
    <s v="Kosmos-3M"/>
    <s v="Tselina-O 25"/>
    <s v="12/18/1974 2:11 p.m."/>
    <x v="17"/>
    <s v="132/1 (132L) | Plesetsk Cosmodrome, Russian Federation"/>
    <x v="3"/>
    <x v="3"/>
    <x v="3"/>
  </r>
  <r>
    <s v="Delta 2914 | Symphonie 1"/>
    <x v="0"/>
    <s v="United States Air Force"/>
    <s v="Delta 2914"/>
    <s v="Symphonie 1"/>
    <s v="12/19/1974 2:39 a.m."/>
    <x v="17"/>
    <s v="Space Launch Complex 17B | Cape Canaveral, FL, USA"/>
    <x v="1"/>
    <x v="1"/>
    <x v="1"/>
  </r>
  <r>
    <s v="Molniya-M | Molniya-2 11"/>
    <x v="0"/>
    <s v="Soviet Space Program"/>
    <s v="Molniya-M"/>
    <s v="Molniya-2 11"/>
    <s v="12/21/1974 2:19 a.m."/>
    <x v="17"/>
    <s v="41/1 | Plesetsk Cosmodrome, Russian Federation"/>
    <x v="3"/>
    <x v="3"/>
    <x v="3"/>
  </r>
  <r>
    <s v="Tsiklon-2 | US-P 1"/>
    <x v="0"/>
    <s v="Soviet Space Program"/>
    <s v="Tsiklon-2"/>
    <s v="US-P 1"/>
    <s v="12/24/1974 11 a.m."/>
    <x v="17"/>
    <s v="90/20 | Baikonur Cosmodrome, Republic of Kazakhstan"/>
    <x v="0"/>
    <x v="0"/>
    <x v="0"/>
  </r>
  <r>
    <s v="Proton | Salyut-4"/>
    <x v="0"/>
    <s v="Soviet Space Program"/>
    <s v="Proton"/>
    <s v="Salyut-4"/>
    <s v="12/26/1974 4:15 a.m."/>
    <x v="17"/>
    <s v="81/24 (81P) | Baikonur Cosmodrome, Republic of Kazakhstan"/>
    <x v="0"/>
    <x v="0"/>
    <x v="0"/>
  </r>
  <r>
    <s v="Kosmos-3M | Parus 1"/>
    <x v="0"/>
    <s v="Soviet Space Program"/>
    <s v="Kosmos-3M"/>
    <s v="Parus 1"/>
    <s v="12/26/1974 11:59 a.m."/>
    <x v="17"/>
    <s v="132/1 (132L) | Plesetsk Cosmodrome, Russian Federation"/>
    <x v="3"/>
    <x v="3"/>
    <x v="3"/>
  </r>
  <r>
    <s v="Voskhod | Zenit-4MK 34"/>
    <x v="0"/>
    <s v="Soviet Space Program"/>
    <s v="Voskhod"/>
    <s v="Zenit-4MK 34"/>
    <s v="12/27/1974 9:10 a.m."/>
    <x v="17"/>
    <s v="31/6 | Baikonur Cosmodrome, Republic of Kazakhstan"/>
    <x v="0"/>
    <x v="0"/>
    <x v="0"/>
  </r>
  <r>
    <s v="Soyuz | Soyuz 17"/>
    <x v="0"/>
    <s v="Soviet Space Program"/>
    <s v="Soyuz"/>
    <s v="Soyuz 17"/>
    <s v="01/10/1975 9:43 p.m."/>
    <x v="18"/>
    <s v="1/5 | Baikonur Cosmodrome, Republic of Kazakhstan"/>
    <x v="0"/>
    <x v="0"/>
    <x v="0"/>
  </r>
  <r>
    <s v="Voskhod | Zenit-2M 54"/>
    <x v="0"/>
    <s v="Soviet Space Program"/>
    <s v="Voskhod"/>
    <s v="Zenit-2M 54"/>
    <s v="01/17/1975 9 a.m."/>
    <x v="18"/>
    <s v="31/6 | Baikonur Cosmodrome, Republic of Kazakhstan"/>
    <x v="0"/>
    <x v="0"/>
    <x v="0"/>
  </r>
  <r>
    <s v="Kosmos 11K63 | DS-P1-Yu 74"/>
    <x v="0"/>
    <s v="Soviet Space Program"/>
    <s v="Kosmos 11K63"/>
    <s v="DS-P1-Yu 74"/>
    <s v="01/21/1975 11:04 a.m."/>
    <x v="18"/>
    <s v="133/3 (133L) | Plesetsk Cosmodrome, Russian Federation"/>
    <x v="3"/>
    <x v="3"/>
    <x v="3"/>
  </r>
  <r>
    <s v="Delta 2910 | Landsat 2"/>
    <x v="0"/>
    <s v="United States Air Force"/>
    <s v="Delta 2910"/>
    <s v="Landsat 2"/>
    <s v="01/22/1975 5:55 p.m."/>
    <x v="18"/>
    <s v="Space Launch Complex 2W | Vandenberg SFB, CA, USA"/>
    <x v="1"/>
    <x v="1"/>
    <x v="1"/>
  </r>
  <r>
    <s v="Voskhod | Zenit-4MK 35"/>
    <x v="0"/>
    <s v="Soviet Space Program"/>
    <s v="Voskhod"/>
    <s v="Zenit-4MK 35"/>
    <s v="01/23/1975 11 a.m."/>
    <x v="18"/>
    <s v="41/1 | Plesetsk Cosmodrome, Russian Federation"/>
    <x v="3"/>
    <x v="3"/>
    <x v="3"/>
  </r>
  <r>
    <s v="Kosmos 11K63 | DS-P1-Yu 75"/>
    <x v="0"/>
    <s v="Soviet Space Program"/>
    <s v="Kosmos 11K63"/>
    <s v="DS-P1-Yu 75"/>
    <s v="01/28/1975 12:05 p.m."/>
    <x v="18"/>
    <s v="133/3 (133L) | Plesetsk Cosmodrome, Russian Federation"/>
    <x v="3"/>
    <x v="3"/>
    <x v="3"/>
  </r>
  <r>
    <s v="Molniya-M | US-K 4"/>
    <x v="0"/>
    <s v="Soviet Space Program"/>
    <s v="Molniya-M"/>
    <s v="US-K 4"/>
    <s v="01/30/1975 3:02 p.m."/>
    <x v="18"/>
    <s v="41/1 | Plesetsk Cosmodrome, Russian Federation"/>
    <x v="3"/>
    <x v="3"/>
    <x v="3"/>
  </r>
  <r>
    <s v="Kosmos-3M | Tselina-O 26"/>
    <x v="0"/>
    <s v="Soviet Space Program"/>
    <s v="Kosmos-3M"/>
    <s v="Tselina-O 26"/>
    <s v="02/05/1975 1:15 p.m."/>
    <x v="18"/>
    <s v="132/1 (132L) | Plesetsk Cosmodrome, Russian Federation"/>
    <x v="3"/>
    <x v="3"/>
    <x v="3"/>
  </r>
  <r>
    <s v="Molniya-M | Molniya-2 12"/>
    <x v="0"/>
    <s v="Soviet Space Program"/>
    <s v="Molniya-M"/>
    <s v="Molniya-2 12"/>
    <s v="02/06/1975 4:49 a.m."/>
    <x v="18"/>
    <s v="41/1 | Plesetsk Cosmodrome, Russian Federation"/>
    <x v="3"/>
    <x v="3"/>
    <x v="3"/>
  </r>
  <r>
    <s v="Diamant BP4 | Starlette"/>
    <x v="0"/>
    <s v="National Center of Space Research"/>
    <s v="Diamant BP4"/>
    <s v="Starlette"/>
    <s v="02/06/1975 4:35 p.m."/>
    <x v="18"/>
    <s v="Diamant Launch Area | Kourou, French Guiana"/>
    <x v="7"/>
    <x v="7"/>
    <x v="7"/>
  </r>
  <r>
    <s v="Delta 2914 | SMS 2"/>
    <x v="0"/>
    <s v="United States Air Force"/>
    <s v="Delta 2914"/>
    <s v="SMS 2"/>
    <s v="02/06/1975 10:04 p.m."/>
    <x v="18"/>
    <s v="Space Launch Complex 17B | Cape Canaveral, FL, USA"/>
    <x v="1"/>
    <x v="1"/>
    <x v="1"/>
  </r>
  <r>
    <s v="Kosmos-3M | Sfera 13"/>
    <x v="0"/>
    <s v="Soviet Space Program"/>
    <s v="Kosmos-3M"/>
    <s v="Sfera 13"/>
    <s v="02/12/1975 3:30 a.m."/>
    <x v="18"/>
    <s v="132/1 (132L) | Plesetsk Cosmodrome, Russian Federation"/>
    <x v="3"/>
    <x v="3"/>
    <x v="3"/>
  </r>
  <r>
    <s v="Voskhod | Zenit-4MK 36"/>
    <x v="0"/>
    <s v="Soviet Space Program"/>
    <s v="Voskhod"/>
    <s v="Zenit-4MK 36"/>
    <s v="02/12/1975 2:30 p.m."/>
    <x v="18"/>
    <s v="41/1 | Plesetsk Cosmodrome, Russian Federation"/>
    <x v="3"/>
    <x v="3"/>
    <x v="3"/>
  </r>
  <r>
    <s v="Atlas SLV-3D Centaur | INTELSAT IV F6"/>
    <x v="1"/>
    <s v="United States Air Force"/>
    <s v="Atlas SLV-3D Centaur"/>
    <s v="INTELSAT IV F6"/>
    <s v="02/20/1975 11:35 p.m."/>
    <x v="18"/>
    <s v="Launch Complex 36A | Cape Canaveral, FL, USA"/>
    <x v="1"/>
    <x v="1"/>
    <x v="1"/>
  </r>
  <r>
    <s v="Mu-3C | Taiyo"/>
    <x v="0"/>
    <s v="Institute of Space and Astronautical Science"/>
    <s v="Mu-3C"/>
    <s v="Taiyo"/>
    <s v="02/24/1975 5:25 a.m."/>
    <x v="18"/>
    <s v="Mu Center | Uchinoura Space Center, Japan"/>
    <x v="5"/>
    <x v="5"/>
    <x v="5"/>
  </r>
  <r>
    <s v="Voskhod | Zenit-4MK 37"/>
    <x v="0"/>
    <s v="Soviet Space Program"/>
    <s v="Voskhod"/>
    <s v="Zenit-4MK 37"/>
    <s v="02/26/1975 9 a.m."/>
    <x v="18"/>
    <s v="31/6 | Baikonur Cosmodrome, Republic of Kazakhstan"/>
    <x v="0"/>
    <x v="0"/>
    <x v="0"/>
  </r>
  <r>
    <s v="Kosmos-3M | Strela-1M 81-88"/>
    <x v="0"/>
    <s v="Soviet Space Program"/>
    <s v="Kosmos-3M"/>
    <s v="Strela-1M 81-88"/>
    <s v="02/28/1975 2:01 p.m."/>
    <x v="18"/>
    <s v="132/2 | Plesetsk Cosmodrome, Russian Federation"/>
    <x v="3"/>
    <x v="3"/>
    <x v="3"/>
  </r>
  <r>
    <s v="Titan 34B | Jumpseat 4"/>
    <x v="0"/>
    <s v="United States Air Force"/>
    <s v="Titan 34B"/>
    <s v="Jumpseat 4"/>
    <s v="03/10/1975 4:41 a.m."/>
    <x v="18"/>
    <s v="Space Launch Complex 4W | Vandenberg SFB, CA, USA"/>
    <x v="1"/>
    <x v="1"/>
    <x v="1"/>
  </r>
  <r>
    <s v="Voskhod | Zenit-4MK 38"/>
    <x v="0"/>
    <s v="Soviet Space Program"/>
    <s v="Voskhod"/>
    <s v="Zenit-4MK 38"/>
    <s v="03/12/1975 8:55 a.m."/>
    <x v="18"/>
    <s v="31/6 | Baikonur Cosmodrome, Republic of Kazakhstan"/>
    <x v="0"/>
    <x v="0"/>
    <x v="0"/>
  </r>
  <r>
    <s v="Soyuz U | Zenit-4MT 8"/>
    <x v="0"/>
    <s v="Soviet Space Program"/>
    <s v="Soyuz U"/>
    <s v="Zenit-4MT 8"/>
    <s v="03/21/1975 6:50 a.m."/>
    <x v="18"/>
    <s v="43/3 (43L) | Plesetsk Cosmodrome, Russian Federation"/>
    <x v="3"/>
    <x v="3"/>
    <x v="3"/>
  </r>
  <r>
    <s v="Voskhod | Zenit-2M 55"/>
    <x v="0"/>
    <s v="Soviet Space Program"/>
    <s v="Voskhod"/>
    <s v="Zenit-2M 55"/>
    <s v="03/26/1975 8:50 a.m."/>
    <x v="18"/>
    <s v="41/1 | Plesetsk Cosmodrome, Russian Federation"/>
    <x v="3"/>
    <x v="3"/>
    <x v="3"/>
  </r>
  <r>
    <s v="Voskhod | Zenit-4MK 39"/>
    <x v="0"/>
    <s v="Soviet Space Program"/>
    <s v="Voskhod"/>
    <s v="Zenit-4MK 39"/>
    <s v="03/27/1975 8 a.m."/>
    <x v="18"/>
    <s v="31/6 | Baikonur Cosmodrome, Republic of Kazakhstan"/>
    <x v="0"/>
    <x v="0"/>
    <x v="0"/>
  </r>
  <r>
    <s v="Kosmos-3M | DS-U2-IK 6"/>
    <x v="0"/>
    <s v="Soviet Space Program"/>
    <s v="Kosmos-3M"/>
    <s v="DS-U2-IK 6"/>
    <s v="03/27/1975 2:30 p.m."/>
    <x v="18"/>
    <s v="132/1 (132L) | Plesetsk Cosmodrome, Russian Federation"/>
    <x v="3"/>
    <x v="3"/>
    <x v="3"/>
  </r>
  <r>
    <s v="Vostok 8A92M | Meteor-1 21 (31L)"/>
    <x v="0"/>
    <s v="Soviet Space Program"/>
    <s v="Vostok 8A92M"/>
    <s v="Meteor-1 21 (31L)"/>
    <s v="04/01/1975 12:30 p.m."/>
    <x v="18"/>
    <s v="41/1 | Plesetsk Cosmodrome, Russian Federation"/>
    <x v="3"/>
    <x v="3"/>
    <x v="3"/>
  </r>
  <r>
    <s v="Tsiklon-2 | US-A 9"/>
    <x v="0"/>
    <s v="Soviet Space Program"/>
    <s v="Tsiklon-2"/>
    <s v="US-A 9"/>
    <s v="04/02/1975 11 a.m."/>
    <x v="18"/>
    <s v="90/20 | Baikonur Cosmodrome, Republic of Kazakhstan"/>
    <x v="0"/>
    <x v="0"/>
    <x v="0"/>
  </r>
  <r>
    <s v="Soyuz | Soyuz 7K-T No.39 (Soyuz 18a / Soyuz 18-1)"/>
    <x v="1"/>
    <s v="Soviet Space Program"/>
    <s v="Soyuz"/>
    <s v="Soyuz 7K-T No.39 (Soyuz 18a / Soyuz 18-1)"/>
    <s v="04/05/1975 11:04 a.m."/>
    <x v="18"/>
    <s v="1/5 | Baikonur Cosmodrome, Republic of Kazakhstan"/>
    <x v="0"/>
    <x v="0"/>
    <x v="0"/>
  </r>
  <r>
    <s v="Tsiklon-2 | US-A 10"/>
    <x v="0"/>
    <s v="Soviet Space Program"/>
    <s v="Tsiklon-2"/>
    <s v="US-A 10"/>
    <s v="04/07/1975 11 a.m."/>
    <x v="18"/>
    <s v="90/20 | Baikonur Cosmodrome, Republic of Kazakhstan"/>
    <x v="0"/>
    <x v="0"/>
    <x v="0"/>
  </r>
  <r>
    <s v="Kosmos 11K63 | DS-P1-Yu 76"/>
    <x v="0"/>
    <s v="Soviet Space Program"/>
    <s v="Kosmos 11K63"/>
    <s v="DS-P1-Yu 76"/>
    <s v="04/08/1975 6:29 p.m."/>
    <x v="18"/>
    <s v="133/3 (133L) | Plesetsk Cosmodrome, Russian Federation"/>
    <x v="3"/>
    <x v="3"/>
    <x v="3"/>
  </r>
  <r>
    <s v="Delta 1410 | Geos 3"/>
    <x v="0"/>
    <s v="United States Air Force"/>
    <s v="Delta 1410"/>
    <s v="Geos 3"/>
    <s v="04/09/1975 11:58 p.m."/>
    <x v="18"/>
    <s v="Space Launch Complex 2W | Vandenberg SFB, CA, USA"/>
    <x v="1"/>
    <x v="1"/>
    <x v="1"/>
  </r>
  <r>
    <s v="Kosmos-3M | Parus 2"/>
    <x v="0"/>
    <s v="Soviet Space Program"/>
    <s v="Kosmos-3M"/>
    <s v="Parus 2"/>
    <s v="04/11/1975 7:57 a.m."/>
    <x v="18"/>
    <s v="132/1 (132L) | Plesetsk Cosmodrome, Russian Federation"/>
    <x v="3"/>
    <x v="3"/>
    <x v="3"/>
  </r>
  <r>
    <s v="Atlas F | P72-2"/>
    <x v="1"/>
    <s v="United States Air Force"/>
    <s v="Atlas F"/>
    <s v="P72-2"/>
    <s v="04/13/1975 12:51 a.m."/>
    <x v="18"/>
    <s v="Space Launch Complex 3W | Vandenberg SFB, CA, USA"/>
    <x v="1"/>
    <x v="1"/>
    <x v="1"/>
  </r>
  <r>
    <s v="Molniya-M | Molniya-3 12L"/>
    <x v="0"/>
    <s v="Soviet Space Program"/>
    <s v="Molniya-M"/>
    <s v="Molniya-3 12L"/>
    <s v="04/14/1975 5:52 p.m."/>
    <x v="18"/>
    <s v="41/1 | Plesetsk Cosmodrome, Russian Federation"/>
    <x v="3"/>
    <x v="3"/>
    <x v="3"/>
  </r>
  <r>
    <s v="Soyuz U | Zenit-4MK 40"/>
    <x v="0"/>
    <s v="Soviet Space Program"/>
    <s v="Soyuz U"/>
    <s v="Zenit-4MK 40"/>
    <s v="04/16/1975 8 a.m."/>
    <x v="18"/>
    <s v="31/6 | Baikonur Cosmodrome, Republic of Kazakhstan"/>
    <x v="0"/>
    <x v="0"/>
    <x v="0"/>
  </r>
  <r>
    <s v="Voskhod | Zenit-2M 56"/>
    <x v="0"/>
    <s v="Soviet Space Program"/>
    <s v="Voskhod"/>
    <s v="Zenit-2M 56"/>
    <s v="04/18/1975 10 a.m."/>
    <x v="18"/>
    <s v="41/1 | Plesetsk Cosmodrome, Russian Federation"/>
    <x v="3"/>
    <x v="3"/>
    <x v="3"/>
  </r>
  <r>
    <s v="Titan 24B | KH-8 44"/>
    <x v="0"/>
    <s v="United States Air Force"/>
    <s v="Titan 24B"/>
    <s v="KH-8 44"/>
    <s v="04/18/1975 4:45 p.m."/>
    <x v="18"/>
    <s v="Space Launch Complex 4W | Vandenberg SFB, CA, USA"/>
    <x v="1"/>
    <x v="1"/>
    <x v="1"/>
  </r>
  <r>
    <s v="Kosmos-3M | Aryabhata"/>
    <x v="0"/>
    <s v="Soviet Space Program"/>
    <s v="Kosmos-3M"/>
    <s v="Aryabhata"/>
    <s v="04/19/1975 7:58 a.m."/>
    <x v="18"/>
    <s v="107/2 | Kapustin Yar, Russian Federation"/>
    <x v="3"/>
    <x v="3"/>
    <x v="3"/>
  </r>
  <r>
    <s v="Kosmos-3M | Zaliv 19"/>
    <x v="0"/>
    <s v="Soviet Space Program"/>
    <s v="Kosmos-3M"/>
    <s v="Zaliv 19"/>
    <s v="04/22/1975 9:10 p.m."/>
    <x v="18"/>
    <s v="132/1 (132L) | Plesetsk Cosmodrome, Russian Federation"/>
    <x v="3"/>
    <x v="3"/>
    <x v="3"/>
  </r>
  <r>
    <s v="Voskhod | Zenit-4MK 41"/>
    <x v="0"/>
    <s v="Soviet Space Program"/>
    <s v="Voskhod"/>
    <s v="Zenit-4MK 41"/>
    <s v="04/24/1975 8:04 a.m."/>
    <x v="18"/>
    <s v="43/3 (43L) | Plesetsk Cosmodrome, Russian Federation"/>
    <x v="3"/>
    <x v="3"/>
    <x v="3"/>
  </r>
  <r>
    <s v="Molniya-M | Molniya-1 29"/>
    <x v="0"/>
    <s v="Soviet Space Program"/>
    <s v="Molniya-M"/>
    <s v="Molniya-1 29"/>
    <s v="04/29/1975 10:23 a.m."/>
    <x v="18"/>
    <s v="41/1 | Plesetsk Cosmodrome, Russian Federation"/>
    <x v="3"/>
    <x v="3"/>
    <x v="3"/>
  </r>
  <r>
    <s v="Scout F-1 | SAS 3"/>
    <x v="0"/>
    <s v="National Aeronautics and Space Administration"/>
    <s v="Scout F-1"/>
    <s v="SAS 3"/>
    <s v="05/07/1975 10:45 p.m."/>
    <x v="18"/>
    <s v="San Marco platform | Broglio Space Center, Kenya"/>
    <x v="3"/>
    <x v="3"/>
    <x v="3"/>
  </r>
  <r>
    <s v="Delta 2914 | Anik A3"/>
    <x v="0"/>
    <s v="United States Air Force"/>
    <s v="Delta 2914"/>
    <s v="Anik A3"/>
    <s v="05/07/1975 11:35 p.m."/>
    <x v="18"/>
    <s v="Space Launch Complex 17B | Cape Canaveral, FL, USA"/>
    <x v="1"/>
    <x v="1"/>
    <x v="1"/>
  </r>
  <r>
    <s v="Diamant BP4 | Castor &amp; Pollux"/>
    <x v="0"/>
    <s v="National Center of Space Research"/>
    <s v="Diamant BP4"/>
    <s v="Castor &amp; Pollux"/>
    <s v="05/17/1975 10:32 a.m."/>
    <x v="18"/>
    <s v="Diamant Launch Area | Kourou, French Guiana"/>
    <x v="7"/>
    <x v="7"/>
    <x v="7"/>
  </r>
  <r>
    <s v="Titan IIIC | DSCS-2 5 &amp; 6"/>
    <x v="0"/>
    <s v="United States Air Force"/>
    <s v="Titan IIIC"/>
    <s v="DSCS-2 5 &amp; 6"/>
    <s v="05/20/1975 2:03 p.m."/>
    <x v="18"/>
    <s v="Space Launch Complex 40 | Cape Canaveral, FL, USA"/>
    <x v="1"/>
    <x v="1"/>
    <x v="1"/>
  </r>
  <r>
    <s v="Voskhod | Zenit-2M 57"/>
    <x v="0"/>
    <s v="Soviet Space Program"/>
    <s v="Voskhod"/>
    <s v="Zenit-2M 57"/>
    <s v="05/21/1975 6:59 a.m."/>
    <x v="18"/>
    <s v="31/6 | Baikonur Cosmodrome, Republic of Kazakhstan"/>
    <x v="0"/>
    <x v="0"/>
    <x v="0"/>
  </r>
  <r>
    <s v="Atlas SLV-3D Centaur | INTELSAT IV F1"/>
    <x v="0"/>
    <s v="United States Air Force"/>
    <s v="Atlas SLV-3D Centaur"/>
    <s v="INTELSAT IV F1"/>
    <s v="05/22/1975 10:04 p.m."/>
    <x v="18"/>
    <s v="Launch Complex 36A | Cape Canaveral, FL, USA"/>
    <x v="1"/>
    <x v="1"/>
    <x v="1"/>
  </r>
  <r>
    <s v="Thor Burner 2A | DMSP-5C F2"/>
    <x v="0"/>
    <s v="United States Air Force"/>
    <s v="Thor Burner 2A"/>
    <s v="DMSP-5C F2"/>
    <s v="05/24/1975 3:22 a.m."/>
    <x v="18"/>
    <s v="Space Launch Complex 10W | Vandenberg SFB, CA, USA"/>
    <x v="1"/>
    <x v="1"/>
    <x v="1"/>
  </r>
  <r>
    <s v="Soyuz | Soyuz 18"/>
    <x v="0"/>
    <s v="Soviet Space Program"/>
    <s v="Soyuz"/>
    <s v="Soyuz 18"/>
    <s v="05/24/1975 2:58 p.m."/>
    <x v="18"/>
    <s v="1/5 | Baikonur Cosmodrome, Republic of Kazakhstan"/>
    <x v="0"/>
    <x v="0"/>
    <x v="0"/>
  </r>
  <r>
    <s v="Kosmos-3M | Strela-1M 89-96"/>
    <x v="0"/>
    <s v="Soviet Space Program"/>
    <s v="Kosmos-3M"/>
    <s v="Strela-1M 89-96"/>
    <s v="05/28/1975 12:25 a.m."/>
    <x v="18"/>
    <s v="132/1 (132L) | Plesetsk Cosmodrome, Russian Federation"/>
    <x v="3"/>
    <x v="3"/>
    <x v="3"/>
  </r>
  <r>
    <s v="Voskhod | Zenit-4MK 42"/>
    <x v="0"/>
    <s v="Soviet Space Program"/>
    <s v="Voskhod"/>
    <s v="Zenit-4MK 42"/>
    <s v="05/28/1975 7:29 a.m."/>
    <x v="18"/>
    <s v="31/6 | Baikonur Cosmodrome, Republic of Kazakhstan"/>
    <x v="0"/>
    <x v="0"/>
    <x v="0"/>
  </r>
  <r>
    <s v="Voskhod | Zenit-2M/NKh 1"/>
    <x v="0"/>
    <s v="Soviet Space Program"/>
    <s v="Voskhod"/>
    <s v="Zenit-2M/NKh 1"/>
    <s v="05/30/1975 6:45 a.m."/>
    <x v="18"/>
    <s v="43/3 (43L) | Plesetsk Cosmodrome, Russian Federation"/>
    <x v="3"/>
    <x v="3"/>
    <x v="3"/>
  </r>
  <r>
    <s v="Kosmos-3M | DS-U3-IK 5"/>
    <x v="1"/>
    <s v="Soviet Space Program"/>
    <s v="Kosmos-3M"/>
    <s v="DS-U3-IK 5"/>
    <s v="06/03/1975 9 a.m."/>
    <x v="18"/>
    <s v="107/2 | Kapustin Yar, Russian Federation"/>
    <x v="3"/>
    <x v="3"/>
    <x v="3"/>
  </r>
  <r>
    <s v="Voskhod | Zenit-4MK 43"/>
    <x v="0"/>
    <s v="Soviet Space Program"/>
    <s v="Voskhod"/>
    <s v="Zenit-4MK 43"/>
    <s v="06/03/1975 1:20 p.m."/>
    <x v="18"/>
    <s v="43/3 (43L) | Plesetsk Cosmodrome, Russian Federation"/>
    <x v="3"/>
    <x v="3"/>
    <x v="3"/>
  </r>
  <r>
    <s v="Molniya-M | Molniya-1K 30"/>
    <x v="0"/>
    <s v="Soviet Space Program"/>
    <s v="Molniya-M"/>
    <s v="Molniya-1K 30"/>
    <s v="06/05/1975 1:37 a.m."/>
    <x v="18"/>
    <s v="41/1 | Plesetsk Cosmodrome, Russian Federation"/>
    <x v="3"/>
    <x v="3"/>
    <x v="3"/>
  </r>
  <r>
    <s v="Proton | Venera-9"/>
    <x v="0"/>
    <s v="Soviet Space Program"/>
    <s v="Proton"/>
    <s v="Venera-9"/>
    <s v="06/08/1975 2:38 a.m."/>
    <x v="18"/>
    <s v="81/24 (81P) | Baikonur Cosmodrome, Republic of Kazakhstan"/>
    <x v="0"/>
    <x v="0"/>
    <x v="0"/>
  </r>
  <r>
    <s v="Titan IIID | KH-9 10"/>
    <x v="0"/>
    <s v="United States Air Force"/>
    <s v="Titan IIID"/>
    <s v="KH-9 10"/>
    <s v="06/08/1975 6:30 p.m."/>
    <x v="18"/>
    <s v="Space Launch Complex 4E | Vandenberg SFB, CA, USA"/>
    <x v="1"/>
    <x v="1"/>
    <x v="1"/>
  </r>
  <r>
    <s v="Delta 2910 | Nimbus 6"/>
    <x v="0"/>
    <s v="United States Air Force"/>
    <s v="Delta 2910"/>
    <s v="Nimbus 6"/>
    <s v="06/12/1975 8:12 a.m."/>
    <x v="18"/>
    <s v="Space Launch Complex 2W | Vandenberg SFB, CA, USA"/>
    <x v="1"/>
    <x v="1"/>
    <x v="1"/>
  </r>
  <r>
    <s v="Soyuz U | Zenit-4MK 44"/>
    <x v="0"/>
    <s v="Soviet Space Program"/>
    <s v="Soyuz U"/>
    <s v="Zenit-4MK 44"/>
    <s v="06/12/1975 12:30 p.m."/>
    <x v="18"/>
    <s v="43/3 (43L) | Plesetsk Cosmodrome, Russian Federation"/>
    <x v="3"/>
    <x v="3"/>
    <x v="3"/>
  </r>
  <r>
    <s v="Proton | Venera-10"/>
    <x v="0"/>
    <s v="Soviet Space Program"/>
    <s v="Proton"/>
    <s v="Venera-10"/>
    <s v="06/14/1975 3 a.m."/>
    <x v="18"/>
    <s v="81/24 (81P) | Baikonur Cosmodrome, Republic of Kazakhstan"/>
    <x v="0"/>
    <x v="0"/>
    <x v="0"/>
  </r>
  <r>
    <s v="Atlas SLV-3A Agena D | Canyon 6"/>
    <x v="0"/>
    <s v="United States Air Force"/>
    <s v="Atlas SLV-3A Agena D"/>
    <s v="Canyon 6"/>
    <s v="06/18/1975 9 a.m."/>
    <x v="18"/>
    <s v="Space Launch Complex 13 | Cape Canaveral, FL, USA"/>
    <x v="1"/>
    <x v="1"/>
    <x v="1"/>
  </r>
  <r>
    <s v="Vostok 8A92M | Tselina-D 7"/>
    <x v="0"/>
    <s v="Soviet Space Program"/>
    <s v="Vostok 8A92M"/>
    <s v="Tselina-D 7"/>
    <s v="06/20/1975 6:54 a.m."/>
    <x v="18"/>
    <s v="41/1 | Plesetsk Cosmodrome, Russian Federation"/>
    <x v="3"/>
    <x v="3"/>
    <x v="3"/>
  </r>
  <r>
    <s v="Delta 1910 | OSO 8"/>
    <x v="0"/>
    <s v="United States Air Force"/>
    <s v="Delta 1910"/>
    <s v="OSO 8"/>
    <s v="06/21/1975 11:43 a.m."/>
    <x v="18"/>
    <s v="Space Launch Complex 17B | Cape Canaveral, FL, USA"/>
    <x v="1"/>
    <x v="1"/>
    <x v="1"/>
  </r>
  <r>
    <s v="Kosmos 11K63 | DS-P1-Yu 77"/>
    <x v="0"/>
    <s v="Soviet Space Program"/>
    <s v="Kosmos 11K63"/>
    <s v="DS-P1-Yu 77"/>
    <s v="06/24/1975 12:04 p.m."/>
    <x v="18"/>
    <s v="133/3 (133L) | Plesetsk Cosmodrome, Russian Federation"/>
    <x v="3"/>
    <x v="3"/>
    <x v="3"/>
  </r>
  <r>
    <s v="Voskhod | Zenit-4MK 45"/>
    <x v="0"/>
    <s v="Soviet Space Program"/>
    <s v="Voskhod"/>
    <s v="Zenit-4MK 45"/>
    <s v="06/25/1975 12:59 p.m."/>
    <x v="18"/>
    <s v="43/3 (43L) | Plesetsk Cosmodrome, Russian Federation"/>
    <x v="3"/>
    <x v="3"/>
    <x v="3"/>
  </r>
  <r>
    <s v="Voskhod | Zenit-2M 58"/>
    <x v="0"/>
    <s v="Soviet Space Program"/>
    <s v="Voskhod"/>
    <s v="Zenit-2M 58"/>
    <s v="06/27/1975 1 p.m."/>
    <x v="18"/>
    <s v="41/1 | Plesetsk Cosmodrome, Russian Federation"/>
    <x v="3"/>
    <x v="3"/>
    <x v="3"/>
  </r>
  <r>
    <s v="Voskhod | Zenit-4MK 46"/>
    <x v="0"/>
    <s v="Soviet Space Program"/>
    <s v="Voskhod"/>
    <s v="Zenit-4MK 46"/>
    <s v="07/03/1975 1:40 p.m."/>
    <x v="18"/>
    <s v="41/1 | Plesetsk Cosmodrome, Russian Federation"/>
    <x v="3"/>
    <x v="3"/>
    <x v="3"/>
  </r>
  <r>
    <s v="Kosmos-3M | Tselina-O 27"/>
    <x v="0"/>
    <s v="Soviet Space Program"/>
    <s v="Kosmos-3M"/>
    <s v="Tselina-O 27"/>
    <s v="07/04/1975 12:56 a.m."/>
    <x v="18"/>
    <s v="132/1 (132L) | Plesetsk Cosmodrome, Russian Federation"/>
    <x v="3"/>
    <x v="3"/>
    <x v="3"/>
  </r>
  <r>
    <s v="Molniya-M | Molniya-2 13"/>
    <x v="0"/>
    <s v="Soviet Space Program"/>
    <s v="Molniya-M"/>
    <s v="Molniya-2 13"/>
    <s v="07/08/1975 5:05 a.m."/>
    <x v="18"/>
    <s v="41/1 | Plesetsk Cosmodrome, Russian Federation"/>
    <x v="3"/>
    <x v="3"/>
    <x v="3"/>
  </r>
  <r>
    <s v="Vostok 8A92M | Meteor-2 1"/>
    <x v="0"/>
    <s v="Soviet Space Program"/>
    <s v="Vostok 8A92M"/>
    <s v="Meteor-2 1"/>
    <s v="07/11/1975 4:15 a.m."/>
    <x v="18"/>
    <s v="41/1 | Plesetsk Cosmodrome, Russian Federation"/>
    <x v="3"/>
    <x v="3"/>
    <x v="3"/>
  </r>
  <r>
    <s v="Soyuz-U | Soyuz 19"/>
    <x v="0"/>
    <s v="Soviet Space Program"/>
    <s v="Soyuz U"/>
    <s v="Soyuz 19"/>
    <s v="07/15/1975 12:20 p.m."/>
    <x v="18"/>
    <s v="1/5 | Baikonur Cosmodrome, Republic of Kazakhstan"/>
    <x v="0"/>
    <x v="0"/>
    <x v="0"/>
  </r>
  <r>
    <s v="Saturn IB | Apollo-Soyuz Test Project"/>
    <x v="0"/>
    <s v="National Aeronautics and Space Administration"/>
    <s v="Saturn IB"/>
    <s v="Apollo-Soyuz Test Project"/>
    <s v="07/15/1975 7:50 p.m."/>
    <x v="18"/>
    <s v="Launch Complex 39B | Kennedy Space Center, FL, USA"/>
    <x v="1"/>
    <x v="1"/>
    <x v="1"/>
  </r>
  <r>
    <s v="Kosmos 11K63 | DS-P1-I 16"/>
    <x v="0"/>
    <s v="Soviet Space Program"/>
    <s v="Kosmos 11K63"/>
    <s v="DS-P1-I 16"/>
    <s v="07/17/1975 9:10 a.m."/>
    <x v="18"/>
    <s v="133/3 (133L) | Plesetsk Cosmodrome, Russian Federation"/>
    <x v="3"/>
    <x v="3"/>
    <x v="3"/>
  </r>
  <r>
    <s v="Voskhod | Zenit-2M 59"/>
    <x v="0"/>
    <s v="Soviet Space Program"/>
    <s v="Voskhod"/>
    <s v="Zenit-2M 59"/>
    <s v="07/23/1975 1 p.m."/>
    <x v="18"/>
    <s v="43/3 (43L) | Plesetsk Cosmodrome, Russian Federation"/>
    <x v="3"/>
    <x v="3"/>
    <x v="3"/>
  </r>
  <r>
    <s v="Kosmos-3M | Taifun-1 3"/>
    <x v="0"/>
    <s v="Soviet Space Program"/>
    <s v="Kosmos-3M"/>
    <s v="Taifun-1 3"/>
    <s v="07/24/1975 7 p.m."/>
    <x v="18"/>
    <s v="132/1 (132L) | Plesetsk Cosmodrome, Russian Federation"/>
    <x v="3"/>
    <x v="3"/>
    <x v="3"/>
  </r>
  <r>
    <s v="Feng Bao 1 | JSSW 1"/>
    <x v="0"/>
    <s v="Seventh Ministry of Machine Building Industry"/>
    <s v="Feng Bao 1"/>
    <s v="JSSW 1"/>
    <s v="07/26/1975 1:30 p.m."/>
    <x v="18"/>
    <s v="Launch Area 2B | Jiuquan, People's Republic of China"/>
    <x v="2"/>
    <x v="2"/>
    <x v="2"/>
  </r>
  <r>
    <s v="Voskhod | Zenit-4MK 47"/>
    <x v="0"/>
    <s v="Soviet Space Program"/>
    <s v="Voskhod"/>
    <s v="Zenit-4MK 47"/>
    <s v="07/31/1975 1 p.m."/>
    <x v="18"/>
    <s v="43/3 (43L) | Plesetsk Cosmodrome, Russian Federation"/>
    <x v="3"/>
    <x v="3"/>
    <x v="3"/>
  </r>
  <r>
    <s v="Delta 2913 | COS-B"/>
    <x v="0"/>
    <s v="United States Air Force"/>
    <s v="Delta 2913"/>
    <s v="COS-B"/>
    <s v="08/09/1975 1:50 a.m."/>
    <x v="18"/>
    <s v="Space Launch Complex 2W | Vandenberg SFB, CA, USA"/>
    <x v="1"/>
    <x v="1"/>
    <x v="1"/>
  </r>
  <r>
    <s v="Voskhod | Zenit-4MK 48"/>
    <x v="0"/>
    <s v="Soviet Space Program"/>
    <s v="Voskhod"/>
    <s v="Zenit-4MK 48"/>
    <s v="08/13/1975 7:21 a.m."/>
    <x v="18"/>
    <s v="31/6 | Baikonur Cosmodrome, Republic of Kazakhstan"/>
    <x v="0"/>
    <x v="0"/>
    <x v="0"/>
  </r>
  <r>
    <s v="Kosmos-3M | Parus 3"/>
    <x v="0"/>
    <s v="Soviet Space Program"/>
    <s v="Kosmos-3M"/>
    <s v="Parus 3"/>
    <s v="08/14/1975 1:29 p.m."/>
    <x v="18"/>
    <s v="132/1 (132L) | Plesetsk Cosmodrome, Russian Federation"/>
    <x v="3"/>
    <x v="3"/>
    <x v="3"/>
  </r>
  <r>
    <s v="Titan IIIE | Viking 1"/>
    <x v="0"/>
    <s v="Lockheed Martin"/>
    <s v="Titan III"/>
    <s v="Viking 1"/>
    <s v="08/20/1975 9:22 p.m."/>
    <x v="18"/>
    <s v="Space Launch Complex 41 | Cape Canaveral, FL, USA"/>
    <x v="1"/>
    <x v="1"/>
    <x v="1"/>
  </r>
  <r>
    <s v="Vostok 8A92M | Tselina-D 8"/>
    <x v="0"/>
    <s v="Soviet Space Program"/>
    <s v="Vostok 8A92M"/>
    <s v="Tselina-D 8"/>
    <s v="08/22/1975 2:10 a.m."/>
    <x v="18"/>
    <s v="41/1 | Plesetsk Cosmodrome, Russian Federation"/>
    <x v="3"/>
    <x v="3"/>
    <x v="3"/>
  </r>
  <r>
    <s v="Delta 2914 | Symphonie 2"/>
    <x v="0"/>
    <s v="United States Air Force"/>
    <s v="Delta 2914"/>
    <s v="Symphonie 2"/>
    <s v="08/27/1975 1:42 a.m."/>
    <x v="18"/>
    <s v="Space Launch Complex 17A | Cape Canaveral, FL, USA"/>
    <x v="1"/>
    <x v="1"/>
    <x v="1"/>
  </r>
  <r>
    <s v="Voskhod | Zenit-4MK 49"/>
    <x v="0"/>
    <s v="Soviet Space Program"/>
    <s v="Voskhod"/>
    <s v="Zenit-4MK 49"/>
    <s v="08/27/1975 2:45 p.m."/>
    <x v="18"/>
    <s v="41/1 | Plesetsk Cosmodrome, Russian Federation"/>
    <x v="3"/>
    <x v="3"/>
    <x v="3"/>
  </r>
  <r>
    <s v="Molniya-M | Molniya-1 31"/>
    <x v="0"/>
    <s v="Soviet Space Program"/>
    <s v="Molniya-M"/>
    <s v="Molniya-1 31"/>
    <s v="09/02/1975 1:09 p.m."/>
    <x v="18"/>
    <s v="41/1 | Plesetsk Cosmodrome, Russian Federation"/>
    <x v="3"/>
    <x v="3"/>
    <x v="3"/>
  </r>
  <r>
    <s v="Soyuz U | Yantar-2K 3"/>
    <x v="0"/>
    <s v="Soviet Space Program"/>
    <s v="Soyuz U"/>
    <s v="Yantar-2K 3"/>
    <s v="09/05/1975 2:49 p.m."/>
    <x v="18"/>
    <s v="43/3 (43L) | Plesetsk Cosmodrome, Russian Federation"/>
    <x v="3"/>
    <x v="3"/>
    <x v="3"/>
  </r>
  <r>
    <s v="Molniya-M | Molniya-2 14"/>
    <x v="0"/>
    <s v="Soviet Space Program"/>
    <s v="Molniya-M"/>
    <s v="Molniya-2 14"/>
    <s v="09/09/1975 12:19 a.m."/>
    <x v="18"/>
    <s v="41/1 | Plesetsk Cosmodrome, Russian Federation"/>
    <x v="3"/>
    <x v="3"/>
    <x v="3"/>
  </r>
  <r>
    <s v="N-I | Kiku-1"/>
    <x v="0"/>
    <s v="National Space Development Agency of Japan"/>
    <s v="N-I"/>
    <s v="Kiku-1"/>
    <s v="09/09/1975 5:30 a.m."/>
    <x v="18"/>
    <s v="Unknown Pad | Tanegashima, Japan"/>
    <x v="5"/>
    <x v="5"/>
    <x v="5"/>
  </r>
  <r>
    <s v="Titan IIIE | Viking 2"/>
    <x v="0"/>
    <s v="Lockheed Martin"/>
    <s v="Titan III"/>
    <s v="Viking 2"/>
    <s v="09/09/1975 6:39 p.m."/>
    <x v="18"/>
    <s v="Space Launch Complex 41 | Cape Canaveral, FL, USA"/>
    <x v="1"/>
    <x v="1"/>
    <x v="1"/>
  </r>
  <r>
    <s v="Soyuz U | Zenit-4MT 9"/>
    <x v="0"/>
    <s v="Soviet Space Program"/>
    <s v="Soyuz U"/>
    <s v="Zenit-4MT 9"/>
    <s v="09/12/1975 5:30 a.m."/>
    <x v="18"/>
    <s v="43/3 (43L) | Plesetsk Cosmodrome, Russian Federation"/>
    <x v="3"/>
    <x v="3"/>
    <x v="3"/>
  </r>
  <r>
    <s v="Voskhod | Zenit-4MK 50"/>
    <x v="0"/>
    <s v="Soviet Space Program"/>
    <s v="Voskhod"/>
    <s v="Zenit-4MK 50"/>
    <s v="09/16/1975 9 a.m."/>
    <x v="18"/>
    <s v="31/6 | Baikonur Cosmodrome, Republic of Kazakhstan"/>
    <x v="0"/>
    <x v="0"/>
    <x v="0"/>
  </r>
  <r>
    <s v="Kosmos-3M | Strela-1M 97-104"/>
    <x v="0"/>
    <s v="Soviet Space Program"/>
    <s v="Kosmos-3M"/>
    <s v="Strela-1M 97-104"/>
    <s v="09/17/1975 7:10 a.m."/>
    <x v="18"/>
    <s v="132/1 (132L) | Plesetsk Cosmodrome, Russian Federation"/>
    <x v="3"/>
    <x v="3"/>
    <x v="3"/>
  </r>
  <r>
    <s v="Vostok 8A92M | Meteor-1 22 (28L)"/>
    <x v="0"/>
    <s v="Soviet Space Program"/>
    <s v="Vostok 8A92M"/>
    <s v="Meteor-1 22 (28L)"/>
    <s v="09/18/1975 12:12 a.m."/>
    <x v="18"/>
    <s v="41/1 | Plesetsk Cosmodrome, Russian Federation"/>
    <x v="3"/>
    <x v="3"/>
    <x v="3"/>
  </r>
  <r>
    <s v="Voskhod | Zenit-2M 60"/>
    <x v="0"/>
    <s v="Soviet Space Program"/>
    <s v="Voskhod"/>
    <s v="Zenit-2M 60"/>
    <s v="09/23/1975 9:59 a.m."/>
    <x v="18"/>
    <s v="41/1 | Plesetsk Cosmodrome, Russian Federation"/>
    <x v="3"/>
    <x v="3"/>
    <x v="3"/>
  </r>
  <r>
    <s v="Kosmos-3M | Sfera 14"/>
    <x v="0"/>
    <s v="Soviet Space Program"/>
    <s v="Kosmos-3M"/>
    <s v="Sfera 14"/>
    <s v="09/24/1975 noon"/>
    <x v="18"/>
    <s v="132/1 (132L) | Plesetsk Cosmodrome, Russian Federation"/>
    <x v="3"/>
    <x v="3"/>
    <x v="3"/>
  </r>
  <r>
    <s v="Soyuz U | Zenit-4MKT 1"/>
    <x v="0"/>
    <s v="Soviet Space Program"/>
    <s v="Soyuz U"/>
    <s v="Zenit-4MKT 1"/>
    <s v="09/25/1975 9:49 a.m."/>
    <x v="18"/>
    <s v="43/3 (43L) | Plesetsk Cosmodrome, Russian Federation"/>
    <x v="3"/>
    <x v="3"/>
    <x v="3"/>
  </r>
  <r>
    <s v="Atlas SLV-3D Centaur | Intelsat-4A 1"/>
    <x v="0"/>
    <s v="United States Air Force"/>
    <s v="Atlas SLV-3D Centaur"/>
    <s v="Intelsat-4A 1"/>
    <s v="09/26/1975 12:17 a.m."/>
    <x v="18"/>
    <s v="Launch Complex 36B | Cape Canaveral, FL, USA"/>
    <x v="1"/>
    <x v="1"/>
    <x v="1"/>
  </r>
  <r>
    <s v="Diamant BP4 | Aura"/>
    <x v="0"/>
    <s v="National Center of Space Research"/>
    <s v="Diamant BP4"/>
    <s v="Aura"/>
    <s v="09/27/1975 8:37 a.m."/>
    <x v="18"/>
    <s v="Diamant Launch Area | Kourou, French Guiana"/>
    <x v="7"/>
    <x v="7"/>
    <x v="7"/>
  </r>
  <r>
    <s v="Soyuz U | Kosmos 772"/>
    <x v="0"/>
    <s v="Soviet Space Program"/>
    <s v="Soyuz U"/>
    <s v="—"/>
    <s v="09/29/1975 4:15 a.m."/>
    <x v="18"/>
    <s v="1/5 | Baikonur Cosmodrome, Republic of Kazakhstan"/>
    <x v="0"/>
    <x v="0"/>
    <x v="0"/>
  </r>
  <r>
    <s v="Kosmos-3M | Strela-2M 10"/>
    <x v="0"/>
    <s v="Soviet Space Program"/>
    <s v="Kosmos-3M"/>
    <s v="Strela-2M 10"/>
    <s v="09/30/1975 6:37 p.m."/>
    <x v="18"/>
    <s v="132/1 (132L) | Plesetsk Cosmodrome, Russian Federation"/>
    <x v="3"/>
    <x v="3"/>
    <x v="3"/>
  </r>
  <r>
    <s v="Voskhod | Zenit-4MK 51"/>
    <x v="0"/>
    <s v="Soviet Space Program"/>
    <s v="Voskhod"/>
    <s v="Zenit-4MK 51"/>
    <s v="10/01/1975 8:30 a.m."/>
    <x v="18"/>
    <s v="31/6 | Baikonur Cosmodrome, Republic of Kazakhstan"/>
    <x v="0"/>
    <x v="0"/>
    <x v="0"/>
  </r>
  <r>
    <s v="Delta 2910 | AE-D"/>
    <x v="0"/>
    <s v="United States Air Force"/>
    <s v="Delta 2910"/>
    <s v="AE-D"/>
    <s v="10/06/1975 9 a.m."/>
    <x v="18"/>
    <s v="Space Launch Complex 2W | Vandenberg SFB, CA, USA"/>
    <x v="1"/>
    <x v="1"/>
    <x v="1"/>
  </r>
  <r>
    <s v="Proton-K/DM | US-KS 1"/>
    <x v="0"/>
    <s v="Soviet Space Program"/>
    <s v="Proton-K/DM"/>
    <s v="US-KS 1"/>
    <s v="10/08/1975 12:30 a.m."/>
    <x v="18"/>
    <s v="81/23 (81L) | Baikonur Cosmodrome, Republic of Kazakhstan"/>
    <x v="0"/>
    <x v="0"/>
    <x v="0"/>
  </r>
  <r>
    <s v="Titan 24B | KH-8 45"/>
    <x v="0"/>
    <s v="United States Air Force"/>
    <s v="Titan 24B"/>
    <s v="KH-8 45"/>
    <s v="10/09/1975 7:15 p.m."/>
    <x v="18"/>
    <s v="Space Launch Complex 4W | Vandenberg SFB, CA, USA"/>
    <x v="1"/>
    <x v="1"/>
    <x v="1"/>
  </r>
  <r>
    <s v="Scout D-1 | TIP 2"/>
    <x v="0"/>
    <s v="United States Air Force"/>
    <s v="Scout D-1"/>
    <s v="TIP 2"/>
    <s v="10/12/1975 6:39 a.m."/>
    <x v="18"/>
    <s v="Space Launch Complex 5 | Vandenberg SFB, CA, USA"/>
    <x v="1"/>
    <x v="1"/>
    <x v="1"/>
  </r>
  <r>
    <s v="Proton-K/D-1 | Luna-24a"/>
    <x v="1"/>
    <s v="Soviet Space Program"/>
    <s v="Proton-K/D-1"/>
    <s v="Luna-24a"/>
    <s v="10/16/1975 4:04 a.m."/>
    <x v="18"/>
    <s v="81/23 (81L) | Baikonur Cosmodrome, Republic of Kazakhstan"/>
    <x v="0"/>
    <x v="0"/>
    <x v="0"/>
  </r>
  <r>
    <s v="Delta 2914 | GOES 1"/>
    <x v="0"/>
    <s v="United States Air Force"/>
    <s v="Delta 2914"/>
    <s v="GOES 1"/>
    <s v="10/16/1975 10:40 p.m."/>
    <x v="18"/>
    <s v="Space Launch Complex 17B | Cape Canaveral, FL, USA"/>
    <x v="1"/>
    <x v="1"/>
    <x v="1"/>
  </r>
  <r>
    <s v="Voskhod | Zenit-2M 61"/>
    <x v="0"/>
    <s v="Soviet Space Program"/>
    <s v="Voskhod"/>
    <s v="Zenit-2M 61"/>
    <s v="10/17/1975 2:29 p.m."/>
    <x v="18"/>
    <s v="41/1 | Plesetsk Cosmodrome, Russian Federation"/>
    <x v="3"/>
    <x v="3"/>
    <x v="3"/>
  </r>
  <r>
    <s v="Tsiklon-2 | US-P 2"/>
    <x v="0"/>
    <s v="Soviet Space Program"/>
    <s v="Tsiklon-2"/>
    <s v="US-P 2"/>
    <s v="10/29/1975 11 a.m."/>
    <x v="18"/>
    <s v="90 | Baikonur Cosmodrome, Republic of Kazakhstan"/>
    <x v="0"/>
    <x v="0"/>
    <x v="0"/>
  </r>
  <r>
    <s v="Kosmos-3M | Parus 4"/>
    <x v="0"/>
    <s v="Soviet Space Program"/>
    <s v="Kosmos-3M"/>
    <s v="Parus 4"/>
    <s v="11/04/1975 10:12 a.m."/>
    <x v="18"/>
    <s v="132/1 (132L) | Plesetsk Cosmodrome, Russian Federation"/>
    <x v="3"/>
    <x v="3"/>
    <x v="3"/>
  </r>
  <r>
    <s v="Voskhod | Zenit-4MK 52"/>
    <x v="0"/>
    <s v="Soviet Space Program"/>
    <s v="Voskhod"/>
    <s v="Zenit-4MK 52"/>
    <s v="11/04/1975 3:19 p.m."/>
    <x v="18"/>
    <s v="43/3 (43L) | Plesetsk Cosmodrome, Russian Federation"/>
    <x v="3"/>
    <x v="3"/>
    <x v="3"/>
  </r>
  <r>
    <s v="Molniya-M | Molniya-3 13L"/>
    <x v="0"/>
    <s v="Soviet Space Program"/>
    <s v="Molniya-M"/>
    <s v="Molniya-3 13L"/>
    <s v="11/14/1975 7:13 p.m."/>
    <x v="18"/>
    <s v="43/3 (43L) | Plesetsk Cosmodrome, Russian Federation"/>
    <x v="3"/>
    <x v="3"/>
    <x v="3"/>
  </r>
  <r>
    <s v="Soyuz U | Soyuz 20"/>
    <x v="0"/>
    <s v="Soviet Space Program"/>
    <s v="Soyuz U"/>
    <s v="—"/>
    <s v="11/17/1975 2:38 p.m."/>
    <x v="18"/>
    <s v="1/5 | Baikonur Cosmodrome, Republic of Kazakhstan"/>
    <x v="0"/>
    <x v="0"/>
    <x v="0"/>
  </r>
  <r>
    <s v="Delta 2910 | AE-E"/>
    <x v="0"/>
    <s v="United States Air Force"/>
    <s v="Delta 2910"/>
    <s v="AE-E"/>
    <s v="11/20/1975 2:06 a.m."/>
    <x v="18"/>
    <s v="Space Launch Complex 17B | Cape Canaveral, FL, USA"/>
    <x v="1"/>
    <x v="1"/>
    <x v="1"/>
  </r>
  <r>
    <s v="Voskhod | Zenit-2M 62"/>
    <x v="0"/>
    <s v="Soviet Space Program"/>
    <s v="Voskhod"/>
    <s v="Zenit-2M 62"/>
    <s v="11/21/1975 9:20 a.m."/>
    <x v="18"/>
    <s v="31/6 | Baikonur Cosmodrome, Republic of Kazakhstan"/>
    <x v="0"/>
    <x v="0"/>
    <x v="0"/>
  </r>
  <r>
    <s v="Kosmos-3M | Tselina-O 28"/>
    <x v="0"/>
    <s v="Soviet Space Program"/>
    <s v="Kosmos-3M"/>
    <s v="Tselina-O 28"/>
    <s v="11/21/1975 5:11 p.m."/>
    <x v="18"/>
    <s v="132/1 (132L) | Plesetsk Cosmodrome, Russian Federation"/>
    <x v="3"/>
    <x v="3"/>
    <x v="3"/>
  </r>
  <r>
    <s v="Soyuz U | Bion 3"/>
    <x v="0"/>
    <s v="Soviet Space Program"/>
    <s v="Soyuz U"/>
    <s v="Bion 3"/>
    <s v="11/25/1975 5 p.m."/>
    <x v="18"/>
    <s v="43/3 (43L) | Plesetsk Cosmodrome, Russian Federation"/>
    <x v="3"/>
    <x v="3"/>
    <x v="3"/>
  </r>
  <r>
    <s v="Long March 2 | FSW-0 1"/>
    <x v="0"/>
    <s v="Seventh Ministry of Machine Building Industry"/>
    <s v="Long March 2"/>
    <s v="FSW-0 1"/>
    <s v="11/26/1975 3:27 a.m."/>
    <x v="18"/>
    <s v="Launch Area 2B | Jiuquan, People's Republic of China"/>
    <x v="2"/>
    <x v="2"/>
    <x v="2"/>
  </r>
  <r>
    <s v="Kosmos-3M | Strela-2M 11"/>
    <x v="0"/>
    <s v="Soviet Space Program"/>
    <s v="Kosmos-3M"/>
    <s v="Strela-2M 11"/>
    <s v="11/28/1975 12:10 a.m."/>
    <x v="18"/>
    <s v="132/1 (132L) | Plesetsk Cosmodrome, Russian Federation"/>
    <x v="3"/>
    <x v="3"/>
    <x v="3"/>
  </r>
  <r>
    <s v="Voskhod | Zenit-2M 63"/>
    <x v="0"/>
    <s v="Soviet Space Program"/>
    <s v="Voskhod"/>
    <s v="Zenit-2M 63"/>
    <s v="12/03/1975 10 a.m."/>
    <x v="18"/>
    <s v="43/3 (43L) | Plesetsk Cosmodrome, Russian Federation"/>
    <x v="3"/>
    <x v="3"/>
    <x v="3"/>
  </r>
  <r>
    <s v="Titan IIID | KH-9 11"/>
    <x v="0"/>
    <s v="United States Air Force"/>
    <s v="Titan IIID"/>
    <s v="KH-9 11"/>
    <s v="12/04/1975 8:30 p.m."/>
    <x v="18"/>
    <s v="Space Launch Complex 4E | Vandenberg SFB, CA, USA"/>
    <x v="1"/>
    <x v="1"/>
    <x v="1"/>
  </r>
  <r>
    <s v="Scout F-1 | DAD-A &amp; B"/>
    <x v="1"/>
    <s v="National Aeronautics and Space Administration"/>
    <s v="Scout F-1"/>
    <s v="DAD-A &amp; B"/>
    <s v="12/06/1975 3:35 a.m."/>
    <x v="18"/>
    <s v="Space Launch Complex 5 | Vandenberg SFB, CA, USA"/>
    <x v="1"/>
    <x v="1"/>
    <x v="1"/>
  </r>
  <r>
    <s v="Kosmos-3M | DS-U2-IK 7"/>
    <x v="0"/>
    <s v="Soviet Space Program"/>
    <s v="Kosmos-3M"/>
    <s v="DS-U2-IK 7"/>
    <s v="12/11/1975 5 p.m."/>
    <x v="18"/>
    <s v="132/1 (132L) | Plesetsk Cosmodrome, Russian Federation"/>
    <x v="3"/>
    <x v="3"/>
    <x v="3"/>
  </r>
  <r>
    <s v="Tsiklon-2 | US-A 11"/>
    <x v="0"/>
    <s v="Soviet Space Program"/>
    <s v="Tsiklon-2"/>
    <s v="US-A 11"/>
    <s v="12/12/1975 12:45 p.m."/>
    <x v="18"/>
    <s v="90 | Baikonur Cosmodrome, Republic of Kazakhstan"/>
    <x v="0"/>
    <x v="0"/>
    <x v="0"/>
  </r>
  <r>
    <s v="Delta 3914 | Satcom 1"/>
    <x v="0"/>
    <s v="United States Air Force"/>
    <s v="Delta 3914"/>
    <s v="Satcom 1"/>
    <s v="12/13/1975 1:56 a.m."/>
    <x v="18"/>
    <s v="Space Launch Complex 17A | Cape Canaveral, FL, USA"/>
    <x v="1"/>
    <x v="1"/>
    <x v="1"/>
  </r>
  <r>
    <s v="Titan IIIC | DSP 5"/>
    <x v="0"/>
    <s v="United States Air Force"/>
    <s v="Titan IIIC"/>
    <s v="DSP 5"/>
    <s v="12/14/1975 5:15 a.m."/>
    <x v="18"/>
    <s v="Space Launch Complex 40 | Cape Canaveral, FL, USA"/>
    <x v="1"/>
    <x v="1"/>
    <x v="1"/>
  </r>
  <r>
    <s v="Feng Bao 1 | JSSW 2"/>
    <x v="0"/>
    <s v="Seventh Ministry of Machine Building Industry"/>
    <s v="Feng Bao 1"/>
    <s v="JSSW 2"/>
    <s v="12/16/1975 9:21 a.m."/>
    <x v="18"/>
    <s v="Launch Area 2B | Jiuquan, People's Republic of China"/>
    <x v="2"/>
    <x v="2"/>
    <x v="2"/>
  </r>
  <r>
    <s v="Voskhod | Zenit-4MK 53"/>
    <x v="0"/>
    <s v="Soviet Space Program"/>
    <s v="Voskhod"/>
    <s v="Zenit-4MK 53"/>
    <s v="12/16/1975 9:50 a.m."/>
    <x v="18"/>
    <s v="31/6 | Baikonur Cosmodrome, Republic of Kazakhstan"/>
    <x v="0"/>
    <x v="0"/>
    <x v="0"/>
  </r>
  <r>
    <s v="Molniya-M | Molniya-2 15"/>
    <x v="0"/>
    <s v="Soviet Space Program"/>
    <s v="Molniya-M"/>
    <s v="Molniya-2 15"/>
    <s v="12/17/1975 11:06 a.m."/>
    <x v="18"/>
    <s v="43/3 (43L) | Plesetsk Cosmodrome, Russian Federation"/>
    <x v="3"/>
    <x v="3"/>
    <x v="3"/>
  </r>
  <r>
    <s v="Kosmos-3M | DS-P1-M 7"/>
    <x v="1"/>
    <s v="Soviet Space Program"/>
    <s v="Kosmos-3M"/>
    <s v="DS-P1-M 7"/>
    <s v="12/19/1975 2 p.m."/>
    <x v="18"/>
    <s v="132/1 (132L) | Plesetsk Cosmodrome, Russian Federation"/>
    <x v="3"/>
    <x v="3"/>
    <x v="3"/>
  </r>
  <r>
    <s v="Molniya-M | Prognoz-4"/>
    <x v="0"/>
    <s v="Soviet Space Program"/>
    <s v="Molniya-M"/>
    <s v="Prognoz-4"/>
    <s v="12/22/1975 2:08 a.m."/>
    <x v="18"/>
    <s v="31/6 | Baikonur Cosmodrome, Republic of Kazakhstan"/>
    <x v="0"/>
    <x v="0"/>
    <x v="0"/>
  </r>
  <r>
    <s v="Proton-K/DM | Raduga 1"/>
    <x v="0"/>
    <s v="Soviet Space Program"/>
    <s v="Proton-K/DM"/>
    <s v="Raduga 1"/>
    <s v="12/22/1975 1 p.m."/>
    <x v="18"/>
    <s v="81/24 (81P) | Baikonur Cosmodrome, Republic of Kazakhstan"/>
    <x v="0"/>
    <x v="0"/>
    <x v="0"/>
  </r>
  <r>
    <s v="Vostok 8A92M | Meteor-1 23 (38L)"/>
    <x v="0"/>
    <s v="Soviet Space Program"/>
    <s v="Vostok 8A92M"/>
    <s v="Meteor-1 23 (38L)"/>
    <s v="12/25/1975 7 p.m."/>
    <x v="18"/>
    <s v="41/1 | Plesetsk Cosmodrome, Russian Federation"/>
    <x v="3"/>
    <x v="3"/>
    <x v="3"/>
  </r>
  <r>
    <s v="Molniya-M | Molniya-3 15L"/>
    <x v="0"/>
    <s v="Soviet Space Program"/>
    <s v="Molniya-M"/>
    <s v="Molniya-3 15L"/>
    <s v="12/27/1975 10:22 a.m."/>
    <x v="18"/>
    <s v="43/3 (43L) | Plesetsk Cosmodrome, Russian Federation"/>
    <x v="3"/>
    <x v="3"/>
    <x v="3"/>
  </r>
  <r>
    <s v="Kosmos-3M | Tselina-O 29"/>
    <x v="0"/>
    <s v="Soviet Space Program"/>
    <s v="Kosmos-3M"/>
    <s v="Tselina-O 29"/>
    <s v="01/06/1976 4:52 a.m."/>
    <x v="19"/>
    <s v="132/1 (132L) | Plesetsk Cosmodrome, Russian Federation"/>
    <x v="3"/>
    <x v="3"/>
    <x v="3"/>
  </r>
  <r>
    <s v="Voskhod | Zenit-4MK 54"/>
    <x v="0"/>
    <s v="Soviet Space Program"/>
    <s v="Voskhod"/>
    <s v="Zenit-4MK 54"/>
    <s v="01/07/1976 3:34 p.m."/>
    <x v="19"/>
    <s v="43/3 (43L) | Plesetsk Cosmodrome, Russian Federation"/>
    <x v="3"/>
    <x v="3"/>
    <x v="3"/>
  </r>
  <r>
    <s v="Titan IIIE | Helios-B"/>
    <x v="0"/>
    <s v="Lockheed Martin"/>
    <s v="Titan III"/>
    <s v="Helios-B"/>
    <s v="01/15/1976 5:34 a.m."/>
    <x v="19"/>
    <s v="Space Launch Complex 41 | Cape Canaveral, FL, USA"/>
    <x v="1"/>
    <x v="1"/>
    <x v="1"/>
  </r>
  <r>
    <s v="Delta 2914 | Hermes"/>
    <x v="0"/>
    <s v="United States Air Force"/>
    <s v="Delta 2914"/>
    <s v="Hermes"/>
    <s v="01/17/1976 11:27 p.m."/>
    <x v="19"/>
    <s v="Space Launch Complex 17B | Cape Canaveral, FL, USA"/>
    <x v="1"/>
    <x v="1"/>
    <x v="1"/>
  </r>
  <r>
    <s v="Kosmos-3M | Parus 5"/>
    <x v="0"/>
    <s v="Soviet Space Program"/>
    <s v="Kosmos-3M"/>
    <s v="Parus 5"/>
    <s v="01/20/1976 5:07 p.m."/>
    <x v="19"/>
    <s v="132/1 (132L) | Plesetsk Cosmodrome, Russian Federation"/>
    <x v="3"/>
    <x v="3"/>
    <x v="3"/>
  </r>
  <r>
    <s v="Molniya-M | Molniya-1K 32"/>
    <x v="0"/>
    <s v="Soviet Space Program"/>
    <s v="Molniya-M"/>
    <s v="Molniya-1K 32"/>
    <s v="01/22/1976 11:38 a.m."/>
    <x v="19"/>
    <s v="1/5 | Baikonur Cosmodrome, Republic of Kazakhstan"/>
    <x v="0"/>
    <x v="0"/>
    <x v="0"/>
  </r>
  <r>
    <s v="Kosmos-3M | Tselina-O 30"/>
    <x v="0"/>
    <s v="Soviet Space Program"/>
    <s v="Kosmos-3M"/>
    <s v="Tselina-O 30"/>
    <s v="01/22/1976 10:26 p.m."/>
    <x v="19"/>
    <s v="132/1 (132L) | Plesetsk Cosmodrome, Russian Federation"/>
    <x v="3"/>
    <x v="3"/>
    <x v="3"/>
  </r>
  <r>
    <s v="Kosmos-3M | Strela-1M 105-112"/>
    <x v="0"/>
    <s v="Soviet Space Program"/>
    <s v="Kosmos-3M"/>
    <s v="Strela-1M 105-112"/>
    <s v="01/28/1976 10:39 a.m."/>
    <x v="19"/>
    <s v="132/1 (132L) | Plesetsk Cosmodrome, Russian Federation"/>
    <x v="3"/>
    <x v="3"/>
    <x v="3"/>
  </r>
  <r>
    <s v="Voskhod | Zenit-2M 64"/>
    <x v="0"/>
    <s v="Soviet Space Program"/>
    <s v="Voskhod"/>
    <s v="Zenit-2M 64"/>
    <s v="01/29/1976 8:30 a.m."/>
    <x v="19"/>
    <s v="31/6 | Baikonur Cosmodrome, Republic of Kazakhstan"/>
    <x v="0"/>
    <x v="0"/>
    <x v="0"/>
  </r>
  <r>
    <s v="Atlas SLV-3D Centaur | Intelsat-4A 2"/>
    <x v="0"/>
    <s v="United States Air Force"/>
    <s v="Atlas SLV-3D Centaur"/>
    <s v="Intelsat-4A 2"/>
    <s v="01/29/1976 11:56 p.m."/>
    <x v="19"/>
    <s v="Launch Complex 36B | Cape Canaveral, FL, USA"/>
    <x v="1"/>
    <x v="1"/>
    <x v="1"/>
  </r>
  <r>
    <s v="Kosmos-3M | Zaliv 20"/>
    <x v="0"/>
    <s v="Soviet Space Program"/>
    <s v="Kosmos-3M"/>
    <s v="Zaliv 20"/>
    <s v="02/03/1976 8:16 a.m."/>
    <x v="19"/>
    <s v="132/1 (132L) | Plesetsk Cosmodrome, Russian Federation"/>
    <x v="3"/>
    <x v="3"/>
    <x v="3"/>
  </r>
  <r>
    <s v="Mu-3C | CORSA"/>
    <x v="1"/>
    <s v="Institute of Space and Astronautical Science"/>
    <s v="Mu-3C"/>
    <s v="CORSA"/>
    <s v="02/04/1976 6 a.m."/>
    <x v="19"/>
    <s v="Mu Center | Uchinoura Space Center, Japan"/>
    <x v="5"/>
    <x v="5"/>
    <x v="5"/>
  </r>
  <r>
    <s v="Kosmos 11K63 | DS-P1-I 17"/>
    <x v="0"/>
    <s v="Soviet Space Program"/>
    <s v="Kosmos 11K63"/>
    <s v="DS-P1-I 17"/>
    <s v="02/05/1976 2:30 p.m."/>
    <x v="19"/>
    <s v="133/3 (133L) | Plesetsk Cosmodrome, Russian Federation"/>
    <x v="3"/>
    <x v="3"/>
    <x v="3"/>
  </r>
  <r>
    <s v="Voskhod | Zenit-4MK 55"/>
    <x v="0"/>
    <s v="Soviet Space Program"/>
    <s v="Voskhod"/>
    <s v="Zenit-4MK 55"/>
    <s v="02/11/1976 8:50 a.m."/>
    <x v="19"/>
    <s v="31/6 | Baikonur Cosmodrome, Republic of Kazakhstan"/>
    <x v="0"/>
    <x v="0"/>
    <x v="0"/>
  </r>
  <r>
    <s v="Kosmos-3M | DS-P1-M 8"/>
    <x v="0"/>
    <s v="Soviet Space Program"/>
    <s v="Kosmos-3M"/>
    <s v="DS-P1-M 8"/>
    <s v="02/12/1976 1 p.m."/>
    <x v="19"/>
    <s v="132/2 | Plesetsk Cosmodrome, Russian Federation"/>
    <x v="3"/>
    <x v="3"/>
    <x v="3"/>
  </r>
  <r>
    <s v="Tsiklon-2 | IS-A 1"/>
    <x v="0"/>
    <s v="Soviet Space Program"/>
    <s v="Tsiklon-2"/>
    <s v="IS-A 1"/>
    <s v="02/16/1976 8:29 a.m."/>
    <x v="19"/>
    <s v="90 | Baikonur Cosmodrome, Republic of Kazakhstan"/>
    <x v="0"/>
    <x v="0"/>
    <x v="0"/>
  </r>
  <r>
    <s v="Thor Burner 2A | DMSP-5C F3"/>
    <x v="0"/>
    <s v="United States Air Force"/>
    <s v="Thor Burner 2A"/>
    <s v="DMSP-5C F3"/>
    <s v="02/19/1976 7:52 a.m."/>
    <x v="19"/>
    <s v="Space Launch Complex 10W | Vandenberg SFB, CA, USA"/>
    <x v="1"/>
    <x v="1"/>
    <x v="1"/>
  </r>
  <r>
    <s v="Delta 2914 | Marisat 1"/>
    <x v="0"/>
    <s v="United States Air Force"/>
    <s v="Delta 2914"/>
    <s v="Marisat 1"/>
    <s v="02/19/1976 10:32 p.m."/>
    <x v="19"/>
    <s v="Space Launch Complex 17B | Cape Canaveral, FL, USA"/>
    <x v="1"/>
    <x v="1"/>
    <x v="1"/>
  </r>
  <r>
    <s v="Soyuz U | Yantar-2K 4"/>
    <x v="0"/>
    <s v="Soviet Space Program"/>
    <s v="Soyuz U"/>
    <s v="Yantar-2K 4"/>
    <s v="02/20/1976 2:01 p.m."/>
    <x v="19"/>
    <s v="43/3 (43L) | Plesetsk Cosmodrome, Russian Federation"/>
    <x v="3"/>
    <x v="3"/>
    <x v="3"/>
  </r>
  <r>
    <s v="N-I | Ume 1"/>
    <x v="0"/>
    <s v="National Space Development Agency of Japan"/>
    <s v="N-I"/>
    <s v="Ume 1"/>
    <s v="02/29/1976 3:30 a.m."/>
    <x v="19"/>
    <s v="Unknown Pad | Tanegashima, Japan"/>
    <x v="5"/>
    <x v="5"/>
    <x v="5"/>
  </r>
  <r>
    <s v="Soyuz U | Zenit-4MK 56"/>
    <x v="0"/>
    <s v="Soviet Space Program"/>
    <s v="Soyuz U"/>
    <s v="Zenit-4MK 56"/>
    <s v="03/10/1976 8 a.m."/>
    <x v="19"/>
    <s v="31/6 | Baikonur Cosmodrome, Republic of Kazakhstan"/>
    <x v="0"/>
    <x v="0"/>
    <x v="0"/>
  </r>
  <r>
    <s v="Molniya-M | Molniya-1K 33"/>
    <x v="0"/>
    <s v="Soviet Space Program"/>
    <s v="Molniya-M"/>
    <s v="Molniya-1K 33"/>
    <s v="03/11/1976 7:45 p.m."/>
    <x v="19"/>
    <s v="41/1 | Plesetsk Cosmodrome, Russian Federation"/>
    <x v="3"/>
    <x v="3"/>
    <x v="3"/>
  </r>
  <r>
    <s v="Kosmos-3M | Taifun-1 4"/>
    <x v="0"/>
    <s v="Soviet Space Program"/>
    <s v="Kosmos-3M"/>
    <s v="Taifun-1 4"/>
    <s v="03/12/1976 1:30 p.m."/>
    <x v="19"/>
    <s v="132/1 (132L) | Plesetsk Cosmodrome, Russian Federation"/>
    <x v="3"/>
    <x v="3"/>
    <x v="3"/>
  </r>
  <r>
    <s v="Titan IIIC | LES 8, 9 &amp; Solrad 11A, 11B"/>
    <x v="0"/>
    <s v="United States Air Force"/>
    <s v="Titan IIIC"/>
    <s v="LES 8, 9 &amp; Solrad 11A, 11B"/>
    <s v="03/15/1976 1:25 a.m."/>
    <x v="19"/>
    <s v="Space Launch Complex 40 | Cape Canaveral, FL, USA"/>
    <x v="1"/>
    <x v="1"/>
    <x v="1"/>
  </r>
  <r>
    <s v="Vostok 8A92M | Tselina-D 9"/>
    <x v="0"/>
    <s v="Soviet Space Program"/>
    <s v="Vostok 8A92M"/>
    <s v="Tselina-D 9"/>
    <s v="03/16/1976 5:22 p.m."/>
    <x v="19"/>
    <s v="41/1 | Plesetsk Cosmodrome, Russian Federation"/>
    <x v="3"/>
    <x v="3"/>
    <x v="3"/>
  </r>
  <r>
    <s v="Soyuz U | Zenit-2M 65"/>
    <x v="0"/>
    <s v="Soviet Space Program"/>
    <s v="Soyuz U"/>
    <s v="Zenit-2M 65"/>
    <s v="03/18/1976 9:15 a.m."/>
    <x v="19"/>
    <s v="31/6 | Baikonur Cosmodrome, Republic of Kazakhstan"/>
    <x v="0"/>
    <x v="0"/>
    <x v="0"/>
  </r>
  <r>
    <s v="Molniya-M | Molniya-1K 34"/>
    <x v="0"/>
    <s v="Soviet Space Program"/>
    <s v="Molniya-M"/>
    <s v="Molniya-1K 34"/>
    <s v="03/19/1976 7:31 p.m."/>
    <x v="19"/>
    <s v="1/5 | Baikonur Cosmodrome, Republic of Kazakhstan"/>
    <x v="0"/>
    <x v="0"/>
    <x v="0"/>
  </r>
  <r>
    <s v="Titan 24B | KH-8 46"/>
    <x v="0"/>
    <s v="United States Air Force"/>
    <s v="Titan 24B"/>
    <s v="KH-8 46"/>
    <s v="03/22/1976 6:14 p.m."/>
    <x v="19"/>
    <s v="Space Launch Complex 4W | Vandenberg SFB, CA, USA"/>
    <x v="1"/>
    <x v="1"/>
    <x v="1"/>
  </r>
  <r>
    <s v="Voskhod | Zenit-4MK 57"/>
    <x v="0"/>
    <s v="Soviet Space Program"/>
    <s v="Voskhod"/>
    <s v="Zenit-4MK 57"/>
    <s v="03/26/1976 3 p.m."/>
    <x v="19"/>
    <s v="43/3 (43L) | Plesetsk Cosmodrome, Russian Federation"/>
    <x v="3"/>
    <x v="3"/>
    <x v="3"/>
  </r>
  <r>
    <s v="Delta 3914 | Satcom 2"/>
    <x v="0"/>
    <s v="United States Air Force"/>
    <s v="Delta 3914"/>
    <s v="Satcom 2"/>
    <s v="03/26/1976 10:47 p.m."/>
    <x v="19"/>
    <s v="Space Launch Complex 17A | Cape Canaveral, FL, USA"/>
    <x v="1"/>
    <x v="1"/>
    <x v="1"/>
  </r>
  <r>
    <s v="Soyuz 11A511M | Zenit-4MT 10"/>
    <x v="0"/>
    <s v="Soviet Space Program"/>
    <s v="Soyuz 11A511M"/>
    <s v="Zenit-4MT 10"/>
    <s v="03/31/1976 12:50 p.m."/>
    <x v="19"/>
    <s v="41/1 | Plesetsk Cosmodrome, Russian Federation"/>
    <x v="3"/>
    <x v="3"/>
    <x v="3"/>
  </r>
  <r>
    <s v="Kosmos-3M | Tselina-O 31"/>
    <x v="0"/>
    <s v="Soviet Space Program"/>
    <s v="Kosmos-3M"/>
    <s v="Tselina-O 31"/>
    <s v="04/06/1976 4:14 a.m."/>
    <x v="19"/>
    <s v="132/1 (132L) | Plesetsk Cosmodrome, Russian Federation"/>
    <x v="3"/>
    <x v="3"/>
    <x v="3"/>
  </r>
  <r>
    <s v="Vostok 8A92M | Meteor-1 24 (37L)"/>
    <x v="0"/>
    <s v="Soviet Space Program"/>
    <s v="Vostok 8A92M"/>
    <s v="Meteor-1 24 (37L)"/>
    <s v="04/07/1976 1:05 p.m."/>
    <x v="19"/>
    <s v="41/1 | Plesetsk Cosmodrome, Russian Federation"/>
    <x v="3"/>
    <x v="3"/>
    <x v="3"/>
  </r>
  <r>
    <s v="Voskhod | Zenit-2M 66"/>
    <x v="0"/>
    <s v="Soviet Space Program"/>
    <s v="Voskhod"/>
    <s v="Zenit-2M 66"/>
    <s v="04/09/1976 8:30 a.m."/>
    <x v="19"/>
    <s v="43/3 (43L) | Plesetsk Cosmodrome, Russian Federation"/>
    <x v="3"/>
    <x v="3"/>
    <x v="3"/>
  </r>
  <r>
    <s v="Tsiklon-2 | IS-A 2"/>
    <x v="0"/>
    <s v="Soviet Space Program"/>
    <s v="Tsiklon-2"/>
    <s v="IS-A 2"/>
    <s v="04/13/1976 5:15 p.m."/>
    <x v="19"/>
    <s v="90 | Baikonur Cosmodrome, Republic of Kazakhstan"/>
    <x v="0"/>
    <x v="0"/>
    <x v="0"/>
  </r>
  <r>
    <s v="Delta 2914 | NATO 3A"/>
    <x v="0"/>
    <s v="United States Air Force"/>
    <s v="Delta 2914"/>
    <s v="NATO 3A"/>
    <s v="04/22/1976 8:46 p.m."/>
    <x v="19"/>
    <s v="Space Launch Complex 17B | Cape Canaveral, FL, USA"/>
    <x v="1"/>
    <x v="1"/>
    <x v="1"/>
  </r>
  <r>
    <s v="Voskhod | Zenit-4MK 58"/>
    <x v="0"/>
    <s v="Soviet Space Program"/>
    <s v="Voskhod"/>
    <s v="Zenit-4MK 58"/>
    <s v="04/28/1976 9:30 a.m."/>
    <x v="19"/>
    <s v="43/3 (43L) | Plesetsk Cosmodrome, Russian Federation"/>
    <x v="3"/>
    <x v="3"/>
    <x v="3"/>
  </r>
  <r>
    <s v="Kosmos-3M | Taifun-2 1"/>
    <x v="0"/>
    <s v="Soviet Space Program"/>
    <s v="Kosmos-3M"/>
    <s v="Taifun-2 1"/>
    <s v="04/28/1976 1:30 p.m."/>
    <x v="19"/>
    <s v="132/1 (132L) | Plesetsk Cosmodrome, Russian Federation"/>
    <x v="3"/>
    <x v="3"/>
    <x v="3"/>
  </r>
  <r>
    <s v="Atlas F/MSD | Parcae 1A,B,C &amp; MSD 1"/>
    <x v="0"/>
    <s v="United States Air Force"/>
    <s v="Atlas F/MSD"/>
    <s v="Parcae 1A,B,C &amp; MSD 1"/>
    <s v="04/30/1976 7:12 p.m."/>
    <x v="19"/>
    <s v="Space Launch Complex 3W | Vandenberg SFB, CA, USA"/>
    <x v="1"/>
    <x v="1"/>
    <x v="1"/>
  </r>
  <r>
    <s v="Delta 2913 | Lageos 1"/>
    <x v="0"/>
    <s v="United States Air Force"/>
    <s v="Delta 2913"/>
    <s v="Lageos 1"/>
    <s v="05/04/1976 8 a.m."/>
    <x v="19"/>
    <s v="Space Launch Complex 2W | Vandenberg SFB, CA, USA"/>
    <x v="1"/>
    <x v="1"/>
    <x v="1"/>
  </r>
  <r>
    <s v="Voskhod | Zenit-4MK 59"/>
    <x v="0"/>
    <s v="Soviet Space Program"/>
    <s v="Voskhod"/>
    <s v="Zenit-4MK 59"/>
    <s v="05/05/1976 7:50 a.m."/>
    <x v="19"/>
    <s v="31/6 | Baikonur Cosmodrome, Republic of Kazakhstan"/>
    <x v="0"/>
    <x v="0"/>
    <x v="0"/>
  </r>
  <r>
    <s v="Molniya-M | Molniya-3 16L"/>
    <x v="0"/>
    <s v="Soviet Space Program"/>
    <s v="Molniya-M"/>
    <s v="Molniya-3 16L"/>
    <s v="05/12/1976 5:57 p.m."/>
    <x v="19"/>
    <s v="41/1 | Plesetsk Cosmodrome, Russian Federation"/>
    <x v="3"/>
    <x v="3"/>
    <x v="3"/>
  </r>
  <r>
    <s v="Atlas SLV-3D Centaur | Comstar 1A"/>
    <x v="0"/>
    <s v="United States Air Force"/>
    <s v="Atlas SLV-3D Centaur"/>
    <s v="Comstar 1A"/>
    <s v="05/13/1976 10:28 p.m."/>
    <x v="19"/>
    <s v="Launch Complex 36A | Cape Canaveral, FL, USA"/>
    <x v="1"/>
    <x v="1"/>
    <x v="1"/>
  </r>
  <r>
    <s v="Vostok 8A92M | Meteor-Priroda 2-1"/>
    <x v="0"/>
    <s v="Soviet Space Program"/>
    <s v="Vostok 8A92M"/>
    <s v="Meteor-Priroda 2-1"/>
    <s v="05/15/1976 1:30 p.m."/>
    <x v="19"/>
    <s v="43/3 (43L) | Plesetsk Cosmodrome, Russian Federation"/>
    <x v="3"/>
    <x v="3"/>
    <x v="3"/>
  </r>
  <r>
    <s v="Kosmos 11K63 | DS-P1-Yu 78"/>
    <x v="0"/>
    <s v="Soviet Space Program"/>
    <s v="Kosmos 11K63"/>
    <s v="DS-P1-Yu 78"/>
    <s v="05/18/1976 10:59 a.m."/>
    <x v="19"/>
    <s v="133/3 (133L) | Plesetsk Cosmodrome, Russian Federation"/>
    <x v="3"/>
    <x v="3"/>
    <x v="3"/>
  </r>
  <r>
    <s v="Voskhod | Zenit-2M 67"/>
    <x v="0"/>
    <s v="Soviet Space Program"/>
    <s v="Voskhod"/>
    <s v="Zenit-2M 67"/>
    <s v="05/20/1976 9 a.m."/>
    <x v="19"/>
    <s v="31/6 | Baikonur Cosmodrome, Republic of Kazakhstan"/>
    <x v="0"/>
    <x v="0"/>
    <x v="0"/>
  </r>
  <r>
    <s v="Soyuz U | Zenit-4MKT 2"/>
    <x v="0"/>
    <s v="Soviet Space Program"/>
    <s v="Soyuz U"/>
    <s v="Zenit-4MKT 2"/>
    <s v="05/21/1976 7 a.m."/>
    <x v="19"/>
    <s v="43/3 (43L) | Plesetsk Cosmodrome, Russian Federation"/>
    <x v="3"/>
    <x v="3"/>
    <x v="3"/>
  </r>
  <r>
    <s v="Scout B-1 | Wideband"/>
    <x v="0"/>
    <s v="United States Air Force"/>
    <s v="Scout B-1"/>
    <s v="Wideband"/>
    <s v="05/22/1976 7:42 a.m."/>
    <x v="19"/>
    <s v="Space Launch Complex 5 | Vandenberg SFB, CA, USA"/>
    <x v="1"/>
    <x v="1"/>
    <x v="1"/>
  </r>
  <r>
    <s v="Voskhod | Zenit-4MK 60"/>
    <x v="0"/>
    <s v="Soviet Space Program"/>
    <s v="Voskhod"/>
    <s v="Zenit-4MK 60"/>
    <s v="05/26/1976 9 a.m."/>
    <x v="19"/>
    <s v="43/3 (43L) | Plesetsk Cosmodrome, Russian Federation"/>
    <x v="3"/>
    <x v="3"/>
    <x v="3"/>
  </r>
  <r>
    <s v="Kosmos-3M | Taifun-1 5"/>
    <x v="0"/>
    <s v="Soviet Space Program"/>
    <s v="Kosmos-3M"/>
    <s v="Taifun-1 5"/>
    <s v="05/28/1976 3 p.m."/>
    <x v="19"/>
    <s v="132/1 (132L) | Plesetsk Cosmodrome, Russian Federation"/>
    <x v="3"/>
    <x v="3"/>
    <x v="3"/>
  </r>
  <r>
    <s v="Titan 34B | Quasar 1"/>
    <x v="0"/>
    <s v="United States Air Force"/>
    <s v="Titan 34B"/>
    <s v="Quasar 1"/>
    <s v="06/02/1976 8:56 p.m."/>
    <x v="19"/>
    <s v="Space Launch Complex 4W | Vandenberg SFB, CA, USA"/>
    <x v="1"/>
    <x v="1"/>
    <x v="1"/>
  </r>
  <r>
    <s v="Kosmos-3M | Zaliv 21"/>
    <x v="0"/>
    <s v="Soviet Space Program"/>
    <s v="Kosmos-3M"/>
    <s v="Zaliv 21"/>
    <s v="06/02/1976 10:30 p.m."/>
    <x v="19"/>
    <s v="132/2 | Plesetsk Cosmodrome, Russian Federation"/>
    <x v="3"/>
    <x v="3"/>
    <x v="3"/>
  </r>
  <r>
    <s v="Voskhod | Zenit-4MK 61"/>
    <x v="0"/>
    <s v="Soviet Space Program"/>
    <s v="Voskhod"/>
    <s v="Zenit-4MK 61"/>
    <s v="06/08/1976 7 a.m."/>
    <x v="19"/>
    <s v="31/6 | Baikonur Cosmodrome, Republic of Kazakhstan"/>
    <x v="0"/>
    <x v="0"/>
    <x v="0"/>
  </r>
  <r>
    <s v="Delta 2914 | Marisat 2"/>
    <x v="0"/>
    <s v="United States Air Force"/>
    <s v="Delta 2914"/>
    <s v="Marisat 2"/>
    <s v="06/10/1976 12:09 a.m."/>
    <x v="19"/>
    <s v="Space Launch Complex 17A | Cape Canaveral, FL, USA"/>
    <x v="1"/>
    <x v="1"/>
    <x v="1"/>
  </r>
  <r>
    <s v="Kosmos-3M | Strela-1M 113-120"/>
    <x v="0"/>
    <s v="Soviet Space Program"/>
    <s v="Kosmos-3M"/>
    <s v="Strela-1M 113-120"/>
    <s v="06/15/1976 1:19 p.m."/>
    <x v="19"/>
    <s v="132/2 | Plesetsk Cosmodrome, Russian Federation"/>
    <x v="3"/>
    <x v="3"/>
    <x v="3"/>
  </r>
  <r>
    <s v="Voskhod | Zenit-4MK 62"/>
    <x v="0"/>
    <s v="Soviet Space Program"/>
    <s v="Voskhod"/>
    <s v="Zenit-4MK 62"/>
    <s v="06/16/1976 1:09 p.m."/>
    <x v="19"/>
    <s v="43/3 (43L) | Plesetsk Cosmodrome, Russian Federation"/>
    <x v="3"/>
    <x v="3"/>
    <x v="3"/>
  </r>
  <r>
    <s v="Scout D-1 | GP-A"/>
    <x v="0"/>
    <s v="National Aeronautics and Space Administration"/>
    <s v="Scout D-1"/>
    <s v="GP-A"/>
    <s v="06/18/1976 11:41 a.m."/>
    <x v="19"/>
    <s v="Launch Area 3A | Wallops Island, Virginia, USA"/>
    <x v="1"/>
    <x v="1"/>
    <x v="1"/>
  </r>
  <r>
    <s v="Kosmos-3M | AUOS-Z-T-IK 1"/>
    <x v="0"/>
    <s v="Soviet Space Program"/>
    <s v="Kosmos-3M"/>
    <s v="AUOS-Z-T-IK 1"/>
    <s v="06/19/1976 4 p.m."/>
    <x v="19"/>
    <s v="132/1 (132L) | Plesetsk Cosmodrome, Russian Federation"/>
    <x v="3"/>
    <x v="3"/>
    <x v="3"/>
  </r>
  <r>
    <s v="Proton | Salyut-5"/>
    <x v="0"/>
    <s v="Soviet Space Program"/>
    <s v="Proton"/>
    <s v="Salyut-5"/>
    <s v="06/22/1976 6:04 p.m."/>
    <x v="19"/>
    <s v="81/23 (81L) | Baikonur Cosmodrome, Republic of Kazakhstan"/>
    <x v="0"/>
    <x v="0"/>
    <x v="0"/>
  </r>
  <r>
    <s v="Soyuz U | Zenit-2M 68"/>
    <x v="0"/>
    <s v="Soviet Space Program"/>
    <s v="Soyuz U"/>
    <s v="Zenit-2M 68"/>
    <s v="06/24/1976 7:10 a.m."/>
    <x v="19"/>
    <s v="43/3 (43L) | Plesetsk Cosmodrome, Russian Federation"/>
    <x v="3"/>
    <x v="3"/>
    <x v="3"/>
  </r>
  <r>
    <s v="Titan IIIC | DSP 6"/>
    <x v="0"/>
    <s v="United States Air Force"/>
    <s v="Titan IIIC"/>
    <s v="DSP 6"/>
    <s v="06/26/1976 3 a.m."/>
    <x v="19"/>
    <s v="Space Launch Complex 40 | Cape Canaveral, FL, USA"/>
    <x v="1"/>
    <x v="1"/>
    <x v="1"/>
  </r>
  <r>
    <s v="Voskhod | Zenit-4MK 63"/>
    <x v="0"/>
    <s v="Soviet Space Program"/>
    <s v="Voskhod"/>
    <s v="Zenit-4MK 63"/>
    <s v="06/29/1976 7:20 a.m."/>
    <x v="19"/>
    <s v="31/6 | Baikonur Cosmodrome, Republic of Kazakhstan"/>
    <x v="0"/>
    <x v="0"/>
    <x v="0"/>
  </r>
  <r>
    <s v="Kosmos-3M | Strela-2M 12"/>
    <x v="0"/>
    <s v="Soviet Space Program"/>
    <s v="Kosmos-3M"/>
    <s v="Strela-2M 12"/>
    <s v="06/29/1976 8:12 a.m."/>
    <x v="19"/>
    <s v="132/2 | Plesetsk Cosmodrome, Russian Federation"/>
    <x v="3"/>
    <x v="3"/>
    <x v="3"/>
  </r>
  <r>
    <s v="Molniya-M | Molniya-2"/>
    <x v="1"/>
    <s v="Soviet Space Program"/>
    <s v="Molniya-M"/>
    <s v="Molniya-2"/>
    <s v="07/01/1976 8:05 a.m."/>
    <x v="19"/>
    <s v="43/4 (43R) | Plesetsk Cosmodrome, Russian Federation"/>
    <x v="3"/>
    <x v="3"/>
    <x v="3"/>
  </r>
  <r>
    <s v="Tsiklon-2 | US-P 3"/>
    <x v="0"/>
    <s v="Soviet Space Program"/>
    <s v="Tsiklon-2"/>
    <s v="US-P 3"/>
    <s v="07/02/1976 10:30 a.m."/>
    <x v="19"/>
    <s v="90 | Baikonur Cosmodrome, Republic of Kazakhstan"/>
    <x v="0"/>
    <x v="0"/>
    <x v="0"/>
  </r>
  <r>
    <s v="Soyuz | Soyuz 21"/>
    <x v="0"/>
    <s v="Soviet Space Program"/>
    <s v="Soyuz"/>
    <s v="Soyuz 21"/>
    <s v="07/06/1976 12:08 p.m."/>
    <x v="19"/>
    <s v="1/5 | Baikonur Cosmodrome, Republic of Kazakhstan"/>
    <x v="0"/>
    <x v="0"/>
    <x v="0"/>
  </r>
  <r>
    <s v="Titan IIID | KH-9 12"/>
    <x v="0"/>
    <s v="United States Air Force"/>
    <s v="Titan IIID"/>
    <s v="KH-9 12"/>
    <s v="07/08/1976 6:30 p.m."/>
    <x v="19"/>
    <s v="Space Launch Complex 4E | Vandenberg SFB, CA, USA"/>
    <x v="1"/>
    <x v="1"/>
    <x v="1"/>
  </r>
  <r>
    <s v="Kosmos-3M | DS-P1-M 9 (Kosmos-839)"/>
    <x v="0"/>
    <s v="Soviet Space Program"/>
    <s v="Kosmos-3M"/>
    <s v="DS-P1-M 9"/>
    <s v="07/08/1976 9:08 p.m."/>
    <x v="19"/>
    <s v="132/1 (132L) | Plesetsk Cosmodrome, Russian Federation"/>
    <x v="3"/>
    <x v="3"/>
    <x v="3"/>
  </r>
  <r>
    <s v="Delta 2914 | Palapa A1"/>
    <x v="0"/>
    <s v="United States Air Force"/>
    <s v="Delta 2914"/>
    <s v="Palapa A1"/>
    <s v="07/08/1976 11:31 p.m."/>
    <x v="19"/>
    <s v="Space Launch Complex 17A | Cape Canaveral, FL, USA"/>
    <x v="1"/>
    <x v="1"/>
    <x v="1"/>
  </r>
  <r>
    <s v="Soyuz U | Zenit-2M 69"/>
    <x v="0"/>
    <s v="Soviet Space Program"/>
    <s v="Soyuz U"/>
    <s v="Zenit-2M 69"/>
    <s v="07/14/1976 9 a.m."/>
    <x v="19"/>
    <s v="43/4 (43R) | Plesetsk Cosmodrome, Russian Federation"/>
    <x v="3"/>
    <x v="3"/>
    <x v="3"/>
  </r>
  <r>
    <s v="Kosmos-3M | Strela-2M 13"/>
    <x v="0"/>
    <s v="Soviet Space Program"/>
    <s v="Kosmos-3M"/>
    <s v="Strela-2M 13"/>
    <s v="07/15/1976 1:11 p.m."/>
    <x v="19"/>
    <s v="132/1 (132L) | Plesetsk Cosmodrome, Russian Federation"/>
    <x v="3"/>
    <x v="3"/>
    <x v="3"/>
  </r>
  <r>
    <s v="Kosmos-3M | Sfera 15"/>
    <x v="0"/>
    <s v="Soviet Space Program"/>
    <s v="Kosmos-3M"/>
    <s v="Sfera 15"/>
    <s v="07/21/1976 10:20 a.m."/>
    <x v="19"/>
    <s v="132/1 (132L) | Plesetsk Cosmodrome, Russian Federation"/>
    <x v="3"/>
    <x v="3"/>
    <x v="3"/>
  </r>
  <r>
    <s v="Tsiklon-2 | IS-A 3"/>
    <x v="0"/>
    <s v="Soviet Space Program"/>
    <s v="Tsiklon-2"/>
    <s v="IS-A 3"/>
    <s v="07/21/1976 3:14 p.m."/>
    <x v="19"/>
    <s v="90 | Baikonur Cosmodrome, Republic of Kazakhstan"/>
    <x v="0"/>
    <x v="0"/>
    <x v="0"/>
  </r>
  <r>
    <s v="Soyuz U | Yantar-2K 5"/>
    <x v="0"/>
    <s v="Soviet Space Program"/>
    <s v="Soyuz U"/>
    <s v="Yantar-2K 5"/>
    <s v="07/22/1976 3:40 p.m."/>
    <x v="19"/>
    <s v="43/3 (43L) | Plesetsk Cosmodrome, Russian Federation"/>
    <x v="3"/>
    <x v="3"/>
    <x v="3"/>
  </r>
  <r>
    <s v="Atlas SLV-3D Centaur | Comstar 1B"/>
    <x v="0"/>
    <s v="United States Air Force"/>
    <s v="Atlas SLV-3D Centaur"/>
    <s v="Comstar 1B"/>
    <s v="07/22/1976 10:04 p.m."/>
    <x v="19"/>
    <s v="Launch Complex 36B | Cape Canaveral, FL, USA"/>
    <x v="1"/>
    <x v="1"/>
    <x v="1"/>
  </r>
  <r>
    <s v="Molniya-M | Molniya-1K 35"/>
    <x v="0"/>
    <s v="Soviet Space Program"/>
    <s v="Molniya-M"/>
    <s v="Molniya-1K 35"/>
    <s v="07/23/1976 3:49 p.m."/>
    <x v="19"/>
    <s v="1/5 | Baikonur Cosmodrome, Republic of Kazakhstan"/>
    <x v="0"/>
    <x v="0"/>
    <x v="0"/>
  </r>
  <r>
    <s v="Kosmos-3M | Tselina-O 32"/>
    <x v="0"/>
    <s v="Soviet Space Program"/>
    <s v="Kosmos-3M"/>
    <s v="Tselina-O 32"/>
    <s v="07/27/1976 5:21 a.m."/>
    <x v="19"/>
    <s v="132/2 | Plesetsk Cosmodrome, Russian Federation"/>
    <x v="3"/>
    <x v="3"/>
    <x v="3"/>
  </r>
  <r>
    <s v="Kosmos-3M | DS-U3-IK 6"/>
    <x v="0"/>
    <s v="Soviet Space Program"/>
    <s v="Kosmos-3M"/>
    <s v="DS-U3-IK 6"/>
    <s v="07/27/1976 noon"/>
    <x v="19"/>
    <s v="107/2 | Kapustin Yar, Russian Federation"/>
    <x v="3"/>
    <x v="3"/>
    <x v="3"/>
  </r>
  <r>
    <s v="Delta 2310 | NOAA 5"/>
    <x v="0"/>
    <s v="United States Air Force"/>
    <s v="Delta 2310"/>
    <s v="NOAA 5"/>
    <s v="07/29/1976 5:07 p.m."/>
    <x v="19"/>
    <s v="Space Launch Complex 2W | Vandenberg SFB, CA, USA"/>
    <x v="1"/>
    <x v="1"/>
    <x v="1"/>
  </r>
  <r>
    <s v="Kosmos-3M | Zaliv 22"/>
    <x v="0"/>
    <s v="Soviet Space Program"/>
    <s v="Kosmos-3M"/>
    <s v="Zaliv 22"/>
    <s v="07/29/1976 8:02 p.m."/>
    <x v="19"/>
    <s v="132/1 (132L) | Plesetsk Cosmodrome, Russian Federation"/>
    <x v="3"/>
    <x v="3"/>
    <x v="3"/>
  </r>
  <r>
    <s v="Soyuz U | Zenit-4MK 64"/>
    <x v="0"/>
    <s v="Soviet Space Program"/>
    <s v="Soyuz U"/>
    <s v="Zenit-4MK 64"/>
    <s v="08/04/1976 1:40 p.m."/>
    <x v="19"/>
    <s v="43/4 (43R) | Plesetsk Cosmodrome, Russian Federation"/>
    <x v="3"/>
    <x v="3"/>
    <x v="3"/>
  </r>
  <r>
    <s v="Titan 34B | Quasar 2"/>
    <x v="0"/>
    <s v="United States Air Force"/>
    <s v="Titan 34B"/>
    <s v="Quasar 2"/>
    <s v="08/06/1976 10:21 p.m."/>
    <x v="19"/>
    <s v="Space Launch Complex 4W | Vandenberg SFB, CA, USA"/>
    <x v="1"/>
    <x v="1"/>
    <x v="1"/>
  </r>
  <r>
    <s v="Proton-K/D-1 | Luna-24"/>
    <x v="0"/>
    <s v="Soviet Space Program"/>
    <s v="Proton-K/D-1"/>
    <s v="Luna-24"/>
    <s v="08/09/1976 3:04 p.m."/>
    <x v="19"/>
    <s v="81/23 (81L) | Baikonur Cosmodrome, Republic of Kazakhstan"/>
    <x v="0"/>
    <x v="0"/>
    <x v="0"/>
  </r>
  <r>
    <s v="Soyuz U | Zenit-2M 70"/>
    <x v="0"/>
    <s v="Soviet Space Program"/>
    <s v="Soyuz U"/>
    <s v="Zenit-2M 70"/>
    <s v="08/12/1976 1:30 p.m."/>
    <x v="19"/>
    <s v="43/3 (43L) | Plesetsk Cosmodrome, Russian Federation"/>
    <x v="3"/>
    <x v="3"/>
    <x v="3"/>
  </r>
  <r>
    <s v="Kosmos 11K63 | DS-P1-I 18"/>
    <x v="0"/>
    <s v="Soviet Space Program"/>
    <s v="Kosmos 11K63"/>
    <s v="DS-P1-I 18"/>
    <s v="08/18/1976 9:30 a.m."/>
    <x v="19"/>
    <s v="133/3 (133L) | Plesetsk Cosmodrome, Russian Federation"/>
    <x v="3"/>
    <x v="3"/>
    <x v="3"/>
  </r>
  <r>
    <s v="Kosmos 11K63 | DS-P1-Yu 79"/>
    <x v="0"/>
    <s v="Soviet Space Program"/>
    <s v="Kosmos 11K63"/>
    <s v="DS-P1-Yu 79"/>
    <s v="08/26/1976 10:59 a.m."/>
    <x v="19"/>
    <s v="133/3 (133L) | Plesetsk Cosmodrome, Russian Federation"/>
    <x v="3"/>
    <x v="3"/>
    <x v="3"/>
  </r>
  <r>
    <s v="Vostok 8A92M | Tselina-D 10"/>
    <x v="0"/>
    <s v="Soviet Space Program"/>
    <s v="Vostok 8A92M"/>
    <s v="Tselina-D 10"/>
    <s v="08/27/1976 2:34 p.m."/>
    <x v="19"/>
    <s v="43/4 (43R) | Plesetsk Cosmodrome, Russian Federation"/>
    <x v="3"/>
    <x v="3"/>
    <x v="3"/>
  </r>
  <r>
    <s v="Soyuz U | Zenit-4MK 65"/>
    <x v="0"/>
    <s v="Soviet Space Program"/>
    <s v="Soyuz U"/>
    <s v="Zenit-4MK 65"/>
    <s v="08/28/1976 9 a.m."/>
    <x v="19"/>
    <s v="31/6 | Baikonur Cosmodrome, Republic of Kazakhstan"/>
    <x v="0"/>
    <x v="0"/>
    <x v="0"/>
  </r>
  <r>
    <s v="Feng Bao 1 | JSSW 3"/>
    <x v="0"/>
    <s v="Seventh Ministry of Machine Building Industry"/>
    <s v="Feng Bao 1"/>
    <s v="JSSW 3"/>
    <s v="08/30/1976 11:45 a.m."/>
    <x v="19"/>
    <s v="Launch Area 2B | Jiuquan, People's Republic of China"/>
    <x v="2"/>
    <x v="2"/>
    <x v="2"/>
  </r>
  <r>
    <s v="Molniya-M | Molniya-2"/>
    <x v="1"/>
    <s v="Soviet Space Program"/>
    <s v="Molniya-M"/>
    <s v="Molniya-2"/>
    <s v="09/01/1976 3:23 a.m."/>
    <x v="19"/>
    <s v="43/3 (43L) | Plesetsk Cosmodrome, Russian Federation"/>
    <x v="3"/>
    <x v="3"/>
    <x v="3"/>
  </r>
  <r>
    <s v="Scout D-1 | TIP 3"/>
    <x v="0"/>
    <s v="United States Air Force"/>
    <s v="Scout D-1"/>
    <s v="TIP 3"/>
    <s v="09/01/1976 9:14 p.m."/>
    <x v="19"/>
    <s v="Space Launch Complex 5 | Vandenberg SFB, CA, USA"/>
    <x v="1"/>
    <x v="1"/>
    <x v="1"/>
  </r>
  <r>
    <s v="Soyuz U | Zenit-4MK 66"/>
    <x v="0"/>
    <s v="Soviet Space Program"/>
    <s v="Soyuz U"/>
    <s v="Zenit-4MK 66"/>
    <s v="09/03/1976 9:20 a.m."/>
    <x v="19"/>
    <s v="43/4 (43R) | Plesetsk Cosmodrome, Russian Federation"/>
    <x v="3"/>
    <x v="3"/>
    <x v="3"/>
  </r>
  <r>
    <s v="Thor DSV-2U | DMSP-5D1 F1"/>
    <x v="0"/>
    <s v="United States Air Force"/>
    <s v="Thor DSV-2U"/>
    <s v="DMSP-5D1 F1"/>
    <s v="09/11/1976 8 a.m."/>
    <x v="19"/>
    <s v="Space Launch Complex 10W | Vandenberg SFB, CA, USA"/>
    <x v="1"/>
    <x v="1"/>
    <x v="1"/>
  </r>
  <r>
    <s v="Proton-K/DM | Raduga 2"/>
    <x v="0"/>
    <s v="Soviet Space Program"/>
    <s v="Proton-K/DM"/>
    <s v="Raduga 2"/>
    <s v="09/11/1976 6:24 p.m."/>
    <x v="19"/>
    <s v="81/24 (81P) | Baikonur Cosmodrome, Republic of Kazakhstan"/>
    <x v="0"/>
    <x v="0"/>
    <x v="0"/>
  </r>
  <r>
    <s v="Soyuz-U | Soyuz 22"/>
    <x v="0"/>
    <s v="Soviet Space Program"/>
    <s v="Soyuz U"/>
    <s v="Soyuz 22"/>
    <s v="09/15/1976 9:48 a.m."/>
    <x v="19"/>
    <s v="1/5 | Baikonur Cosmodrome, Republic of Kazakhstan"/>
    <x v="0"/>
    <x v="0"/>
    <x v="0"/>
  </r>
  <r>
    <s v="Titan 24B | KH-8 47"/>
    <x v="0"/>
    <s v="United States Air Force"/>
    <s v="Titan 24B"/>
    <s v="KH-8 47"/>
    <s v="09/15/1976 6:50 p.m."/>
    <x v="19"/>
    <s v="Space Launch Complex 4W | Vandenberg SFB, CA, USA"/>
    <x v="1"/>
    <x v="1"/>
    <x v="1"/>
  </r>
  <r>
    <s v="Soyuz U | Zenit-4MT 11"/>
    <x v="0"/>
    <s v="Soviet Space Program"/>
    <s v="Soyuz U"/>
    <s v="Zenit-4MT 11"/>
    <s v="09/21/1976 11:40 a.m."/>
    <x v="19"/>
    <s v="43/3 (43L) | Plesetsk Cosmodrome, Russian Federation"/>
    <x v="3"/>
    <x v="3"/>
    <x v="3"/>
  </r>
  <r>
    <s v="Soyuz U | Zenit-2M 71"/>
    <x v="0"/>
    <s v="Soviet Space Program"/>
    <s v="Soyuz U"/>
    <s v="Zenit-2M 71"/>
    <s v="09/22/1976 9:30 a.m."/>
    <x v="19"/>
    <s v="31/6 | Baikonur Cosmodrome, Republic of Kazakhstan"/>
    <x v="0"/>
    <x v="0"/>
    <x v="0"/>
  </r>
  <r>
    <s v="Soyuz U | Zenit-4MK 67"/>
    <x v="0"/>
    <s v="Soviet Space Program"/>
    <s v="Soyuz U"/>
    <s v="Zenit-4MK 67"/>
    <s v="09/24/1976 3 p.m."/>
    <x v="19"/>
    <s v="43/3 (43L) | Plesetsk Cosmodrome, Russian Federation"/>
    <x v="3"/>
    <x v="3"/>
    <x v="3"/>
  </r>
  <r>
    <s v="Kosmos-3M | Strela-2M 14"/>
    <x v="0"/>
    <s v="Soviet Space Program"/>
    <s v="Kosmos-3M"/>
    <s v="Strela-2M 14"/>
    <s v="09/29/1976 7:04 a.m."/>
    <x v="19"/>
    <s v="132/2 | Plesetsk Cosmodrome, Russian Federation"/>
    <x v="3"/>
    <x v="3"/>
    <x v="3"/>
  </r>
  <r>
    <s v="Soyuz U | Zenit-4MKT 3"/>
    <x v="1"/>
    <s v="Soviet Space Program"/>
    <s v="Soyuz U"/>
    <s v="Zenit-4MKT 3"/>
    <s v="10/04/1976 11 a.m."/>
    <x v="19"/>
    <s v="43/4 (43R) | Plesetsk Cosmodrome, Russian Federation"/>
    <x v="3"/>
    <x v="3"/>
    <x v="3"/>
  </r>
  <r>
    <s v="Soyuz U | Zenit-4MK 68"/>
    <x v="0"/>
    <s v="Soviet Space Program"/>
    <s v="Soyuz U"/>
    <s v="Zenit-4MK 68"/>
    <s v="10/10/1976 9:35 a.m."/>
    <x v="19"/>
    <s v="31/6 | Baikonur Cosmodrome, Republic of Kazakhstan"/>
    <x v="0"/>
    <x v="0"/>
    <x v="0"/>
  </r>
  <r>
    <s v="Soyuz | Soyuz 23"/>
    <x v="0"/>
    <s v="Soviet Space Program"/>
    <s v="Soyuz"/>
    <s v="Soyuz 23"/>
    <s v="10/14/1976 5:39 p.m."/>
    <x v="19"/>
    <s v="1/5 | Baikonur Cosmodrome, Republic of Kazakhstan"/>
    <x v="0"/>
    <x v="0"/>
    <x v="0"/>
  </r>
  <r>
    <s v="Delta 2914 | Marisat 3"/>
    <x v="0"/>
    <s v="United States Air Force"/>
    <s v="Delta 2914"/>
    <s v="Marisat 3"/>
    <s v="10/14/1976 10:44 p.m."/>
    <x v="19"/>
    <s v="Space Launch Complex 17A | Cape Canaveral, FL, USA"/>
    <x v="1"/>
    <x v="1"/>
    <x v="1"/>
  </r>
  <r>
    <s v="Vostok 8A92M | Meteor-1 26 (35L)"/>
    <x v="0"/>
    <s v="Soviet Space Program"/>
    <s v="Vostok 8A92M"/>
    <s v="Meteor-1 26 (35L)"/>
    <s v="10/15/1976 10:59 p.m."/>
    <x v="19"/>
    <s v="43/3 (43L) | Plesetsk Cosmodrome, Russian Federation"/>
    <x v="3"/>
    <x v="3"/>
    <x v="3"/>
  </r>
  <r>
    <s v="Tsiklon-2 | US-A 12"/>
    <x v="0"/>
    <s v="Soviet Space Program"/>
    <s v="Tsiklon-2"/>
    <s v="US-A 12"/>
    <s v="10/17/1976 6:06 p.m."/>
    <x v="19"/>
    <s v="90 | Baikonur Cosmodrome, Republic of Kazakhstan"/>
    <x v="0"/>
    <x v="0"/>
    <x v="0"/>
  </r>
  <r>
    <s v="Tsiklon-2 | US-A 13"/>
    <x v="0"/>
    <s v="Soviet Space Program"/>
    <s v="Tsiklon-2"/>
    <s v="US-A 13"/>
    <s v="10/21/1976 4:53 p.m."/>
    <x v="19"/>
    <s v="90 | Baikonur Cosmodrome, Republic of Kazakhstan"/>
    <x v="0"/>
    <x v="0"/>
    <x v="0"/>
  </r>
  <r>
    <s v="Molniya-M | US-K 5"/>
    <x v="0"/>
    <s v="Soviet Space Program"/>
    <s v="Molniya-M"/>
    <s v="US-K 5"/>
    <s v="10/22/1976 9:11 a.m."/>
    <x v="19"/>
    <s v="43/4 (43R) | Plesetsk Cosmodrome, Russian Federation"/>
    <x v="3"/>
    <x v="3"/>
    <x v="3"/>
  </r>
  <r>
    <s v="Soyuz U | Zenit-4MK 69"/>
    <x v="0"/>
    <s v="Soviet Space Program"/>
    <s v="Soyuz U"/>
    <s v="Zenit-4MK 69"/>
    <s v="10/25/1976 2:30 p.m."/>
    <x v="19"/>
    <s v="43/4 (43R) | Plesetsk Cosmodrome, Russian Federation"/>
    <x v="3"/>
    <x v="3"/>
    <x v="3"/>
  </r>
  <r>
    <s v="Proton-K/DM | Ekran"/>
    <x v="0"/>
    <s v="Soviet Space Program"/>
    <s v="Proton-K/DM"/>
    <s v="Ekran"/>
    <s v="10/26/1976 2:50 p.m."/>
    <x v="19"/>
    <s v="81/24 (81P) | Baikonur Cosmodrome, Republic of Kazakhstan"/>
    <x v="0"/>
    <x v="0"/>
    <x v="0"/>
  </r>
  <r>
    <s v="Kosmos-3M | Parus 6"/>
    <x v="0"/>
    <s v="Soviet Space Program"/>
    <s v="Kosmos-3M"/>
    <s v="Parus 6"/>
    <s v="10/29/1976 12:39 p.m."/>
    <x v="19"/>
    <s v="132/2 | Plesetsk Cosmodrome, Russian Federation"/>
    <x v="3"/>
    <x v="3"/>
    <x v="3"/>
  </r>
  <r>
    <s v="Soyuz U | Zenit-2M 72"/>
    <x v="0"/>
    <s v="Soviet Space Program"/>
    <s v="Soyuz U"/>
    <s v="Zenit-2M 72"/>
    <s v="11/01/1976 11:20 a.m."/>
    <x v="19"/>
    <s v="43/4 (43R) | Plesetsk Cosmodrome, Russian Federation"/>
    <x v="3"/>
    <x v="3"/>
    <x v="3"/>
  </r>
  <r>
    <s v="Feng Bao 1 | JSSW 4"/>
    <x v="1"/>
    <s v="Seventh Ministry of Machine Building Industry"/>
    <s v="Feng Bao 1"/>
    <s v="JSSW 4"/>
    <s v="11/10/1976 9:05 a.m."/>
    <x v="19"/>
    <s v="Launch Area 2B | Jiuquan, People's Republic of China"/>
    <x v="2"/>
    <x v="2"/>
    <x v="2"/>
  </r>
  <r>
    <s v="Soyuz U | Zenit-4MK 70"/>
    <x v="0"/>
    <s v="Soviet Space Program"/>
    <s v="Soyuz U"/>
    <s v="Zenit-4MK 70"/>
    <s v="11/11/1976 10:45 a.m."/>
    <x v="19"/>
    <s v="31/6 | Baikonur Cosmodrome, Republic of Kazakhstan"/>
    <x v="0"/>
    <x v="0"/>
    <x v="0"/>
  </r>
  <r>
    <s v="Soyuz U | Zenit-6U 1"/>
    <x v="0"/>
    <s v="Soviet Space Program"/>
    <s v="Soyuz U"/>
    <s v="Zenit-6U 1"/>
    <s v="11/23/1976 4:27 p.m."/>
    <x v="19"/>
    <s v="43/4 (43R) | Plesetsk Cosmodrome, Russian Federation"/>
    <x v="3"/>
    <x v="3"/>
    <x v="3"/>
  </r>
  <r>
    <s v="Molniya-M | Prognoz-5"/>
    <x v="0"/>
    <s v="Soviet Space Program"/>
    <s v="Molniya-M"/>
    <s v="Prognoz-5"/>
    <s v="11/25/1976 3:59 a.m."/>
    <x v="19"/>
    <s v="31/6 | Baikonur Cosmodrome, Republic of Kazakhstan"/>
    <x v="0"/>
    <x v="0"/>
    <x v="0"/>
  </r>
  <r>
    <s v="Tsiklon-2 | US-P 4"/>
    <x v="0"/>
    <s v="Soviet Space Program"/>
    <s v="Tsiklon-2"/>
    <s v="US-P 4"/>
    <s v="11/26/1976 2:30 p.m."/>
    <x v="19"/>
    <s v="90 | Baikonur Cosmodrome, Republic of Kazakhstan"/>
    <x v="0"/>
    <x v="0"/>
    <x v="0"/>
  </r>
  <r>
    <s v="Soyuz U | Kosmos 869"/>
    <x v="0"/>
    <s v="Soviet Space Program"/>
    <s v="Soyuz U"/>
    <s v="—"/>
    <s v="11/29/1976 4 p.m."/>
    <x v="19"/>
    <s v="1/5 | Baikonur Cosmodrome, Republic of Kazakhstan"/>
    <x v="0"/>
    <x v="0"/>
    <x v="0"/>
  </r>
  <r>
    <s v="Kosmos-3M | Tselina-O 33"/>
    <x v="0"/>
    <s v="Soviet Space Program"/>
    <s v="Kosmos-3M"/>
    <s v="Tselina-O 33"/>
    <s v="12/02/1976 12:17 a.m."/>
    <x v="19"/>
    <s v="132/2 | Plesetsk Cosmodrome, Russian Federation"/>
    <x v="3"/>
    <x v="3"/>
    <x v="3"/>
  </r>
  <r>
    <s v="Molniya-M | Molniya-2 16"/>
    <x v="0"/>
    <s v="Soviet Space Program"/>
    <s v="Molniya-M"/>
    <s v="Molniya-2 16"/>
    <s v="12/02/1976 2:44 a.m."/>
    <x v="19"/>
    <s v="43/4 (43R) | Plesetsk Cosmodrome, Russian Federation"/>
    <x v="3"/>
    <x v="3"/>
    <x v="3"/>
  </r>
  <r>
    <s v="Long March 2 | FSW-0 2"/>
    <x v="0"/>
    <s v="Seventh Ministry of Machine Building Industry"/>
    <s v="Long March 2"/>
    <s v="FSW-0 2"/>
    <s v="12/07/1976 4:38 a.m."/>
    <x v="19"/>
    <s v="Launch Area 2B | Jiuquan, People's Republic of China"/>
    <x v="2"/>
    <x v="2"/>
    <x v="2"/>
  </r>
  <r>
    <s v="Kosmos-3M | Strela-1M 121-128"/>
    <x v="0"/>
    <s v="Soviet Space Program"/>
    <s v="Kosmos-3M"/>
    <s v="Strela-1M 121-128"/>
    <s v="12/07/1976 10:23 a.m."/>
    <x v="19"/>
    <s v="132/1 (132L) | Plesetsk Cosmodrome, Russian Federation"/>
    <x v="3"/>
    <x v="3"/>
    <x v="3"/>
  </r>
  <r>
    <s v="Soyuz U | Zenit-2M 73"/>
    <x v="0"/>
    <s v="Soviet Space Program"/>
    <s v="Soyuz U"/>
    <s v="Zenit-2M 73"/>
    <s v="12/09/1976 10 a.m."/>
    <x v="19"/>
    <s v="43/4 (43R) | Plesetsk Cosmodrome, Russian Federation"/>
    <x v="3"/>
    <x v="3"/>
    <x v="3"/>
  </r>
  <r>
    <s v="Kosmos-3M | DS-P1-M 10"/>
    <x v="0"/>
    <s v="Soviet Space Program"/>
    <s v="Kosmos-3M"/>
    <s v="DS-P1-M 10"/>
    <s v="12/09/1976 8 p.m."/>
    <x v="19"/>
    <s v="132/2 | Plesetsk Cosmodrome, Russian Federation"/>
    <x v="3"/>
    <x v="3"/>
    <x v="3"/>
  </r>
  <r>
    <s v="Proton | TKS-VA 1 &amp; 2"/>
    <x v="0"/>
    <s v="Soviet Space Program"/>
    <s v="Proton"/>
    <s v="TKS-VA 1 &amp; 2"/>
    <s v="12/15/1976 1:30 a.m."/>
    <x v="19"/>
    <s v="81/24 (81P) | Baikonur Cosmodrome, Republic of Kazakhstan"/>
    <x v="0"/>
    <x v="0"/>
    <x v="0"/>
  </r>
  <r>
    <s v="Kosmos-3M | Tsikada 1"/>
    <x v="0"/>
    <s v="Soviet Space Program"/>
    <s v="Kosmos-3M"/>
    <s v="Tsikada 1"/>
    <s v="12/15/1976 1:59 p.m."/>
    <x v="19"/>
    <s v="132/1 (132L) | Plesetsk Cosmodrome, Russian Federation"/>
    <x v="3"/>
    <x v="3"/>
    <x v="3"/>
  </r>
  <r>
    <s v="Soyuz U | Zenit-4MK 71"/>
    <x v="0"/>
    <s v="Soviet Space Program"/>
    <s v="Soyuz U"/>
    <s v="Zenit-4MK 71"/>
    <s v="12/17/1976 9:30 a.m."/>
    <x v="19"/>
    <s v="31/6 | Baikonur Cosmodrome, Republic of Kazakhstan"/>
    <x v="0"/>
    <x v="0"/>
    <x v="0"/>
  </r>
  <r>
    <s v="Kosmos-3M | Taifun-2 2"/>
    <x v="0"/>
    <s v="Soviet Space Program"/>
    <s v="Kosmos-3M"/>
    <s v="Taifun-2 2"/>
    <s v="12/17/1976 noon"/>
    <x v="19"/>
    <s v="132/2 | Plesetsk Cosmodrome, Russian Federation"/>
    <x v="3"/>
    <x v="3"/>
    <x v="3"/>
  </r>
  <r>
    <s v="Titan IIID | KH-11 1"/>
    <x v="0"/>
    <s v="United States Air Force"/>
    <s v="Titan IIID"/>
    <s v="KH-11 1"/>
    <s v="12/19/1976 6:19 p.m."/>
    <x v="19"/>
    <s v="Space Launch Complex 4E | Vandenberg SFB, CA, USA"/>
    <x v="1"/>
    <x v="1"/>
    <x v="1"/>
  </r>
  <r>
    <s v="Tsiklon-2 | IS-A 4"/>
    <x v="0"/>
    <s v="Soviet Space Program"/>
    <s v="Tsiklon-2"/>
    <s v="IS-A 4"/>
    <s v="12/27/1976 12:05 p.m."/>
    <x v="19"/>
    <s v="90 | Baikonur Cosmodrome, Republic of Kazakhstan"/>
    <x v="0"/>
    <x v="0"/>
    <x v="0"/>
  </r>
  <r>
    <s v="Molniya-M | Molniya-3 17L"/>
    <x v="0"/>
    <s v="Soviet Space Program"/>
    <s v="Molniya-M"/>
    <s v="Molniya-3 17L"/>
    <s v="12/28/1976 6:38 a.m."/>
    <x v="19"/>
    <s v="43/4 (43R) | Plesetsk Cosmodrome, Russian Federation"/>
    <x v="3"/>
    <x v="3"/>
    <x v="3"/>
  </r>
  <r>
    <s v="Kosmos-3M | Parus 7"/>
    <x v="0"/>
    <s v="Soviet Space Program"/>
    <s v="Kosmos-3M"/>
    <s v="Parus 7"/>
    <s v="12/28/1976 7:49 a.m."/>
    <x v="19"/>
    <s v="132/1 (132L) | Plesetsk Cosmodrome, Russian Federation"/>
    <x v="3"/>
    <x v="3"/>
    <x v="3"/>
  </r>
  <r>
    <s v="Soyuz U | Zenit-4MK 72"/>
    <x v="0"/>
    <s v="Soviet Space Program"/>
    <s v="Soyuz U"/>
    <s v="Zenit-4MK 72"/>
    <s v="01/06/1977 9:40 a.m."/>
    <x v="20"/>
    <s v="31/6 | Baikonur Cosmodrome, Republic of Kazakhstan"/>
    <x v="0"/>
    <x v="0"/>
    <x v="0"/>
  </r>
  <r>
    <s v="Vostok 8A92M | Meteor-2 2"/>
    <x v="0"/>
    <s v="Soviet Space Program"/>
    <s v="Vostok 8A92M"/>
    <s v="Meteor-2 2"/>
    <s v="01/06/1977 11:17 p.m."/>
    <x v="20"/>
    <s v="43/3 (43L) | Plesetsk Cosmodrome, Russian Federation"/>
    <x v="3"/>
    <x v="3"/>
    <x v="3"/>
  </r>
  <r>
    <s v="Soyuz U | Zenit-2M 74"/>
    <x v="0"/>
    <s v="Soviet Space Program"/>
    <s v="Soyuz U"/>
    <s v="Zenit-2M 74"/>
    <s v="01/20/1977 8:30 a.m."/>
    <x v="20"/>
    <s v="31/6 | Baikonur Cosmodrome, Republic of Kazakhstan"/>
    <x v="0"/>
    <x v="0"/>
    <x v="0"/>
  </r>
  <r>
    <s v="Kosmos-3M | Zaliv 23"/>
    <x v="0"/>
    <s v="Soviet Space Program"/>
    <s v="Kosmos-3M"/>
    <s v="Zaliv 23"/>
    <s v="01/20/1977 8:05 p.m."/>
    <x v="20"/>
    <s v="132/1 (132L) | Plesetsk Cosmodrome, Russian Federation"/>
    <x v="3"/>
    <x v="3"/>
    <x v="3"/>
  </r>
  <r>
    <s v="Delta 2914 | NATO 3B"/>
    <x v="0"/>
    <s v="United States Air Force"/>
    <s v="Delta 2914"/>
    <s v="NATO 3B"/>
    <s v="01/28/1977 12:50 a.m."/>
    <x v="20"/>
    <s v="Space Launch Complex 17A | Cape Canaveral, FL, USA"/>
    <x v="1"/>
    <x v="1"/>
    <x v="1"/>
  </r>
  <r>
    <s v="Kosmos-3M | Taifun-1 6"/>
    <x v="0"/>
    <s v="Soviet Space Program"/>
    <s v="Kosmos-3M"/>
    <s v="Taifun-1 6"/>
    <s v="02/02/1977 12:30 p.m."/>
    <x v="20"/>
    <s v="132/2 | Plesetsk Cosmodrome, Russian Federation"/>
    <x v="3"/>
    <x v="3"/>
    <x v="3"/>
  </r>
  <r>
    <s v="Titan IIIC | DSP 7"/>
    <x v="0"/>
    <s v="United States Air Force"/>
    <s v="Titan IIIC"/>
    <s v="DSP 7"/>
    <s v="02/06/1977 6 a.m."/>
    <x v="20"/>
    <s v="Space Launch Complex 40 | Cape Canaveral, FL, USA"/>
    <x v="1"/>
    <x v="1"/>
    <x v="1"/>
  </r>
  <r>
    <s v="Soyuz-U | Soyuz 24"/>
    <x v="0"/>
    <s v="Soviet Space Program"/>
    <s v="Soyuz U"/>
    <s v="Soyuz 24"/>
    <s v="02/07/1977 4:11 p.m."/>
    <x v="20"/>
    <s v="1/5 | Baikonur Cosmodrome, Republic of Kazakhstan"/>
    <x v="0"/>
    <x v="0"/>
    <x v="0"/>
  </r>
  <r>
    <s v="Soyuz U | Zenit-4MK 73"/>
    <x v="0"/>
    <s v="Soviet Space Program"/>
    <s v="Soyuz U"/>
    <s v="Zenit-4MK 73"/>
    <s v="02/09/1977 11:30 a.m."/>
    <x v="20"/>
    <s v="43/3 (43L) | Plesetsk Cosmodrome, Russian Federation"/>
    <x v="3"/>
    <x v="3"/>
    <x v="3"/>
  </r>
  <r>
    <s v="Molniya-M | Molniya-2 17"/>
    <x v="0"/>
    <s v="Soviet Space Program"/>
    <s v="Molniya-M"/>
    <s v="Molniya-2 17"/>
    <s v="02/11/1977 2:57 p.m."/>
    <x v="20"/>
    <s v="43/4 (43R) | Plesetsk Cosmodrome, Russian Federation"/>
    <x v="3"/>
    <x v="3"/>
    <x v="3"/>
  </r>
  <r>
    <s v="Kosmos-3M | DS-U2-IK GVM"/>
    <x v="0"/>
    <s v="Soviet Space Program"/>
    <s v="Kosmos-3M"/>
    <s v="DS-U2-IK GVM"/>
    <s v="02/15/1977 11 a.m."/>
    <x v="20"/>
    <s v="132/2 | Plesetsk Cosmodrome, Russian Federation"/>
    <x v="3"/>
    <x v="3"/>
    <x v="3"/>
  </r>
  <r>
    <s v="Mu-3H | Tansei-3"/>
    <x v="0"/>
    <s v="Institute of Space and Astronautical Science"/>
    <s v="Mu-3H"/>
    <s v="Tansei-3"/>
    <s v="02/19/1977 5:15 a.m."/>
    <x v="20"/>
    <s v="Mu Center | Uchinoura Space Center, Japan"/>
    <x v="5"/>
    <x v="5"/>
    <x v="5"/>
  </r>
  <r>
    <s v="Kosmos-3M | Parus 8"/>
    <x v="0"/>
    <s v="Soviet Space Program"/>
    <s v="Kosmos-3M"/>
    <s v="Parus 8"/>
    <s v="02/21/1977 5:20 p.m."/>
    <x v="20"/>
    <s v="132/1 (132L) | Plesetsk Cosmodrome, Russian Federation"/>
    <x v="3"/>
    <x v="3"/>
    <x v="3"/>
  </r>
  <r>
    <s v="Soyuz U | Zenit-4MK 74"/>
    <x v="1"/>
    <s v="Soviet Space Program"/>
    <s v="Soyuz U"/>
    <s v="Zenit-4MK 74"/>
    <s v="02/22/1977 9:19 a.m."/>
    <x v="20"/>
    <s v="31/6 | Baikonur Cosmodrome, Republic of Kazakhstan"/>
    <x v="0"/>
    <x v="0"/>
    <x v="0"/>
  </r>
  <r>
    <s v="N-I | Kiku 2"/>
    <x v="0"/>
    <s v="National Space Development Agency of Japan"/>
    <s v="N-I"/>
    <s v="Kiku 2"/>
    <s v="02/23/1977 8:50 a.m."/>
    <x v="20"/>
    <s v="Unknown Pad | Tanegashima, Japan"/>
    <x v="5"/>
    <x v="5"/>
    <x v="5"/>
  </r>
  <r>
    <s v="Vostok 8A92M | Tselina-D 11"/>
    <x v="0"/>
    <s v="Soviet Space Program"/>
    <s v="Vostok 8A92M"/>
    <s v="Tselina-D 11"/>
    <s v="02/26/1977 9:18 p.m."/>
    <x v="20"/>
    <s v="43/4 (43R) | Plesetsk Cosmodrome, Russian Federation"/>
    <x v="3"/>
    <x v="3"/>
    <x v="3"/>
  </r>
  <r>
    <s v="Soyuz U | Zenit-6U 2"/>
    <x v="0"/>
    <s v="Soviet Space Program"/>
    <s v="Soyuz U"/>
    <s v="Zenit-6U 2"/>
    <s v="03/03/1977 10:30 a.m."/>
    <x v="20"/>
    <s v="43/4 (43R) | Plesetsk Cosmodrome, Russian Federation"/>
    <x v="3"/>
    <x v="3"/>
    <x v="3"/>
  </r>
  <r>
    <s v="Soyuz U | Zenit-4MK 75"/>
    <x v="0"/>
    <s v="Soviet Space Program"/>
    <s v="Soyuz U"/>
    <s v="Zenit-4MK 75"/>
    <s v="03/10/1977 11 a.m."/>
    <x v="20"/>
    <s v="43/3 (43L) | Plesetsk Cosmodrome, Russian Federation"/>
    <x v="3"/>
    <x v="3"/>
    <x v="3"/>
  </r>
  <r>
    <s v="Delta 2914 | Palapa A2"/>
    <x v="0"/>
    <s v="United States Air Force"/>
    <s v="Delta 2914"/>
    <s v="Palapa A2"/>
    <s v="03/10/1977 11:16 p.m."/>
    <x v="20"/>
    <s v="Space Launch Complex 17A | Cape Canaveral, FL, USA"/>
    <x v="1"/>
    <x v="1"/>
    <x v="1"/>
  </r>
  <r>
    <s v="Titan 24B | KH-8 48"/>
    <x v="0"/>
    <s v="United States Air Force"/>
    <s v="Titan 24B"/>
    <s v="KH-8 48"/>
    <s v="03/13/1977 6:41 p.m."/>
    <x v="20"/>
    <s v="Space Launch Complex 4W | Vandenberg SFB, CA, USA"/>
    <x v="1"/>
    <x v="1"/>
    <x v="1"/>
  </r>
  <r>
    <s v="Soyuz U | Zenit-2M 75"/>
    <x v="0"/>
    <s v="Soviet Space Program"/>
    <s v="Soyuz U"/>
    <s v="Zenit-2M 75"/>
    <s v="03/17/1977 8:30 a.m."/>
    <x v="20"/>
    <s v="43/3 (43L) | Plesetsk Cosmodrome, Russian Federation"/>
    <x v="3"/>
    <x v="3"/>
    <x v="3"/>
  </r>
  <r>
    <s v="Molniya-M | Molniya-1K 36"/>
    <x v="0"/>
    <s v="Soviet Space Program"/>
    <s v="Molniya-M"/>
    <s v="Molniya-1K 36"/>
    <s v="03/24/1977 11:51 a.m."/>
    <x v="20"/>
    <s v="43/4 (43R) | Plesetsk Cosmodrome, Russian Federation"/>
    <x v="3"/>
    <x v="3"/>
    <x v="3"/>
  </r>
  <r>
    <s v="Kosmos-3M | Tselina-O 34"/>
    <x v="0"/>
    <s v="Soviet Space Program"/>
    <s v="Kosmos-3M"/>
    <s v="Tselina-O 34"/>
    <s v="03/24/1977 10:11 p.m."/>
    <x v="20"/>
    <s v="132/2 | Plesetsk Cosmodrome, Russian Federation"/>
    <x v="3"/>
    <x v="3"/>
    <x v="3"/>
  </r>
  <r>
    <s v="Kosmos-3M | Oval"/>
    <x v="0"/>
    <s v="Soviet Space Program"/>
    <s v="Kosmos-3M"/>
    <s v="Oval"/>
    <s v="03/29/1977 11 p.m."/>
    <x v="20"/>
    <s v="132/2 | Plesetsk Cosmodrome, Russian Federation"/>
    <x v="3"/>
    <x v="3"/>
    <x v="3"/>
  </r>
  <r>
    <s v="Vostok 8A92M | Meteor-1 27 (39L)"/>
    <x v="0"/>
    <s v="Soviet Space Program"/>
    <s v="Vostok 8A92M"/>
    <s v="Meteor-1 27 (39L)"/>
    <s v="04/05/1977 2:05 a.m."/>
    <x v="20"/>
    <s v="43/3 (43L) | Plesetsk Cosmodrome, Russian Federation"/>
    <x v="3"/>
    <x v="3"/>
    <x v="3"/>
  </r>
  <r>
    <s v="Kosmos 11K63 | DS-P1-I 19"/>
    <x v="0"/>
    <s v="Soviet Space Program"/>
    <s v="Kosmos 11K63"/>
    <s v="DS-P1-I 19"/>
    <s v="04/05/1977 10:30 a.m."/>
    <x v="20"/>
    <s v="133/3 (133L) | Plesetsk Cosmodrome, Russian Federation"/>
    <x v="3"/>
    <x v="3"/>
    <x v="3"/>
  </r>
  <r>
    <s v="Soyuz U | Zenit-4MK 76"/>
    <x v="0"/>
    <s v="Soviet Space Program"/>
    <s v="Soyuz U"/>
    <s v="Zenit-4MK 76"/>
    <s v="04/07/1977 8:59 a.m."/>
    <x v="20"/>
    <s v="43/4 (43R) | Plesetsk Cosmodrome, Russian Federation"/>
    <x v="3"/>
    <x v="3"/>
    <x v="3"/>
  </r>
  <r>
    <s v="Molniya-M | US-K 6"/>
    <x v="0"/>
    <s v="Soviet Space Program"/>
    <s v="Molniya-M"/>
    <s v="US-K 6"/>
    <s v="04/11/1977 1:38 a.m."/>
    <x v="20"/>
    <s v="43/3 (43L) | Plesetsk Cosmodrome, Russian Federation"/>
    <x v="3"/>
    <x v="3"/>
    <x v="3"/>
  </r>
  <r>
    <s v="Soyuz U | Zenit-2M 76"/>
    <x v="0"/>
    <s v="Soviet Space Program"/>
    <s v="Soyuz U"/>
    <s v="Zenit-2M 76"/>
    <s v="04/20/1977 9 a.m."/>
    <x v="20"/>
    <s v="31/6 | Baikonur Cosmodrome, Republic of Kazakhstan"/>
    <x v="0"/>
    <x v="0"/>
    <x v="0"/>
  </r>
  <r>
    <s v="Delta 2914 | Geos 1"/>
    <x v="1"/>
    <s v="United States Air Force"/>
    <s v="Delta 2914"/>
    <s v="Geos 1"/>
    <s v="04/20/1977 10:15 a.m."/>
    <x v="20"/>
    <s v="Space Launch Complex 17B | Cape Canaveral, FL, USA"/>
    <x v="1"/>
    <x v="1"/>
    <x v="1"/>
  </r>
  <r>
    <s v="Soyuz U | Yantar-2K 6"/>
    <x v="0"/>
    <s v="Soviet Space Program"/>
    <s v="Soyuz U"/>
    <s v="Yantar-2K 6"/>
    <s v="04/26/1977 2:45 p.m."/>
    <x v="20"/>
    <s v="43/3 (43L) | Plesetsk Cosmodrome, Russian Federation"/>
    <x v="3"/>
    <x v="3"/>
    <x v="3"/>
  </r>
  <r>
    <s v="Kosmos-3M | ER763-4"/>
    <x v="0"/>
    <s v="Soviet Space Program"/>
    <s v="Kosmos-3M"/>
    <s v="ER763-4"/>
    <s v="04/27/1977 3:30 a.m."/>
    <x v="20"/>
    <s v="107/1 | Kapustin Yar, Russian Federation"/>
    <x v="3"/>
    <x v="3"/>
    <x v="3"/>
  </r>
  <r>
    <s v="Molniya-M | Molniya-3 19L"/>
    <x v="0"/>
    <s v="Soviet Space Program"/>
    <s v="Molniya-M"/>
    <s v="Molniya-3 19L"/>
    <s v="04/28/1977 9:10 a.m."/>
    <x v="20"/>
    <s v="43/4 (43R) | Plesetsk Cosmodrome, Russian Federation"/>
    <x v="3"/>
    <x v="3"/>
    <x v="3"/>
  </r>
  <r>
    <s v="Soyuz U | Zenit-4MK 77"/>
    <x v="0"/>
    <s v="Soviet Space Program"/>
    <s v="Soyuz U"/>
    <s v="Zenit-4MK 77"/>
    <s v="05/05/1977 2 p.m."/>
    <x v="20"/>
    <s v="43/3 (43L) | Plesetsk Cosmodrome, Russian Federation"/>
    <x v="3"/>
    <x v="3"/>
    <x v="3"/>
  </r>
  <r>
    <s v="Titan IIIC | DSCS-2 7 &amp; 8"/>
    <x v="0"/>
    <s v="United States Air Force"/>
    <s v="Titan IIIC"/>
    <s v="DSCS-2 7 &amp; 8"/>
    <s v="05/12/1977 2:26 p.m."/>
    <x v="20"/>
    <s v="Space Launch Complex 40 | Cape Canaveral, FL, USA"/>
    <x v="1"/>
    <x v="1"/>
    <x v="1"/>
  </r>
  <r>
    <s v="Soyuz U | Zenit-4MK 78"/>
    <x v="0"/>
    <s v="Soviet Space Program"/>
    <s v="Soyuz U"/>
    <s v="Zenit-4MK 78"/>
    <s v="05/17/1977 10:10 a.m."/>
    <x v="20"/>
    <s v="31/6 | Baikonur Cosmodrome, Republic of Kazakhstan"/>
    <x v="0"/>
    <x v="0"/>
    <x v="0"/>
  </r>
  <r>
    <s v="Kosmos-3M | DS-P1-M 11"/>
    <x v="0"/>
    <s v="Soviet Space Program"/>
    <s v="Kosmos-3M"/>
    <s v="DS-P1-M 11"/>
    <s v="05/19/1977 4:30 p.m."/>
    <x v="20"/>
    <s v="132/2 | Plesetsk Cosmodrome, Russian Federation"/>
    <x v="3"/>
    <x v="3"/>
    <x v="3"/>
  </r>
  <r>
    <s v="Tsiklon-2 | IS-A 5"/>
    <x v="0"/>
    <s v="Soviet Space Program"/>
    <s v="Tsiklon-2"/>
    <s v="IS-A 5"/>
    <s v="05/23/1977 12:14 p.m."/>
    <x v="20"/>
    <s v="90 | Baikonur Cosmodrome, Republic of Kazakhstan"/>
    <x v="0"/>
    <x v="0"/>
    <x v="0"/>
  </r>
  <r>
    <s v="Atlas SLV-3A Agena D | Canyon 7"/>
    <x v="0"/>
    <s v="United States Air Force"/>
    <s v="Atlas SLV-3A Agena D"/>
    <s v="Canyon 7"/>
    <s v="05/23/1977 6:13 p.m."/>
    <x v="20"/>
    <s v="Space Launch Complex 13 | Cape Canaveral, FL, USA"/>
    <x v="1"/>
    <x v="1"/>
    <x v="1"/>
  </r>
  <r>
    <s v="Kosmos-3M | Sfera 16"/>
    <x v="0"/>
    <s v="Soviet Space Program"/>
    <s v="Kosmos-3M"/>
    <s v="Sfera 16"/>
    <s v="05/25/1977 11 a.m."/>
    <x v="20"/>
    <s v="132/2 | Plesetsk Cosmodrome, Russian Federation"/>
    <x v="3"/>
    <x v="3"/>
    <x v="3"/>
  </r>
  <r>
    <s v="Soyuz U | Zenit-4MKT 4"/>
    <x v="0"/>
    <s v="Soviet Space Program"/>
    <s v="Soyuz U"/>
    <s v="Zenit-4MKT 4"/>
    <s v="05/26/1977 7 a.m."/>
    <x v="20"/>
    <s v="43/4 (43R) | Plesetsk Cosmodrome, Russian Federation"/>
    <x v="3"/>
    <x v="3"/>
    <x v="3"/>
  </r>
  <r>
    <s v="Atlas SLV-3D Centaur | Intelsat-4A 4"/>
    <x v="0"/>
    <s v="United States Air Force"/>
    <s v="Atlas SLV-3D Centaur"/>
    <s v="Intelsat-4A 4"/>
    <s v="05/26/1977 9:47 p.m."/>
    <x v="20"/>
    <s v="Launch Complex 36A | Cape Canaveral, FL, USA"/>
    <x v="1"/>
    <x v="1"/>
    <x v="1"/>
  </r>
  <r>
    <s v="Kosmos-3M | Taifun-2 3"/>
    <x v="0"/>
    <s v="Soviet Space Program"/>
    <s v="Kosmos-3M"/>
    <s v="Taifun-2 3"/>
    <s v="05/30/1977 10:30 p.m."/>
    <x v="20"/>
    <s v="132/1 (132L) | Plesetsk Cosmodrome, Russian Federation"/>
    <x v="3"/>
    <x v="3"/>
    <x v="3"/>
  </r>
  <r>
    <s v="Soyuz U | Zenit-2M 77"/>
    <x v="0"/>
    <s v="Soviet Space Program"/>
    <s v="Soyuz U"/>
    <s v="Zenit-2M 77"/>
    <s v="05/31/1977 7:30 a.m."/>
    <x v="20"/>
    <s v="31/6 | Baikonur Cosmodrome, Republic of Kazakhstan"/>
    <x v="0"/>
    <x v="0"/>
    <x v="0"/>
  </r>
  <r>
    <s v="Thor DSV-2U | DMSP-5D1 F2"/>
    <x v="0"/>
    <s v="United States Air Force"/>
    <s v="Thor DSV-2U"/>
    <s v="DMSP-5D1 F2"/>
    <s v="06/05/1977 2:59 a.m."/>
    <x v="20"/>
    <s v="Space Launch Complex 10W | Vandenberg SFB, CA, USA"/>
    <x v="1"/>
    <x v="1"/>
    <x v="1"/>
  </r>
  <r>
    <s v="Soyuz U | Zenit-4MK 79"/>
    <x v="0"/>
    <s v="Soviet Space Program"/>
    <s v="Soyuz U"/>
    <s v="Zenit-4MK 79"/>
    <s v="06/08/1977 2 p.m."/>
    <x v="20"/>
    <s v="43/4 (43R) | Plesetsk Cosmodrome, Russian Federation"/>
    <x v="3"/>
    <x v="3"/>
    <x v="3"/>
  </r>
  <r>
    <s v="Soyuz U | Zenit-4MT 12"/>
    <x v="0"/>
    <s v="Soviet Space Program"/>
    <s v="Soyuz U"/>
    <s v="Zenit-4MT 12"/>
    <s v="06/10/1977 8 a.m."/>
    <x v="20"/>
    <s v="43/3 (43L) | Plesetsk Cosmodrome, Russian Federation"/>
    <x v="3"/>
    <x v="3"/>
    <x v="3"/>
  </r>
  <r>
    <s v="Molniya-M | US-K 7"/>
    <x v="0"/>
    <s v="Soviet Space Program"/>
    <s v="Molniya-M"/>
    <s v="US-K 7"/>
    <s v="06/16/1977 1:58 a.m."/>
    <x v="20"/>
    <s v="43/4 (43R) | Plesetsk Cosmodrome, Russian Federation"/>
    <x v="3"/>
    <x v="3"/>
    <x v="3"/>
  </r>
  <r>
    <s v="Delta 2914 | GOES 2"/>
    <x v="0"/>
    <s v="United States Air Force"/>
    <s v="Delta 2914"/>
    <s v="GOES 2"/>
    <s v="06/16/1977 10:51 a.m."/>
    <x v="20"/>
    <s v="Space Launch Complex 17B | Cape Canaveral, FL, USA"/>
    <x v="1"/>
    <x v="1"/>
    <x v="1"/>
  </r>
  <r>
    <s v="Kosmos-3M | Signe 3"/>
    <x v="0"/>
    <s v="Soviet Space Program"/>
    <s v="Kosmos-3M"/>
    <s v="Signe 3"/>
    <s v="06/17/1977 3:30 a.m."/>
    <x v="20"/>
    <s v="107/1 | Kapustin Yar, Russian Federation"/>
    <x v="3"/>
    <x v="3"/>
    <x v="3"/>
  </r>
  <r>
    <s v="Tsiklon-2 | IS-A 6"/>
    <x v="0"/>
    <s v="Soviet Space Program"/>
    <s v="Tsiklon-2"/>
    <s v="IS-A 6"/>
    <s v="06/17/1977 7:23 a.m."/>
    <x v="20"/>
    <s v="90 | Baikonur Cosmodrome, Republic of Kazakhstan"/>
    <x v="0"/>
    <x v="0"/>
    <x v="0"/>
  </r>
  <r>
    <s v="Kosmos 11K63 | DS-P1-I 20"/>
    <x v="0"/>
    <s v="Soviet Space Program"/>
    <s v="Kosmos 11K63"/>
    <s v="DS-P1-I 20"/>
    <s v="06/18/1977 10:30 a.m."/>
    <x v="20"/>
    <s v="133/3 (133L) | Plesetsk Cosmodrome, Russian Federation"/>
    <x v="3"/>
    <x v="3"/>
    <x v="3"/>
  </r>
  <r>
    <s v="Soyuz U | Zenit-4MK 80"/>
    <x v="0"/>
    <s v="Soviet Space Program"/>
    <s v="Soyuz U"/>
    <s v="Zenit-4MK 80"/>
    <s v="06/22/1977 8 a.m."/>
    <x v="20"/>
    <s v="31/6 | Baikonur Cosmodrome, Republic of Kazakhstan"/>
    <x v="0"/>
    <x v="0"/>
    <x v="0"/>
  </r>
  <r>
    <s v="Atlas F/SVS | NTS 2"/>
    <x v="0"/>
    <s v="United States Air Force"/>
    <s v="Atlas F/SVS"/>
    <s v="NTS 2"/>
    <s v="06/23/1977 8:17 a.m."/>
    <x v="20"/>
    <s v="Space Launch Complex 3W | Vandenberg SFB, CA, USA"/>
    <x v="1"/>
    <x v="1"/>
    <x v="1"/>
  </r>
  <r>
    <s v="Molniya-M | Molniya-1K 37"/>
    <x v="0"/>
    <s v="Soviet Space Program"/>
    <s v="Molniya-M"/>
    <s v="Molniya-1K 37"/>
    <s v="06/24/1977 5:41 a.m."/>
    <x v="20"/>
    <s v="1/5 | Baikonur Cosmodrome, Republic of Kazakhstan"/>
    <x v="0"/>
    <x v="0"/>
    <x v="0"/>
  </r>
  <r>
    <s v="Tsiklon-3 | EPN 03.0380 1"/>
    <x v="0"/>
    <s v="Soviet Space Program"/>
    <s v="Tsiklon-3"/>
    <s v="EPN 03.0380 1"/>
    <s v="06/24/1977 10:30 a.m."/>
    <x v="20"/>
    <s v="32/2 | Plesetsk Cosmodrome, Russian Federation"/>
    <x v="3"/>
    <x v="3"/>
    <x v="3"/>
  </r>
  <r>
    <s v="Titan IIID | KH-9 13"/>
    <x v="0"/>
    <s v="United States Air Force"/>
    <s v="Titan IIID"/>
    <s v="KH-9 13"/>
    <s v="06/27/1977 6:30 p.m."/>
    <x v="20"/>
    <s v="Space Launch Complex 4E | Vandenberg SFB, CA, USA"/>
    <x v="1"/>
    <x v="1"/>
    <x v="1"/>
  </r>
  <r>
    <s v="Vostok 8A92M | Meteor-Priroda 2-2"/>
    <x v="0"/>
    <s v="Soviet Space Program"/>
    <s v="Vostok 8A92M"/>
    <s v="Meteor-Priroda 2-2"/>
    <s v="06/29/1977 6:34 p.m."/>
    <x v="20"/>
    <s v="31/6 | Baikonur Cosmodrome, Republic of Kazakhstan"/>
    <x v="0"/>
    <x v="0"/>
    <x v="0"/>
  </r>
  <r>
    <s v="Soyuz U | Zenit-2M 78"/>
    <x v="0"/>
    <s v="Soviet Space Program"/>
    <s v="Soyuz U"/>
    <s v="Zenit-2M 78"/>
    <s v="06/30/1977 2 p.m."/>
    <x v="20"/>
    <s v="43/4 (43R) | Plesetsk Cosmodrome, Russian Federation"/>
    <x v="3"/>
    <x v="3"/>
    <x v="3"/>
  </r>
  <r>
    <s v="Kosmos-3M | Strela-2M 15"/>
    <x v="0"/>
    <s v="Soviet Space Program"/>
    <s v="Kosmos-3M"/>
    <s v="Strela-2M 15"/>
    <s v="07/01/1977 11:52 a.m."/>
    <x v="20"/>
    <s v="132/1 (132L) | Plesetsk Cosmodrome, Russian Federation"/>
    <x v="3"/>
    <x v="3"/>
    <x v="3"/>
  </r>
  <r>
    <s v="Kosmos-3M | Tselina-O 35"/>
    <x v="0"/>
    <s v="Soviet Space Program"/>
    <s v="Kosmos-3M"/>
    <s v="Tselina-O 35"/>
    <s v="07/04/1977 10:20 p.m."/>
    <x v="20"/>
    <s v="132/2 | Plesetsk Cosmodrome, Russian Federation"/>
    <x v="3"/>
    <x v="3"/>
    <x v="3"/>
  </r>
  <r>
    <s v="Vostok 8A92M | Tselina-D 12"/>
    <x v="0"/>
    <s v="Soviet Space Program"/>
    <s v="Vostok 8A92M"/>
    <s v="Tselina-D 12"/>
    <s v="07/07/1977 7:25 a.m."/>
    <x v="20"/>
    <s v="43/4 (43R) | Plesetsk Cosmodrome, Russian Federation"/>
    <x v="3"/>
    <x v="3"/>
    <x v="3"/>
  </r>
  <r>
    <s v="Kosmos-3M | Tsikada 2"/>
    <x v="0"/>
    <s v="Soviet Space Program"/>
    <s v="Kosmos-3M"/>
    <s v="Tsikada 2"/>
    <s v="07/08/1977 5:30 p.m."/>
    <x v="20"/>
    <s v="132/1 (132L) | Plesetsk Cosmodrome, Russian Federation"/>
    <x v="3"/>
    <x v="3"/>
    <x v="3"/>
  </r>
  <r>
    <s v="Soyuz U | Zenit-4MKM 1"/>
    <x v="0"/>
    <s v="Soviet Space Program"/>
    <s v="Soyuz U"/>
    <s v="Zenit-4MKM 1"/>
    <s v="07/12/1977 9 a.m."/>
    <x v="20"/>
    <s v="43/4 (43R) | Plesetsk Cosmodrome, Russian Federation"/>
    <x v="3"/>
    <x v="3"/>
    <x v="3"/>
  </r>
  <r>
    <s v="Kosmos-3M | Parus 9"/>
    <x v="0"/>
    <s v="Soviet Space Program"/>
    <s v="Kosmos-3M"/>
    <s v="Parus 9"/>
    <s v="07/13/1977 5:02 a.m."/>
    <x v="20"/>
    <s v="132/1 (132L) | Plesetsk Cosmodrome, Russian Federation"/>
    <x v="3"/>
    <x v="3"/>
    <x v="3"/>
  </r>
  <r>
    <s v="Delta 2914 | Himawari"/>
    <x v="0"/>
    <s v="United States Air Force"/>
    <s v="Delta 2914"/>
    <s v="Himawari"/>
    <s v="07/14/1977 10:39 a.m."/>
    <x v="20"/>
    <s v="Space Launch Complex 17B | Cape Canaveral, FL, USA"/>
    <x v="1"/>
    <x v="1"/>
    <x v="1"/>
  </r>
  <r>
    <s v="Proton | TKS 1"/>
    <x v="0"/>
    <s v="Soviet Space Program"/>
    <s v="Proton"/>
    <s v="TKS 1"/>
    <s v="07/17/1977 9 a.m."/>
    <x v="20"/>
    <s v="81/24 (81P) | Baikonur Cosmodrome, Republic of Kazakhstan"/>
    <x v="0"/>
    <x v="0"/>
    <x v="0"/>
  </r>
  <r>
    <s v="Kosmos-3M | Taifun-1 7"/>
    <x v="0"/>
    <s v="Soviet Space Program"/>
    <s v="Kosmos-3M"/>
    <s v="Taifun-1 7"/>
    <s v="07/19/1977 8:40 a.m."/>
    <x v="20"/>
    <s v="132/2 | Plesetsk Cosmodrome, Russian Federation"/>
    <x v="3"/>
    <x v="3"/>
    <x v="3"/>
  </r>
  <r>
    <s v="Molniya-M | US-K 8"/>
    <x v="0"/>
    <s v="Soviet Space Program"/>
    <s v="Molniya-M"/>
    <s v="US-K 8"/>
    <s v="07/20/1977 4:44 a.m."/>
    <x v="20"/>
    <s v="43/4 (43R) | Plesetsk Cosmodrome, Russian Federation"/>
    <x v="3"/>
    <x v="3"/>
    <x v="3"/>
  </r>
  <r>
    <s v="Soyuz U | Zenit-4MKM 2"/>
    <x v="0"/>
    <s v="Soviet Space Program"/>
    <s v="Soyuz U"/>
    <s v="Zenit-4MKM 2"/>
    <s v="07/20/1977 7:35 a.m."/>
    <x v="20"/>
    <s v="31/6 | Baikonur Cosmodrome, Republic of Kazakhstan"/>
    <x v="0"/>
    <x v="0"/>
    <x v="0"/>
  </r>
  <r>
    <s v="Kosmos-3M | Taifun-1 8"/>
    <x v="0"/>
    <s v="Soviet Space Program"/>
    <s v="Kosmos-3M"/>
    <s v="Taifun-1 8"/>
    <s v="07/22/1977 10 a.m."/>
    <x v="20"/>
    <s v="132/1 (132L) | Plesetsk Cosmodrome, Russian Federation"/>
    <x v="3"/>
    <x v="3"/>
    <x v="3"/>
  </r>
  <r>
    <s v="Proton-K/DM | Raduga 3"/>
    <x v="0"/>
    <s v="Soviet Space Program"/>
    <s v="Proton-K/DM"/>
    <s v="Raduga 3"/>
    <s v="07/23/1977 9:15 p.m."/>
    <x v="20"/>
    <s v="200/40 | Baikonur Cosmodrome, Republic of Kazakhstan"/>
    <x v="0"/>
    <x v="0"/>
    <x v="0"/>
  </r>
  <r>
    <s v="Soyuz U | Zenit-6U 3"/>
    <x v="0"/>
    <s v="Soviet Space Program"/>
    <s v="Soyuz U"/>
    <s v="Zenit-6U 3"/>
    <s v="07/27/1977 6:07 p.m."/>
    <x v="20"/>
    <s v="43/4 (43R) | Plesetsk Cosmodrome, Russian Federation"/>
    <x v="3"/>
    <x v="3"/>
    <x v="3"/>
  </r>
  <r>
    <s v="Soyuz U | Zenit-2M 79"/>
    <x v="0"/>
    <s v="Soviet Space Program"/>
    <s v="Soyuz U"/>
    <s v="Zenit-2M 79"/>
    <s v="07/29/1977 8 a.m."/>
    <x v="20"/>
    <s v="43/4 (43R) | Plesetsk Cosmodrome, Russian Federation"/>
    <x v="3"/>
    <x v="3"/>
    <x v="3"/>
  </r>
  <r>
    <s v="Soyuz U | Bion 4"/>
    <x v="0"/>
    <s v="Soviet Space Program"/>
    <s v="Soyuz U"/>
    <s v="Bion 4"/>
    <s v="08/03/1977 2:01 p.m."/>
    <x v="20"/>
    <s v="43/3 (43L) | Plesetsk Cosmodrome, Russian Federation"/>
    <x v="3"/>
    <x v="3"/>
    <x v="3"/>
  </r>
  <r>
    <s v="Proton | TKS-VA 3 &amp; 4"/>
    <x v="1"/>
    <s v="Soviet Space Program"/>
    <s v="Proton"/>
    <s v="TKS-VA 3 &amp; 4"/>
    <s v="08/04/1977 10 p.m."/>
    <x v="20"/>
    <s v="81/24 (81P) | Baikonur Cosmodrome, Republic of Kazakhstan"/>
    <x v="0"/>
    <x v="0"/>
    <x v="0"/>
  </r>
  <r>
    <s v="Soyuz U | Zenit-4MKM 3"/>
    <x v="1"/>
    <s v="Soviet Space Program"/>
    <s v="Soyuz U"/>
    <s v="Zenit-4MKM 3"/>
    <s v="08/10/1977 10:40 a.m."/>
    <x v="20"/>
    <s v="31/6 | Baikonur Cosmodrome, Republic of Kazakhstan"/>
    <x v="0"/>
    <x v="0"/>
    <x v="0"/>
  </r>
  <r>
    <s v="Atlas SLV-3D Centaur | HEAO 1"/>
    <x v="0"/>
    <s v="United States Air Force"/>
    <s v="Atlas SLV-3D Centaur"/>
    <s v="HEAO 1"/>
    <s v="08/12/1977 6:29 a.m."/>
    <x v="20"/>
    <s v="Launch Complex 36B | Cape Canaveral, FL, USA"/>
    <x v="1"/>
    <x v="1"/>
    <x v="1"/>
  </r>
  <r>
    <s v="Titan IIIE | Voyager 2"/>
    <x v="0"/>
    <s v="Lockheed Martin"/>
    <s v="Titan III"/>
    <s v="Voyager 2"/>
    <s v="08/20/1977 2:29 p.m."/>
    <x v="20"/>
    <s v="Space Launch Complex 41 | Cape Canaveral, FL, USA"/>
    <x v="1"/>
    <x v="1"/>
    <x v="1"/>
  </r>
  <r>
    <s v="Tsiklon-2 | US-P 5"/>
    <x v="0"/>
    <s v="Soviet Space Program"/>
    <s v="Tsiklon-2"/>
    <s v="US-P 5"/>
    <s v="08/24/1977 7:07 a.m."/>
    <x v="20"/>
    <s v="90 | Baikonur Cosmodrome, Republic of Kazakhstan"/>
    <x v="0"/>
    <x v="0"/>
    <x v="0"/>
  </r>
  <r>
    <s v="Soyuz U | Zenit-4MKM 4"/>
    <x v="0"/>
    <s v="Soviet Space Program"/>
    <s v="Soyuz U"/>
    <s v="Zenit-4MKM 4"/>
    <s v="08/24/1977 2:29 p.m."/>
    <x v="20"/>
    <s v="43/4 (43R) | Plesetsk Cosmodrome, Russian Federation"/>
    <x v="3"/>
    <x v="3"/>
    <x v="3"/>
  </r>
  <r>
    <s v="Kosmos-3M | Strela-1M 129-136"/>
    <x v="0"/>
    <s v="Soviet Space Program"/>
    <s v="Kosmos-3M"/>
    <s v="Strela-1M 129-136"/>
    <s v="08/24/1977 6:20 p.m."/>
    <x v="20"/>
    <s v="132/1 (132L) | Plesetsk Cosmodrome, Russian Federation"/>
    <x v="3"/>
    <x v="3"/>
    <x v="3"/>
  </r>
  <r>
    <s v="Delta 2313 | Sirio 1"/>
    <x v="0"/>
    <s v="United States Air Force"/>
    <s v="Delta 2313"/>
    <s v="Sirio 1"/>
    <s v="08/25/1977 11:49 p.m."/>
    <x v="20"/>
    <s v="Space Launch Complex 17B | Cape Canaveral, FL, USA"/>
    <x v="1"/>
    <x v="1"/>
    <x v="1"/>
  </r>
  <r>
    <s v="Soyuz U | Zenit-2M 80"/>
    <x v="0"/>
    <s v="Soviet Space Program"/>
    <s v="Soyuz U"/>
    <s v="Zenit-2M 80"/>
    <s v="08/27/1977 10:09 a.m."/>
    <x v="20"/>
    <s v="43/3 (43L) | Plesetsk Cosmodrome, Russian Federation"/>
    <x v="3"/>
    <x v="3"/>
    <x v="3"/>
  </r>
  <r>
    <s v="Molniya-M | Molniya-1K 38"/>
    <x v="0"/>
    <s v="Soviet Space Program"/>
    <s v="Molniya-M"/>
    <s v="Molniya-1K 38"/>
    <s v="08/30/1977 6:06 p.m."/>
    <x v="20"/>
    <s v="43/3 (43L) | Plesetsk Cosmodrome, Russian Federation"/>
    <x v="3"/>
    <x v="3"/>
    <x v="3"/>
  </r>
  <r>
    <s v="Soyuz U | Zenit-4MKT 5"/>
    <x v="0"/>
    <s v="Soviet Space Program"/>
    <s v="Soyuz U"/>
    <s v="Zenit-4MKT 5"/>
    <s v="09/02/1977 9 a.m."/>
    <x v="20"/>
    <s v="43/4 (43R) | Plesetsk Cosmodrome, Russian Federation"/>
    <x v="3"/>
    <x v="3"/>
    <x v="3"/>
  </r>
  <r>
    <s v="Titan IIIE | Voyager 1"/>
    <x v="0"/>
    <s v="Lockheed Martin"/>
    <s v="Titan III"/>
    <s v="Voyager 1"/>
    <s v="09/05/1977 12:56 p.m."/>
    <x v="20"/>
    <s v="Space Launch Complex 41 | Cape Canaveral, FL, USA"/>
    <x v="1"/>
    <x v="1"/>
    <x v="1"/>
  </r>
  <r>
    <s v="Soyuz U | Yantar-2K 7"/>
    <x v="0"/>
    <s v="Soviet Space Program"/>
    <s v="Soyuz U"/>
    <s v="Yantar-2K 7"/>
    <s v="09/06/1977 5:30 p.m."/>
    <x v="20"/>
    <s v="43/3 (43L) | Plesetsk Cosmodrome, Russian Federation"/>
    <x v="3"/>
    <x v="3"/>
    <x v="3"/>
  </r>
  <r>
    <s v="Soyuz U | Zenit-2M 81"/>
    <x v="0"/>
    <s v="Soviet Space Program"/>
    <s v="Soyuz U"/>
    <s v="Zenit-2M 81"/>
    <s v="09/13/1977 3:10 p.m."/>
    <x v="20"/>
    <s v="43/3 (43L) | Plesetsk Cosmodrome, Russian Federation"/>
    <x v="3"/>
    <x v="3"/>
    <x v="3"/>
  </r>
  <r>
    <s v="Kosmos-3M | Parus 10"/>
    <x v="0"/>
    <s v="Soviet Space Program"/>
    <s v="Kosmos-3M"/>
    <s v="Parus 10"/>
    <s v="09/13/1977 7:59 p.m."/>
    <x v="20"/>
    <s v="132/1 (132L) | Plesetsk Cosmodrome, Russian Federation"/>
    <x v="3"/>
    <x v="3"/>
    <x v="3"/>
  </r>
  <r>
    <s v="Delta 3914 | OTS 1"/>
    <x v="1"/>
    <s v="United States Air Force"/>
    <s v="Delta 3914"/>
    <s v="OTS 1"/>
    <s v="09/13/1977 11:31 p.m."/>
    <x v="20"/>
    <s v="Space Launch Complex 17A | Cape Canaveral, FL, USA"/>
    <x v="1"/>
    <x v="1"/>
    <x v="1"/>
  </r>
  <r>
    <s v="Tsiklon-2 | US-A 14"/>
    <x v="0"/>
    <s v="Soviet Space Program"/>
    <s v="Tsiklon-2"/>
    <s v="US-A 14"/>
    <s v="09/16/1977 2:25 p.m."/>
    <x v="20"/>
    <s v="90 | Baikonur Cosmodrome, Republic of Kazakhstan"/>
    <x v="0"/>
    <x v="0"/>
    <x v="0"/>
  </r>
  <r>
    <s v="Soyuz U | Zenit-4MKM 5"/>
    <x v="0"/>
    <s v="Soviet Space Program"/>
    <s v="Soyuz U"/>
    <s v="Zenit-4MKM 5"/>
    <s v="09/16/1977 2:30 p.m."/>
    <x v="20"/>
    <s v="43/3 (43L) | Plesetsk Cosmodrome, Russian Federation"/>
    <x v="3"/>
    <x v="3"/>
    <x v="3"/>
  </r>
  <r>
    <s v="Tsiklon-2 | US-A 15"/>
    <x v="0"/>
    <s v="Soviet Space Program"/>
    <s v="Tsiklon-2"/>
    <s v="US-A 15"/>
    <s v="09/18/1977 1:48 p.m."/>
    <x v="20"/>
    <s v="90 | Baikonur Cosmodrome, Republic of Kazakhstan"/>
    <x v="0"/>
    <x v="0"/>
    <x v="0"/>
  </r>
  <r>
    <s v="Vostok 8A92M | Tselina-D 13"/>
    <x v="0"/>
    <s v="Soviet Space Program"/>
    <s v="Vostok 8A92M"/>
    <s v="Tselina-D 13"/>
    <s v="09/20/1977 1 a.m."/>
    <x v="20"/>
    <s v="43/4 (43R) | Plesetsk Cosmodrome, Russian Federation"/>
    <x v="3"/>
    <x v="3"/>
    <x v="3"/>
  </r>
  <r>
    <s v="Proton-K/DM | Ekran"/>
    <x v="0"/>
    <s v="Soviet Space Program"/>
    <s v="Proton-K/DM"/>
    <s v="Ekran"/>
    <s v="09/20/1977 5:28 p.m."/>
    <x v="20"/>
    <s v="200/40 | Baikonur Cosmodrome, Republic of Kazakhstan"/>
    <x v="0"/>
    <x v="0"/>
    <x v="0"/>
  </r>
  <r>
    <s v="Molniya-M | Prognoz-6"/>
    <x v="0"/>
    <s v="Soviet Space Program"/>
    <s v="Molniya-M"/>
    <s v="Prognoz-6"/>
    <s v="09/22/1977 12:51 a.m."/>
    <x v="20"/>
    <s v="31/6 | Baikonur Cosmodrome, Republic of Kazakhstan"/>
    <x v="0"/>
    <x v="0"/>
    <x v="0"/>
  </r>
  <r>
    <s v="Titan 24B | KH-8 49"/>
    <x v="0"/>
    <s v="United States Air Force"/>
    <s v="Titan 24B"/>
    <s v="KH-8 49"/>
    <s v="09/23/1977 6:34 p.m."/>
    <x v="20"/>
    <s v="Space Launch Complex 4W | Vandenberg SFB, CA, USA"/>
    <x v="1"/>
    <x v="1"/>
    <x v="1"/>
  </r>
  <r>
    <s v="Tsiklon-3 | EPN 03.0380 2"/>
    <x v="0"/>
    <s v="Soviet Space Program"/>
    <s v="Tsiklon-3"/>
    <s v="EPN 03.0380 2"/>
    <s v="09/24/1977 10:15 a.m."/>
    <x v="20"/>
    <s v="32/2 | Plesetsk Cosmodrome, Russian Federation"/>
    <x v="3"/>
    <x v="3"/>
    <x v="3"/>
  </r>
  <r>
    <s v="Kosmos-3M | AUOS-Z-R-E-IK 1"/>
    <x v="0"/>
    <s v="Soviet Space Program"/>
    <s v="Kosmos-3M"/>
    <s v="AUOS-Z-R-E-IK 1"/>
    <s v="09/24/1977 4:30 p.m."/>
    <x v="20"/>
    <s v="132/1 (132L) | Plesetsk Cosmodrome, Russian Federation"/>
    <x v="3"/>
    <x v="3"/>
    <x v="3"/>
  </r>
  <r>
    <s v="Proton | Salyut-6"/>
    <x v="0"/>
    <s v="Soviet Space Program"/>
    <s v="Proton"/>
    <s v="Salyut-6"/>
    <s v="09/29/1977 6:50 a.m."/>
    <x v="20"/>
    <s v="81/24 (81P) | Baikonur Cosmodrome, Republic of Kazakhstan"/>
    <x v="0"/>
    <x v="0"/>
    <x v="0"/>
  </r>
  <r>
    <s v="Atlas SLV-3D Centaur | Intelsat-4A 5"/>
    <x v="1"/>
    <s v="United States Air Force"/>
    <s v="Atlas SLV-3D Centaur"/>
    <s v="Intelsat-4A 5"/>
    <s v="09/30/1977 1:02 a.m."/>
    <x v="20"/>
    <s v="Launch Complex 36A | Cape Canaveral, FL, USA"/>
    <x v="1"/>
    <x v="1"/>
    <x v="1"/>
  </r>
  <r>
    <s v="Soyuz U | Zenit-4MKM 6"/>
    <x v="0"/>
    <s v="Soviet Space Program"/>
    <s v="Soyuz U"/>
    <s v="Zenit-4MKM 6"/>
    <s v="09/30/1977 9:46 a.m."/>
    <x v="20"/>
    <s v="31/6 | Baikonur Cosmodrome, Republic of Kazakhstan"/>
    <x v="0"/>
    <x v="0"/>
    <x v="0"/>
  </r>
  <r>
    <s v="Soyuz U | Soyuz 25"/>
    <x v="0"/>
    <s v="Soviet Space Program"/>
    <s v="Soyuz U"/>
    <s v="Soyuz 25"/>
    <s v="10/09/1977 2:40 a.m."/>
    <x v="20"/>
    <s v="1/5 | Baikonur Cosmodrome, Republic of Kazakhstan"/>
    <x v="0"/>
    <x v="0"/>
    <x v="0"/>
  </r>
  <r>
    <s v="Soyuz U | Zenit-6U 4"/>
    <x v="0"/>
    <s v="Soviet Space Program"/>
    <s v="Soyuz U"/>
    <s v="Zenit-6U 4"/>
    <s v="10/11/1977 3:14 p.m."/>
    <x v="20"/>
    <s v="43/4 (43R) | Plesetsk Cosmodrome, Russian Federation"/>
    <x v="3"/>
    <x v="3"/>
    <x v="3"/>
  </r>
  <r>
    <s v="Kosmos-3M | DS-P1-M 12"/>
    <x v="0"/>
    <s v="Soviet Space Program"/>
    <s v="Kosmos-3M"/>
    <s v="DS-P1-M 12"/>
    <s v="10/21/1977 10:05 a.m."/>
    <x v="20"/>
    <s v="132/1 (132L) | Plesetsk Cosmodrome, Russian Federation"/>
    <x v="3"/>
    <x v="3"/>
    <x v="3"/>
  </r>
  <r>
    <s v="Delta 2914 | ISEE 1 &amp; 2"/>
    <x v="0"/>
    <s v="United States Air Force"/>
    <s v="Delta 2914"/>
    <s v="ISEE 1 &amp; 2"/>
    <s v="10/22/1977 1:53 p.m."/>
    <x v="20"/>
    <s v="Space Launch Complex 17B | Cape Canaveral, FL, USA"/>
    <x v="1"/>
    <x v="1"/>
    <x v="1"/>
  </r>
  <r>
    <s v="Kosmos-3M | Tselina-O 36"/>
    <x v="0"/>
    <s v="Soviet Space Program"/>
    <s v="Kosmos-3M"/>
    <s v="Tselina-O 36"/>
    <s v="10/25/1977 5:25 a.m."/>
    <x v="20"/>
    <s v="132/1 (132L) | Plesetsk Cosmodrome, Russian Federation"/>
    <x v="3"/>
    <x v="3"/>
    <x v="3"/>
  </r>
  <r>
    <s v="Tsiklon-2 | IS-A 7"/>
    <x v="0"/>
    <s v="Soviet Space Program"/>
    <s v="Tsiklon-2"/>
    <s v="IS-A 7"/>
    <s v="10/26/1977 5:14 a.m."/>
    <x v="20"/>
    <s v="90 | Baikonur Cosmodrome, Republic of Kazakhstan"/>
    <x v="0"/>
    <x v="0"/>
    <x v="0"/>
  </r>
  <r>
    <s v="Molniya-M | Molniya-3 18L"/>
    <x v="0"/>
    <s v="Soviet Space Program"/>
    <s v="Molniya-M"/>
    <s v="Molniya-3 18L"/>
    <s v="10/28/1977 1:37 a.m."/>
    <x v="20"/>
    <s v="43/3 (43L) | Plesetsk Cosmodrome, Russian Federation"/>
    <x v="3"/>
    <x v="3"/>
    <x v="3"/>
  </r>
  <r>
    <s v="Scout D-1 | Transat O-11"/>
    <x v="0"/>
    <s v="United States Air Force"/>
    <s v="Scout D-1"/>
    <s v="Transat O-11"/>
    <s v="10/28/1977 4:52 a.m."/>
    <x v="20"/>
    <s v="Space Launch Complex 5 | Vandenberg SFB, CA, USA"/>
    <x v="1"/>
    <x v="1"/>
    <x v="1"/>
  </r>
  <r>
    <s v="Kosmos-3M | Zaliv 24"/>
    <x v="0"/>
    <s v="Soviet Space Program"/>
    <s v="Kosmos-3M"/>
    <s v="Zaliv 24"/>
    <s v="10/28/1977 4 p.m."/>
    <x v="20"/>
    <s v="132/1 (132L) | Plesetsk Cosmodrome, Russian Federation"/>
    <x v="3"/>
    <x v="3"/>
    <x v="3"/>
  </r>
  <r>
    <s v="Delta 2914 | Meteosat 1"/>
    <x v="0"/>
    <s v="United States Air Force"/>
    <s v="Delta 2914"/>
    <s v="Meteosat 1"/>
    <s v="11/23/1977 1:35 a.m."/>
    <x v="20"/>
    <s v="Space Launch Complex 17A | Cape Canaveral, FL, USA"/>
    <x v="1"/>
    <x v="1"/>
    <x v="1"/>
  </r>
  <r>
    <s v="Kosmos-3M | Sfera 17"/>
    <x v="0"/>
    <s v="Soviet Space Program"/>
    <s v="Kosmos-3M"/>
    <s v="Sfera 17"/>
    <s v="11/24/1977 2:30 p.m."/>
    <x v="20"/>
    <s v="132/1 (132L) | Plesetsk Cosmodrome, Russian Federation"/>
    <x v="3"/>
    <x v="3"/>
    <x v="3"/>
  </r>
  <r>
    <s v="Kosmos-3M | Tsikada 3"/>
    <x v="1"/>
    <s v="Soviet Space Program"/>
    <s v="Kosmos-3M"/>
    <s v="Tsikada 3"/>
    <s v="11/29/1977 7:05 a.m."/>
    <x v="20"/>
    <s v="132/1 (132L) | Plesetsk Cosmodrome, Russian Federation"/>
    <x v="3"/>
    <x v="3"/>
    <x v="3"/>
  </r>
  <r>
    <s v="Soyuz U | Zenit-4MKM 7"/>
    <x v="0"/>
    <s v="Soviet Space Program"/>
    <s v="Soyuz U"/>
    <s v="Zenit-4MKM 7"/>
    <s v="12/04/1977 noon"/>
    <x v="20"/>
    <s v="43/4 (43R) | Plesetsk Cosmodrome, Russian Federation"/>
    <x v="3"/>
    <x v="3"/>
    <x v="3"/>
  </r>
  <r>
    <s v="Kosmos-3M | Taifun-2 4"/>
    <x v="0"/>
    <s v="Soviet Space Program"/>
    <s v="Kosmos-3M"/>
    <s v="Taifun-2 4"/>
    <s v="12/08/1977 11 a.m."/>
    <x v="20"/>
    <s v="132/2 | Plesetsk Cosmodrome, Russian Federation"/>
    <x v="3"/>
    <x v="3"/>
    <x v="3"/>
  </r>
  <r>
    <s v="Atlas F/MSD | Parcae 2A,B,C &amp; MSD 2"/>
    <x v="0"/>
    <s v="United States Air Force"/>
    <s v="Atlas F/MSD"/>
    <s v="Parcae 2A,B,C &amp; MSD 2"/>
    <s v="12/08/1977 5:45 p.m."/>
    <x v="20"/>
    <s v="Space Launch Complex 3W | Vandenberg SFB, CA, USA"/>
    <x v="1"/>
    <x v="1"/>
    <x v="1"/>
  </r>
  <r>
    <s v="Soyuz-U | Soyuz 26"/>
    <x v="0"/>
    <s v="Soviet Space Program"/>
    <s v="Soyuz U"/>
    <s v="Soyuz 26"/>
    <s v="12/10/1977 1:18 a.m."/>
    <x v="20"/>
    <s v="1/5 | Baikonur Cosmodrome, Republic of Kazakhstan"/>
    <x v="0"/>
    <x v="0"/>
    <x v="0"/>
  </r>
  <r>
    <s v="Atlas SLV-3A Agena D | Aquacade 3"/>
    <x v="0"/>
    <s v="United States Air Force"/>
    <s v="Atlas SLV-3A Agena D"/>
    <s v="Aquacade 3"/>
    <s v="12/11/1977 10:45 p.m."/>
    <x v="20"/>
    <s v="Space Launch Complex 13 | Cape Canaveral, FL, USA"/>
    <x v="1"/>
    <x v="1"/>
    <x v="1"/>
  </r>
  <r>
    <s v="Soyuz U | Zenit-2M 82"/>
    <x v="0"/>
    <s v="Soviet Space Program"/>
    <s v="Soyuz U"/>
    <s v="Zenit-2M 82"/>
    <s v="12/12/1977 9:40 a.m."/>
    <x v="20"/>
    <s v="31/6 | Baikonur Cosmodrome, Republic of Kazakhstan"/>
    <x v="0"/>
    <x v="0"/>
    <x v="0"/>
  </r>
  <r>
    <s v="Kosmos-3M | DS-P1-M 13"/>
    <x v="0"/>
    <s v="Soviet Space Program"/>
    <s v="Kosmos-3M"/>
    <s v="DS-P1-M 13"/>
    <s v="12/13/1977 3:53 p.m."/>
    <x v="20"/>
    <s v="132/1 (132L) | Plesetsk Cosmodrome, Russian Federation"/>
    <x v="3"/>
    <x v="3"/>
    <x v="3"/>
  </r>
  <r>
    <s v="Vostok 8A92M | Meteor-2 3"/>
    <x v="0"/>
    <s v="Soviet Space Program"/>
    <s v="Vostok 8A92M"/>
    <s v="Meteor-2 3"/>
    <s v="12/14/1977 9:30 a.m."/>
    <x v="20"/>
    <s v="43/4 (43R) | Plesetsk Cosmodrome, Russian Federation"/>
    <x v="3"/>
    <x v="3"/>
    <x v="3"/>
  </r>
  <r>
    <s v="Delta 2914 | Sakura"/>
    <x v="0"/>
    <s v="United States Air Force"/>
    <s v="Delta 2914"/>
    <s v="Sakura"/>
    <s v="12/15/1977 12:47 a.m."/>
    <x v="20"/>
    <s v="Space Launch Complex 17B | Cape Canaveral, FL, USA"/>
    <x v="1"/>
    <x v="1"/>
    <x v="1"/>
  </r>
  <r>
    <s v="Kosmos-3M | Strela-2M 16"/>
    <x v="0"/>
    <s v="Soviet Space Program"/>
    <s v="Kosmos-3M"/>
    <s v="Strela-2M 16"/>
    <s v="12/16/1977 4:25 a.m."/>
    <x v="20"/>
    <s v="132/1 (132L) | Plesetsk Cosmodrome, Russian Federation"/>
    <x v="3"/>
    <x v="3"/>
    <x v="3"/>
  </r>
  <r>
    <s v="Soyuz U | Zenit-4MKM 8"/>
    <x v="0"/>
    <s v="Soviet Space Program"/>
    <s v="Soyuz U"/>
    <s v="Zenit-4MKM 8"/>
    <s v="12/20/1977 3:50 p.m."/>
    <x v="20"/>
    <s v="43/4 (43R) | Plesetsk Cosmodrome, Russian Federation"/>
    <x v="3"/>
    <x v="3"/>
    <x v="3"/>
  </r>
  <r>
    <s v="Tsiklon-2 | IS-A 8"/>
    <x v="0"/>
    <s v="Soviet Space Program"/>
    <s v="Tsiklon-2"/>
    <s v="IS-A 8"/>
    <s v="12/21/1977 10:35 a.m."/>
    <x v="20"/>
    <s v="90 | Baikonur Cosmodrome, Republic of Kazakhstan"/>
    <x v="0"/>
    <x v="0"/>
    <x v="0"/>
  </r>
  <r>
    <s v="Kosmos-3M | Parus 11"/>
    <x v="0"/>
    <s v="Soviet Space Program"/>
    <s v="Kosmos-3M"/>
    <s v="Parus 11"/>
    <s v="12/23/1977 4:24 p.m."/>
    <x v="20"/>
    <s v="132/1 (132L) | Plesetsk Cosmodrome, Russian Federation"/>
    <x v="3"/>
    <x v="3"/>
    <x v="3"/>
  </r>
  <r>
    <s v="Tsiklon-3 | EPN 03.0380 3"/>
    <x v="0"/>
    <s v="Soviet Space Program"/>
    <s v="Tsiklon-3"/>
    <s v="EPN 03.0380 3"/>
    <s v="12/27/1977 8 a.m."/>
    <x v="20"/>
    <s v="32/2 | Plesetsk Cosmodrome, Russian Federation"/>
    <x v="3"/>
    <x v="3"/>
    <x v="3"/>
  </r>
  <r>
    <s v="Soyuz U | Zenit-2M 83"/>
    <x v="0"/>
    <s v="Soviet Space Program"/>
    <s v="Soyuz U"/>
    <s v="Zenit-2M 83"/>
    <s v="12/27/1977 9:20 a.m."/>
    <x v="20"/>
    <s v="31/6 | Baikonur Cosmodrome, Republic of Kazakhstan"/>
    <x v="0"/>
    <x v="0"/>
    <x v="0"/>
  </r>
  <r>
    <s v="Soyuz U | Zenit-4MKM 9"/>
    <x v="0"/>
    <s v="Soviet Space Program"/>
    <s v="Soyuz U"/>
    <s v="Zenit-4MKM 9"/>
    <s v="01/06/1978 3:50 p.m."/>
    <x v="21"/>
    <s v="43/3 (43L) | Plesetsk Cosmodrome, Russian Federation"/>
    <x v="3"/>
    <x v="3"/>
    <x v="3"/>
  </r>
  <r>
    <s v="Atlas SLV-3D Centaur | Intelsat-4A 3"/>
    <x v="0"/>
    <s v="United States Air Force"/>
    <s v="Atlas SLV-3D Centaur"/>
    <s v="Intelsat-4A 3"/>
    <s v="01/07/1978 12:15 a.m."/>
    <x v="21"/>
    <s v="Launch Complex 36B | Cape Canaveral, FL, USA"/>
    <x v="1"/>
    <x v="1"/>
    <x v="1"/>
  </r>
  <r>
    <s v="Soyuz-U | Soyuz 27"/>
    <x v="0"/>
    <s v="Soviet Space Program"/>
    <s v="Soyuz U"/>
    <s v="Soyuz 27"/>
    <s v="01/10/1978 12:26 p.m."/>
    <x v="21"/>
    <s v="1/5 | Baikonur Cosmodrome, Republic of Kazakhstan"/>
    <x v="0"/>
    <x v="0"/>
    <x v="0"/>
  </r>
  <r>
    <s v="Vostok 8A92M | Tselina-D 14"/>
    <x v="0"/>
    <s v="Soviet Space Program"/>
    <s v="Vostok 8A92M"/>
    <s v="Tselina-D 14"/>
    <s v="01/10/1978 1:23 p.m."/>
    <x v="21"/>
    <s v="43/4 (43R) | Plesetsk Cosmodrome, Russian Federation"/>
    <x v="3"/>
    <x v="3"/>
    <x v="3"/>
  </r>
  <r>
    <s v="Kosmos-3M | Strela-1M 137-144"/>
    <x v="0"/>
    <s v="Soviet Space Program"/>
    <s v="Kosmos-3M"/>
    <s v="Strela-1M 137-144"/>
    <s v="01/10/1978 8:51 p.m."/>
    <x v="21"/>
    <s v="132/2 | Plesetsk Cosmodrome, Russian Federation"/>
    <x v="3"/>
    <x v="3"/>
    <x v="3"/>
  </r>
  <r>
    <s v="Soyuz U | Zenit-2M 84"/>
    <x v="0"/>
    <s v="Soviet Space Program"/>
    <s v="Soyuz U"/>
    <s v="Zenit-2M 84"/>
    <s v="01/13/1978 3:15 p.m."/>
    <x v="21"/>
    <s v="43/3 (43L) | Plesetsk Cosmodrome, Russian Federation"/>
    <x v="3"/>
    <x v="3"/>
    <x v="3"/>
  </r>
  <r>
    <s v="Kosmos-3M | Parus 12"/>
    <x v="0"/>
    <s v="Soviet Space Program"/>
    <s v="Kosmos-3M"/>
    <s v="Parus 12"/>
    <s v="01/17/1978 3:26 a.m."/>
    <x v="21"/>
    <s v="132/1 (132L) | Plesetsk Cosmodrome, Russian Federation"/>
    <x v="3"/>
    <x v="3"/>
    <x v="3"/>
  </r>
  <r>
    <s v="Soyuz U | Progress 1"/>
    <x v="0"/>
    <s v="Soviet Space Program"/>
    <s v="Soyuz U"/>
    <s v="—"/>
    <s v="01/20/1978 8:24 a.m."/>
    <x v="21"/>
    <s v="31/6 | Baikonur Cosmodrome, Republic of Kazakhstan"/>
    <x v="0"/>
    <x v="0"/>
    <x v="0"/>
  </r>
  <r>
    <s v="Molniya-M | Molniya-3 20L"/>
    <x v="0"/>
    <s v="Soviet Space Program"/>
    <s v="Molniya-M"/>
    <s v="Molniya-3 20L"/>
    <s v="01/24/1978 6:51 a.m."/>
    <x v="21"/>
    <s v="43/3 (43L) | Plesetsk Cosmodrome, Russian Federation"/>
    <x v="3"/>
    <x v="3"/>
    <x v="3"/>
  </r>
  <r>
    <s v="Soyuz U | Zenit-4MKM 10"/>
    <x v="0"/>
    <s v="Soviet Space Program"/>
    <s v="Soyuz U"/>
    <s v="Zenit-4MKM 10"/>
    <s v="01/24/1978 9:50 a.m."/>
    <x v="21"/>
    <s v="31/6 | Baikonur Cosmodrome, Republic of Kazakhstan"/>
    <x v="0"/>
    <x v="0"/>
    <x v="0"/>
  </r>
  <r>
    <s v="Long March 2 | FSW-0 3"/>
    <x v="0"/>
    <s v="Seventh Ministry of Machine Building Industry"/>
    <s v="Long March 2"/>
    <s v="FSW-0 3"/>
    <s v="01/26/1978 5 a.m."/>
    <x v="21"/>
    <s v="Launch Area 2B | Jiuquan, People's Republic of China"/>
    <x v="2"/>
    <x v="2"/>
    <x v="2"/>
  </r>
  <r>
    <s v="Delta 2914 | IUE"/>
    <x v="0"/>
    <s v="United States Air Force"/>
    <s v="Delta 2914"/>
    <s v="IUE"/>
    <s v="01/26/1978 5:36 p.m."/>
    <x v="21"/>
    <s v="Space Launch Complex 17A | Cape Canaveral, FL, USA"/>
    <x v="1"/>
    <x v="1"/>
    <x v="1"/>
  </r>
  <r>
    <s v="Soyuz U | Zenit-4MKM 11"/>
    <x v="0"/>
    <s v="Soviet Space Program"/>
    <s v="Soyuz U"/>
    <s v="Zenit-4MKM 11"/>
    <s v="01/31/1978 2:50 p.m."/>
    <x v="21"/>
    <s v="43/4 (43R) | Plesetsk Cosmodrome, Russian Federation"/>
    <x v="3"/>
    <x v="3"/>
    <x v="3"/>
  </r>
  <r>
    <s v="Mu-3H | Kyokko"/>
    <x v="0"/>
    <s v="Institute of Space and Astronautical Science"/>
    <s v="Mu-3H"/>
    <s v="Kyokko"/>
    <s v="02/04/1978 7 a.m."/>
    <x v="21"/>
    <s v="Mu Center | Uchinoura Space Center, Japan"/>
    <x v="5"/>
    <x v="5"/>
    <x v="5"/>
  </r>
  <r>
    <s v="Soyuz U | Zenit-4MT 13"/>
    <x v="0"/>
    <s v="Soviet Space Program"/>
    <s v="Soyuz U"/>
    <s v="Zenit-4MT 13"/>
    <s v="02/08/1978 12:15 p.m."/>
    <x v="21"/>
    <s v="43/3 (43L) | Plesetsk Cosmodrome, Russian Federation"/>
    <x v="3"/>
    <x v="3"/>
    <x v="3"/>
  </r>
  <r>
    <s v="Atlas SLV-3D Centaur | FLTSATCOM 1"/>
    <x v="0"/>
    <s v="United States Air Force"/>
    <s v="Atlas SLV-3D Centaur"/>
    <s v="FLTSATCOM 1"/>
    <s v="02/09/1978 9:17 p.m."/>
    <x v="21"/>
    <s v="Launch Complex 36A | Cape Canaveral, FL, USA"/>
    <x v="1"/>
    <x v="1"/>
    <x v="1"/>
  </r>
  <r>
    <s v="Soyuz U | Zenit-4MKM 12"/>
    <x v="0"/>
    <s v="Soviet Space Program"/>
    <s v="Soyuz U"/>
    <s v="Zenit-4MKM 12"/>
    <s v="02/14/1978 9:30 a.m."/>
    <x v="21"/>
    <s v="31/6 | Baikonur Cosmodrome, Republic of Kazakhstan"/>
    <x v="0"/>
    <x v="0"/>
    <x v="0"/>
  </r>
  <r>
    <s v="N-I | Ume 2"/>
    <x v="0"/>
    <s v="National Space Development Agency of Japan"/>
    <s v="N-I"/>
    <s v="Ume 2"/>
    <s v="02/16/1978 4 a.m."/>
    <x v="21"/>
    <s v="Unknown Pad | Tanegashima, Japan"/>
    <x v="5"/>
    <x v="5"/>
    <x v="5"/>
  </r>
  <r>
    <s v="Kosmos-3M | Strela-2M 17"/>
    <x v="0"/>
    <s v="Soviet Space Program"/>
    <s v="Kosmos-3M"/>
    <s v="Strela-2M 17"/>
    <s v="02/17/1978 4:33 p.m."/>
    <x v="21"/>
    <s v="132/2 | Plesetsk Cosmodrome, Russian Federation"/>
    <x v="3"/>
    <x v="3"/>
    <x v="3"/>
  </r>
  <r>
    <s v="Atlas F/SVS | Navstar 1"/>
    <x v="0"/>
    <s v="United States Air Force"/>
    <s v="Atlas F/SVS"/>
    <s v="Navstar 1"/>
    <s v="02/22/1978 11:44 p.m."/>
    <x v="21"/>
    <s v="Space Launch Complex 3E | Vandenberg SFB, CA, USA"/>
    <x v="1"/>
    <x v="1"/>
    <x v="1"/>
  </r>
  <r>
    <s v="Titan 34B | Jumpseat 5"/>
    <x v="0"/>
    <s v="United States Air Force"/>
    <s v="Titan 34B"/>
    <s v="Jumpseat 5"/>
    <s v="02/25/1978 5 a.m."/>
    <x v="21"/>
    <s v="Space Launch Complex 4W | Vandenberg SFB, CA, USA"/>
    <x v="1"/>
    <x v="1"/>
    <x v="1"/>
  </r>
  <r>
    <s v="Kosmos-3M | Parus 13"/>
    <x v="0"/>
    <s v="Soviet Space Program"/>
    <s v="Kosmos-3M"/>
    <s v="Parus 13"/>
    <s v="02/28/1978 6:43 a.m."/>
    <x v="21"/>
    <s v="132/2 | Plesetsk Cosmodrome, Russian Federation"/>
    <x v="3"/>
    <x v="3"/>
    <x v="3"/>
  </r>
  <r>
    <s v="Soyuz-U | Soyuz 28"/>
    <x v="0"/>
    <s v="Soviet Space Program"/>
    <s v="Soyuz U"/>
    <s v="Soyuz 28"/>
    <s v="03/02/1978 3:28 p.m."/>
    <x v="21"/>
    <s v="1/5 | Baikonur Cosmodrome, Republic of Kazakhstan"/>
    <x v="0"/>
    <x v="0"/>
    <x v="0"/>
  </r>
  <r>
    <s v="Molniya-M | Molniya-1K 39"/>
    <x v="0"/>
    <s v="Soviet Space Program"/>
    <s v="Molniya-M"/>
    <s v="Molniya-1K 39"/>
    <s v="03/02/1978 10:07 p.m."/>
    <x v="21"/>
    <s v="43/3 (43L) | Plesetsk Cosmodrome, Russian Federation"/>
    <x v="3"/>
    <x v="3"/>
    <x v="3"/>
  </r>
  <r>
    <s v="Soyuz U | Zenit-2M 85"/>
    <x v="0"/>
    <s v="Soviet Space Program"/>
    <s v="Soyuz U"/>
    <s v="Zenit-2M 85"/>
    <s v="03/04/1978 7:40 a.m."/>
    <x v="21"/>
    <s v="31/6 | Baikonur Cosmodrome, Republic of Kazakhstan"/>
    <x v="0"/>
    <x v="0"/>
    <x v="0"/>
  </r>
  <r>
    <s v="Delta 2910 | Landsat 3"/>
    <x v="0"/>
    <s v="United States Air Force"/>
    <s v="Delta 2910"/>
    <s v="Landsat 3"/>
    <s v="03/05/1978 5:54 p.m."/>
    <x v="21"/>
    <s v="Space Launch Complex 2W | Vandenberg SFB, CA, USA"/>
    <x v="1"/>
    <x v="1"/>
    <x v="1"/>
  </r>
  <r>
    <s v="Soyuz U | Zenit-4MKM 13"/>
    <x v="0"/>
    <s v="Soviet Space Program"/>
    <s v="Soyuz U"/>
    <s v="Zenit-4MKM 13"/>
    <s v="03/10/1978 10:42 a.m."/>
    <x v="21"/>
    <s v="43/3 (43L) | Plesetsk Cosmodrome, Russian Federation"/>
    <x v="3"/>
    <x v="3"/>
    <x v="3"/>
  </r>
  <r>
    <s v="Kosmos-3M | Zaliv 25"/>
    <x v="0"/>
    <s v="Soviet Space Program"/>
    <s v="Kosmos-3M"/>
    <s v="Zaliv 25"/>
    <s v="03/15/1978 3:57 p.m."/>
    <x v="21"/>
    <s v="132/2 | Plesetsk Cosmodrome, Russian Federation"/>
    <x v="3"/>
    <x v="3"/>
    <x v="3"/>
  </r>
  <r>
    <s v="Titan IIID | KH-9 14"/>
    <x v="0"/>
    <s v="United States Air Force"/>
    <s v="Titan IIID"/>
    <s v="KH-9 14"/>
    <s v="03/16/1978 6:40 p.m."/>
    <x v="21"/>
    <s v="Space Launch Complex 4E | Vandenberg SFB, CA, USA"/>
    <x v="1"/>
    <x v="1"/>
    <x v="1"/>
  </r>
  <r>
    <s v="Soyuz U | Zenit-2M 86"/>
    <x v="0"/>
    <s v="Soviet Space Program"/>
    <s v="Soyuz U"/>
    <s v="Zenit-2M 86"/>
    <s v="03/17/1978 10:50 a.m."/>
    <x v="21"/>
    <s v="43/3 (43L) | Plesetsk Cosmodrome, Russian Federation"/>
    <x v="3"/>
    <x v="3"/>
    <x v="3"/>
  </r>
  <r>
    <s v="Titan IIIC | DSCS-2 9 &amp; 10"/>
    <x v="1"/>
    <s v="United States Air Force"/>
    <s v="Titan IIIC"/>
    <s v="DSCS-2 9 &amp; 10"/>
    <s v="03/25/1978 6:09 p.m."/>
    <x v="21"/>
    <s v="Space Launch Complex 40 | Cape Canaveral, FL, USA"/>
    <x v="1"/>
    <x v="1"/>
    <x v="1"/>
  </r>
  <r>
    <s v="Kosmos-3M | Parus 14"/>
    <x v="0"/>
    <s v="Soviet Space Program"/>
    <s v="Kosmos-3M"/>
    <s v="Parus 14"/>
    <s v="03/28/1978 1:30 a.m."/>
    <x v="21"/>
    <s v="132/1 (132L) | Plesetsk Cosmodrome, Russian Federation"/>
    <x v="3"/>
    <x v="3"/>
    <x v="3"/>
  </r>
  <r>
    <s v="Proton | TKS-VA 5 &amp; 6"/>
    <x v="0"/>
    <s v="Soviet Space Program"/>
    <s v="Proton"/>
    <s v="TKS-VA 5 &amp; 6"/>
    <s v="03/30/1978 midnight"/>
    <x v="21"/>
    <s v="81/24 (81P) | Baikonur Cosmodrome, Republic of Kazakhstan"/>
    <x v="0"/>
    <x v="0"/>
    <x v="0"/>
  </r>
  <r>
    <s v="Soyuz U | Zenit-4MKM 14"/>
    <x v="0"/>
    <s v="Soviet Space Program"/>
    <s v="Soyuz U"/>
    <s v="Zenit-4MKM 14"/>
    <s v="03/30/1978 7:50 a.m."/>
    <x v="21"/>
    <s v="31/6 | Baikonur Cosmodrome, Republic of Kazakhstan"/>
    <x v="0"/>
    <x v="0"/>
    <x v="0"/>
  </r>
  <r>
    <s v="Kosmos-3M | Tsikada 4"/>
    <x v="0"/>
    <s v="Soviet Space Program"/>
    <s v="Kosmos-3M"/>
    <s v="Tsikada 4"/>
    <s v="03/31/1978 2:01 p.m."/>
    <x v="21"/>
    <s v="132/1 (132L) | Plesetsk Cosmodrome, Russian Federation"/>
    <x v="3"/>
    <x v="3"/>
    <x v="3"/>
  </r>
  <r>
    <s v="Atlas SLV-3D Centaur | Intelsat-4A 6"/>
    <x v="0"/>
    <s v="United States Air Force"/>
    <s v="Atlas SLV-3D Centaur"/>
    <s v="Intelsat-4A 6"/>
    <s v="03/31/1978 11:36 p.m."/>
    <x v="21"/>
    <s v="Launch Complex 36B | Cape Canaveral, FL, USA"/>
    <x v="1"/>
    <x v="1"/>
    <x v="1"/>
  </r>
  <r>
    <s v="Soyuz U | Kosmos 1001"/>
    <x v="0"/>
    <s v="Soviet Space Program"/>
    <s v="Soyuz U"/>
    <s v="—"/>
    <s v="04/04/1978 3 p.m."/>
    <x v="21"/>
    <s v="1/5 | Baikonur Cosmodrome, Republic of Kazakhstan"/>
    <x v="0"/>
    <x v="0"/>
    <x v="0"/>
  </r>
  <r>
    <s v="Soyuz U | Zenit-2M 87"/>
    <x v="0"/>
    <s v="Soviet Space Program"/>
    <s v="Soyuz U"/>
    <s v="Zenit-2M 87"/>
    <s v="04/06/1978 9:10 a.m."/>
    <x v="21"/>
    <s v="31/6 | Baikonur Cosmodrome, Republic of Kazakhstan"/>
    <x v="0"/>
    <x v="0"/>
    <x v="0"/>
  </r>
  <r>
    <s v="Atlas SLV-3A Agena D | Aquacade 4"/>
    <x v="0"/>
    <s v="United States Air Force"/>
    <s v="Atlas SLV-3A Agena D"/>
    <s v="Aquacade 4"/>
    <s v="04/07/1978 12:45 a.m."/>
    <x v="21"/>
    <s v="Space Launch Complex 13 | Cape Canaveral, FL, USA"/>
    <x v="1"/>
    <x v="1"/>
    <x v="1"/>
  </r>
  <r>
    <s v="Delta 2914 | Yuri 1"/>
    <x v="0"/>
    <s v="United States Air Force"/>
    <s v="Delta 2914"/>
    <s v="Yuri 1"/>
    <s v="04/07/1978 10:01 p.m."/>
    <x v="21"/>
    <s v="Space Launch Complex 17B | Cape Canaveral, FL, USA"/>
    <x v="1"/>
    <x v="1"/>
    <x v="1"/>
  </r>
  <r>
    <s v="Soyuz U | Zenit-4MKM 15"/>
    <x v="0"/>
    <s v="Soviet Space Program"/>
    <s v="Soyuz U"/>
    <s v="Zenit-4MKM 15"/>
    <s v="04/20/1978 3:30 p.m."/>
    <x v="21"/>
    <s v="43/4 (43R) | Plesetsk Cosmodrome, Russian Federation"/>
    <x v="3"/>
    <x v="3"/>
    <x v="3"/>
  </r>
  <r>
    <s v="Scout D-1 | HCMM"/>
    <x v="0"/>
    <s v="National Aeronautics and Space Administration"/>
    <s v="Scout D-1"/>
    <s v="HCMM"/>
    <s v="04/26/1978 10:20 a.m."/>
    <x v="21"/>
    <s v="Space Launch Complex 5 | Vandenberg SFB, CA, USA"/>
    <x v="1"/>
    <x v="1"/>
    <x v="1"/>
  </r>
  <r>
    <s v="Thor DSV-2U | DMSP-5D1 F3"/>
    <x v="0"/>
    <s v="United States Air Force"/>
    <s v="Thor DSV-2U"/>
    <s v="DMSP-5D1 F3"/>
    <s v="05/01/1978 3:05 a.m."/>
    <x v="21"/>
    <s v="Space Launch Complex 10W | Vandenberg SFB, CA, USA"/>
    <x v="1"/>
    <x v="1"/>
    <x v="1"/>
  </r>
  <r>
    <s v="Soyuz U | Zenit-2M 88"/>
    <x v="0"/>
    <s v="Soviet Space Program"/>
    <s v="Soyuz U"/>
    <s v="Zenit-2M 88"/>
    <s v="05/05/1978 3:30 p.m."/>
    <x v="21"/>
    <s v="43/3 (43L) | Plesetsk Cosmodrome, Russian Federation"/>
    <x v="3"/>
    <x v="3"/>
    <x v="3"/>
  </r>
  <r>
    <s v="Delta 3914 | OTS 2"/>
    <x v="0"/>
    <s v="United States Air Force"/>
    <s v="Delta 3914"/>
    <s v="OTS 2"/>
    <s v="05/11/1978 10:59 p.m."/>
    <x v="21"/>
    <s v="Space Launch Complex 17A | Cape Canaveral, FL, USA"/>
    <x v="1"/>
    <x v="1"/>
    <x v="1"/>
  </r>
  <r>
    <s v="Vostok 8A92M | Tselina-D 15"/>
    <x v="0"/>
    <s v="Soviet Space Program"/>
    <s v="Vostok 8A92M"/>
    <s v="Tselina-D 15"/>
    <s v="05/12/1978 4:07 a.m."/>
    <x v="21"/>
    <s v="43/4 (43R) | Plesetsk Cosmodrome, Russian Federation"/>
    <x v="3"/>
    <x v="3"/>
    <x v="3"/>
  </r>
  <r>
    <s v="Kosmos-3M | Taifun-1 9"/>
    <x v="0"/>
    <s v="Soviet Space Program"/>
    <s v="Kosmos-3M"/>
    <s v="Taifun-1 9"/>
    <s v="05/12/1978 11 a.m."/>
    <x v="21"/>
    <s v="132/1 (132L) | Plesetsk Cosmodrome, Russian Federation"/>
    <x v="3"/>
    <x v="3"/>
    <x v="3"/>
  </r>
  <r>
    <s v="Atlas F/SVS | Navstar 2"/>
    <x v="0"/>
    <s v="United States Air Force"/>
    <s v="Atlas F/SVS"/>
    <s v="Navstar 2"/>
    <s v="05/13/1978 10:34 a.m."/>
    <x v="21"/>
    <s v="Space Launch Complex 3E | Vandenberg SFB, CA, USA"/>
    <x v="1"/>
    <x v="1"/>
    <x v="1"/>
  </r>
  <r>
    <s v="Soyuz U | Zenit-4MKM 16"/>
    <x v="0"/>
    <s v="Soviet Space Program"/>
    <s v="Soyuz U"/>
    <s v="Zenit-4MKM 16"/>
    <s v="05/16/1978 10:40 a.m."/>
    <x v="21"/>
    <s v="43/3 (43L) | Plesetsk Cosmodrome, Russian Federation"/>
    <x v="3"/>
    <x v="3"/>
    <x v="3"/>
  </r>
  <r>
    <s v="Kosmos-3M | Tselina-O 37"/>
    <x v="0"/>
    <s v="Soviet Space Program"/>
    <s v="Kosmos-3M"/>
    <s v="Tselina-O 37"/>
    <s v="05/17/1978 2:39 p.m."/>
    <x v="21"/>
    <s v="132/1 (132L) | Plesetsk Cosmodrome, Russian Federation"/>
    <x v="3"/>
    <x v="3"/>
    <x v="3"/>
  </r>
  <r>
    <s v="Tsiklon-2 | IS-A 9"/>
    <x v="0"/>
    <s v="Soviet Space Program"/>
    <s v="Tsiklon-2"/>
    <s v="IS-A 9"/>
    <s v="05/19/1978 12:21 a.m."/>
    <x v="21"/>
    <s v="90 | Baikonur Cosmodrome, Republic of Kazakhstan"/>
    <x v="0"/>
    <x v="0"/>
    <x v="0"/>
  </r>
  <r>
    <s v="Atlas SLV-3D Centaur | Pioneer Venus Orbiter"/>
    <x v="0"/>
    <s v="United States Air Force"/>
    <s v="Atlas SLV-3D Centaur"/>
    <s v="Pioneer Venus Orbiter"/>
    <s v="05/20/1978 1:13 p.m."/>
    <x v="21"/>
    <s v="Launch Complex 36A | Cape Canaveral, FL, USA"/>
    <x v="1"/>
    <x v="1"/>
    <x v="1"/>
  </r>
  <r>
    <s v="Soyuz U | Zenit-4MKT 6"/>
    <x v="0"/>
    <s v="Soviet Space Program"/>
    <s v="Soyuz U"/>
    <s v="Zenit-4MKT 6"/>
    <s v="05/23/1978 7:30 a.m."/>
    <x v="21"/>
    <s v="43/4 (43R) | Plesetsk Cosmodrome, Russian Federation"/>
    <x v="3"/>
    <x v="3"/>
    <x v="3"/>
  </r>
  <r>
    <s v="Kosmos-3M | Parus 15"/>
    <x v="0"/>
    <s v="Soviet Space Program"/>
    <s v="Kosmos-3M"/>
    <s v="Parus 15"/>
    <s v="05/23/1978 4:57 p.m."/>
    <x v="21"/>
    <s v="132/1 (132L) | Plesetsk Cosmodrome, Russian Federation"/>
    <x v="3"/>
    <x v="3"/>
    <x v="3"/>
  </r>
  <r>
    <s v="Soyuz U | Zenit-2M 89"/>
    <x v="0"/>
    <s v="Soviet Space Program"/>
    <s v="Soyuz U"/>
    <s v="Zenit-2M 89"/>
    <s v="05/25/1978 2:30 p.m."/>
    <x v="21"/>
    <s v="43/3 (43L) | Plesetsk Cosmodrome, Russian Federation"/>
    <x v="3"/>
    <x v="3"/>
    <x v="3"/>
  </r>
  <r>
    <s v="Proton-K/DM | Ekran"/>
    <x v="1"/>
    <s v="Soviet Space Program"/>
    <s v="Proton-K/DM"/>
    <s v="Ekran"/>
    <s v="05/27/1978 1:25 a.m."/>
    <x v="21"/>
    <s v="200/40 | Baikonur Cosmodrome, Republic of Kazakhstan"/>
    <x v="0"/>
    <x v="0"/>
    <x v="0"/>
  </r>
  <r>
    <s v="Molniya-M | Molniya-1K 40"/>
    <x v="0"/>
    <s v="Soviet Space Program"/>
    <s v="Molniya-M"/>
    <s v="Molniya-1K 40"/>
    <s v="06/02/1978 12:12 p.m."/>
    <x v="21"/>
    <s v="43/3 (43L) | Plesetsk Cosmodrome, Russian Federation"/>
    <x v="3"/>
    <x v="3"/>
    <x v="3"/>
  </r>
  <r>
    <s v="Kosmos-3M | Strela-1M 145-152"/>
    <x v="0"/>
    <s v="Soviet Space Program"/>
    <s v="Kosmos-3M"/>
    <s v="Strela-1M 145-152"/>
    <s v="06/07/1978 10 p.m."/>
    <x v="21"/>
    <s v="132/1 (132L) | Plesetsk Cosmodrome, Russian Federation"/>
    <x v="3"/>
    <x v="3"/>
    <x v="3"/>
  </r>
  <r>
    <s v="Soyuz U | Zenit-4MKM 17"/>
    <x v="0"/>
    <s v="Soviet Space Program"/>
    <s v="Soyuz U"/>
    <s v="Zenit-4MKM 17"/>
    <s v="06/10/1978 8:35 a.m."/>
    <x v="21"/>
    <s v="31/6 | Baikonur Cosmodrome, Republic of Kazakhstan"/>
    <x v="0"/>
    <x v="0"/>
    <x v="0"/>
  </r>
  <r>
    <s v="Titan IIIC | Chalet 8"/>
    <x v="0"/>
    <s v="United States Air Force"/>
    <s v="Titan IIIC"/>
    <s v="Chalet 8"/>
    <s v="06/10/1978 7:08 p.m."/>
    <x v="21"/>
    <s v="Space Launch Complex 40 | Cape Canaveral, FL, USA"/>
    <x v="1"/>
    <x v="1"/>
    <x v="1"/>
  </r>
  <r>
    <s v="Soyuz U | Zenit-4MKM 18"/>
    <x v="0"/>
    <s v="Soviet Space Program"/>
    <s v="Soyuz U"/>
    <s v="Zenit-4MKM 18"/>
    <s v="06/12/1978 10:30 a.m."/>
    <x v="21"/>
    <s v="43/3 (43L) | Plesetsk Cosmodrome, Russian Federation"/>
    <x v="3"/>
    <x v="3"/>
    <x v="3"/>
  </r>
  <r>
    <s v="Titan IIID | KH-11 2"/>
    <x v="0"/>
    <s v="United States Air Force"/>
    <s v="Titan IIID"/>
    <s v="KH-11 2"/>
    <s v="06/14/1978 6:23 p.m."/>
    <x v="21"/>
    <s v="Space Launch Complex 4E | Vandenberg SFB, CA, USA"/>
    <x v="1"/>
    <x v="1"/>
    <x v="1"/>
  </r>
  <r>
    <s v="Soyuz-U | Soyuz 29"/>
    <x v="0"/>
    <s v="Soviet Space Program"/>
    <s v="Soyuz U"/>
    <s v="Soyuz 29"/>
    <s v="06/15/1978 8:16 p.m."/>
    <x v="21"/>
    <s v="1/5 | Baikonur Cosmodrome, Republic of Kazakhstan"/>
    <x v="0"/>
    <x v="0"/>
    <x v="0"/>
  </r>
  <r>
    <s v="Delta 2914 | GOES 3"/>
    <x v="0"/>
    <s v="United States Air Force"/>
    <s v="Delta 2914"/>
    <s v="GOES 3"/>
    <s v="06/16/1978 10:49 a.m."/>
    <x v="21"/>
    <s v="Space Launch Complex 17B | Cape Canaveral, FL, USA"/>
    <x v="1"/>
    <x v="1"/>
    <x v="1"/>
  </r>
  <r>
    <s v="Kosmos-3M | Strela-2M 18"/>
    <x v="0"/>
    <s v="Soviet Space Program"/>
    <s v="Kosmos-3M"/>
    <s v="Strela-2M 18"/>
    <s v="06/21/1978 9:27 a.m."/>
    <x v="21"/>
    <s v="132/1 (132L) | Plesetsk Cosmodrome, Russian Federation"/>
    <x v="3"/>
    <x v="3"/>
    <x v="3"/>
  </r>
  <r>
    <s v="Atlas F/Agena D | Seasat 1"/>
    <x v="0"/>
    <s v="United States Air Force"/>
    <s v="Atlas F/Agena D"/>
    <s v="Seasat 1"/>
    <s v="06/27/1978 1:12 a.m."/>
    <x v="21"/>
    <s v="Space Launch Complex 3W | Vandenberg SFB, CA, USA"/>
    <x v="1"/>
    <x v="1"/>
    <x v="1"/>
  </r>
  <r>
    <s v="Soyuz-U | Soyuz 30"/>
    <x v="0"/>
    <s v="Soviet Space Program"/>
    <s v="Soyuz U"/>
    <s v="Soyuz 30"/>
    <s v="06/27/1978 3:27 p.m."/>
    <x v="21"/>
    <s v="1/5 | Baikonur Cosmodrome, Republic of Kazakhstan"/>
    <x v="0"/>
    <x v="0"/>
    <x v="0"/>
  </r>
  <r>
    <s v="Molniya-M | US-K 9"/>
    <x v="0"/>
    <s v="Soviet Space Program"/>
    <s v="Molniya-M"/>
    <s v="US-K 9"/>
    <s v="06/28/1978 2:58 a.m."/>
    <x v="21"/>
    <s v="43/3 (43L) | Plesetsk Cosmodrome, Russian Federation"/>
    <x v="3"/>
    <x v="3"/>
    <x v="3"/>
  </r>
  <r>
    <s v="Tsiklon-3 | EPN 03.0380 4"/>
    <x v="0"/>
    <s v="Soviet Space Program"/>
    <s v="Tsiklon-3"/>
    <s v="EPN 03.0380 4"/>
    <s v="06/28/1978 5:35 p.m."/>
    <x v="21"/>
    <s v="32/2 | Plesetsk Cosmodrome, Russian Federation"/>
    <x v="3"/>
    <x v="3"/>
    <x v="3"/>
  </r>
  <r>
    <s v="Atlas SLV-3D Centaur | Comstar 1C"/>
    <x v="0"/>
    <s v="United States Air Force"/>
    <s v="Atlas SLV-3D Centaur"/>
    <s v="Comstar 1C"/>
    <s v="06/29/1978 10:24 p.m."/>
    <x v="21"/>
    <s v="Launch Complex 36B | Cape Canaveral, FL, USA"/>
    <x v="1"/>
    <x v="1"/>
    <x v="1"/>
  </r>
  <r>
    <s v="Soyuz U | Energiya 2"/>
    <x v="0"/>
    <s v="Soviet Space Program"/>
    <s v="Soyuz U"/>
    <s v="Energiya 2"/>
    <s v="07/02/1978 9:30 a.m."/>
    <x v="21"/>
    <s v="31/6 | Baikonur Cosmodrome, Republic of Kazakhstan"/>
    <x v="0"/>
    <x v="0"/>
    <x v="0"/>
  </r>
  <r>
    <s v="Soyuz U | Progress 2"/>
    <x v="0"/>
    <s v="Soviet Space Program"/>
    <s v="Soyuz U"/>
    <s v="—"/>
    <s v="07/07/1978 11:26 a.m."/>
    <x v="21"/>
    <s v="31/6 | Baikonur Cosmodrome, Republic of Kazakhstan"/>
    <x v="0"/>
    <x v="0"/>
    <x v="0"/>
  </r>
  <r>
    <s v="Delta 2914 | Geos 2"/>
    <x v="0"/>
    <s v="United States Air Force"/>
    <s v="Delta 2914"/>
    <s v="Geos 2"/>
    <s v="07/14/1978 10:43 a.m."/>
    <x v="21"/>
    <s v="Space Launch Complex 17A | Cape Canaveral, FL, USA"/>
    <x v="1"/>
    <x v="1"/>
    <x v="1"/>
  </r>
  <r>
    <s v="Molniya-M | Molniya-1K 41"/>
    <x v="0"/>
    <s v="Soviet Space Program"/>
    <s v="Molniya-M"/>
    <s v="Molniya-1K 41"/>
    <s v="07/14/1978 3 p.m."/>
    <x v="21"/>
    <s v="43/4 (43R) | Plesetsk Cosmodrome, Russian Federation"/>
    <x v="3"/>
    <x v="3"/>
    <x v="3"/>
  </r>
  <r>
    <s v="Proton-K/DM | Raduga 4"/>
    <x v="0"/>
    <s v="Soviet Space Program"/>
    <s v="Proton-K/DM"/>
    <s v="Raduga 4"/>
    <s v="07/18/1978 9:59 p.m."/>
    <x v="21"/>
    <s v="200/40 | Baikonur Cosmodrome, Republic of Kazakhstan"/>
    <x v="0"/>
    <x v="0"/>
    <x v="0"/>
  </r>
  <r>
    <s v="Kosmos-3M | Zaliv 26"/>
    <x v="0"/>
    <s v="Soviet Space Program"/>
    <s v="Kosmos-3M"/>
    <s v="Zaliv 26"/>
    <s v="07/27/1978 4:49 a.m."/>
    <x v="21"/>
    <s v="132/2 | Plesetsk Cosmodrome, Russian Federation"/>
    <x v="3"/>
    <x v="3"/>
    <x v="3"/>
  </r>
  <r>
    <s v="Titan 34B | Quasar 3"/>
    <x v="0"/>
    <s v="United States Air Force"/>
    <s v="Titan 34B"/>
    <s v="Quasar 3"/>
    <s v="08/05/1978 5 a.m."/>
    <x v="21"/>
    <s v="Space Launch Complex 4W | Vandenberg SFB, CA, USA"/>
    <x v="1"/>
    <x v="1"/>
    <x v="1"/>
  </r>
  <r>
    <s v="Soyuz U | Yantar-2K 8"/>
    <x v="0"/>
    <s v="Soviet Space Program"/>
    <s v="Soyuz U"/>
    <s v="Yantar-2K 8"/>
    <s v="08/05/1978 3 p.m."/>
    <x v="21"/>
    <s v="43/3 (43L) | Plesetsk Cosmodrome, Russian Federation"/>
    <x v="3"/>
    <x v="3"/>
    <x v="3"/>
  </r>
  <r>
    <s v="Soyuz U | Progress 3"/>
    <x v="0"/>
    <s v="Soviet Space Program"/>
    <s v="Soyuz U"/>
    <s v="—"/>
    <s v="08/07/1978 10:31 p.m."/>
    <x v="21"/>
    <s v="31/6 | Baikonur Cosmodrome, Republic of Kazakhstan"/>
    <x v="0"/>
    <x v="0"/>
    <x v="0"/>
  </r>
  <r>
    <s v="Atlas SLV-3D Centaur | Pioneer Venus Multiprobe"/>
    <x v="0"/>
    <s v="United States Air Force"/>
    <s v="Atlas SLV-3D Centaur"/>
    <s v="Pioneer Venus Multiprobe"/>
    <s v="08/08/1978 7:33 a.m."/>
    <x v="21"/>
    <s v="Launch Complex 36A | Cape Canaveral, FL, USA"/>
    <x v="1"/>
    <x v="1"/>
    <x v="1"/>
  </r>
  <r>
    <s v="Delta 2914 | ISEE 3"/>
    <x v="0"/>
    <s v="United States Air Force"/>
    <s v="Delta 2914"/>
    <s v="ISEE 3"/>
    <s v="08/12/1978 3:12 p.m."/>
    <x v="21"/>
    <s v="Space Launch Complex 17B | Cape Canaveral, FL, USA"/>
    <x v="1"/>
    <x v="1"/>
    <x v="1"/>
  </r>
  <r>
    <s v="Proton-K/DM | Ekran"/>
    <x v="1"/>
    <s v="Soviet Space Program"/>
    <s v="Proton-K/DM"/>
    <s v="Ekran"/>
    <s v="08/17/1978 8:02 p.m."/>
    <x v="21"/>
    <s v="200/40 | Baikonur Cosmodrome, Republic of Kazakhstan"/>
    <x v="0"/>
    <x v="0"/>
    <x v="0"/>
  </r>
  <r>
    <s v="Molniya-M | Molniya-1K 42"/>
    <x v="0"/>
    <s v="Soviet Space Program"/>
    <s v="Molniya-M"/>
    <s v="Molniya-1K 42"/>
    <s v="08/22/1978 11:47 p.m."/>
    <x v="21"/>
    <s v="43/4 (43R) | Plesetsk Cosmodrome, Russian Federation"/>
    <x v="3"/>
    <x v="3"/>
    <x v="3"/>
  </r>
  <r>
    <s v="Soyuz-U | Soyuz 31"/>
    <x v="0"/>
    <s v="Soviet Space Program"/>
    <s v="Soyuz U"/>
    <s v="Soyuz 31"/>
    <s v="08/26/1978 2:51 p.m."/>
    <x v="21"/>
    <s v="1/5 | Baikonur Cosmodrome, Republic of Kazakhstan"/>
    <x v="0"/>
    <x v="0"/>
    <x v="0"/>
  </r>
  <r>
    <s v="Soyuz U | Zenit-4MKM 19"/>
    <x v="0"/>
    <s v="Soviet Space Program"/>
    <s v="Soyuz U"/>
    <s v="Zenit-4MKM 19"/>
    <s v="08/29/1978 3 p.m."/>
    <x v="21"/>
    <s v="43/4 (43R) | Plesetsk Cosmodrome, Russian Federation"/>
    <x v="3"/>
    <x v="3"/>
    <x v="3"/>
  </r>
  <r>
    <s v="Molniya-M | US-K 10"/>
    <x v="0"/>
    <s v="Soviet Space Program"/>
    <s v="Molniya-M"/>
    <s v="US-K 10"/>
    <s v="09/06/1978 3:04 a.m."/>
    <x v="21"/>
    <s v="43/4 (43R) | Plesetsk Cosmodrome, Russian Federation"/>
    <x v="3"/>
    <x v="3"/>
    <x v="3"/>
  </r>
  <r>
    <s v="Proton-K/D-1 | Venera-11"/>
    <x v="0"/>
    <s v="Soviet Space Program"/>
    <s v="Proton-K/D-1"/>
    <s v="Venera-11"/>
    <s v="09/09/1978 3:25 a.m."/>
    <x v="21"/>
    <s v="81/23 (81L) | Baikonur Cosmodrome, Republic of Kazakhstan"/>
    <x v="0"/>
    <x v="0"/>
    <x v="0"/>
  </r>
  <r>
    <s v="Soyuz U | Zenit-4MKM 20"/>
    <x v="0"/>
    <s v="Soviet Space Program"/>
    <s v="Soyuz U"/>
    <s v="Zenit-4MKM 20"/>
    <s v="09/09/1978 3 p.m."/>
    <x v="21"/>
    <s v="41/1 | Plesetsk Cosmodrome, Russian Federation"/>
    <x v="3"/>
    <x v="3"/>
    <x v="3"/>
  </r>
  <r>
    <s v="Proton-K/D-1 | Venera-12"/>
    <x v="0"/>
    <s v="Soviet Space Program"/>
    <s v="Proton-K/D-1"/>
    <s v="Venera-12"/>
    <s v="09/14/1978 2:25 a.m."/>
    <x v="21"/>
    <s v="81/24 (81P) | Baikonur Cosmodrome, Republic of Kazakhstan"/>
    <x v="0"/>
    <x v="0"/>
    <x v="0"/>
  </r>
  <r>
    <s v="Mu-3H | Jikiken"/>
    <x v="0"/>
    <s v="Institute of Space and Astronautical Science"/>
    <s v="Mu-3H"/>
    <s v="Jikiken"/>
    <s v="09/16/1978 5 a.m."/>
    <x v="21"/>
    <s v="Mu Center | Uchinoura Space Center, Japan"/>
    <x v="5"/>
    <x v="5"/>
    <x v="5"/>
  </r>
  <r>
    <s v="Soyuz U | Zenit-2M 90"/>
    <x v="0"/>
    <s v="Soviet Space Program"/>
    <s v="Soyuz U"/>
    <s v="Zenit-2M 90"/>
    <s v="09/19/1978 8:05 a.m."/>
    <x v="21"/>
    <s v="43/3 (43L) | Plesetsk Cosmodrome, Russian Federation"/>
    <x v="3"/>
    <x v="3"/>
    <x v="3"/>
  </r>
  <r>
    <s v="Soyuz U | Zenit-4MKT 7"/>
    <x v="0"/>
    <s v="Soviet Space Program"/>
    <s v="Soyuz U"/>
    <s v="Zenit-4MKT 7"/>
    <s v="10/03/1978 11 a.m."/>
    <x v="21"/>
    <s v="43/3 (43L) | Plesetsk Cosmodrome, Russian Federation"/>
    <x v="3"/>
    <x v="3"/>
    <x v="3"/>
  </r>
  <r>
    <s v="Soyuz U | Progress 4"/>
    <x v="0"/>
    <s v="Soviet Space Program"/>
    <s v="Soyuz U"/>
    <s v="—"/>
    <s v="10/03/1978 11:09 p.m."/>
    <x v="21"/>
    <s v="1/5 | Baikonur Cosmodrome, Republic of Kazakhstan"/>
    <x v="0"/>
    <x v="0"/>
    <x v="0"/>
  </r>
  <r>
    <s v="Kosmos-3M | Strela-1M 153-160"/>
    <x v="0"/>
    <s v="Soviet Space Program"/>
    <s v="Kosmos-3M"/>
    <s v="Strela-1M 153-160"/>
    <s v="10/04/1978 3:49 a.m."/>
    <x v="21"/>
    <s v="132/1 (132L) | Plesetsk Cosmodrome, Russian Federation"/>
    <x v="3"/>
    <x v="3"/>
    <x v="3"/>
  </r>
  <r>
    <s v="Soyuz U | Zenit-4MKM 21"/>
    <x v="0"/>
    <s v="Soviet Space Program"/>
    <s v="Soyuz U"/>
    <s v="Zenit-4MKM 21"/>
    <s v="10/06/1978 3:30 p.m."/>
    <x v="21"/>
    <s v="43/3 (43L) | Plesetsk Cosmodrome, Russian Federation"/>
    <x v="3"/>
    <x v="3"/>
    <x v="3"/>
  </r>
  <r>
    <s v="Atlas F/SVS | Navstar 3"/>
    <x v="0"/>
    <s v="United States Air Force"/>
    <s v="Atlas F/SVS"/>
    <s v="Navstar 3"/>
    <s v="10/07/1978 12:28 a.m."/>
    <x v="21"/>
    <s v="Space Launch Complex 3E | Vandenberg SFB, CA, USA"/>
    <x v="1"/>
    <x v="1"/>
    <x v="1"/>
  </r>
  <r>
    <s v="Vostok 8A92M | Tselina-D 16"/>
    <x v="0"/>
    <s v="Soviet Space Program"/>
    <s v="Vostok 8A92M"/>
    <s v="Tselina-D 16"/>
    <s v="10/10/1978 7:44 p.m."/>
    <x v="21"/>
    <s v="43/4 (43R) | Plesetsk Cosmodrome, Russian Federation"/>
    <x v="3"/>
    <x v="3"/>
    <x v="3"/>
  </r>
  <r>
    <s v="Molniya-M | Molniya-3 22L"/>
    <x v="0"/>
    <s v="Soviet Space Program"/>
    <s v="Molniya-M"/>
    <s v="Molniya-3 22L"/>
    <s v="10/13/1978 5:19 a.m."/>
    <x v="21"/>
    <s v="43/3 (43L) | Plesetsk Cosmodrome, Russian Federation"/>
    <x v="3"/>
    <x v="3"/>
    <x v="3"/>
  </r>
  <r>
    <s v="Atlas F | Tiros-N"/>
    <x v="0"/>
    <s v="United States Air Force"/>
    <s v="Atlas F"/>
    <s v="Tiros-N"/>
    <s v="10/13/1978 11:23 a.m."/>
    <x v="21"/>
    <s v="Space Launch Complex 3W | Vandenberg SFB, CA, USA"/>
    <x v="1"/>
    <x v="1"/>
    <x v="1"/>
  </r>
  <r>
    <s v="Soyuz U | Zenit-2M 91"/>
    <x v="0"/>
    <s v="Soviet Space Program"/>
    <s v="Soyuz U"/>
    <s v="Zenit-2M 91"/>
    <s v="10/17/1978 3 p.m."/>
    <x v="21"/>
    <s v="43/4 (43R) | Plesetsk Cosmodrome, Russian Federation"/>
    <x v="3"/>
    <x v="3"/>
    <x v="3"/>
  </r>
  <r>
    <s v="Proton-K/DM | Ekran"/>
    <x v="1"/>
    <s v="Soviet Space Program"/>
    <s v="Proton-K/DM"/>
    <s v="Ekran"/>
    <s v="10/17/1978 4:04 p.m."/>
    <x v="21"/>
    <s v="200/40 | Baikonur Cosmodrome, Republic of Kazakhstan"/>
    <x v="0"/>
    <x v="0"/>
    <x v="0"/>
  </r>
  <r>
    <s v="Delta 2910 | Nimbus 7"/>
    <x v="0"/>
    <s v="United States Air Force"/>
    <s v="Delta 2910"/>
    <s v="Nimbus 7"/>
    <s v="10/24/1978 8:14 a.m."/>
    <x v="21"/>
    <s v="Space Launch Complex 2W | Vandenberg SFB, CA, USA"/>
    <x v="1"/>
    <x v="1"/>
    <x v="1"/>
  </r>
  <r>
    <s v="Kosmos-3M | AUOS-Z-M-IK 1"/>
    <x v="0"/>
    <s v="Soviet Space Program"/>
    <s v="Kosmos-3M"/>
    <s v="AUOS-Z-M-IK 1"/>
    <s v="10/24/1978 7 p.m."/>
    <x v="21"/>
    <s v="132/1 (132L) | Plesetsk Cosmodrome, Russian Federation"/>
    <x v="3"/>
    <x v="3"/>
    <x v="3"/>
  </r>
  <r>
    <s v="Tsiklon-3 | Meteor-2-GVM"/>
    <x v="0"/>
    <s v="Soviet Space Program"/>
    <s v="Tsiklon-3"/>
    <s v="Meteor-2-GVM"/>
    <s v="10/26/1978 7 a.m."/>
    <x v="21"/>
    <s v="32/2 | Plesetsk Cosmodrome, Russian Federation"/>
    <x v="3"/>
    <x v="3"/>
    <x v="3"/>
  </r>
  <r>
    <s v="Molniya-M | Prognoz-7"/>
    <x v="0"/>
    <s v="Soviet Space Program"/>
    <s v="Molniya-M"/>
    <s v="Prognoz-7"/>
    <s v="10/30/1978 5:23 a.m."/>
    <x v="21"/>
    <s v="1/5 | Baikonur Cosmodrome, Republic of Kazakhstan"/>
    <x v="0"/>
    <x v="0"/>
    <x v="0"/>
  </r>
  <r>
    <s v="Soyuz U | Zenit-4MT 14"/>
    <x v="0"/>
    <s v="Soviet Space Program"/>
    <s v="Soyuz U"/>
    <s v="Zenit-4MT 14"/>
    <s v="11/01/1978 noon"/>
    <x v="21"/>
    <s v="41/1 | Plesetsk Cosmodrome, Russian Federation"/>
    <x v="3"/>
    <x v="3"/>
    <x v="3"/>
  </r>
  <r>
    <s v="Atlas SLV-3D Centaur | Einstein Observatory"/>
    <x v="0"/>
    <s v="United States Air Force"/>
    <s v="Atlas SLV-3D Centaur"/>
    <s v="Einstein Observatory"/>
    <s v="11/13/1978 5:24 a.m."/>
    <x v="21"/>
    <s v="Launch Complex 36B | Cape Canaveral, FL, USA"/>
    <x v="1"/>
    <x v="1"/>
    <x v="1"/>
  </r>
  <r>
    <s v="Soyuz U | Zenit-4MKM 22"/>
    <x v="0"/>
    <s v="Soviet Space Program"/>
    <s v="Soyuz U"/>
    <s v="Zenit-4MKM 22"/>
    <s v="11/15/1978 11:45 a.m."/>
    <x v="21"/>
    <s v="41/1 | Plesetsk Cosmodrome, Russian Federation"/>
    <x v="3"/>
    <x v="3"/>
    <x v="3"/>
  </r>
  <r>
    <s v="Kosmos-3M | Strela-2M 19"/>
    <x v="0"/>
    <s v="Soviet Space Program"/>
    <s v="Kosmos-3M"/>
    <s v="Strela-2M 19"/>
    <s v="11/16/1978 9:45 p.m."/>
    <x v="21"/>
    <s v="132/2 | Plesetsk Cosmodrome, Russian Federation"/>
    <x v="3"/>
    <x v="3"/>
    <x v="3"/>
  </r>
  <r>
    <s v="Delta 2914 | NATO 3C"/>
    <x v="0"/>
    <s v="United States Air Force"/>
    <s v="Delta 2914"/>
    <s v="NATO 3C"/>
    <s v="11/19/1978 12:46 a.m."/>
    <x v="21"/>
    <s v="Space Launch Complex 17B | Cape Canaveral, FL, USA"/>
    <x v="1"/>
    <x v="1"/>
    <x v="1"/>
  </r>
  <r>
    <s v="Soyuz U | Zenit-4MKM 23"/>
    <x v="0"/>
    <s v="Soviet Space Program"/>
    <s v="Soyuz U"/>
    <s v="Zenit-4MKM 23"/>
    <s v="11/21/1978 noon"/>
    <x v="21"/>
    <s v="43/4 (43R) | Plesetsk Cosmodrome, Russian Federation"/>
    <x v="3"/>
    <x v="3"/>
    <x v="3"/>
  </r>
  <r>
    <s v="Soyuz U | Zenit-6U 5"/>
    <x v="0"/>
    <s v="Soviet Space Program"/>
    <s v="Soyuz U"/>
    <s v="Zenit-6U 5"/>
    <s v="11/28/1978 4:20 p.m."/>
    <x v="21"/>
    <s v="43/4 (43R) | Plesetsk Cosmodrome, Russian Federation"/>
    <x v="3"/>
    <x v="3"/>
    <x v="3"/>
  </r>
  <r>
    <s v="Kosmos-3M | Strela-1M 161-168"/>
    <x v="0"/>
    <s v="Soviet Space Program"/>
    <s v="Kosmos-3M"/>
    <s v="Strela-1M 161-168"/>
    <s v="12/05/1978 6:12 p.m."/>
    <x v="21"/>
    <s v="132/2 | Plesetsk Cosmodrome, Russian Federation"/>
    <x v="3"/>
    <x v="3"/>
    <x v="3"/>
  </r>
  <r>
    <s v="Soyuz U | Zenit-4MKM 24"/>
    <x v="0"/>
    <s v="Soviet Space Program"/>
    <s v="Soyuz U"/>
    <s v="Zenit-4MKM 24"/>
    <s v="12/07/1978 3:30 p.m."/>
    <x v="21"/>
    <s v="41/1 | Plesetsk Cosmodrome, Russian Federation"/>
    <x v="3"/>
    <x v="3"/>
    <x v="3"/>
  </r>
  <r>
    <s v="Soyuz U | Zenit-2M 92"/>
    <x v="0"/>
    <s v="Soviet Space Program"/>
    <s v="Soyuz U"/>
    <s v="Zenit-2M 92"/>
    <s v="12/08/1978 9:30 a.m."/>
    <x v="21"/>
    <s v="31/6 | Baikonur Cosmodrome, Republic of Kazakhstan"/>
    <x v="0"/>
    <x v="0"/>
    <x v="0"/>
  </r>
  <r>
    <s v="Atlas F/SVS | Navstar 4"/>
    <x v="0"/>
    <s v="United States Air Force"/>
    <s v="Atlas F/SVS"/>
    <s v="Navstar 4"/>
    <s v="12/11/1978 3:59 a.m."/>
    <x v="21"/>
    <s v="Space Launch Complex 3E | Vandenberg SFB, CA, USA"/>
    <x v="1"/>
    <x v="1"/>
    <x v="1"/>
  </r>
  <r>
    <s v="Titan IIIC | DSCS-2 11 &amp; 12"/>
    <x v="0"/>
    <s v="United States Air Force"/>
    <s v="Titan IIIC"/>
    <s v="DSCS-2 11 &amp; 12"/>
    <s v="12/14/1978 12:40 a.m."/>
    <x v="21"/>
    <s v="Space Launch Complex 40 | Cape Canaveral, FL, USA"/>
    <x v="1"/>
    <x v="1"/>
    <x v="1"/>
  </r>
  <r>
    <s v="Soyuz U | Zenit-2M 93"/>
    <x v="0"/>
    <s v="Soviet Space Program"/>
    <s v="Soyuz U"/>
    <s v="Zenit-2M 93"/>
    <s v="12/14/1978 3:20 p.m."/>
    <x v="21"/>
    <s v="43/4 (43R) | Plesetsk Cosmodrome, Russian Federation"/>
    <x v="3"/>
    <x v="3"/>
    <x v="3"/>
  </r>
  <r>
    <s v="Kosmos-3M | Tselina-O 38"/>
    <x v="0"/>
    <s v="Soviet Space Program"/>
    <s v="Kosmos-3M"/>
    <s v="Tselina-O 38"/>
    <s v="12/15/1978 1:19 p.m."/>
    <x v="21"/>
    <s v="132/2 | Plesetsk Cosmodrome, Russian Federation"/>
    <x v="3"/>
    <x v="3"/>
    <x v="3"/>
  </r>
  <r>
    <s v="Delta 3914 | Anik B"/>
    <x v="0"/>
    <s v="United States Air Force"/>
    <s v="Delta 3914"/>
    <s v="Anik B"/>
    <s v="12/16/1978 12:21 a.m."/>
    <x v="21"/>
    <s v="Space Launch Complex 17A | Cape Canaveral, FL, USA"/>
    <x v="1"/>
    <x v="1"/>
    <x v="1"/>
  </r>
  <r>
    <s v="Vostok 8A92M | Tselina-D 17"/>
    <x v="0"/>
    <s v="Soviet Space Program"/>
    <s v="Vostok 8A92M"/>
    <s v="Tselina-D 17"/>
    <s v="12/19/1978 1:35 a.m."/>
    <x v="21"/>
    <s v="43/4 (43R) | Plesetsk Cosmodrome, Russian Federation"/>
    <x v="3"/>
    <x v="3"/>
    <x v="3"/>
  </r>
  <r>
    <s v="Proton-K/DM | Gorizont 1"/>
    <x v="0"/>
    <s v="Soviet Space Program"/>
    <s v="Proton-K/DM"/>
    <s v="Gorizont 1"/>
    <s v="12/19/1978 12:15 p.m."/>
    <x v="21"/>
    <s v="200/40 | Baikonur Cosmodrome, Republic of Kazakhstan"/>
    <x v="0"/>
    <x v="0"/>
    <x v="0"/>
  </r>
  <r>
    <s v="Kosmos-3M | Parus 16"/>
    <x v="1"/>
    <s v="Soviet Space Program"/>
    <s v="Kosmos-3M"/>
    <s v="Parus 16"/>
    <s v="12/20/1978 8:43 p.m."/>
    <x v="21"/>
    <s v="132/1 (132L) | Plesetsk Cosmodrome, Russian Federation"/>
    <x v="3"/>
    <x v="3"/>
    <x v="3"/>
  </r>
  <r>
    <s v="Kosmos-3M | Taifun-2 5"/>
    <x v="0"/>
    <s v="Soviet Space Program"/>
    <s v="Kosmos-3M"/>
    <s v="Taifun-2 5"/>
    <s v="12/22/1978 10 p.m."/>
    <x v="21"/>
    <s v="107/1 | Kapustin Yar, Russian Federation"/>
    <x v="3"/>
    <x v="3"/>
    <x v="3"/>
  </r>
  <r>
    <s v="Vostok 8A92M | Astrofizika"/>
    <x v="0"/>
    <s v="Soviet Space Program"/>
    <s v="Vostok 8A92M"/>
    <s v="Astrofizika"/>
    <s v="12/23/1978 8:39 a.m."/>
    <x v="21"/>
    <s v="43/3 (43L) | Plesetsk Cosmodrome, Russian Federation"/>
    <x v="3"/>
    <x v="3"/>
    <x v="3"/>
  </r>
  <r>
    <s v="Kosmos-3M | Sfera 18"/>
    <x v="0"/>
    <s v="Soviet Space Program"/>
    <s v="Kosmos-3M"/>
    <s v="Sfera 18"/>
    <s v="12/26/1978 1:30 p.m."/>
    <x v="21"/>
    <s v="132/2 | Plesetsk Cosmodrome, Russian Federation"/>
    <x v="3"/>
    <x v="3"/>
    <x v="3"/>
  </r>
  <r>
    <s v="Soyuz U | Zenit-4MKM 25"/>
    <x v="0"/>
    <s v="Soviet Space Program"/>
    <s v="Soyuz U"/>
    <s v="Zenit-4MKM 25"/>
    <s v="12/26/1978 3:30 p.m."/>
    <x v="21"/>
    <s v="43/4 (43R) | Plesetsk Cosmodrome, Russian Federation"/>
    <x v="3"/>
    <x v="3"/>
    <x v="3"/>
  </r>
  <r>
    <s v="Soyuz U | Zenit-4MT 15"/>
    <x v="0"/>
    <s v="Soviet Space Program"/>
    <s v="Soyuz U"/>
    <s v="Zenit-4MT 15"/>
    <s v="12/28/1978 4:30 p.m."/>
    <x v="21"/>
    <s v="41/1 | Plesetsk Cosmodrome, Russian Federation"/>
    <x v="3"/>
    <x v="3"/>
    <x v="3"/>
  </r>
  <r>
    <s v="Soyuz U | Zenit-2M 94"/>
    <x v="0"/>
    <s v="Soviet Space Program"/>
    <s v="Soyuz U"/>
    <s v="Zenit-2M 94"/>
    <s v="01/11/1979 3 p.m."/>
    <x v="22"/>
    <s v="43/3 (43L) | Plesetsk Cosmodrome, Russian Federation"/>
    <x v="3"/>
    <x v="3"/>
    <x v="3"/>
  </r>
  <r>
    <s v="Soyuz U | Zenit-4MKM 26"/>
    <x v="0"/>
    <s v="Soviet Space Program"/>
    <s v="Soyuz U"/>
    <s v="Zenit-4MKM 26"/>
    <s v="01/13/1979 3:30 p.m."/>
    <x v="22"/>
    <s v="43/4 (43R) | Plesetsk Cosmodrome, Russian Federation"/>
    <x v="3"/>
    <x v="3"/>
    <x v="3"/>
  </r>
  <r>
    <s v="Kosmos-3M | Parus 17"/>
    <x v="0"/>
    <s v="Soviet Space Program"/>
    <s v="Kosmos-3M"/>
    <s v="Parus 17"/>
    <s v="01/16/1979 5:37 p.m."/>
    <x v="22"/>
    <s v="132/1 (132L) | Plesetsk Cosmodrome, Russian Federation"/>
    <x v="3"/>
    <x v="3"/>
    <x v="3"/>
  </r>
  <r>
    <s v="Molniya-M | Molniya-3 23L"/>
    <x v="0"/>
    <s v="Soviet Space Program"/>
    <s v="Molniya-M"/>
    <s v="Molniya-3 23L"/>
    <s v="01/18/1979 3:42 p.m."/>
    <x v="22"/>
    <s v="43/4 (43R) | Plesetsk Cosmodrome, Russian Federation"/>
    <x v="3"/>
    <x v="3"/>
    <x v="3"/>
  </r>
  <r>
    <s v="Vostok 8A92M | Meteor-Priroda 2-3"/>
    <x v="0"/>
    <s v="Soviet Space Program"/>
    <s v="Vostok 8A92M"/>
    <s v="Meteor-Priroda 2-3"/>
    <s v="01/25/1979 5:43 a.m."/>
    <x v="22"/>
    <s v="31/6 | Baikonur Cosmodrome, Republic of Kazakhstan"/>
    <x v="0"/>
    <x v="0"/>
    <x v="0"/>
  </r>
  <r>
    <s v="Soyuz U | Zenit-4MKM 27"/>
    <x v="0"/>
    <s v="Soviet Space Program"/>
    <s v="Soyuz U"/>
    <s v="Zenit-4MKM 27"/>
    <s v="01/30/1979 3:15 p.m."/>
    <x v="22"/>
    <s v="43/4 (43R) | Plesetsk Cosmodrome, Russian Federation"/>
    <x v="3"/>
    <x v="3"/>
    <x v="3"/>
  </r>
  <r>
    <s v="Delta 2914 | SCATHA"/>
    <x v="0"/>
    <s v="United States Air Force"/>
    <s v="Delta 2914"/>
    <s v="SCATHA"/>
    <s v="01/30/1979 9:42 p.m."/>
    <x v="22"/>
    <s v="Space Launch Complex 17B | Cape Canaveral, FL, USA"/>
    <x v="1"/>
    <x v="1"/>
    <x v="1"/>
  </r>
  <r>
    <s v="Soyuz U | Kosmos 1074"/>
    <x v="0"/>
    <s v="Soviet Space Program"/>
    <s v="Soyuz U"/>
    <s v="—"/>
    <s v="01/31/1979 9 a.m."/>
    <x v="22"/>
    <s v="31/6 | Baikonur Cosmodrome, Republic of Kazakhstan"/>
    <x v="0"/>
    <x v="0"/>
    <x v="0"/>
  </r>
  <r>
    <s v="N-I | Ayame"/>
    <x v="1"/>
    <s v="National Space Development Agency of Japan"/>
    <s v="N-I"/>
    <s v="Ayame"/>
    <s v="02/06/1979 8:46 a.m."/>
    <x v="22"/>
    <s v="Unknown Pad | Tanegashima, Japan"/>
    <x v="5"/>
    <x v="5"/>
    <x v="5"/>
  </r>
  <r>
    <s v="Kosmos-3M | Taifun-1 10"/>
    <x v="0"/>
    <s v="Soviet Space Program"/>
    <s v="Kosmos-3M"/>
    <s v="Taifun-1 10"/>
    <s v="02/08/1979 10 a.m."/>
    <x v="22"/>
    <s v="132/2 | Plesetsk Cosmodrome, Russian Federation"/>
    <x v="3"/>
    <x v="3"/>
    <x v="3"/>
  </r>
  <r>
    <s v="Tsiklon-3 | Okean-E 1"/>
    <x v="0"/>
    <s v="Soviet Space Program"/>
    <s v="Tsiklon-3"/>
    <s v="Okean-E 1"/>
    <s v="02/12/1979 1 p.m."/>
    <x v="22"/>
    <s v="32/2 | Plesetsk Cosmodrome, Russian Federation"/>
    <x v="3"/>
    <x v="3"/>
    <x v="3"/>
  </r>
  <r>
    <s v="Vostok 8A92M | Tselina-D 18"/>
    <x v="0"/>
    <s v="Soviet Space Program"/>
    <s v="Vostok 8A92M"/>
    <s v="Tselina-D 18"/>
    <s v="02/13/1979 9:41 p.m."/>
    <x v="22"/>
    <s v="43/4 (43R) | Plesetsk Cosmodrome, Russian Federation"/>
    <x v="3"/>
    <x v="3"/>
    <x v="3"/>
  </r>
  <r>
    <s v="Soyuz U | Zenit-2M 95"/>
    <x v="1"/>
    <s v="Soviet Space Program"/>
    <s v="Soyuz U"/>
    <s v="Zenit-2M 95"/>
    <s v="02/16/1979 3 p.m."/>
    <x v="22"/>
    <s v="41/1 | Plesetsk Cosmodrome, Russian Federation"/>
    <x v="3"/>
    <x v="3"/>
    <x v="3"/>
  </r>
  <r>
    <s v="Scout D-1 | SAGE"/>
    <x v="0"/>
    <s v="National Aeronautics and Space Administration"/>
    <s v="Scout D-1"/>
    <s v="SAGE"/>
    <s v="02/18/1979 4:18 p.m."/>
    <x v="22"/>
    <s v="Launch Area 3A | Wallops Island, Virginia, USA"/>
    <x v="1"/>
    <x v="1"/>
    <x v="1"/>
  </r>
  <r>
    <s v="Mu-3C | Hakucho"/>
    <x v="0"/>
    <s v="Institute of Space and Astronautical Science"/>
    <s v="Mu-3C"/>
    <s v="Hakucho"/>
    <s v="02/21/1979 5 a.m."/>
    <x v="22"/>
    <s v="Mu Center | Uchinoura Space Center, Japan"/>
    <x v="5"/>
    <x v="5"/>
    <x v="5"/>
  </r>
  <r>
    <s v="Proton-K/DM | Ekran"/>
    <x v="0"/>
    <s v="Soviet Space Program"/>
    <s v="Proton-K/DM"/>
    <s v="Ekran"/>
    <s v="02/21/1979 7:49 a.m."/>
    <x v="22"/>
    <s v="200/40 | Baikonur Cosmodrome, Republic of Kazakhstan"/>
    <x v="0"/>
    <x v="0"/>
    <x v="0"/>
  </r>
  <r>
    <s v="Soyuz U | Zenit-4MKM 28"/>
    <x v="0"/>
    <s v="Soviet Space Program"/>
    <s v="Soyuz U"/>
    <s v="Zenit-4MKM 28"/>
    <s v="02/22/1979 12:10 p.m."/>
    <x v="22"/>
    <s v="41/1 | Plesetsk Cosmodrome, Russian Federation"/>
    <x v="3"/>
    <x v="3"/>
    <x v="3"/>
  </r>
  <r>
    <s v="Atlas F/OIS | Solwind"/>
    <x v="0"/>
    <s v="United States Air Force"/>
    <s v="Atlas F/OIS"/>
    <s v="Solwind"/>
    <s v="02/24/1979 8:20 a.m."/>
    <x v="22"/>
    <s v="Space Launch Complex 3W | Vandenberg SFB, CA, USA"/>
    <x v="1"/>
    <x v="1"/>
    <x v="1"/>
  </r>
  <r>
    <s v="Soyuz-U | Soyuz 32"/>
    <x v="0"/>
    <s v="Soviet Space Program"/>
    <s v="Soyuz U"/>
    <s v="Soyuz 32"/>
    <s v="02/25/1979 11:53 a.m."/>
    <x v="22"/>
    <s v="1/5 | Baikonur Cosmodrome, Republic of Kazakhstan"/>
    <x v="0"/>
    <x v="0"/>
    <x v="0"/>
  </r>
  <r>
    <s v="Soyuz U | Yantar-2K 9"/>
    <x v="0"/>
    <s v="Soviet Space Program"/>
    <s v="Soyuz U"/>
    <s v="Yantar-2K 9"/>
    <s v="02/27/1979 3 p.m."/>
    <x v="22"/>
    <s v="43/3 (43L) | Plesetsk Cosmodrome, Russian Federation"/>
    <x v="3"/>
    <x v="3"/>
    <x v="3"/>
  </r>
  <r>
    <s v="Kosmos-3M | AUOS-Z-I-IK 1"/>
    <x v="0"/>
    <s v="Soviet Space Program"/>
    <s v="Kosmos-3M"/>
    <s v="AUOS-Z-I-IK 1"/>
    <s v="02/27/1979 5 p.m."/>
    <x v="22"/>
    <s v="132/2 | Plesetsk Cosmodrome, Russian Federation"/>
    <x v="3"/>
    <x v="3"/>
    <x v="3"/>
  </r>
  <r>
    <s v="Vostok 8A92M | Meteor-2 4"/>
    <x v="0"/>
    <s v="Soviet Space Program"/>
    <s v="Vostok 8A92M"/>
    <s v="Meteor-2 4"/>
    <s v="03/01/1979 6:45 p.m."/>
    <x v="22"/>
    <s v="43/4 (43R) | Plesetsk Cosmodrome, Russian Federation"/>
    <x v="3"/>
    <x v="3"/>
    <x v="3"/>
  </r>
  <r>
    <s v="Soyuz U | Progress 5"/>
    <x v="0"/>
    <s v="Soviet Space Program"/>
    <s v="Soyuz U"/>
    <s v="—"/>
    <s v="03/12/1979 5:47 a.m."/>
    <x v="22"/>
    <s v="31/6 | Baikonur Cosmodrome, Republic of Kazakhstan"/>
    <x v="0"/>
    <x v="0"/>
    <x v="0"/>
  </r>
  <r>
    <s v="Soyuz U | Zenit-4MKM 29"/>
    <x v="0"/>
    <s v="Soviet Space Program"/>
    <s v="Soyuz U"/>
    <s v="Zenit-4MKM 29"/>
    <s v="03/14/1979 10:50 a.m."/>
    <x v="22"/>
    <s v="41/1 | Plesetsk Cosmodrome, Russian Federation"/>
    <x v="3"/>
    <x v="3"/>
    <x v="3"/>
  </r>
  <r>
    <s v="Kosmos-3M | Strela-1M 169-176"/>
    <x v="0"/>
    <s v="Soviet Space Program"/>
    <s v="Kosmos-3M"/>
    <s v="Strela-1M 169-176"/>
    <s v="03/15/1979 2:58 a.m."/>
    <x v="22"/>
    <s v="132/2 | Plesetsk Cosmodrome, Russian Federation"/>
    <x v="3"/>
    <x v="3"/>
    <x v="3"/>
  </r>
  <r>
    <s v="Titan IIID | KH-9 15"/>
    <x v="0"/>
    <s v="United States Air Force"/>
    <s v="Titan IIID"/>
    <s v="KH-9 15"/>
    <s v="03/16/1979 6:30 p.m."/>
    <x v="22"/>
    <s v="Space Launch Complex 4E | Vandenberg SFB, CA, USA"/>
    <x v="1"/>
    <x v="1"/>
    <x v="1"/>
  </r>
  <r>
    <s v="Kosmos-3M | Parus 18"/>
    <x v="0"/>
    <s v="Soviet Space Program"/>
    <s v="Kosmos-3M"/>
    <s v="Parus 18"/>
    <s v="03/21/1979 4:13 a.m."/>
    <x v="22"/>
    <s v="132/2 | Plesetsk Cosmodrome, Russian Federation"/>
    <x v="3"/>
    <x v="3"/>
    <x v="3"/>
  </r>
  <r>
    <s v="Soyuz U | Zenit-2M 96"/>
    <x v="0"/>
    <s v="Soviet Space Program"/>
    <s v="Soyuz U"/>
    <s v="Zenit-2M 96"/>
    <s v="03/31/1979 10:45 a.m."/>
    <x v="22"/>
    <s v="41/1 | Plesetsk Cosmodrome, Russian Federation"/>
    <x v="3"/>
    <x v="3"/>
    <x v="3"/>
  </r>
  <r>
    <s v="Kosmos-3M | Parus 19"/>
    <x v="0"/>
    <s v="Soviet Space Program"/>
    <s v="Kosmos-3M"/>
    <s v="Parus 19"/>
    <s v="04/07/1979 6:20 a.m."/>
    <x v="22"/>
    <s v="132/1 (132L) | Plesetsk Cosmodrome, Russian Federation"/>
    <x v="3"/>
    <x v="3"/>
    <x v="3"/>
  </r>
  <r>
    <s v="Soyuz-U | Soyuz 33"/>
    <x v="0"/>
    <s v="Soviet Space Program"/>
    <s v="Soyuz U"/>
    <s v="Soyuz 33"/>
    <s v="04/10/1979 5:34 p.m."/>
    <x v="22"/>
    <s v="1/5 | Baikonur Cosmodrome, Republic of Kazakhstan"/>
    <x v="0"/>
    <x v="0"/>
    <x v="0"/>
  </r>
  <r>
    <s v="Kosmos-3M | Tsikada 5"/>
    <x v="0"/>
    <s v="Soviet Space Program"/>
    <s v="Kosmos-3M"/>
    <s v="Tsikada 5"/>
    <s v="04/11/1979 9:51 p.m."/>
    <x v="22"/>
    <s v="132/1 (132L) | Plesetsk Cosmodrome, Russian Federation"/>
    <x v="3"/>
    <x v="3"/>
    <x v="3"/>
  </r>
  <r>
    <s v="Molniya-M | Molniya-1K 43"/>
    <x v="0"/>
    <s v="Soviet Space Program"/>
    <s v="Molniya-M"/>
    <s v="Molniya-1K 43"/>
    <s v="04/12/1979 12:28 a.m."/>
    <x v="22"/>
    <s v="41/1 | Plesetsk Cosmodrome, Russian Federation"/>
    <x v="3"/>
    <x v="3"/>
    <x v="3"/>
  </r>
  <r>
    <s v="Vostok 8A92M | Tselina-D 19"/>
    <x v="0"/>
    <s v="Soviet Space Program"/>
    <s v="Vostok 8A92M"/>
    <s v="Tselina-D 19"/>
    <s v="04/14/1979 5:27 a.m."/>
    <x v="22"/>
    <s v="43/3 (43L) | Plesetsk Cosmodrome, Russian Federation"/>
    <x v="3"/>
    <x v="3"/>
    <x v="3"/>
  </r>
  <r>
    <s v="Tsiklon-2 | US-P 6"/>
    <x v="0"/>
    <s v="Soviet Space Program"/>
    <s v="Tsiklon-2"/>
    <s v="US-P 6"/>
    <s v="04/18/1979 noon"/>
    <x v="22"/>
    <s v="90 | Baikonur Cosmodrome, Republic of Kazakhstan"/>
    <x v="0"/>
    <x v="0"/>
    <x v="0"/>
  </r>
  <r>
    <s v="Soyuz U | Zenit-6U 6"/>
    <x v="0"/>
    <s v="Soviet Space Program"/>
    <s v="Soyuz U"/>
    <s v="Zenit-6U 6"/>
    <s v="04/20/1979 11:30 a.m."/>
    <x v="22"/>
    <s v="43/3 (43L) | Plesetsk Cosmodrome, Russian Federation"/>
    <x v="3"/>
    <x v="3"/>
    <x v="3"/>
  </r>
  <r>
    <s v="Proton-K/DM | Raduga 5"/>
    <x v="0"/>
    <s v="Soviet Space Program"/>
    <s v="Proton-K/DM"/>
    <s v="Raduga 5"/>
    <s v="04/25/1979 3:44 a.m."/>
    <x v="22"/>
    <s v="200/40 | Baikonur Cosmodrome, Republic of Kazakhstan"/>
    <x v="0"/>
    <x v="0"/>
    <x v="0"/>
  </r>
  <r>
    <s v="Tsiklon-2 | US-P 7"/>
    <x v="0"/>
    <s v="Soviet Space Program"/>
    <s v="Tsiklon-2"/>
    <s v="US-P 7"/>
    <s v="04/25/1979 10 a.m."/>
    <x v="22"/>
    <s v="90 | Baikonur Cosmodrome, Republic of Kazakhstan"/>
    <x v="0"/>
    <x v="0"/>
    <x v="0"/>
  </r>
  <r>
    <s v="Soyuz U | Yantar-4K1 1"/>
    <x v="0"/>
    <s v="Soviet Space Program"/>
    <s v="Soyuz U"/>
    <s v="Yantar-4K1 1"/>
    <s v="04/27/1979 5:15 p.m."/>
    <x v="22"/>
    <s v="43/3 (43L) | Plesetsk Cosmodrome, Russian Federation"/>
    <x v="3"/>
    <x v="3"/>
    <x v="3"/>
  </r>
  <r>
    <s v="Atlas SLV-3D Centaur | FLTSATCOM 2"/>
    <x v="0"/>
    <s v="United States Air Force"/>
    <s v="Atlas SLV-3D Centaur"/>
    <s v="FLTSATCOM 2"/>
    <s v="05/04/1979 6:57 p.m."/>
    <x v="22"/>
    <s v="Launch Complex 36A | Cape Canaveral, FL, USA"/>
    <x v="1"/>
    <x v="1"/>
    <x v="1"/>
  </r>
  <r>
    <s v="Soyuz U | Progress 6"/>
    <x v="0"/>
    <s v="Soviet Space Program"/>
    <s v="Soyuz U"/>
    <s v="—"/>
    <s v="05/13/1979 4:17 a.m."/>
    <x v="22"/>
    <s v="31/6 | Baikonur Cosmodrome, Republic of Kazakhstan"/>
    <x v="0"/>
    <x v="0"/>
    <x v="0"/>
  </r>
  <r>
    <s v="Soyuz U | Zenit-4MKM 30"/>
    <x v="0"/>
    <s v="Soviet Space Program"/>
    <s v="Soyuz U"/>
    <s v="Zenit-4MKM 30"/>
    <s v="05/15/1979 11:40 a.m."/>
    <x v="22"/>
    <s v="41/1 | Plesetsk Cosmodrome, Russian Federation"/>
    <x v="3"/>
    <x v="3"/>
    <x v="3"/>
  </r>
  <r>
    <s v="Soyuz U | Zenit-4MKT 8"/>
    <x v="0"/>
    <s v="Soviet Space Program"/>
    <s v="Soyuz U"/>
    <s v="Zenit-4MKT 8"/>
    <s v="05/17/1979 7:10 a.m."/>
    <x v="22"/>
    <s v="43/4 (43R) | Plesetsk Cosmodrome, Russian Federation"/>
    <x v="3"/>
    <x v="3"/>
    <x v="3"/>
  </r>
  <r>
    <s v="Proton | TKS-VA 9 &amp; 10"/>
    <x v="0"/>
    <s v="Soviet Space Program"/>
    <s v="Proton"/>
    <s v="TKS-VA 9 &amp; 10"/>
    <s v="05/22/1979 11 p.m."/>
    <x v="22"/>
    <s v="81/24 (81P) | Baikonur Cosmodrome, Republic of Kazakhstan"/>
    <x v="0"/>
    <x v="0"/>
    <x v="0"/>
  </r>
  <r>
    <s v="Soyuz U | Zenit-2M/NKh 2"/>
    <x v="0"/>
    <s v="Soviet Space Program"/>
    <s v="Soyuz U"/>
    <s v="Zenit-2M/NKh 2"/>
    <s v="05/25/1979 7 a.m."/>
    <x v="22"/>
    <s v="41/1 | Plesetsk Cosmodrome, Russian Federation"/>
    <x v="3"/>
    <x v="3"/>
    <x v="3"/>
  </r>
  <r>
    <s v="Titan 24B | KH-8 50"/>
    <x v="0"/>
    <s v="United States Air Force"/>
    <s v="Titan 24B"/>
    <s v="KH-8 50"/>
    <s v="05/28/1979 6:30 p.m."/>
    <x v="22"/>
    <s v="Space Launch Complex 4W | Vandenberg SFB, CA, USA"/>
    <x v="1"/>
    <x v="1"/>
    <x v="1"/>
  </r>
  <r>
    <s v="Soyuz U | Zenit-6U 7"/>
    <x v="0"/>
    <s v="Soviet Space Program"/>
    <s v="Soyuz U"/>
    <s v="Zenit-6U 7"/>
    <s v="05/31/1979 4:30 p.m."/>
    <x v="22"/>
    <s v="43/3 (43L) | Plesetsk Cosmodrome, Russian Federation"/>
    <x v="3"/>
    <x v="3"/>
    <x v="3"/>
  </r>
  <r>
    <s v="Kosmos-3M | Parus 20"/>
    <x v="0"/>
    <s v="Soviet Space Program"/>
    <s v="Kosmos-3M"/>
    <s v="Parus 20"/>
    <s v="05/31/1979 5:58 p.m."/>
    <x v="22"/>
    <s v="132/1 (132L) | Plesetsk Cosmodrome, Russian Federation"/>
    <x v="3"/>
    <x v="3"/>
    <x v="3"/>
  </r>
  <r>
    <s v="Scout D-1 | Ariel 6"/>
    <x v="0"/>
    <s v="Science and Engineering Research Council"/>
    <s v="Scout D-1"/>
    <s v="Ariel 6"/>
    <s v="06/02/1979 11:26 p.m."/>
    <x v="22"/>
    <s v="Launch Area 3A | Wallops Island, Virginia, USA"/>
    <x v="1"/>
    <x v="1"/>
    <x v="1"/>
  </r>
  <r>
    <s v="Molniya-M | Molniya-3 21L"/>
    <x v="0"/>
    <s v="Soviet Space Program"/>
    <s v="Molniya-M"/>
    <s v="Molniya-3 21L"/>
    <s v="06/05/1979 11:28 p.m."/>
    <x v="22"/>
    <s v="43/4 (43R) | Plesetsk Cosmodrome, Russian Federation"/>
    <x v="3"/>
    <x v="3"/>
    <x v="3"/>
  </r>
  <r>
    <s v="Soyuz U | Soyuz-34"/>
    <x v="0"/>
    <s v="Soviet Space Program"/>
    <s v="Soyuz U"/>
    <s v="Soyuz-34"/>
    <s v="06/06/1979 6:12 p.m."/>
    <x v="22"/>
    <s v="31/6 | Baikonur Cosmodrome, Republic of Kazakhstan"/>
    <x v="0"/>
    <x v="0"/>
    <x v="0"/>
  </r>
  <r>
    <s v="Thor DSV-2U | DMSP-5D1 F4"/>
    <x v="0"/>
    <s v="United States Air Force"/>
    <s v="Thor DSV-2U"/>
    <s v="DMSP-5D1 F4"/>
    <s v="06/06/1979 6:22 p.m."/>
    <x v="22"/>
    <s v="Space Launch Complex 10W | Vandenberg SFB, CA, USA"/>
    <x v="1"/>
    <x v="1"/>
    <x v="1"/>
  </r>
  <r>
    <s v="Kosmos-3M | Bhaskara 1"/>
    <x v="0"/>
    <s v="Soviet Space Program"/>
    <s v="Kosmos-3M"/>
    <s v="Bhaskara 1"/>
    <s v="06/07/1979 10:30 a.m."/>
    <x v="22"/>
    <s v="107/1 | Kapustin Yar, Russian Federation"/>
    <x v="3"/>
    <x v="3"/>
    <x v="3"/>
  </r>
  <r>
    <s v="Soyuz U | Zenit-4MKT 9"/>
    <x v="0"/>
    <s v="Soviet Space Program"/>
    <s v="Soyuz U"/>
    <s v="Zenit-4MKT 9"/>
    <s v="06/08/1979 7:10 a.m."/>
    <x v="22"/>
    <s v="41/1 | Plesetsk Cosmodrome, Russian Federation"/>
    <x v="3"/>
    <x v="3"/>
    <x v="3"/>
  </r>
  <r>
    <s v="Titan IIIC | DSP 8"/>
    <x v="0"/>
    <s v="United States Air Force"/>
    <s v="Titan IIIC"/>
    <s v="DSP 8"/>
    <s v="06/10/1979 1:39 p.m."/>
    <x v="22"/>
    <s v="Space Launch Complex 40 | Cape Canaveral, FL, USA"/>
    <x v="1"/>
    <x v="1"/>
    <x v="1"/>
  </r>
  <r>
    <s v="Soyuz U | Zenit-2M/NKh 3"/>
    <x v="0"/>
    <s v="Soviet Space Program"/>
    <s v="Soyuz U"/>
    <s v="Zenit-2M/NKh 3"/>
    <s v="06/12/1979 7 a.m."/>
    <x v="22"/>
    <s v="43/4 (43R) | Plesetsk Cosmodrome, Russian Federation"/>
    <x v="3"/>
    <x v="3"/>
    <x v="3"/>
  </r>
  <r>
    <s v="Soyuz U | Zenit-6U 8"/>
    <x v="0"/>
    <s v="Soviet Space Program"/>
    <s v="Soyuz U"/>
    <s v="Zenit-6U 8"/>
    <s v="06/15/1979 10:50 a.m."/>
    <x v="22"/>
    <s v="43/3 (43L) | Plesetsk Cosmodrome, Russian Federation"/>
    <x v="3"/>
    <x v="3"/>
    <x v="3"/>
  </r>
  <r>
    <s v="Soyuz U | Zenit-4MKT 10"/>
    <x v="0"/>
    <s v="Soviet Space Program"/>
    <s v="Soyuz U"/>
    <s v="Zenit-4MKT 10"/>
    <s v="06/22/1979 7 a.m."/>
    <x v="22"/>
    <s v="43/4 (43R) | Plesetsk Cosmodrome, Russian Federation"/>
    <x v="3"/>
    <x v="3"/>
    <x v="3"/>
  </r>
  <r>
    <s v="Atlas F | NOAA 6"/>
    <x v="0"/>
    <s v="United States Air Force"/>
    <s v="Atlas F"/>
    <s v="NOAA 6"/>
    <s v="06/27/1979 3:51 p.m."/>
    <x v="22"/>
    <s v="Space Launch Complex 3W | Vandenberg SFB, CA, USA"/>
    <x v="1"/>
    <x v="1"/>
    <x v="1"/>
  </r>
  <r>
    <s v="Molniya-M | US-K 11"/>
    <x v="0"/>
    <s v="Soviet Space Program"/>
    <s v="Molniya-M"/>
    <s v="US-K 11"/>
    <s v="06/27/1979 6:11 p.m."/>
    <x v="22"/>
    <s v="41/1 | Plesetsk Cosmodrome, Russian Federation"/>
    <x v="3"/>
    <x v="3"/>
    <x v="3"/>
  </r>
  <r>
    <s v="Soyuz U | Progress 7"/>
    <x v="0"/>
    <s v="Soviet Space Program"/>
    <s v="Soyuz U"/>
    <s v="—"/>
    <s v="06/28/1979 9:25 a.m."/>
    <x v="22"/>
    <s v="31/6 | Baikonur Cosmodrome, Republic of Kazakhstan"/>
    <x v="0"/>
    <x v="0"/>
    <x v="0"/>
  </r>
  <r>
    <s v="Kosmos-3M | Strela-2M 20"/>
    <x v="0"/>
    <s v="Soviet Space Program"/>
    <s v="Kosmos-3M"/>
    <s v="Strela-2M 20"/>
    <s v="06/28/1979 8:09 p.m."/>
    <x v="22"/>
    <s v="132/1 (132L) | Plesetsk Cosmodrome, Russian Federation"/>
    <x v="3"/>
    <x v="3"/>
    <x v="3"/>
  </r>
  <r>
    <s v="Soyuz U | Zenit-6U 9"/>
    <x v="0"/>
    <s v="Soviet Space Program"/>
    <s v="Soyuz U"/>
    <s v="Zenit-6U 9"/>
    <s v="06/29/1979 4 p.m."/>
    <x v="22"/>
    <s v="43/3 (43L) | Plesetsk Cosmodrome, Russian Federation"/>
    <x v="3"/>
    <x v="3"/>
    <x v="3"/>
  </r>
  <r>
    <s v="Proton-K/DM | Gorizont 2"/>
    <x v="0"/>
    <s v="Soviet Space Program"/>
    <s v="Proton-K/DM"/>
    <s v="Gorizont 2"/>
    <s v="07/05/1979 11:19 p.m."/>
    <x v="22"/>
    <s v="200/40 | Baikonur Cosmodrome, Republic of Kazakhstan"/>
    <x v="0"/>
    <x v="0"/>
    <x v="0"/>
  </r>
  <r>
    <s v="Kosmos-3M | Taifun-2 6"/>
    <x v="0"/>
    <s v="Soviet Space Program"/>
    <s v="Kosmos-3M"/>
    <s v="Taifun-2 6"/>
    <s v="07/06/1979 8:20 a.m."/>
    <x v="22"/>
    <s v="107/1 | Kapustin Yar, Russian Federation"/>
    <x v="3"/>
    <x v="3"/>
    <x v="3"/>
  </r>
  <r>
    <s v="Soyuz U | Zenit-4MKM 31"/>
    <x v="0"/>
    <s v="Soviet Space Program"/>
    <s v="Soyuz U"/>
    <s v="Zenit-4MKM 31"/>
    <s v="07/10/1979 9 a.m."/>
    <x v="22"/>
    <s v="31/6 | Baikonur Cosmodrome, Republic of Kazakhstan"/>
    <x v="0"/>
    <x v="0"/>
    <x v="0"/>
  </r>
  <r>
    <s v="Kosmos-3M | Tselina-O 39"/>
    <x v="0"/>
    <s v="Soviet Space Program"/>
    <s v="Kosmos-3M"/>
    <s v="Tselina-O 39"/>
    <s v="07/11/1979 3:41 p.m."/>
    <x v="22"/>
    <s v="132/1 (132L) | Plesetsk Cosmodrome, Russian Federation"/>
    <x v="3"/>
    <x v="3"/>
    <x v="3"/>
  </r>
  <r>
    <s v="Soyuz U | Zenit-4MKT 11"/>
    <x v="0"/>
    <s v="Soviet Space Program"/>
    <s v="Soyuz U"/>
    <s v="Zenit-4MKT 11"/>
    <s v="07/13/1979 8:25 a.m."/>
    <x v="22"/>
    <s v="43/4 (43R) | Plesetsk Cosmodrome, Russian Federation"/>
    <x v="3"/>
    <x v="3"/>
    <x v="3"/>
  </r>
  <r>
    <s v="Vostok 8A92M | Tselina-D 20"/>
    <x v="0"/>
    <s v="Soviet Space Program"/>
    <s v="Vostok 8A92M"/>
    <s v="Tselina-D 20"/>
    <s v="07/20/1979 11:58 a.m."/>
    <x v="22"/>
    <s v="43/4 (43R) | Plesetsk Cosmodrome, Russian Federation"/>
    <x v="3"/>
    <x v="3"/>
    <x v="3"/>
  </r>
  <r>
    <s v="Soyuz U | Zenit-4MKM 32"/>
    <x v="0"/>
    <s v="Soviet Space Program"/>
    <s v="Soyuz U"/>
    <s v="Zenit-4MKM 32"/>
    <s v="07/25/1979 3:20 p.m."/>
    <x v="22"/>
    <s v="43/3 (43L) | Plesetsk Cosmodrome, Russian Federation"/>
    <x v="3"/>
    <x v="3"/>
    <x v="3"/>
  </r>
  <r>
    <s v="Soyuz U | Zenit-2M/NKh 4"/>
    <x v="0"/>
    <s v="Soviet Space Program"/>
    <s v="Soyuz U"/>
    <s v="Zenit-2M/NKh 4"/>
    <s v="07/27/1979 7:30 a.m."/>
    <x v="22"/>
    <s v="43/4 (43R) | Plesetsk Cosmodrome, Russian Federation"/>
    <x v="3"/>
    <x v="3"/>
    <x v="3"/>
  </r>
  <r>
    <s v="Feng Bao 1 | Shi Jian 2"/>
    <x v="1"/>
    <s v="Seventh Ministry of Machine Building Industry"/>
    <s v="Feng Bao 1"/>
    <s v="Shi Jian 2"/>
    <s v="07/27/1979 9:28 p.m."/>
    <x v="22"/>
    <s v="Launch Area 2B | Jiuquan, People's Republic of China"/>
    <x v="2"/>
    <x v="2"/>
    <x v="2"/>
  </r>
  <r>
    <s v="Molniya-M | Molniya-1K 44"/>
    <x v="0"/>
    <s v="Soviet Space Program"/>
    <s v="Molniya-M"/>
    <s v="Molniya-1K 44"/>
    <s v="07/31/1979 3:56 a.m."/>
    <x v="22"/>
    <s v="43/3 (43L) | Plesetsk Cosmodrome, Russian Federation"/>
    <x v="3"/>
    <x v="3"/>
    <x v="3"/>
  </r>
  <r>
    <s v="Soyuz U | Zenit-4MT 16"/>
    <x v="0"/>
    <s v="Soviet Space Program"/>
    <s v="Soyuz U"/>
    <s v="Zenit-4MT 16"/>
    <s v="08/03/1979 10:45 a.m."/>
    <x v="22"/>
    <s v="43/3 (43L) | Plesetsk Cosmodrome, Russian Federation"/>
    <x v="3"/>
    <x v="3"/>
    <x v="3"/>
  </r>
  <r>
    <s v="Delta 2914 | Westar 3"/>
    <x v="0"/>
    <s v="United States Air Force"/>
    <s v="Delta 2914"/>
    <s v="Westar 3"/>
    <s v="08/10/1979 12:20 a.m."/>
    <x v="22"/>
    <s v="Space Launch Complex 17A | Cape Canaveral, FL, USA"/>
    <x v="1"/>
    <x v="1"/>
    <x v="1"/>
  </r>
  <r>
    <s v="SLV-3 | Rohini 1A"/>
    <x v="1"/>
    <s v="Indian Space Research Organization"/>
    <s v="SLV-3"/>
    <s v="Rohini 1A"/>
    <s v="08/10/1979 2:28 a.m."/>
    <x v="22"/>
    <s v="Unknown Pad | Satish Dhawan Space Centre, India"/>
    <x v="8"/>
    <x v="8"/>
    <x v="8"/>
  </r>
  <r>
    <s v="Soyuz U | Zenit-4MKM 33"/>
    <x v="0"/>
    <s v="Soviet Space Program"/>
    <s v="Soyuz U"/>
    <s v="Zenit-4MKM 33"/>
    <s v="08/11/1979 9:15 a.m."/>
    <x v="22"/>
    <s v="31/6 | Baikonur Cosmodrome, Republic of Kazakhstan"/>
    <x v="0"/>
    <x v="0"/>
    <x v="0"/>
  </r>
  <r>
    <s v="Soyuz U | Yantar-2K 10"/>
    <x v="0"/>
    <s v="Soviet Space Program"/>
    <s v="Soyuz U"/>
    <s v="Yantar-2K 10"/>
    <s v="08/14/1979 3:30 p.m."/>
    <x v="22"/>
    <s v="43/3 (43L) | Plesetsk Cosmodrome, Russian Federation"/>
    <x v="3"/>
    <x v="3"/>
    <x v="3"/>
  </r>
  <r>
    <s v="Soyuz U | Zenit-2M/NKh 5"/>
    <x v="0"/>
    <s v="Soviet Space Program"/>
    <s v="Soyuz U"/>
    <s v="Zenit-2M/NKh 5"/>
    <s v="08/17/1979 7:45 a.m."/>
    <x v="22"/>
    <s v="43/4 (43R) | Plesetsk Cosmodrome, Russian Federation"/>
    <x v="3"/>
    <x v="3"/>
    <x v="3"/>
  </r>
  <r>
    <s v="Soyuz U | Zenit-4MKT 12"/>
    <x v="0"/>
    <s v="Soviet Space Program"/>
    <s v="Soyuz U"/>
    <s v="Zenit-4MKT 12"/>
    <s v="08/21/1979 11:10 a.m."/>
    <x v="22"/>
    <s v="41/1 | Plesetsk Cosmodrome, Russian Federation"/>
    <x v="3"/>
    <x v="3"/>
    <x v="3"/>
  </r>
  <r>
    <s v="Molniya-M | US-K 12"/>
    <x v="0"/>
    <s v="Soviet Space Program"/>
    <s v="Molniya-M"/>
    <s v="US-K 12"/>
    <s v="08/28/1979 12:17 a.m."/>
    <x v="22"/>
    <s v="43/4 (43R) | Plesetsk Cosmodrome, Russian Federation"/>
    <x v="3"/>
    <x v="3"/>
    <x v="3"/>
  </r>
  <r>
    <s v="Kosmos-3M | Strela-2M 21"/>
    <x v="0"/>
    <s v="Soviet Space Program"/>
    <s v="Kosmos-3M"/>
    <s v="Strela-2M 21"/>
    <s v="08/28/1979 12:55 a.m."/>
    <x v="22"/>
    <s v="132/1 (132L) | Plesetsk Cosmodrome, Russian Federation"/>
    <x v="3"/>
    <x v="3"/>
    <x v="3"/>
  </r>
  <r>
    <s v="Soyuz U | Zenit-6U 10"/>
    <x v="0"/>
    <s v="Soviet Space Program"/>
    <s v="Soyuz U"/>
    <s v="Zenit-6U 10"/>
    <s v="08/31/1979 11:30 a.m."/>
    <x v="22"/>
    <s v="43/4 (43R) | Plesetsk Cosmodrome, Russian Federation"/>
    <x v="3"/>
    <x v="3"/>
    <x v="3"/>
  </r>
  <r>
    <s v="Soyuz U | Resurs-F1 17F41 11L"/>
    <x v="0"/>
    <s v="Soviet Space Program"/>
    <s v="Soyuz U"/>
    <s v="Resurs-F1 17F41 11L"/>
    <s v="09/05/1979 10:20 a.m."/>
    <x v="22"/>
    <s v="41/1 | Plesetsk Cosmodrome, Russian Federation"/>
    <x v="3"/>
    <x v="3"/>
    <x v="3"/>
  </r>
  <r>
    <s v="Soyuz U | Zenit-4MKM 34"/>
    <x v="0"/>
    <s v="Soviet Space Program"/>
    <s v="Soyuz U"/>
    <s v="Zenit-4MKM 34"/>
    <s v="09/14/1979 3:30 p.m."/>
    <x v="22"/>
    <s v="43/4 (43R) | Plesetsk Cosmodrome, Russian Federation"/>
    <x v="3"/>
    <x v="3"/>
    <x v="3"/>
  </r>
  <r>
    <s v="Atlas SLV-3D Centaur | HEAO 3"/>
    <x v="0"/>
    <s v="United States Air Force"/>
    <s v="Atlas SLV-3D Centaur"/>
    <s v="HEAO 3"/>
    <s v="09/20/1979 5:28 a.m."/>
    <x v="22"/>
    <s v="Launch Complex 36B | Cape Canaveral, FL, USA"/>
    <x v="1"/>
    <x v="1"/>
    <x v="1"/>
  </r>
  <r>
    <s v="Soyuz U | Bion 5"/>
    <x v="0"/>
    <s v="Soviet Space Program"/>
    <s v="Soyuz U"/>
    <s v="Bion 5"/>
    <s v="09/25/1979 3:30 p.m."/>
    <x v="22"/>
    <s v="41/1 | Plesetsk Cosmodrome, Russian Federation"/>
    <x v="3"/>
    <x v="3"/>
    <x v="3"/>
  </r>
  <r>
    <s v="Kosmos-3M | Strela-1M 177-184"/>
    <x v="0"/>
    <s v="Soviet Space Program"/>
    <s v="Kosmos-3M"/>
    <s v="Strela-1M 177-184"/>
    <s v="09/25/1979 9 p.m."/>
    <x v="22"/>
    <s v="132/2 | Plesetsk Cosmodrome, Russian Federation"/>
    <x v="3"/>
    <x v="3"/>
    <x v="3"/>
  </r>
  <r>
    <s v="Soyuz U | Zenit-6U 11"/>
    <x v="0"/>
    <s v="Soviet Space Program"/>
    <s v="Soyuz U"/>
    <s v="Zenit-6U 11"/>
    <s v="09/28/1979 12:20 p.m."/>
    <x v="22"/>
    <s v="43/3 (43L) | Plesetsk Cosmodrome, Russian Federation"/>
    <x v="3"/>
    <x v="3"/>
    <x v="3"/>
  </r>
  <r>
    <s v="Titan IIIC | Vortex 9"/>
    <x v="0"/>
    <s v="United States Air Force"/>
    <s v="Titan IIIC"/>
    <s v="Vortex 9"/>
    <s v="10/01/1979 11:22 a.m."/>
    <x v="22"/>
    <s v="Space Launch Complex 40 | Cape Canaveral, FL, USA"/>
    <x v="1"/>
    <x v="1"/>
    <x v="1"/>
  </r>
  <r>
    <s v="Proton-K/DM | Ekran"/>
    <x v="0"/>
    <s v="Soviet Space Program"/>
    <s v="Proton-K/DM"/>
    <s v="Ekran"/>
    <s v="10/03/1979 5:12 p.m."/>
    <x v="22"/>
    <s v="200/40 | Baikonur Cosmodrome, Republic of Kazakhstan"/>
    <x v="0"/>
    <x v="0"/>
    <x v="0"/>
  </r>
  <r>
    <s v="Soyuz U | Zenit-4MT 17"/>
    <x v="0"/>
    <s v="Soviet Space Program"/>
    <s v="Soyuz U"/>
    <s v="Zenit-4MT 17"/>
    <s v="10/05/1979 11:30 a.m."/>
    <x v="22"/>
    <s v="41/1 | Plesetsk Cosmodrome, Russian Federation"/>
    <x v="3"/>
    <x v="3"/>
    <x v="3"/>
  </r>
  <r>
    <s v="Kosmos-3M | Strela-2M 22"/>
    <x v="0"/>
    <s v="Soviet Space Program"/>
    <s v="Kosmos-3M"/>
    <s v="Strela-2M 22"/>
    <s v="10/11/1979 4:36 p.m."/>
    <x v="22"/>
    <s v="132/2 | Plesetsk Cosmodrome, Russian Federation"/>
    <x v="3"/>
    <x v="3"/>
    <x v="3"/>
  </r>
  <r>
    <s v="Soyuz U | Zenit-6U 12"/>
    <x v="1"/>
    <s v="Soviet Space Program"/>
    <s v="Soyuz U"/>
    <s v="Zenit-6U 12"/>
    <s v="10/12/1979 12:30 p.m."/>
    <x v="22"/>
    <s v="43/3 (43L) | Plesetsk Cosmodrome, Russian Federation"/>
    <x v="3"/>
    <x v="3"/>
    <x v="3"/>
  </r>
  <r>
    <s v="Kosmos-3M | Parus 21"/>
    <x v="0"/>
    <s v="Soviet Space Program"/>
    <s v="Kosmos-3M"/>
    <s v="Parus 21"/>
    <s v="10/16/1979 12:17 p.m."/>
    <x v="22"/>
    <s v="132/2 | Plesetsk Cosmodrome, Russian Federation"/>
    <x v="3"/>
    <x v="3"/>
    <x v="3"/>
  </r>
  <r>
    <s v="Molniya-M | Molniya-1K 45"/>
    <x v="0"/>
    <s v="Soviet Space Program"/>
    <s v="Molniya-M"/>
    <s v="Molniya-1K 45"/>
    <s v="10/20/1979 7:03 a.m."/>
    <x v="22"/>
    <s v="41/1 | Plesetsk Cosmodrome, Russian Federation"/>
    <x v="3"/>
    <x v="3"/>
    <x v="3"/>
  </r>
  <r>
    <s v="Soyuz U | Zenit-6U 13"/>
    <x v="0"/>
    <s v="Soviet Space Program"/>
    <s v="Soyuz U"/>
    <s v="Zenit-6U 13"/>
    <s v="10/22/1979 12:30 p.m."/>
    <x v="22"/>
    <s v="43/3 (43L) | Plesetsk Cosmodrome, Russian Federation"/>
    <x v="3"/>
    <x v="3"/>
    <x v="3"/>
  </r>
  <r>
    <s v="Vostok 8A92M | Tselina-D 21"/>
    <x v="0"/>
    <s v="Soviet Space Program"/>
    <s v="Vostok 8A92M"/>
    <s v="Tselina-D 21"/>
    <s v="10/26/1979 6:12 p.m."/>
    <x v="22"/>
    <s v="43/4 (43R) | Plesetsk Cosmodrome, Russian Federation"/>
    <x v="3"/>
    <x v="3"/>
    <x v="3"/>
  </r>
  <r>
    <s v="Scout G-1 | Magsat"/>
    <x v="0"/>
    <s v="National Aeronautics and Space Administration"/>
    <s v="Scout G-1"/>
    <s v="Magsat"/>
    <s v="10/30/1979 2:16 p.m."/>
    <x v="22"/>
    <s v="Space Launch Complex 5 | Vandenberg SFB, CA, USA"/>
    <x v="1"/>
    <x v="1"/>
    <x v="1"/>
  </r>
  <r>
    <s v="Vostok 8A92M | Meteor-2 5"/>
    <x v="0"/>
    <s v="Soviet Space Program"/>
    <s v="Vostok 8A92M"/>
    <s v="Meteor-2 5"/>
    <s v="10/31/1979 9:25 a.m."/>
    <x v="22"/>
    <s v="43/4 (43R) | Plesetsk Cosmodrome, Russian Federation"/>
    <x v="3"/>
    <x v="3"/>
    <x v="3"/>
  </r>
  <r>
    <s v="Kosmos-3M | AUOS-Z-R-P-IK 1"/>
    <x v="0"/>
    <s v="Soviet Space Program"/>
    <s v="Kosmos-3M"/>
    <s v="AUOS-Z-R-P-IK 1"/>
    <s v="11/01/1979 8:05 a.m."/>
    <x v="22"/>
    <s v="132/2 | Plesetsk Cosmodrome, Russian Federation"/>
    <x v="3"/>
    <x v="3"/>
    <x v="3"/>
  </r>
  <r>
    <s v="Soyuz U | Yantar-2K 11"/>
    <x v="0"/>
    <s v="Soviet Space Program"/>
    <s v="Soyuz U"/>
    <s v="Yantar-2K 11"/>
    <s v="11/02/1979 4 p.m."/>
    <x v="22"/>
    <s v="43/3 (43L) | Plesetsk Cosmodrome, Russian Federation"/>
    <x v="3"/>
    <x v="3"/>
    <x v="3"/>
  </r>
  <r>
    <s v="Titan IIIC | DSCS-2 13 &amp; 14"/>
    <x v="0"/>
    <s v="United States Air Force"/>
    <s v="Titan IIIC"/>
    <s v="DSCS-2 13 &amp; 14"/>
    <s v="11/21/1979 2:09 a.m."/>
    <x v="22"/>
    <s v="Space Launch Complex 40 | Cape Canaveral, FL, USA"/>
    <x v="1"/>
    <x v="1"/>
    <x v="1"/>
  </r>
  <r>
    <s v="Vostok 8A92M | Tselina-D 22"/>
    <x v="0"/>
    <s v="Soviet Space Program"/>
    <s v="Vostok 8A92M"/>
    <s v="Tselina-D 22"/>
    <s v="11/27/1979 9:55 a.m."/>
    <x v="22"/>
    <s v="43/4 (43R) | Plesetsk Cosmodrome, Russian Federation"/>
    <x v="3"/>
    <x v="3"/>
    <x v="3"/>
  </r>
  <r>
    <s v="Kosmos-3M | Taifun-1B 1"/>
    <x v="0"/>
    <s v="Soviet Space Program"/>
    <s v="Kosmos-3M"/>
    <s v="Taifun-1B 1"/>
    <s v="12/05/1979 9 a.m."/>
    <x v="22"/>
    <s v="132/2 | Plesetsk Cosmodrome, Russian Federation"/>
    <x v="3"/>
    <x v="3"/>
    <x v="3"/>
  </r>
  <r>
    <s v="Delta 3914 | Satcom 3"/>
    <x v="0"/>
    <s v="United States Air Force"/>
    <s v="Delta 3914"/>
    <s v="Satcom 3"/>
    <s v="12/07/1979 1:35 a.m."/>
    <x v="22"/>
    <s v="Space Launch Complex 17A | Cape Canaveral, FL, USA"/>
    <x v="1"/>
    <x v="1"/>
    <x v="1"/>
  </r>
  <r>
    <s v="Soyuz U | Zenit-6U 14"/>
    <x v="0"/>
    <s v="Soviet Space Program"/>
    <s v="Soyuz U"/>
    <s v="Zenit-6U 14"/>
    <s v="12/12/1979 12:30 p.m."/>
    <x v="22"/>
    <s v="43/3 (43L) | Plesetsk Cosmodrome, Russian Federation"/>
    <x v="3"/>
    <x v="3"/>
    <x v="3"/>
  </r>
  <r>
    <s v="Soyuz U | Soyuz T-1"/>
    <x v="0"/>
    <s v="Soviet Space Program"/>
    <s v="Soyuz U"/>
    <s v="Soyuz T-1"/>
    <s v="12/16/1979 12:29 p.m."/>
    <x v="22"/>
    <s v="31/6 | Baikonur Cosmodrome, Republic of Kazakhstan"/>
    <x v="0"/>
    <x v="0"/>
    <x v="0"/>
  </r>
  <r>
    <s v="Ariane 1 | CAT 1"/>
    <x v="0"/>
    <s v="European Space Agency"/>
    <s v="Ariane 1"/>
    <s v="CAT 1"/>
    <s v="12/24/1979 5:14 p.m."/>
    <x v="22"/>
    <s v="Ariane Launch Area 1 | Kourou, French Guiana"/>
    <x v="7"/>
    <x v="7"/>
    <x v="7"/>
  </r>
  <r>
    <s v="Proton-K/DM | Gorizont 3"/>
    <x v="0"/>
    <s v="Soviet Space Program"/>
    <s v="Proton-K/DM"/>
    <s v="Gorizont 3"/>
    <s v="12/28/1979 11:51 a.m."/>
    <x v="22"/>
    <s v="200/40 | Baikonur Cosmodrome, Republic of Kazakhstan"/>
    <x v="0"/>
    <x v="0"/>
    <x v="0"/>
  </r>
  <r>
    <s v="Soyuz U | Zenit-4MKM 35"/>
    <x v="0"/>
    <s v="Soviet Space Program"/>
    <s v="Soyuz U"/>
    <s v="Zenit-4MKM 35"/>
    <s v="12/28/1979 1 p.m."/>
    <x v="22"/>
    <s v="43/3 (43L) | Plesetsk Cosmodrome, Russian Federation"/>
    <x v="3"/>
    <x v="3"/>
    <x v="3"/>
  </r>
  <r>
    <s v="Soyuz U | Zenit-6U 15"/>
    <x v="0"/>
    <s v="Soviet Space Program"/>
    <s v="Soyuz U"/>
    <s v="Zenit-6U 15"/>
    <s v="01/09/1980 12:15 p.m."/>
    <x v="23"/>
    <s v="43/3 (43L) | Plesetsk Cosmodrome, Russian Federation"/>
    <x v="3"/>
    <x v="3"/>
    <x v="3"/>
  </r>
  <r>
    <s v="Molniya-M | Molniya-1K 46"/>
    <x v="0"/>
    <s v="Soviet Space Program"/>
    <s v="Molniya-M"/>
    <s v="Molniya-1K 46"/>
    <s v="01/11/1980 12:28 p.m."/>
    <x v="23"/>
    <s v="41/1 | Plesetsk Cosmodrome, Russian Federation"/>
    <x v="3"/>
    <x v="3"/>
    <x v="3"/>
  </r>
  <r>
    <s v="Kosmos-3M | Parus 22"/>
    <x v="0"/>
    <s v="Soviet Space Program"/>
    <s v="Kosmos-3M"/>
    <s v="Parus 22"/>
    <s v="01/14/1980 7:49 p.m."/>
    <x v="23"/>
    <s v="132/2 | Plesetsk Cosmodrome, Russian Federation"/>
    <x v="3"/>
    <x v="3"/>
    <x v="3"/>
  </r>
  <r>
    <s v="Atlas SLV-3D Centaur | FLTSATCOM 3"/>
    <x v="0"/>
    <s v="United States Air Force"/>
    <s v="Atlas SLV-3D Centaur"/>
    <s v="FLTSATCOM 3"/>
    <s v="01/18/1980 1:26 a.m."/>
    <x v="23"/>
    <s v="Launch Complex 36A | Cape Canaveral, FL, USA"/>
    <x v="1"/>
    <x v="1"/>
    <x v="1"/>
  </r>
  <r>
    <s v="Tsiklon-3 | Okean-E 2"/>
    <x v="0"/>
    <s v="Soviet Space Program"/>
    <s v="Tsiklon-3"/>
    <s v="Okean-E 2"/>
    <s v="01/23/1980 7 a.m."/>
    <x v="23"/>
    <s v="32/1 | Plesetsk Cosmodrome, Russian Federation"/>
    <x v="3"/>
    <x v="3"/>
    <x v="3"/>
  </r>
  <r>
    <s v="Soyuz U | Yantar-2K 12"/>
    <x v="0"/>
    <s v="Soviet Space Program"/>
    <s v="Soyuz U"/>
    <s v="Yantar-2K 12"/>
    <s v="01/24/1980 3:45 p.m."/>
    <x v="23"/>
    <s v="43/3 (43L) | Plesetsk Cosmodrome, Russian Federation"/>
    <x v="3"/>
    <x v="3"/>
    <x v="3"/>
  </r>
  <r>
    <s v="Kosmos-3M | Parus 23"/>
    <x v="0"/>
    <s v="Soviet Space Program"/>
    <s v="Kosmos-3M"/>
    <s v="Parus 23"/>
    <s v="01/25/1980 8:36 p.m."/>
    <x v="23"/>
    <s v="132/2 | Plesetsk Cosmodrome, Russian Federation"/>
    <x v="3"/>
    <x v="3"/>
    <x v="3"/>
  </r>
  <r>
    <s v="Vostok 8A92M | Tselina-D 23"/>
    <x v="0"/>
    <s v="Soviet Space Program"/>
    <s v="Vostok 8A92M"/>
    <s v="Tselina-D 23"/>
    <s v="01/30/1980 12:51 p.m."/>
    <x v="23"/>
    <s v="43/4 (43R) | Plesetsk Cosmodrome, Russian Federation"/>
    <x v="3"/>
    <x v="3"/>
    <x v="3"/>
  </r>
  <r>
    <s v="Soyuz U | Zenit-6U 16"/>
    <x v="0"/>
    <s v="Soviet Space Program"/>
    <s v="Soyuz U"/>
    <s v="Zenit-6U 16"/>
    <s v="02/07/1980 11 a.m."/>
    <x v="23"/>
    <s v="43/4 (43R) | Plesetsk Cosmodrome, Russian Federation"/>
    <x v="3"/>
    <x v="3"/>
    <x v="3"/>
  </r>
  <r>
    <s v="Titan IIID | KH-11 3"/>
    <x v="0"/>
    <s v="United States Air Force"/>
    <s v="Titan IIID"/>
    <s v="KH-11 3"/>
    <s v="02/07/1980 9:10 p.m."/>
    <x v="23"/>
    <s v="Space Launch Complex 4E | Vandenberg SFB, CA, USA"/>
    <x v="1"/>
    <x v="1"/>
    <x v="1"/>
  </r>
  <r>
    <s v="Atlas F/SVS | Navstar 5"/>
    <x v="0"/>
    <s v="United States Air Force"/>
    <s v="Atlas F/SVS"/>
    <s v="Navstar 5"/>
    <s v="02/09/1980 11:08 p.m."/>
    <x v="23"/>
    <s v="Space Launch Complex 3E | Vandenberg SFB, CA, USA"/>
    <x v="1"/>
    <x v="1"/>
    <x v="1"/>
  </r>
  <r>
    <s v="Kosmos-3M | Strela-1M 185-192"/>
    <x v="0"/>
    <s v="Soviet Space Program"/>
    <s v="Kosmos-3M"/>
    <s v="Strela-1M 185-192"/>
    <s v="02/11/1980 11:32 p.m."/>
    <x v="23"/>
    <s v="132/2 | Plesetsk Cosmodrome, Russian Federation"/>
    <x v="3"/>
    <x v="3"/>
    <x v="3"/>
  </r>
  <r>
    <s v="Molniya-M | US-K 13"/>
    <x v="1"/>
    <s v="Soviet Space Program"/>
    <s v="Molniya-M"/>
    <s v="US-K 13"/>
    <s v="02/12/1980 12:52 a.m."/>
    <x v="23"/>
    <s v="43/4 (43R) | Plesetsk Cosmodrome, Russian Federation"/>
    <x v="3"/>
    <x v="3"/>
    <x v="3"/>
  </r>
  <r>
    <s v="Delta 3910 | Solar Maximum Mission"/>
    <x v="0"/>
    <s v="United States Air Force"/>
    <s v="Delta 3910"/>
    <s v="Solar Maximum Mission"/>
    <s v="02/14/1980 3:57 p.m."/>
    <x v="23"/>
    <s v="Space Launch Complex 17A | Cape Canaveral, FL, USA"/>
    <x v="1"/>
    <x v="1"/>
    <x v="1"/>
  </r>
  <r>
    <s v="Mu-3S | Tansei-4"/>
    <x v="0"/>
    <s v="Institute of Space and Astronautical Science"/>
    <s v="Mu-3S"/>
    <s v="Tansei-4"/>
    <s v="02/17/1980 12:40 a.m."/>
    <x v="23"/>
    <s v="Mu Center | Uchinoura Space Center, Japan"/>
    <x v="5"/>
    <x v="5"/>
    <x v="5"/>
  </r>
  <r>
    <s v="Proton-K/DM | Raduga 6"/>
    <x v="0"/>
    <s v="Soviet Space Program"/>
    <s v="Proton-K/DM"/>
    <s v="Raduga 6"/>
    <s v="02/20/1980 8:05 a.m."/>
    <x v="23"/>
    <s v="200/39 (200L) | Baikonur Cosmodrome, Republic of Kazakhstan"/>
    <x v="0"/>
    <x v="0"/>
    <x v="0"/>
  </r>
  <r>
    <s v="Soyuz U | Zenit-4MKM 36"/>
    <x v="0"/>
    <s v="Soviet Space Program"/>
    <s v="Soyuz U"/>
    <s v="Zenit-4MKM 36"/>
    <s v="02/21/1980 noon"/>
    <x v="23"/>
    <s v="43/4 (43R) | Plesetsk Cosmodrome, Russian Federation"/>
    <x v="3"/>
    <x v="3"/>
    <x v="3"/>
  </r>
  <r>
    <s v="N-I | Ayame 2"/>
    <x v="0"/>
    <s v="National Space Development Agency of Japan"/>
    <s v="N-I"/>
    <s v="Ayame 2"/>
    <s v="02/22/1980 8:35 a.m."/>
    <x v="23"/>
    <s v="Unknown Pad | Tanegashima, Japan"/>
    <x v="5"/>
    <x v="5"/>
    <x v="5"/>
  </r>
  <r>
    <s v="Atlas F/MSD | Parcae 3A,B,C &amp; MSD 3"/>
    <x v="0"/>
    <s v="United States Air Force"/>
    <s v="Atlas F/MSD"/>
    <s v="Parcae 3A,B,C &amp; MSD 3"/>
    <s v="03/03/1980 9:27 a.m."/>
    <x v="23"/>
    <s v="Space Launch Complex 3W | Vandenberg SFB, CA, USA"/>
    <x v="1"/>
    <x v="1"/>
    <x v="1"/>
  </r>
  <r>
    <s v="Soyuz U | Zenit-6U 17"/>
    <x v="0"/>
    <s v="Soviet Space Program"/>
    <s v="Soyuz U"/>
    <s v="Zenit-6U 17"/>
    <s v="03/04/1980 10:30 a.m."/>
    <x v="23"/>
    <s v="43/4 (43R) | Plesetsk Cosmodrome, Russian Federation"/>
    <x v="3"/>
    <x v="3"/>
    <x v="3"/>
  </r>
  <r>
    <s v="Tsiklon-2 | US-P 8"/>
    <x v="0"/>
    <s v="Soviet Space Program"/>
    <s v="Tsiklon-2"/>
    <s v="US-P 8"/>
    <s v="03/14/1980 10:40 a.m."/>
    <x v="23"/>
    <s v="90 | Baikonur Cosmodrome, Republic of Kazakhstan"/>
    <x v="0"/>
    <x v="0"/>
    <x v="0"/>
  </r>
  <r>
    <s v="Kosmos-3M | Tsikada 6"/>
    <x v="0"/>
    <s v="Soviet Space Program"/>
    <s v="Kosmos-3M"/>
    <s v="Tsikada 6"/>
    <s v="03/17/1980 9:37 p.m."/>
    <x v="23"/>
    <s v="132/1 (132L) | Plesetsk Cosmodrome, Russian Federation"/>
    <x v="3"/>
    <x v="3"/>
    <x v="3"/>
  </r>
  <r>
    <s v="Kosmos-3M | Taifun-1 11"/>
    <x v="0"/>
    <s v="Soviet Space Program"/>
    <s v="Kosmos-3M"/>
    <s v="Taifun-1 11"/>
    <s v="03/27/1980 7:30 a.m."/>
    <x v="23"/>
    <s v="132/1 (132L) | Plesetsk Cosmodrome, Russian Federation"/>
    <x v="3"/>
    <x v="3"/>
    <x v="3"/>
  </r>
  <r>
    <s v="Soyuz U | Progress 8"/>
    <x v="0"/>
    <s v="Soviet Space Program"/>
    <s v="Soyuz U"/>
    <s v="—"/>
    <s v="03/27/1980 6:53 p.m."/>
    <x v="23"/>
    <s v="31/6 | Baikonur Cosmodrome, Republic of Kazakhstan"/>
    <x v="0"/>
    <x v="0"/>
    <x v="0"/>
  </r>
  <r>
    <s v="Soyuz U | Zenit-4MKM 37"/>
    <x v="0"/>
    <s v="Soviet Space Program"/>
    <s v="Soyuz U"/>
    <s v="Zenit-4MKM 37"/>
    <s v="04/01/1980 8 a.m."/>
    <x v="23"/>
    <s v="1/5 | Baikonur Cosmodrome, Republic of Kazakhstan"/>
    <x v="0"/>
    <x v="0"/>
    <x v="0"/>
  </r>
  <r>
    <s v="Kosmos-3M | DS-P1-M 14"/>
    <x v="0"/>
    <s v="Soviet Space Program"/>
    <s v="Kosmos-3M"/>
    <s v="DS-P1-M 14"/>
    <s v="04/03/1980 7:40 a.m."/>
    <x v="23"/>
    <s v="132/2 | Plesetsk Cosmodrome, Russian Federation"/>
    <x v="3"/>
    <x v="3"/>
    <x v="3"/>
  </r>
  <r>
    <s v="Soyuz-U | Soyuz 35"/>
    <x v="0"/>
    <s v="Soviet Space Program"/>
    <s v="Soyuz U"/>
    <s v="Soyuz 35"/>
    <s v="04/09/1980 1:38 p.m."/>
    <x v="23"/>
    <s v="1/5 | Baikonur Cosmodrome, Republic of Kazakhstan"/>
    <x v="0"/>
    <x v="0"/>
    <x v="0"/>
  </r>
  <r>
    <s v="Molniya-M | US-K 14"/>
    <x v="0"/>
    <s v="Soviet Space Program"/>
    <s v="Molniya-M"/>
    <s v="US-K 14"/>
    <s v="04/12/1980 8:17 p.m."/>
    <x v="23"/>
    <s v="41/1 | Plesetsk Cosmodrome, Russian Federation"/>
    <x v="3"/>
    <x v="3"/>
    <x v="3"/>
  </r>
  <r>
    <s v="Soyuz U | Zenit-4MKM 38"/>
    <x v="0"/>
    <s v="Soviet Space Program"/>
    <s v="Soyuz U"/>
    <s v="Zenit-4MKM 38"/>
    <s v="04/17/1980 8:30 a.m."/>
    <x v="23"/>
    <s v="1/5 | Baikonur Cosmodrome, Republic of Kazakhstan"/>
    <x v="0"/>
    <x v="0"/>
    <x v="0"/>
  </r>
  <r>
    <s v="Tsiklon-2 | IS-A 10"/>
    <x v="0"/>
    <s v="Soviet Space Program"/>
    <s v="Tsiklon-2"/>
    <s v="IS-A 10"/>
    <s v="04/18/1980 12:51 a.m."/>
    <x v="23"/>
    <s v="90 | Baikonur Cosmodrome, Republic of Kazakhstan"/>
    <x v="0"/>
    <x v="0"/>
    <x v="0"/>
  </r>
  <r>
    <s v="Molniya-M | Molniya-3 26L"/>
    <x v="1"/>
    <s v="Soviet Space Program"/>
    <s v="Molniya-M"/>
    <s v="Molniya-3 26L"/>
    <s v="04/18/1980 5:31 p.m."/>
    <x v="23"/>
    <s v="41/1 | Plesetsk Cosmodrome, Russian Federation"/>
    <x v="3"/>
    <x v="3"/>
    <x v="3"/>
  </r>
  <r>
    <s v="Atlas F/SVS | Navstar 6"/>
    <x v="0"/>
    <s v="United States Air Force"/>
    <s v="Atlas F/SVS"/>
    <s v="Navstar 6"/>
    <s v="04/26/1980 10 a.m."/>
    <x v="23"/>
    <s v="Space Launch Complex 3E | Vandenberg SFB, CA, USA"/>
    <x v="1"/>
    <x v="1"/>
    <x v="1"/>
  </r>
  <r>
    <s v="Soyuz U | Progress 9"/>
    <x v="0"/>
    <s v="Soviet Space Program"/>
    <s v="Soyuz U"/>
    <s v="—"/>
    <s v="04/27/1980 6:24 a.m."/>
    <x v="23"/>
    <s v="1/5 | Baikonur Cosmodrome, Republic of Kazakhstan"/>
    <x v="0"/>
    <x v="0"/>
    <x v="0"/>
  </r>
  <r>
    <s v="Tsiklon-2 | US-A 16"/>
    <x v="0"/>
    <s v="Soviet Space Program"/>
    <s v="Tsiklon-2"/>
    <s v="US-A 16"/>
    <s v="04/29/1980 11:40 a.m."/>
    <x v="23"/>
    <s v="90 | Baikonur Cosmodrome, Republic of Kazakhstan"/>
    <x v="0"/>
    <x v="0"/>
    <x v="0"/>
  </r>
  <r>
    <s v="Soyuz U | Yantar-4K1 2"/>
    <x v="0"/>
    <s v="Soviet Space Program"/>
    <s v="Soyuz U"/>
    <s v="Yantar-4K1 2"/>
    <s v="04/29/1980 1:30 p.m."/>
    <x v="23"/>
    <s v="43/3 (43L) | Plesetsk Cosmodrome, Russian Federation"/>
    <x v="3"/>
    <x v="3"/>
    <x v="3"/>
  </r>
  <r>
    <s v="Soyuz U | Zenit-6U 18"/>
    <x v="0"/>
    <s v="Soviet Space Program"/>
    <s v="Soyuz U"/>
    <s v="Zenit-6U 18"/>
    <s v="05/07/1980 1 p.m."/>
    <x v="23"/>
    <s v="41/1 | Plesetsk Cosmodrome, Russian Federation"/>
    <x v="3"/>
    <x v="3"/>
    <x v="3"/>
  </r>
  <r>
    <s v="Kosmos-3M | Taifun-1B 2"/>
    <x v="0"/>
    <s v="Soviet Space Program"/>
    <s v="Kosmos-3M"/>
    <s v="Taifun-1B 2"/>
    <s v="05/14/1980 1 p.m."/>
    <x v="23"/>
    <s v="132/1 (132L) | Plesetsk Cosmodrome, Russian Federation"/>
    <x v="3"/>
    <x v="3"/>
    <x v="3"/>
  </r>
  <r>
    <s v="Soyuz U | Zenit-4MT 18"/>
    <x v="0"/>
    <s v="Soviet Space Program"/>
    <s v="Soyuz U"/>
    <s v="Zenit-4MT 18"/>
    <s v="05/15/1980 5:35 a.m."/>
    <x v="23"/>
    <s v="43/3 (43L) | Plesetsk Cosmodrome, Russian Federation"/>
    <x v="3"/>
    <x v="3"/>
    <x v="3"/>
  </r>
  <r>
    <s v="Kosmos-3M | Parus 24"/>
    <x v="0"/>
    <s v="Soviet Space Program"/>
    <s v="Kosmos-3M"/>
    <s v="Parus 24"/>
    <s v="05/20/1980 9:21 a.m."/>
    <x v="23"/>
    <s v="132/2 | Plesetsk Cosmodrome, Russian Federation"/>
    <x v="3"/>
    <x v="3"/>
    <x v="3"/>
  </r>
  <r>
    <s v="Soyuz U | Zenit-4MKT 13"/>
    <x v="0"/>
    <s v="Soviet Space Program"/>
    <s v="Soyuz U"/>
    <s v="Zenit-4MKT 13"/>
    <s v="05/23/1980 7:10 a.m."/>
    <x v="23"/>
    <s v="43/3 (43L) | Plesetsk Cosmodrome, Russian Federation"/>
    <x v="3"/>
    <x v="3"/>
    <x v="3"/>
  </r>
  <r>
    <s v="Ariane 1 | Firewheel"/>
    <x v="1"/>
    <s v="Arianespace"/>
    <s v="Ariane 1"/>
    <s v="Firewheel"/>
    <s v="05/23/1980 2:29 p.m."/>
    <x v="23"/>
    <s v="Ariane Launch Area 1 | Kourou, French Guiana"/>
    <x v="7"/>
    <x v="7"/>
    <x v="7"/>
  </r>
  <r>
    <s v="Soyuz-U | Soyuz 36"/>
    <x v="0"/>
    <s v="Soviet Space Program"/>
    <s v="Soyuz U"/>
    <s v="Soyuz 36"/>
    <s v="05/26/1980 6:20 p.m."/>
    <x v="23"/>
    <s v="31/6 | Baikonur Cosmodrome, Republic of Kazakhstan"/>
    <x v="0"/>
    <x v="0"/>
    <x v="0"/>
  </r>
  <r>
    <s v="Soyuz U | Zenit-6U 19"/>
    <x v="0"/>
    <s v="Soviet Space Program"/>
    <s v="Soyuz U"/>
    <s v="Zenit-6U 19"/>
    <s v="05/28/1980 noon"/>
    <x v="23"/>
    <s v="41/1 | Plesetsk Cosmodrome, Russian Federation"/>
    <x v="3"/>
    <x v="3"/>
    <x v="3"/>
  </r>
  <r>
    <s v="Atlas F | NOAA B"/>
    <x v="0"/>
    <s v="United States Air Force"/>
    <s v="Atlas F"/>
    <s v="NOAA B"/>
    <s v="05/29/1980 10:53 a.m."/>
    <x v="23"/>
    <s v="Space Launch Complex 3W | Vandenberg SFB, CA, USA"/>
    <x v="1"/>
    <x v="1"/>
    <x v="1"/>
  </r>
  <r>
    <s v="Vostok 8A92M | Tselina-D 25"/>
    <x v="0"/>
    <s v="Soviet Space Program"/>
    <s v="Vostok 8A92M"/>
    <s v="Tselina-D 25"/>
    <s v="06/04/1980 7:34 a.m."/>
    <x v="23"/>
    <s v="43/3 (43L) | Plesetsk Cosmodrome, Russian Federation"/>
    <x v="3"/>
    <x v="3"/>
    <x v="3"/>
  </r>
  <r>
    <s v="Soyuz-U | Soyuz T-2"/>
    <x v="0"/>
    <s v="Soviet Space Program"/>
    <s v="Soyuz U"/>
    <s v="Soyuz T-2"/>
    <s v="06/05/1980 2:19 p.m."/>
    <x v="23"/>
    <s v="1/5 | Baikonur Cosmodrome, Republic of Kazakhstan"/>
    <x v="0"/>
    <x v="0"/>
    <x v="0"/>
  </r>
  <r>
    <s v="Soyuz U | Resurs-F1 17F41 12L"/>
    <x v="0"/>
    <s v="Soviet Space Program"/>
    <s v="Soyuz U"/>
    <s v="Resurs-F1 17F41 12L"/>
    <s v="06/06/1980 7 a.m."/>
    <x v="23"/>
    <s v="41/1 | Plesetsk Cosmodrome, Russian Federation"/>
    <x v="3"/>
    <x v="3"/>
    <x v="3"/>
  </r>
  <r>
    <s v="Kosmos-3M | Taifun-2 7"/>
    <x v="0"/>
    <s v="Soviet Space Program"/>
    <s v="Kosmos-3M"/>
    <s v="Taifun-2 7"/>
    <s v="06/06/1980 11 a.m."/>
    <x v="23"/>
    <s v="132/1 (132L) | Plesetsk Cosmodrome, Russian Federation"/>
    <x v="3"/>
    <x v="3"/>
    <x v="3"/>
  </r>
  <r>
    <s v="Soyuz U | Zenit-6U 20"/>
    <x v="0"/>
    <s v="Soviet Space Program"/>
    <s v="Soyuz U"/>
    <s v="Zenit-6U 20"/>
    <s v="06/12/1980 12:30 p.m."/>
    <x v="23"/>
    <s v="41/1 | Plesetsk Cosmodrome, Russian Federation"/>
    <x v="3"/>
    <x v="3"/>
    <x v="3"/>
  </r>
  <r>
    <s v="Proton-K/DM | Gorizont 4"/>
    <x v="0"/>
    <s v="Soviet Space Program"/>
    <s v="Proton-K/DM"/>
    <s v="Gorizont 4"/>
    <s v="06/14/1980 12:49 a.m."/>
    <x v="23"/>
    <s v="200/39 (200L) | Baikonur Cosmodrome, Republic of Kazakhstan"/>
    <x v="0"/>
    <x v="0"/>
    <x v="0"/>
  </r>
  <r>
    <s v="Molniya-M | US-K 15"/>
    <x v="0"/>
    <s v="Soviet Space Program"/>
    <s v="Molniya-M"/>
    <s v="US-K 15"/>
    <s v="06/14/1980 8:51 p.m."/>
    <x v="23"/>
    <s v="43/3 (43L) | Plesetsk Cosmodrome, Russian Federation"/>
    <x v="3"/>
    <x v="3"/>
    <x v="3"/>
  </r>
  <r>
    <s v="Vostok 8A92M | Meteor-Priroda 3-1"/>
    <x v="0"/>
    <s v="Soviet Space Program"/>
    <s v="Vostok 8A92M"/>
    <s v="Meteor-Priroda 3-1"/>
    <s v="06/18/1980 6:14 a.m."/>
    <x v="23"/>
    <s v="31/6 | Baikonur Cosmodrome, Republic of Kazakhstan"/>
    <x v="0"/>
    <x v="0"/>
    <x v="0"/>
  </r>
  <r>
    <s v="Titan IIID | KH-9 16"/>
    <x v="0"/>
    <s v="United States Air Force"/>
    <s v="Titan IIID"/>
    <s v="KH-9 16"/>
    <s v="06/18/1980 6:30 p.m."/>
    <x v="23"/>
    <s v="Space Launch Complex 4E | Vandenberg SFB, CA, USA"/>
    <x v="1"/>
    <x v="1"/>
    <x v="1"/>
  </r>
  <r>
    <s v="Molniya-M | Molniya-1K 47"/>
    <x v="0"/>
    <s v="Soviet Space Program"/>
    <s v="Molniya-M"/>
    <s v="Molniya-1K 47"/>
    <s v="06/21/1980 6:34 p.m."/>
    <x v="23"/>
    <s v="41/1 | Plesetsk Cosmodrome, Russian Federation"/>
    <x v="3"/>
    <x v="3"/>
    <x v="3"/>
  </r>
  <r>
    <s v="Soyuz U | Zenit-6U 21"/>
    <x v="0"/>
    <s v="Soviet Space Program"/>
    <s v="Soyuz U"/>
    <s v="Zenit-6U 21"/>
    <s v="06/26/1980 12:20 p.m."/>
    <x v="23"/>
    <s v="41/1 | Plesetsk Cosmodrome, Russian Federation"/>
    <x v="3"/>
    <x v="3"/>
    <x v="3"/>
  </r>
  <r>
    <s v="Soyuz U | Progress 10"/>
    <x v="0"/>
    <s v="Soviet Space Program"/>
    <s v="Soyuz U"/>
    <s v="—"/>
    <s v="06/29/1980 4:40 a.m."/>
    <x v="23"/>
    <s v="1/5 | Baikonur Cosmodrome, Republic of Kazakhstan"/>
    <x v="0"/>
    <x v="0"/>
    <x v="0"/>
  </r>
  <r>
    <s v="Kosmos-3M | Strela-2M 23"/>
    <x v="0"/>
    <s v="Soviet Space Program"/>
    <s v="Kosmos-3M"/>
    <s v="Strela-2M 23"/>
    <s v="07/01/1980 7:12 a.m."/>
    <x v="23"/>
    <s v="132/2 | Plesetsk Cosmodrome, Russian Federation"/>
    <x v="3"/>
    <x v="3"/>
    <x v="3"/>
  </r>
  <r>
    <s v="Molniya-M | US-K 16"/>
    <x v="0"/>
    <s v="Soviet Space Program"/>
    <s v="Molniya-M"/>
    <s v="US-K 16"/>
    <s v="07/02/1980 12:53 a.m."/>
    <x v="23"/>
    <s v="41/1 | Plesetsk Cosmodrome, Russian Federation"/>
    <x v="3"/>
    <x v="3"/>
    <x v="3"/>
  </r>
  <r>
    <s v="Kosmos-3M | Strela-1M 193-200"/>
    <x v="0"/>
    <s v="Soviet Space Program"/>
    <s v="Kosmos-3M"/>
    <s v="Strela-1M 193-200"/>
    <s v="07/09/1980 12:42 a.m."/>
    <x v="23"/>
    <s v="132/2 | Plesetsk Cosmodrome, Russian Federation"/>
    <x v="3"/>
    <x v="3"/>
    <x v="3"/>
  </r>
  <r>
    <s v="Soyuz U | Zenit-6U 22"/>
    <x v="0"/>
    <s v="Soviet Space Program"/>
    <s v="Soyuz U"/>
    <s v="Zenit-6U 22"/>
    <s v="07/09/1980 12:40 p.m."/>
    <x v="23"/>
    <s v="41/1 | Plesetsk Cosmodrome, Russian Federation"/>
    <x v="3"/>
    <x v="3"/>
    <x v="3"/>
  </r>
  <r>
    <s v="Proton-K/DM | Ekran"/>
    <x v="0"/>
    <s v="Soviet Space Program"/>
    <s v="Proton-K/DM"/>
    <s v="Ekran"/>
    <s v="07/14/1980 10:35 p.m."/>
    <x v="23"/>
    <s v="200/40 | Baikonur Cosmodrome, Republic of Kazakhstan"/>
    <x v="0"/>
    <x v="0"/>
    <x v="0"/>
  </r>
  <r>
    <s v="Thor DSV-2U | DMSP-5D1 F5"/>
    <x v="1"/>
    <s v="United States Air Force"/>
    <s v="Thor DSV-2U"/>
    <s v="DMSP-5D1 F5"/>
    <s v="07/15/1980 2:22 a.m."/>
    <x v="23"/>
    <s v="Space Launch Complex 10W | Vandenberg SFB, CA, USA"/>
    <x v="1"/>
    <x v="1"/>
    <x v="1"/>
  </r>
  <r>
    <s v="Soyuz U | Zenit-4MKT 14"/>
    <x v="0"/>
    <s v="Soviet Space Program"/>
    <s v="Soyuz U"/>
    <s v="Zenit-4MKT 14"/>
    <s v="07/15/1980 7:30 a.m."/>
    <x v="23"/>
    <s v="43/3 (43L) | Plesetsk Cosmodrome, Russian Federation"/>
    <x v="3"/>
    <x v="3"/>
    <x v="3"/>
  </r>
  <r>
    <s v="SLV-3 | Rohini 1B"/>
    <x v="0"/>
    <s v="Indian Space Research Organization"/>
    <s v="SLV-3"/>
    <s v="Rohini 1B"/>
    <s v="07/18/1980 2:33 a.m."/>
    <x v="23"/>
    <s v="Unknown Pad | Satish Dhawan Space Centre, India"/>
    <x v="8"/>
    <x v="8"/>
    <x v="8"/>
  </r>
  <r>
    <s v="Molniya-M | Molniya-3 27L"/>
    <x v="0"/>
    <s v="Soviet Space Program"/>
    <s v="Molniya-M"/>
    <s v="Molniya-3 27L"/>
    <s v="07/18/1980 10:37 a.m."/>
    <x v="23"/>
    <s v="43/3 (43L) | Plesetsk Cosmodrome, Russian Federation"/>
    <x v="3"/>
    <x v="3"/>
    <x v="3"/>
  </r>
  <r>
    <s v="Soyuz-U | Soyuz 37"/>
    <x v="0"/>
    <s v="Soviet Space Program"/>
    <s v="Soyuz U"/>
    <s v="Soyuz 37"/>
    <s v="07/23/1980 6:33 p.m."/>
    <x v="23"/>
    <s v="1/5 | Baikonur Cosmodrome, Republic of Kazakhstan"/>
    <x v="0"/>
    <x v="0"/>
    <x v="0"/>
  </r>
  <r>
    <s v="Soyuz U | Zenit-6U 23"/>
    <x v="0"/>
    <s v="Soviet Space Program"/>
    <s v="Soyuz U"/>
    <s v="Zenit-6U 23"/>
    <s v="07/24/1980 12:40 p.m."/>
    <x v="23"/>
    <s v="43/3 (43L) | Plesetsk Cosmodrome, Russian Federation"/>
    <x v="3"/>
    <x v="3"/>
    <x v="3"/>
  </r>
  <r>
    <s v="Soyuz U | Resurs-F1 17F41 13L"/>
    <x v="0"/>
    <s v="Soviet Space Program"/>
    <s v="Soyuz U"/>
    <s v="Resurs-F1 17F41 13L"/>
    <s v="07/31/1980 7:45 a.m."/>
    <x v="23"/>
    <s v="43/3 (43L) | Plesetsk Cosmodrome, Russian Federation"/>
    <x v="3"/>
    <x v="3"/>
    <x v="3"/>
  </r>
  <r>
    <s v="Kosmos-3M | Taifun-2 8"/>
    <x v="0"/>
    <s v="Soviet Space Program"/>
    <s v="Kosmos-3M"/>
    <s v="Taifun-2 8"/>
    <s v="07/31/1980 10:20 a.m."/>
    <x v="23"/>
    <s v="107/1 | Kapustin Yar, Russian Federation"/>
    <x v="3"/>
    <x v="3"/>
    <x v="3"/>
  </r>
  <r>
    <s v="Soyuz U | Zenit-6U 24"/>
    <x v="0"/>
    <s v="Soviet Space Program"/>
    <s v="Soyuz U"/>
    <s v="Zenit-6U 24"/>
    <s v="08/12/1980 11:50 a.m."/>
    <x v="23"/>
    <s v="43/3 (43L) | Plesetsk Cosmodrome, Russian Federation"/>
    <x v="3"/>
    <x v="3"/>
    <x v="3"/>
  </r>
  <r>
    <s v="Vostok 8A92M | Tselina-D 26"/>
    <x v="0"/>
    <s v="Soviet Space Program"/>
    <s v="Vostok 8A92M"/>
    <s v="Tselina-D 26"/>
    <s v="08/15/1980 5:34 a.m."/>
    <x v="23"/>
    <s v="43/3 (43L) | Plesetsk Cosmodrome, Russian Federation"/>
    <x v="3"/>
    <x v="3"/>
    <x v="3"/>
  </r>
  <r>
    <s v="Soyuz U | Zenit-4MKT 15"/>
    <x v="0"/>
    <s v="Soviet Space Program"/>
    <s v="Soyuz U"/>
    <s v="Zenit-4MKT 15"/>
    <s v="08/22/1980 10 a.m."/>
    <x v="23"/>
    <s v="41/1 | Plesetsk Cosmodrome, Russian Federation"/>
    <x v="3"/>
    <x v="3"/>
    <x v="3"/>
  </r>
  <r>
    <s v="Soyuz U | Yantar-2K 13"/>
    <x v="0"/>
    <s v="Soviet Space Program"/>
    <s v="Soyuz U"/>
    <s v="Yantar-2K 13"/>
    <s v="08/26/1980 3:30 p.m."/>
    <x v="23"/>
    <s v="41/1 | Plesetsk Cosmodrome, Russian Federation"/>
    <x v="3"/>
    <x v="3"/>
    <x v="3"/>
  </r>
  <r>
    <s v="Soyuz U | Resurs-F1 17F41 14L"/>
    <x v="0"/>
    <s v="Soviet Space Program"/>
    <s v="Soyuz U"/>
    <s v="Resurs-F1 17F41 14L"/>
    <s v="09/03/1980 10:20 a.m."/>
    <x v="23"/>
    <s v="41/1 | Plesetsk Cosmodrome, Russian Federation"/>
    <x v="3"/>
    <x v="3"/>
    <x v="3"/>
  </r>
  <r>
    <s v="Vostok 8A92M | Meteor-2 6"/>
    <x v="0"/>
    <s v="Soviet Space Program"/>
    <s v="Vostok 8A92M"/>
    <s v="Meteor-2 6"/>
    <s v="09/09/1980 11 a.m."/>
    <x v="23"/>
    <s v="43/3 (43L) | Plesetsk Cosmodrome, Russian Federation"/>
    <x v="3"/>
    <x v="3"/>
    <x v="3"/>
  </r>
  <r>
    <s v="Delta 3914 | GOES 4"/>
    <x v="0"/>
    <s v="United States Air Force"/>
    <s v="Delta 3914"/>
    <s v="GOES 4"/>
    <s v="09/09/1980 10:27 p.m."/>
    <x v="23"/>
    <s v="Space Launch Complex 17A | Cape Canaveral, FL, USA"/>
    <x v="1"/>
    <x v="1"/>
    <x v="1"/>
  </r>
  <r>
    <s v="Soyuz-U | Soyuz 38"/>
    <x v="0"/>
    <s v="Soviet Space Program"/>
    <s v="Soyuz U"/>
    <s v="Soyuz 38"/>
    <s v="09/18/1980 7:11 p.m."/>
    <x v="23"/>
    <s v="1/5 | Baikonur Cosmodrome, Republic of Kazakhstan"/>
    <x v="0"/>
    <x v="0"/>
    <x v="0"/>
  </r>
  <r>
    <s v="Soyuz U | Zenit-6U 25"/>
    <x v="0"/>
    <s v="Soviet Space Program"/>
    <s v="Soyuz U"/>
    <s v="Zenit-6U 25"/>
    <s v="09/19/1980 10:10 a.m."/>
    <x v="23"/>
    <s v="41/1 | Plesetsk Cosmodrome, Russian Federation"/>
    <x v="3"/>
    <x v="3"/>
    <x v="3"/>
  </r>
  <r>
    <s v="Soyuz U | Zenit-4MT 19"/>
    <x v="0"/>
    <s v="Soviet Space Program"/>
    <s v="Soyuz U"/>
    <s v="Zenit-4MT 19"/>
    <s v="09/23/1980 10:30 a.m."/>
    <x v="23"/>
    <s v="41/1 | Plesetsk Cosmodrome, Russian Federation"/>
    <x v="3"/>
    <x v="3"/>
    <x v="3"/>
  </r>
  <r>
    <s v="Soyuz U | Zenit-4MKT 16"/>
    <x v="0"/>
    <s v="Soviet Space Program"/>
    <s v="Soyuz U"/>
    <s v="Zenit-4MKT 16"/>
    <s v="09/26/1980 10:10 a.m."/>
    <x v="23"/>
    <s v="41/1 | Plesetsk Cosmodrome, Russian Federation"/>
    <x v="3"/>
    <x v="3"/>
    <x v="3"/>
  </r>
  <r>
    <s v="Soyuz U | Progress 11"/>
    <x v="0"/>
    <s v="Soviet Space Program"/>
    <s v="Soyuz U"/>
    <s v="—"/>
    <s v="09/28/1980 3:09 p.m."/>
    <x v="23"/>
    <s v="1/5 | Baikonur Cosmodrome, Republic of Kazakhstan"/>
    <x v="0"/>
    <x v="0"/>
    <x v="0"/>
  </r>
  <r>
    <s v="Soyuz U | Zenit-6U 26"/>
    <x v="0"/>
    <s v="Soviet Space Program"/>
    <s v="Soyuz U"/>
    <s v="Zenit-6U 26"/>
    <s v="10/03/1980 noon"/>
    <x v="23"/>
    <s v="41/1 | Plesetsk Cosmodrome, Russian Federation"/>
    <x v="3"/>
    <x v="3"/>
    <x v="3"/>
  </r>
  <r>
    <s v="Proton-K/DM | Raduga 7"/>
    <x v="0"/>
    <s v="Soviet Space Program"/>
    <s v="Proton-K/DM"/>
    <s v="Raduga 7"/>
    <s v="10/05/1980 5:10 p.m."/>
    <x v="23"/>
    <s v="200/39 (200L) | Baikonur Cosmodrome, Republic of Kazakhstan"/>
    <x v="0"/>
    <x v="0"/>
    <x v="0"/>
  </r>
  <r>
    <s v="Soyuz U | Zenit-4MKM 39"/>
    <x v="0"/>
    <s v="Soviet Space Program"/>
    <s v="Soyuz U"/>
    <s v="Zenit-4MKM 39"/>
    <s v="10/10/1980 1:10 p.m."/>
    <x v="23"/>
    <s v="41/1 | Plesetsk Cosmodrome, Russian Federation"/>
    <x v="3"/>
    <x v="3"/>
    <x v="3"/>
  </r>
  <r>
    <s v="Kosmos-3M | Tselina-O 40"/>
    <x v="0"/>
    <s v="Soviet Space Program"/>
    <s v="Kosmos-3M"/>
    <s v="Tselina-O 40"/>
    <s v="10/14/1980 8:41 p.m."/>
    <x v="23"/>
    <s v="132/1 (132L) | Plesetsk Cosmodrome, Russian Federation"/>
    <x v="3"/>
    <x v="3"/>
    <x v="3"/>
  </r>
  <r>
    <s v="Soyuz U | Zenit-6U 27"/>
    <x v="0"/>
    <s v="Soviet Space Program"/>
    <s v="Soyuz U"/>
    <s v="Zenit-6U 27"/>
    <s v="10/16/1980 12:20 p.m."/>
    <x v="23"/>
    <s v="41/1 | Plesetsk Cosmodrome, Russian Federation"/>
    <x v="3"/>
    <x v="3"/>
    <x v="3"/>
  </r>
  <r>
    <s v="Molniya-M | US-K 17"/>
    <x v="0"/>
    <s v="Soviet Space Program"/>
    <s v="Molniya-M"/>
    <s v="US-K 17"/>
    <s v="10/24/1980 10:53 a.m."/>
    <x v="23"/>
    <s v="41/1 | Plesetsk Cosmodrome, Russian Federation"/>
    <x v="3"/>
    <x v="3"/>
    <x v="3"/>
  </r>
  <r>
    <s v="Soyuz U | Yantar-4K1 3"/>
    <x v="0"/>
    <s v="Soviet Space Program"/>
    <s v="Soyuz U"/>
    <s v="Yantar-4K1 3"/>
    <s v="10/30/1980 10 a.m."/>
    <x v="23"/>
    <s v="31/6 | Baikonur Cosmodrome, Republic of Kazakhstan"/>
    <x v="0"/>
    <x v="0"/>
    <x v="0"/>
  </r>
  <r>
    <s v="Atlas SLV-3D Centaur | FLTSATCOM 4"/>
    <x v="0"/>
    <s v="United States Air Force"/>
    <s v="Atlas SLV-3D Centaur"/>
    <s v="FLTSATCOM 4"/>
    <s v="10/31/1980 3:54 a.m."/>
    <x v="23"/>
    <s v="Launch Complex 36A | Cape Canaveral, FL, USA"/>
    <x v="1"/>
    <x v="1"/>
    <x v="1"/>
  </r>
  <r>
    <s v="Soyuz U | Zenit-6U 28"/>
    <x v="0"/>
    <s v="Soviet Space Program"/>
    <s v="Soyuz U"/>
    <s v="Zenit-6U 28"/>
    <s v="10/31/1980 noon"/>
    <x v="23"/>
    <s v="41/1 | Plesetsk Cosmodrome, Russian Federation"/>
    <x v="3"/>
    <x v="3"/>
    <x v="3"/>
  </r>
  <r>
    <s v="Tsiklon-2 | US-P 9"/>
    <x v="0"/>
    <s v="Soviet Space Program"/>
    <s v="Tsiklon-2"/>
    <s v="US-P 9"/>
    <s v="11/04/1980 3:04 p.m."/>
    <x v="23"/>
    <s v="90 | Baikonur Cosmodrome, Republic of Kazakhstan"/>
    <x v="0"/>
    <x v="0"/>
    <x v="0"/>
  </r>
  <r>
    <s v="Soyuz U | Zenit-6U 29"/>
    <x v="0"/>
    <s v="Soviet Space Program"/>
    <s v="Soyuz U"/>
    <s v="Zenit-6U 29"/>
    <s v="11/12/1980 12:30 p.m."/>
    <x v="23"/>
    <s v="41/1 | Plesetsk Cosmodrome, Russian Federation"/>
    <x v="3"/>
    <x v="3"/>
    <x v="3"/>
  </r>
  <r>
    <s v="Delta 3910/PAM | SBS 1"/>
    <x v="0"/>
    <s v="United States Air Force"/>
    <s v="Delta 3910/PAM"/>
    <s v="SBS 1"/>
    <s v="11/15/1980 10:49 p.m."/>
    <x v="23"/>
    <s v="Space Launch Complex 17A | Cape Canaveral, FL, USA"/>
    <x v="1"/>
    <x v="1"/>
    <x v="1"/>
  </r>
  <r>
    <s v="Molniya-M | Molniya-1K 48"/>
    <x v="0"/>
    <s v="Soviet Space Program"/>
    <s v="Molniya-M"/>
    <s v="Molniya-1K 48"/>
    <s v="11/16/1980 4:18 a.m."/>
    <x v="23"/>
    <s v="41/1 | Plesetsk Cosmodrome, Russian Federation"/>
    <x v="3"/>
    <x v="3"/>
    <x v="3"/>
  </r>
  <r>
    <s v="Vostok 8A92M | Tselina-D 27"/>
    <x v="0"/>
    <s v="Soviet Space Program"/>
    <s v="Vostok 8A92M"/>
    <s v="Tselina-D 27"/>
    <s v="11/21/1980 11:53 a.m."/>
    <x v="23"/>
    <s v="43/3 (43L) | Plesetsk Cosmodrome, Russian Federation"/>
    <x v="3"/>
    <x v="3"/>
    <x v="3"/>
  </r>
  <r>
    <s v="Soyuz-U | Soyuz T-3"/>
    <x v="0"/>
    <s v="Soviet Space Program"/>
    <s v="Soyuz U"/>
    <s v="Soyuz T-3"/>
    <s v="11/27/1980 2:18 p.m."/>
    <x v="23"/>
    <s v="1/5 | Baikonur Cosmodrome, Republic of Kazakhstan"/>
    <x v="0"/>
    <x v="0"/>
    <x v="0"/>
  </r>
  <r>
    <s v="Molniya-M | US-K 18"/>
    <x v="0"/>
    <s v="Soviet Space Program"/>
    <s v="Molniya-M"/>
    <s v="US-K 18"/>
    <s v="11/27/1980 9:37 p.m."/>
    <x v="23"/>
    <s v="41/1 | Plesetsk Cosmodrome, Russian Federation"/>
    <x v="3"/>
    <x v="3"/>
    <x v="3"/>
  </r>
  <r>
    <s v="Soyuz U | Zenit-6U 30"/>
    <x v="0"/>
    <s v="Soviet Space Program"/>
    <s v="Soyuz U"/>
    <s v="Zenit-6U 30"/>
    <s v="12/01/1980 12:15 p.m."/>
    <x v="23"/>
    <s v="43/3 (43L) | Plesetsk Cosmodrome, Russian Federation"/>
    <x v="3"/>
    <x v="3"/>
    <x v="3"/>
  </r>
  <r>
    <s v="Kosmos-3M | Parus 25"/>
    <x v="0"/>
    <s v="Soviet Space Program"/>
    <s v="Kosmos-3M"/>
    <s v="Parus 25"/>
    <s v="12/05/1980 4:23 a.m."/>
    <x v="23"/>
    <s v="132/1 (132L) | Plesetsk Cosmodrome, Russian Federation"/>
    <x v="3"/>
    <x v="3"/>
    <x v="3"/>
  </r>
  <r>
    <s v="Atlas SLV-3D Centaur | Intelsat 502"/>
    <x v="0"/>
    <s v="United States Air Force"/>
    <s v="Atlas SLV-3D Centaur"/>
    <s v="Intelsat 502"/>
    <s v="12/06/1980 11:31 p.m."/>
    <x v="23"/>
    <s v="Launch Complex 36B | Cape Canaveral, FL, USA"/>
    <x v="1"/>
    <x v="1"/>
    <x v="1"/>
  </r>
  <r>
    <s v="Atlas E/MSD | Parcae 4A,B,C &amp; MSD 4"/>
    <x v="1"/>
    <s v="United States Air Force"/>
    <s v="Atlas E/MSD"/>
    <s v="Parcae 4A,B,C &amp; MSD 4"/>
    <s v="12/09/1980 7:18 a.m."/>
    <x v="23"/>
    <s v="Space Launch Complex 3W | Vandenberg SFB, CA, USA"/>
    <x v="1"/>
    <x v="1"/>
    <x v="1"/>
  </r>
  <r>
    <s v="Kosmos-3M | Tsikada 7"/>
    <x v="0"/>
    <s v="Soviet Space Program"/>
    <s v="Kosmos-3M"/>
    <s v="Tsikada 7"/>
    <s v="12/10/1980 8:53 p.m."/>
    <x v="23"/>
    <s v="132/1 (132L) | Plesetsk Cosmodrome, Russian Federation"/>
    <x v="3"/>
    <x v="3"/>
    <x v="3"/>
  </r>
  <r>
    <s v="Titan 34B | Quasar 4"/>
    <x v="0"/>
    <s v="United States Air Force"/>
    <s v="Titan 34B"/>
    <s v="Quasar 4"/>
    <s v="12/13/1980 4:04 p.m."/>
    <x v="23"/>
    <s v="Space Launch Complex 4W | Vandenberg SFB, CA, USA"/>
    <x v="1"/>
    <x v="1"/>
    <x v="1"/>
  </r>
  <r>
    <s v="Soyuz U | Zenit-6U 31"/>
    <x v="0"/>
    <s v="Soviet Space Program"/>
    <s v="Soyuz U"/>
    <s v="Zenit-6U 31"/>
    <s v="12/16/1980 12:15 p.m."/>
    <x v="23"/>
    <s v="43/3 (43L) | Plesetsk Cosmodrome, Russian Federation"/>
    <x v="3"/>
    <x v="3"/>
    <x v="3"/>
  </r>
  <r>
    <s v="Kosmos-3M | Strela-1M 201-208"/>
    <x v="0"/>
    <s v="Soviet Space Program"/>
    <s v="Kosmos-3M"/>
    <s v="Strela-1M 201-208"/>
    <s v="12/23/1980 10:48 p.m."/>
    <x v="23"/>
    <s v="132/1 (132L) | Plesetsk Cosmodrome, Russian Federation"/>
    <x v="3"/>
    <x v="3"/>
    <x v="3"/>
  </r>
  <r>
    <s v="Molniya-M | Prognoz-8"/>
    <x v="0"/>
    <s v="Soviet Space Program"/>
    <s v="Molniya-M"/>
    <s v="Prognoz-8"/>
    <s v="12/25/1980 4:02 a.m."/>
    <x v="23"/>
    <s v="31/6 | Baikonur Cosmodrome, Republic of Kazakhstan"/>
    <x v="0"/>
    <x v="0"/>
    <x v="0"/>
  </r>
  <r>
    <s v="Proton-K/DM | Ekran"/>
    <x v="0"/>
    <s v="Soviet Space Program"/>
    <s v="Proton-K/DM"/>
    <s v="Ekran"/>
    <s v="12/26/1980 11:49 a.m."/>
    <x v="23"/>
    <s v="200/40 | Baikonur Cosmodrome, Republic of Kazakhstan"/>
    <x v="0"/>
    <x v="0"/>
    <x v="0"/>
  </r>
  <r>
    <s v="Soyuz U | Yantar-2K 14"/>
    <x v="0"/>
    <s v="Soviet Space Program"/>
    <s v="Soyuz U"/>
    <s v="Yantar-2K 14"/>
    <s v="12/26/1980 4:10 p.m."/>
    <x v="23"/>
    <s v="41/1 | Plesetsk Cosmodrome, Russian Federation"/>
    <x v="3"/>
    <x v="3"/>
    <x v="3"/>
  </r>
  <r>
    <s v="Soyuz U | Zenit-6U 32"/>
    <x v="0"/>
    <s v="Soviet Space Program"/>
    <s v="Soyuz U"/>
    <s v="Zenit-6U 32"/>
    <s v="01/06/1981 12:15 p.m."/>
    <x v="24"/>
    <s v="41/1 | Plesetsk Cosmodrome, Russian Federation"/>
    <x v="3"/>
    <x v="3"/>
    <x v="3"/>
  </r>
  <r>
    <s v="Molniya-M | Molniya-3 25L"/>
    <x v="0"/>
    <s v="Soviet Space Program"/>
    <s v="Molniya-M"/>
    <s v="Molniya-3 25L"/>
    <s v="01/09/1981 2:57 p.m."/>
    <x v="24"/>
    <s v="41/1 | Plesetsk Cosmodrome, Russian Federation"/>
    <x v="3"/>
    <x v="3"/>
    <x v="3"/>
  </r>
  <r>
    <s v="Kosmos-3M | Taifun-1 12"/>
    <x v="0"/>
    <s v="Soviet Space Program"/>
    <s v="Kosmos-3M"/>
    <s v="Taifun-1 12"/>
    <s v="01/16/1981 9 a.m."/>
    <x v="24"/>
    <s v="132/1 (132L) | Plesetsk Cosmodrome, Russian Federation"/>
    <x v="3"/>
    <x v="3"/>
    <x v="3"/>
  </r>
  <r>
    <s v="Soyuz U | Zenit-4MT 20"/>
    <x v="0"/>
    <s v="Soviet Space Program"/>
    <s v="Soyuz U"/>
    <s v="Zenit-4MT 20"/>
    <s v="01/16/1981 noon"/>
    <x v="24"/>
    <s v="41/1 | Plesetsk Cosmodrome, Russian Federation"/>
    <x v="3"/>
    <x v="3"/>
    <x v="3"/>
  </r>
  <r>
    <s v="Soyuz U | Yantar-2K 15"/>
    <x v="0"/>
    <s v="Soviet Space Program"/>
    <s v="Soyuz U"/>
    <s v="Yantar-2K 15"/>
    <s v="01/20/1981 11 a.m."/>
    <x v="24"/>
    <s v="31/6 | Baikonur Cosmodrome, Republic of Kazakhstan"/>
    <x v="0"/>
    <x v="0"/>
    <x v="0"/>
  </r>
  <r>
    <s v="Kosmos-3M | DS-P1-M 15"/>
    <x v="0"/>
    <s v="Soviet Space Program"/>
    <s v="Kosmos-3M"/>
    <s v="DS-P1-M 15"/>
    <s v="01/21/1981 8:29 a.m."/>
    <x v="24"/>
    <s v="132/1 (132L) | Plesetsk Cosmodrome, Russian Federation"/>
    <x v="3"/>
    <x v="3"/>
    <x v="3"/>
  </r>
  <r>
    <s v="Tsiklon-3 | Geo-IK 1"/>
    <x v="1"/>
    <s v="Soviet Space Program"/>
    <s v="Tsiklon-3"/>
    <s v="Geo-IK 1"/>
    <s v="01/23/1981 11:20 a.m."/>
    <x v="24"/>
    <s v="32/1 | Plesetsk Cosmodrome, Russian Federation"/>
    <x v="3"/>
    <x v="3"/>
    <x v="3"/>
  </r>
  <r>
    <s v="Soyuz U | Progress 12"/>
    <x v="0"/>
    <s v="Soviet Space Program"/>
    <s v="Soyuz U"/>
    <s v="—"/>
    <s v="01/24/1981 2:18 p.m."/>
    <x v="24"/>
    <s v="1/5 | Baikonur Cosmodrome, Republic of Kazakhstan"/>
    <x v="0"/>
    <x v="0"/>
    <x v="0"/>
  </r>
  <r>
    <s v="Vostok 8A92M | Tselina-D 28"/>
    <x v="0"/>
    <s v="Soviet Space Program"/>
    <s v="Vostok 8A92M"/>
    <s v="Tselina-D 28"/>
    <s v="01/27/1981 2:58 p.m."/>
    <x v="24"/>
    <s v="43/3 (43L) | Plesetsk Cosmodrome, Russian Federation"/>
    <x v="3"/>
    <x v="3"/>
    <x v="3"/>
  </r>
  <r>
    <s v="Molniya-M | Molniya-1K 49"/>
    <x v="0"/>
    <s v="Soviet Space Program"/>
    <s v="Molniya-M"/>
    <s v="Molniya-1K 49"/>
    <s v="01/30/1981 4:27 p.m."/>
    <x v="24"/>
    <s v="43/3 (43L) | Plesetsk Cosmodrome, Russian Federation"/>
    <x v="3"/>
    <x v="3"/>
    <x v="3"/>
  </r>
  <r>
    <s v="Tsiklon-2 | IS-A 11"/>
    <x v="0"/>
    <s v="Soviet Space Program"/>
    <s v="Tsiklon-2"/>
    <s v="IS-A 11"/>
    <s v="02/02/1981 2:19 a.m."/>
    <x v="24"/>
    <s v="90 | Baikonur Cosmodrome, Republic of Kazakhstan"/>
    <x v="0"/>
    <x v="0"/>
    <x v="0"/>
  </r>
  <r>
    <s v="Kosmos-3M | AUOS-Z-R-P-IK 2"/>
    <x v="0"/>
    <s v="Soviet Space Program"/>
    <s v="Kosmos-3M"/>
    <s v="AUOS-Z-R-P-IK 2"/>
    <s v="02/06/1981 8 a.m."/>
    <x v="24"/>
    <s v="132/1 (132L) | Plesetsk Cosmodrome, Russian Federation"/>
    <x v="3"/>
    <x v="3"/>
    <x v="3"/>
  </r>
  <r>
    <s v="N-2 | Kiku-3"/>
    <x v="0"/>
    <s v="National Space Development Agency of Japan"/>
    <s v="N-2"/>
    <s v="Kiku-3"/>
    <s v="02/11/1981 8:30 a.m."/>
    <x v="24"/>
    <s v="Unknown Pad | Tanegashima, Japan"/>
    <x v="5"/>
    <x v="5"/>
    <x v="5"/>
  </r>
  <r>
    <s v="Kosmos-3M | Parus 26"/>
    <x v="0"/>
    <s v="Soviet Space Program"/>
    <s v="Kosmos-3M"/>
    <s v="Parus 26"/>
    <s v="02/12/1981 6:21 p.m."/>
    <x v="24"/>
    <s v="132/1 (132L) | Plesetsk Cosmodrome, Russian Federation"/>
    <x v="3"/>
    <x v="3"/>
    <x v="3"/>
  </r>
  <r>
    <s v="Soyuz U | Zenit-6U 33"/>
    <x v="0"/>
    <s v="Soviet Space Program"/>
    <s v="Soyuz U"/>
    <s v="Zenit-6U 33"/>
    <s v="02/13/1981 11:15 a.m."/>
    <x v="24"/>
    <s v="43/3 (43L) | Plesetsk Cosmodrome, Russian Federation"/>
    <x v="3"/>
    <x v="3"/>
    <x v="3"/>
  </r>
  <r>
    <s v="Soyuz U | Yantar-1KFT 1"/>
    <x v="0"/>
    <s v="Soviet Space Program"/>
    <s v="Soyuz U"/>
    <s v="Yantar-1KFT 1"/>
    <s v="02/18/1981 9 a.m."/>
    <x v="24"/>
    <s v="31/6 | Baikonur Cosmodrome, Republic of Kazakhstan"/>
    <x v="0"/>
    <x v="0"/>
    <x v="0"/>
  </r>
  <r>
    <s v="Molniya-M | US-K 19"/>
    <x v="0"/>
    <s v="Soviet Space Program"/>
    <s v="Molniya-M"/>
    <s v="US-K 19"/>
    <s v="02/19/1981 10 a.m."/>
    <x v="24"/>
    <s v="16/2 | Plesetsk Cosmodrome, Russian Federation"/>
    <x v="3"/>
    <x v="3"/>
    <x v="3"/>
  </r>
  <r>
    <s v="Mu-3S | Hinotori"/>
    <x v="0"/>
    <s v="Institute of Space and Astronautical Science"/>
    <s v="Mu-3S"/>
    <s v="Hinotori"/>
    <s v="02/21/1981 12:30 a.m."/>
    <x v="24"/>
    <s v="Mu Center | Uchinoura Space Center, Japan"/>
    <x v="5"/>
    <x v="5"/>
    <x v="5"/>
  </r>
  <r>
    <s v="Atlas SLV-3D Centaur | Comstar 1D"/>
    <x v="0"/>
    <s v="Convair"/>
    <s v="Atlas SLV-3D Centaur"/>
    <s v="Comstar 1D"/>
    <s v="02/21/1981 11:23 p.m."/>
    <x v="24"/>
    <s v="Launch Complex 36A | Cape Canaveral, FL, USA"/>
    <x v="1"/>
    <x v="1"/>
    <x v="1"/>
  </r>
  <r>
    <s v="Titan 24B | KH-8 51"/>
    <x v="0"/>
    <s v="United States Air Force"/>
    <s v="Titan 24B"/>
    <s v="KH-8 51"/>
    <s v="02/28/1981 7:10 p.m."/>
    <x v="24"/>
    <s v="Space Launch Complex 4W | Vandenberg SFB, CA, USA"/>
    <x v="1"/>
    <x v="1"/>
    <x v="1"/>
  </r>
  <r>
    <s v="Soyuz U | Yantar-2K 16"/>
    <x v="0"/>
    <s v="Soviet Space Program"/>
    <s v="Soyuz U"/>
    <s v="Yantar-2K 16"/>
    <s v="03/05/1981 3 p.m."/>
    <x v="24"/>
    <s v="41/1 | Plesetsk Cosmodrome, Russian Federation"/>
    <x v="3"/>
    <x v="3"/>
    <x v="3"/>
  </r>
  <r>
    <s v="Tsiklon-2 | US-A 17"/>
    <x v="0"/>
    <s v="Soviet Space Program"/>
    <s v="Tsiklon-2"/>
    <s v="US-A 17"/>
    <s v="03/05/1981 6:09 p.m."/>
    <x v="24"/>
    <s v="90 | Baikonur Cosmodrome, Republic of Kazakhstan"/>
    <x v="0"/>
    <x v="0"/>
    <x v="0"/>
  </r>
  <r>
    <s v="Kosmos-3M | Strela-1M 209-216"/>
    <x v="0"/>
    <s v="Soviet Space Program"/>
    <s v="Kosmos-3M"/>
    <s v="Strela-1M 209-216"/>
    <s v="03/06/1981 11:31 a.m."/>
    <x v="24"/>
    <s v="132/2 | Plesetsk Cosmodrome, Russian Federation"/>
    <x v="3"/>
    <x v="3"/>
    <x v="3"/>
  </r>
  <r>
    <s v="Soyuz-U | Soyuz T-4"/>
    <x v="0"/>
    <s v="Soviet Space Program"/>
    <s v="Soyuz U"/>
    <s v="Soyuz T-4"/>
    <s v="03/12/1981 7 p.m."/>
    <x v="24"/>
    <s v="1/5 | Baikonur Cosmodrome, Republic of Kazakhstan"/>
    <x v="0"/>
    <x v="0"/>
    <x v="0"/>
  </r>
  <r>
    <s v="Tsiklon-2 | IS-A 12"/>
    <x v="0"/>
    <s v="Soviet Space Program"/>
    <s v="Tsiklon-2"/>
    <s v="IS-A 12"/>
    <s v="03/14/1981 4:55 p.m."/>
    <x v="24"/>
    <s v="90 | Baikonur Cosmodrome, Republic of Kazakhstan"/>
    <x v="0"/>
    <x v="0"/>
    <x v="0"/>
  </r>
  <r>
    <s v="Titan IIIC | DSP 9"/>
    <x v="0"/>
    <s v="United States Air Force"/>
    <s v="Titan IIIC"/>
    <s v="DSP 9"/>
    <s v="03/16/1981 7:24 p.m."/>
    <x v="24"/>
    <s v="Space Launch Complex 40 | Cape Canaveral, FL, USA"/>
    <x v="1"/>
    <x v="1"/>
    <x v="1"/>
  </r>
  <r>
    <s v="Soyuz U | Zenit-6U 34"/>
    <x v="0"/>
    <s v="Soviet Space Program"/>
    <s v="Soyuz U"/>
    <s v="Zenit-6U 34"/>
    <s v="03/17/1981 8:40 a.m."/>
    <x v="24"/>
    <s v="31/6 | Baikonur Cosmodrome, Republic of Kazakhstan"/>
    <x v="0"/>
    <x v="0"/>
    <x v="0"/>
  </r>
  <r>
    <s v="Proton-K/DM | Raduga 8"/>
    <x v="0"/>
    <s v="Soviet Space Program"/>
    <s v="Proton-K/DM"/>
    <s v="Raduga 8"/>
    <s v="03/18/1981 4:40 a.m."/>
    <x v="24"/>
    <s v="200/40 | Baikonur Cosmodrome, Republic of Kazakhstan"/>
    <x v="0"/>
    <x v="0"/>
    <x v="0"/>
  </r>
  <r>
    <s v="Tsiklon-2 | US-P 10"/>
    <x v="0"/>
    <s v="Soviet Space Program"/>
    <s v="Tsiklon-2"/>
    <s v="US-P 10"/>
    <s v="03/20/1981 11:45 p.m."/>
    <x v="24"/>
    <s v="90 | Baikonur Cosmodrome, Republic of Kazakhstan"/>
    <x v="0"/>
    <x v="0"/>
    <x v="0"/>
  </r>
  <r>
    <s v="Soyuz-U | Soyuz 39"/>
    <x v="0"/>
    <s v="Soviet Space Program"/>
    <s v="Soyuz U"/>
    <s v="Soyuz 39"/>
    <s v="03/22/1981 2:58 p.m."/>
    <x v="24"/>
    <s v="1/5 | Baikonur Cosmodrome, Republic of Kazakhstan"/>
    <x v="0"/>
    <x v="0"/>
    <x v="0"/>
  </r>
  <r>
    <s v="Molniya-M | Molniya-3 24L"/>
    <x v="0"/>
    <s v="Soviet Space Program"/>
    <s v="Molniya-M"/>
    <s v="Molniya-3 24L"/>
    <s v="03/24/1981 3:31 a.m."/>
    <x v="24"/>
    <s v="41/1 | Plesetsk Cosmodrome, Russian Federation"/>
    <x v="3"/>
    <x v="3"/>
    <x v="3"/>
  </r>
  <r>
    <s v="Soyuz U | Yantar-2K 17"/>
    <x v="1"/>
    <s v="Soviet Space Program"/>
    <s v="Soyuz U"/>
    <s v="Yantar-2K 17"/>
    <s v="03/28/1981 9:30 a.m."/>
    <x v="24"/>
    <s v="31/6 | Baikonur Cosmodrome, Republic of Kazakhstan"/>
    <x v="0"/>
    <x v="0"/>
    <x v="0"/>
  </r>
  <r>
    <s v="Molniya-M | US-K 20"/>
    <x v="0"/>
    <s v="Soviet Space Program"/>
    <s v="Molniya-M"/>
    <s v="US-K 20"/>
    <s v="03/31/1981 9:39 a.m."/>
    <x v="24"/>
    <s v="41/1 | Plesetsk Cosmodrome, Russian Federation"/>
    <x v="3"/>
    <x v="3"/>
    <x v="3"/>
  </r>
  <r>
    <s v="Soyuz U | Zenit-6U 35"/>
    <x v="0"/>
    <s v="Soviet Space Program"/>
    <s v="Soyuz U"/>
    <s v="Zenit-6U 35"/>
    <s v="04/07/1981 10:51 a.m."/>
    <x v="24"/>
    <s v="43/3 (43L) | Plesetsk Cosmodrome, Russian Federation"/>
    <x v="3"/>
    <x v="3"/>
    <x v="3"/>
  </r>
  <r>
    <s v="Kosmos-3M | Taifun-1 13"/>
    <x v="0"/>
    <s v="Soviet Space Program"/>
    <s v="Kosmos-3M"/>
    <s v="Taifun-1 13"/>
    <s v="04/09/1981 noon"/>
    <x v="24"/>
    <s v="132/1 (132L) | Plesetsk Cosmodrome, Russian Federation"/>
    <x v="3"/>
    <x v="3"/>
    <x v="3"/>
  </r>
  <r>
    <s v="Space Shuttle Columbia / OV-102 | STS-1"/>
    <x v="0"/>
    <s v="National Aeronautics and Space Administration"/>
    <s v="Space Shuttle"/>
    <s v="STS-1"/>
    <s v="04/12/1981 noon"/>
    <x v="24"/>
    <s v="Launch Complex 39A | Kennedy Space Center, FL, USA"/>
    <x v="1"/>
    <x v="1"/>
    <x v="1"/>
  </r>
  <r>
    <s v="Soyuz U | Zenit-6U 36"/>
    <x v="0"/>
    <s v="Soviet Space Program"/>
    <s v="Soyuz U"/>
    <s v="Zenit-6U 36"/>
    <s v="04/15/1981 10:30 a.m."/>
    <x v="24"/>
    <s v="31/6 | Baikonur Cosmodrome, Republic of Kazakhstan"/>
    <x v="0"/>
    <x v="0"/>
    <x v="0"/>
  </r>
  <r>
    <s v="Soyuz U | Zenit-6U 37"/>
    <x v="0"/>
    <s v="Soviet Space Program"/>
    <s v="Soyuz U"/>
    <s v="Zenit-6U 37"/>
    <s v="04/16/1981 11:30 a.m."/>
    <x v="24"/>
    <s v="41/1 | Plesetsk Cosmodrome, Russian Federation"/>
    <x v="3"/>
    <x v="3"/>
    <x v="3"/>
  </r>
  <r>
    <s v="Tsiklon-2 | US-A 18"/>
    <x v="0"/>
    <s v="Soviet Space Program"/>
    <s v="Tsiklon-2"/>
    <s v="US-A 18"/>
    <s v="04/21/1981 3:45 a.m."/>
    <x v="24"/>
    <s v="90 | Baikonur Cosmodrome, Republic of Kazakhstan"/>
    <x v="0"/>
    <x v="0"/>
    <x v="0"/>
  </r>
  <r>
    <s v="Titan 34B | Jumpseat 6"/>
    <x v="0"/>
    <s v="United States Air Force"/>
    <s v="Titan 34B"/>
    <s v="Jumpseat 6"/>
    <s v="04/24/1981 9:32 p.m."/>
    <x v="24"/>
    <s v="Space Launch Complex 4W | Vandenberg SFB, CA, USA"/>
    <x v="1"/>
    <x v="1"/>
    <x v="1"/>
  </r>
  <r>
    <s v="Proton | TKS 2"/>
    <x v="0"/>
    <s v="Soviet Space Program"/>
    <s v="Proton"/>
    <s v="TKS 2"/>
    <s v="04/25/1981 2:01 a.m."/>
    <x v="24"/>
    <s v="200/39 (200L) | Baikonur Cosmodrome, Republic of Kazakhstan"/>
    <x v="0"/>
    <x v="0"/>
    <x v="0"/>
  </r>
  <r>
    <s v="Soyuz U | Zenit-6U 38"/>
    <x v="0"/>
    <s v="Soviet Space Program"/>
    <s v="Soyuz U"/>
    <s v="Zenit-6U 38"/>
    <s v="04/28/1981 9 a.m."/>
    <x v="24"/>
    <s v="31/6 | Baikonur Cosmodrome, Republic of Kazakhstan"/>
    <x v="0"/>
    <x v="0"/>
    <x v="0"/>
  </r>
  <r>
    <s v="Kosmos-3M | Strela-2M 24"/>
    <x v="0"/>
    <s v="Soviet Space Program"/>
    <s v="Kosmos-3M"/>
    <s v="Strela-2M 24"/>
    <s v="05/07/1981 1:21 p.m."/>
    <x v="24"/>
    <s v="132/1 (132L) | Plesetsk Cosmodrome, Russian Federation"/>
    <x v="3"/>
    <x v="3"/>
    <x v="3"/>
  </r>
  <r>
    <s v="Soyuz-U | Soyuz 40"/>
    <x v="0"/>
    <s v="Soviet Space Program"/>
    <s v="Soyuz U"/>
    <s v="Soyuz 40"/>
    <s v="05/14/1981 5:16 p.m."/>
    <x v="24"/>
    <s v="1/5 | Baikonur Cosmodrome, Republic of Kazakhstan"/>
    <x v="0"/>
    <x v="0"/>
    <x v="0"/>
  </r>
  <r>
    <s v="Vostok 8A92M | Meteor-2 7"/>
    <x v="0"/>
    <s v="Soviet Space Program"/>
    <s v="Vostok 8A92M"/>
    <s v="Meteor-2 7"/>
    <s v="05/14/1981 9:45 p.m."/>
    <x v="24"/>
    <s v="43/3 (43L) | Plesetsk Cosmodrome, Russian Federation"/>
    <x v="3"/>
    <x v="3"/>
    <x v="3"/>
  </r>
  <r>
    <s v="Scout G-1 | Nova 1"/>
    <x v="0"/>
    <s v="United States Air Force"/>
    <s v="Scout G-1"/>
    <s v="Nova 1"/>
    <s v="05/15/1981 6:07 a.m."/>
    <x v="24"/>
    <s v="Space Launch Complex 5 | Vandenberg SFB, CA, USA"/>
    <x v="1"/>
    <x v="1"/>
    <x v="1"/>
  </r>
  <r>
    <s v="Soyuz U | Yantar-2K 18"/>
    <x v="0"/>
    <s v="Soviet Space Program"/>
    <s v="Soyuz U"/>
    <s v="Yantar-2K 18"/>
    <s v="05/18/1981 11:50 a.m."/>
    <x v="24"/>
    <s v="31/6 | Baikonur Cosmodrome, Republic of Kazakhstan"/>
    <x v="0"/>
    <x v="0"/>
    <x v="0"/>
  </r>
  <r>
    <s v="Vostok 8A92M | Tselina-D 29"/>
    <x v="0"/>
    <s v="Soviet Space Program"/>
    <s v="Vostok 8A92M"/>
    <s v="Tselina-D 29"/>
    <s v="05/19/1981 3:49 a.m."/>
    <x v="24"/>
    <s v="43/3 (43L) | Plesetsk Cosmodrome, Russian Federation"/>
    <x v="3"/>
    <x v="3"/>
    <x v="3"/>
  </r>
  <r>
    <s v="Soyuz U | Zenit-6U 39"/>
    <x v="0"/>
    <s v="Soviet Space Program"/>
    <s v="Soyuz U"/>
    <s v="Zenit-6U 39"/>
    <s v="05/21/1981 9:10 a.m."/>
    <x v="24"/>
    <s v="31/6 | Baikonur Cosmodrome, Republic of Kazakhstan"/>
    <x v="0"/>
    <x v="0"/>
    <x v="0"/>
  </r>
  <r>
    <s v="Soyuz U | Zenit-4MKT 17"/>
    <x v="0"/>
    <s v="Soviet Space Program"/>
    <s v="Soyuz U"/>
    <s v="Zenit-4MKT 17"/>
    <s v="05/22/1981 7:10 a.m."/>
    <x v="24"/>
    <s v="41/1 | Plesetsk Cosmodrome, Russian Federation"/>
    <x v="3"/>
    <x v="3"/>
    <x v="3"/>
  </r>
  <r>
    <s v="Delta 3914 | GOES 5"/>
    <x v="0"/>
    <s v="United States Air Force"/>
    <s v="Delta 3914"/>
    <s v="GOES 5"/>
    <s v="05/22/1981 10:29 p.m."/>
    <x v="24"/>
    <s v="Space Launch Complex 17A | Cape Canaveral, FL, USA"/>
    <x v="1"/>
    <x v="1"/>
    <x v="1"/>
  </r>
  <r>
    <s v="Atlas SLV-3D Centaur | Intelsat 501"/>
    <x v="0"/>
    <s v="United States Air Force"/>
    <s v="Atlas SLV-3D Centaur"/>
    <s v="Intelsat 501"/>
    <s v="05/23/1981 10:42 p.m."/>
    <x v="24"/>
    <s v="Launch Complex 36B | Cape Canaveral, FL, USA"/>
    <x v="1"/>
    <x v="1"/>
    <x v="1"/>
  </r>
  <r>
    <s v="SLV-3 | Rohini RS-D-1"/>
    <x v="0"/>
    <s v="Indian Space Research Organization"/>
    <s v="SLV-3"/>
    <s v="Rohini RS-D-1"/>
    <s v="05/31/1981 3:33 a.m."/>
    <x v="24"/>
    <s v="Unknown Pad | Satish Dhawan Space Centre, India"/>
    <x v="8"/>
    <x v="8"/>
    <x v="8"/>
  </r>
  <r>
    <s v="Soyuz U | Yantar-2K 19"/>
    <x v="0"/>
    <s v="Soviet Space Program"/>
    <s v="Soyuz U"/>
    <s v="Yantar-2K 19"/>
    <s v="06/03/1981 2 p.m."/>
    <x v="24"/>
    <s v="41/1 | Plesetsk Cosmodrome, Russian Federation"/>
    <x v="3"/>
    <x v="3"/>
    <x v="3"/>
  </r>
  <r>
    <s v="Kosmos-3M | Parus 27"/>
    <x v="0"/>
    <s v="Soviet Space Program"/>
    <s v="Kosmos-3M"/>
    <s v="Parus 27"/>
    <s v="06/04/1981 3:41 p.m."/>
    <x v="24"/>
    <s v="132/2 | Plesetsk Cosmodrome, Russian Federation"/>
    <x v="3"/>
    <x v="3"/>
    <x v="3"/>
  </r>
  <r>
    <s v="Molniya-M | Molniya-3 30L"/>
    <x v="0"/>
    <s v="Soviet Space Program"/>
    <s v="Molniya-M"/>
    <s v="Molniya-3 30L"/>
    <s v="06/09/1981 3:33 a.m."/>
    <x v="24"/>
    <s v="41/1 | Plesetsk Cosmodrome, Russian Federation"/>
    <x v="3"/>
    <x v="3"/>
    <x v="3"/>
  </r>
  <r>
    <s v="Soyuz U | Zenit-4MKT 18"/>
    <x v="0"/>
    <s v="Soviet Space Program"/>
    <s v="Soyuz U"/>
    <s v="Zenit-4MKT 18"/>
    <s v="06/16/1981 7 a.m."/>
    <x v="24"/>
    <s v="43/3 (43L) | Plesetsk Cosmodrome, Russian Federation"/>
    <x v="3"/>
    <x v="3"/>
    <x v="3"/>
  </r>
  <r>
    <s v="Soyuz U | Zenit-6U 40"/>
    <x v="0"/>
    <s v="Soviet Space Program"/>
    <s v="Soyuz U"/>
    <s v="Zenit-6U 40"/>
    <s v="06/17/1981 9:30 a.m."/>
    <x v="24"/>
    <s v="31/6 | Baikonur Cosmodrome, Republic of Kazakhstan"/>
    <x v="0"/>
    <x v="0"/>
    <x v="0"/>
  </r>
  <r>
    <s v="Ariane 1 | Meteosat 2"/>
    <x v="0"/>
    <s v="Arianespace"/>
    <s v="Ariane 1"/>
    <s v="Meteosat 2"/>
    <s v="06/19/1981 12:32 p.m."/>
    <x v="24"/>
    <s v="Ariane Launch Area 1 | Kourou, French Guiana"/>
    <x v="7"/>
    <x v="7"/>
    <x v="7"/>
  </r>
  <r>
    <s v="Molniya-M | US-K 21"/>
    <x v="0"/>
    <s v="Soviet Space Program"/>
    <s v="Molniya-M"/>
    <s v="US-K 21"/>
    <s v="06/19/1981 7:37 p.m."/>
    <x v="24"/>
    <s v="43/3 (43L) | Plesetsk Cosmodrome, Russian Federation"/>
    <x v="3"/>
    <x v="3"/>
    <x v="3"/>
  </r>
  <r>
    <s v="Atlas F | NOAA 7"/>
    <x v="0"/>
    <s v="United States Air Force"/>
    <s v="Atlas F"/>
    <s v="NOAA 7"/>
    <s v="06/23/1981 10:52 a.m."/>
    <x v="24"/>
    <s v="Space Launch Complex 3W | Vandenberg SFB, CA, USA"/>
    <x v="1"/>
    <x v="1"/>
    <x v="1"/>
  </r>
  <r>
    <s v="Molniya-M | Molniya-1K 50"/>
    <x v="0"/>
    <s v="Soviet Space Program"/>
    <s v="Molniya-M"/>
    <s v="Molniya-1K 50"/>
    <s v="06/24/1981 5:47 p.m."/>
    <x v="24"/>
    <s v="43/3 (43L) | Plesetsk Cosmodrome, Russian Federation"/>
    <x v="3"/>
    <x v="3"/>
    <x v="3"/>
  </r>
  <r>
    <s v="Proton-K/DM | Ekran"/>
    <x v="0"/>
    <s v="Soviet Space Program"/>
    <s v="Proton-K/DM"/>
    <s v="Ekran"/>
    <s v="06/25/1981 11:55 p.m."/>
    <x v="24"/>
    <s v="200/40 | Baikonur Cosmodrome, Republic of Kazakhstan"/>
    <x v="0"/>
    <x v="0"/>
    <x v="0"/>
  </r>
  <r>
    <s v="Soyuz U | Zenit-6U 41"/>
    <x v="0"/>
    <s v="Soviet Space Program"/>
    <s v="Soyuz U"/>
    <s v="Zenit-6U 41"/>
    <s v="07/01/1981 9:30 a.m."/>
    <x v="24"/>
    <s v="31/6 | Baikonur Cosmodrome, Republic of Kazakhstan"/>
    <x v="0"/>
    <x v="0"/>
    <x v="0"/>
  </r>
  <r>
    <s v="Soyuz U | Resurs-F1 17F41 15L"/>
    <x v="0"/>
    <s v="Soviet Space Program"/>
    <s v="Soyuz U"/>
    <s v="Resurs-F1 17F41 15L"/>
    <s v="07/02/1981 7:10 a.m."/>
    <x v="24"/>
    <s v="43/3 (43L) | Plesetsk Cosmodrome, Russian Federation"/>
    <x v="3"/>
    <x v="3"/>
    <x v="3"/>
  </r>
  <r>
    <s v="Soyuz U | Zenit-6U 42"/>
    <x v="0"/>
    <s v="Soviet Space Program"/>
    <s v="Soyuz U"/>
    <s v="Zenit-6U 42"/>
    <s v="07/07/1981 12:30 p.m."/>
    <x v="24"/>
    <s v="43/3 (43L) | Plesetsk Cosmodrome, Russian Federation"/>
    <x v="3"/>
    <x v="3"/>
    <x v="3"/>
  </r>
  <r>
    <s v="Vostok 8A92M | Meteor-Priroda 2-4"/>
    <x v="0"/>
    <s v="Soviet Space Program"/>
    <s v="Vostok 8A92M"/>
    <s v="Meteor-Priroda 2-4"/>
    <s v="07/10/1981 5:14 a.m."/>
    <x v="24"/>
    <s v="31/6 | Baikonur Cosmodrome, Republic of Kazakhstan"/>
    <x v="0"/>
    <x v="0"/>
    <x v="0"/>
  </r>
  <r>
    <s v="Soyuz U | Yantar-2K 20"/>
    <x v="0"/>
    <s v="Soviet Space Program"/>
    <s v="Soyuz U"/>
    <s v="Yantar-2K 20"/>
    <s v="07/15/1981 1 p.m."/>
    <x v="24"/>
    <s v="31/6 | Baikonur Cosmodrome, Republic of Kazakhstan"/>
    <x v="0"/>
    <x v="0"/>
    <x v="0"/>
  </r>
  <r>
    <s v="Soyuz U | Zenit-6U 43"/>
    <x v="0"/>
    <s v="Soviet Space Program"/>
    <s v="Soyuz U"/>
    <s v="Zenit-6U 43"/>
    <s v="07/17/1981 8 a.m."/>
    <x v="24"/>
    <s v="41/1 | Plesetsk Cosmodrome, Russian Federation"/>
    <x v="3"/>
    <x v="3"/>
    <x v="3"/>
  </r>
  <r>
    <s v="Soyuz U | Zenit-6U 44"/>
    <x v="0"/>
    <s v="Soviet Space Program"/>
    <s v="Soyuz U"/>
    <s v="Zenit-6U 44"/>
    <s v="07/29/1981 11:55 a.m."/>
    <x v="24"/>
    <s v="41/1 | Plesetsk Cosmodrome, Russian Federation"/>
    <x v="3"/>
    <x v="3"/>
    <x v="3"/>
  </r>
  <r>
    <s v="Proton-K/DM | Raduga 9"/>
    <x v="0"/>
    <s v="Soviet Space Program"/>
    <s v="Proton-K/DM"/>
    <s v="Raduga 9"/>
    <s v="07/30/1981 9:38 p.m."/>
    <x v="24"/>
    <s v="200/39 (200L) | Baikonur Cosmodrome, Republic of Kazakhstan"/>
    <x v="0"/>
    <x v="0"/>
    <x v="0"/>
  </r>
  <r>
    <s v="Delta 3913 | Dynamics Explorer 1 &amp; 2"/>
    <x v="0"/>
    <s v="United States Air Force"/>
    <s v="Delta 3913"/>
    <s v="Dynamics Explorer 1 &amp; 2"/>
    <s v="08/03/1981 9:56 a.m."/>
    <x v="24"/>
    <s v="Space Launch Complex 2W | Vandenberg SFB, CA, USA"/>
    <x v="1"/>
    <x v="1"/>
    <x v="1"/>
  </r>
  <r>
    <s v="Molniya-M | US-K 22"/>
    <x v="0"/>
    <s v="Soviet Space Program"/>
    <s v="Molniya-M"/>
    <s v="US-K 22"/>
    <s v="08/04/1981 12:12 a.m."/>
    <x v="24"/>
    <s v="16/2 | Plesetsk Cosmodrome, Russian Federation"/>
    <x v="3"/>
    <x v="3"/>
    <x v="3"/>
  </r>
  <r>
    <s v="Tsiklon-2 | US-P 11"/>
    <x v="0"/>
    <s v="Soviet Space Program"/>
    <s v="Tsiklon-2"/>
    <s v="US-P 11"/>
    <s v="08/04/1981 8:28 a.m."/>
    <x v="24"/>
    <s v="90 | Baikonur Cosmodrome, Republic of Kazakhstan"/>
    <x v="0"/>
    <x v="0"/>
    <x v="0"/>
  </r>
  <r>
    <s v="Atlas SLV-3D Centaur | FLTSATCOM 5"/>
    <x v="0"/>
    <s v="United States Air Force"/>
    <s v="Atlas SLV-3D Centaur"/>
    <s v="FLTSATCOM 5"/>
    <s v="08/06/1981 8:16 a.m."/>
    <x v="24"/>
    <s v="Launch Complex 36A | Cape Canaveral, FL, USA"/>
    <x v="1"/>
    <x v="1"/>
    <x v="1"/>
  </r>
  <r>
    <s v="Kosmos-3M | Strela-1M 217-224"/>
    <x v="0"/>
    <s v="Soviet Space Program"/>
    <s v="Kosmos-3M"/>
    <s v="Strela-1M 217-224"/>
    <s v="08/06/1981 11:49 a.m."/>
    <x v="24"/>
    <s v="132/2 | Plesetsk Cosmodrome, Russian Federation"/>
    <x v="3"/>
    <x v="3"/>
    <x v="3"/>
  </r>
  <r>
    <s v="Vostok 8A92M | Bulgaria 1300"/>
    <x v="0"/>
    <s v="Soviet Space Program"/>
    <s v="Vostok 8A92M"/>
    <s v="Bulgaria 1300"/>
    <s v="08/07/1981 1:35 p.m."/>
    <x v="24"/>
    <s v="43/3 (43L) | Plesetsk Cosmodrome, Russian Federation"/>
    <x v="3"/>
    <x v="3"/>
    <x v="3"/>
  </r>
  <r>
    <s v="N-2 | Himawari 2"/>
    <x v="0"/>
    <s v="National Space Development Agency of Japan"/>
    <s v="N-2"/>
    <s v="Himawari 2"/>
    <s v="08/10/1981 8:03 p.m."/>
    <x v="24"/>
    <s v="Unknown Pad | Tanegashima, Japan"/>
    <x v="5"/>
    <x v="5"/>
    <x v="5"/>
  </r>
  <r>
    <s v="Kosmos-3M | Parus 28"/>
    <x v="0"/>
    <s v="Soviet Space Program"/>
    <s v="Kosmos-3M"/>
    <s v="Parus 28"/>
    <s v="08/12/1981 5:46 a.m."/>
    <x v="24"/>
    <s v="132/2 | Plesetsk Cosmodrome, Russian Federation"/>
    <x v="3"/>
    <x v="3"/>
    <x v="3"/>
  </r>
  <r>
    <s v="Soyuz U | Yantar-2K 21"/>
    <x v="0"/>
    <s v="Soviet Space Program"/>
    <s v="Soyuz U"/>
    <s v="Yantar-2K 21"/>
    <s v="08/13/1981 4:20 p.m."/>
    <x v="24"/>
    <s v="41/1 | Plesetsk Cosmodrome, Russian Federation"/>
    <x v="3"/>
    <x v="3"/>
    <x v="3"/>
  </r>
  <r>
    <s v="Soyuz U | Zenit-6U 45"/>
    <x v="0"/>
    <s v="Soviet Space Program"/>
    <s v="Soyuz U"/>
    <s v="Zenit-6U 45"/>
    <s v="08/18/1981 9:30 a.m."/>
    <x v="24"/>
    <s v="41/1 | Plesetsk Cosmodrome, Russian Federation"/>
    <x v="3"/>
    <x v="3"/>
    <x v="3"/>
  </r>
  <r>
    <s v="Soyuz U | Yantar-4K2 1"/>
    <x v="0"/>
    <s v="Soviet Space Program"/>
    <s v="Soyuz U"/>
    <s v="Yantar-4K2 1"/>
    <s v="08/21/1981 10:20 a.m."/>
    <x v="24"/>
    <s v="31/6 | Baikonur Cosmodrome, Republic of Kazakhstan"/>
    <x v="0"/>
    <x v="0"/>
    <x v="0"/>
  </r>
  <r>
    <s v="Tsiklon-2 | US-A 19"/>
    <x v="0"/>
    <s v="Soviet Space Program"/>
    <s v="Tsiklon-2"/>
    <s v="US-A 19"/>
    <s v="08/24/1981 4:37 p.m."/>
    <x v="24"/>
    <s v="90 | Baikonur Cosmodrome, Republic of Kazakhstan"/>
    <x v="0"/>
    <x v="0"/>
    <x v="0"/>
  </r>
  <r>
    <s v="Tsiklon-3 | Tselina-D 30"/>
    <x v="0"/>
    <s v="Soviet Space Program"/>
    <s v="Tsiklon-3"/>
    <s v="Tselina-D 30"/>
    <s v="08/24/1981 9:40 p.m."/>
    <x v="24"/>
    <s v="32/1 | Plesetsk Cosmodrome, Russian Federation"/>
    <x v="3"/>
    <x v="3"/>
    <x v="3"/>
  </r>
  <r>
    <s v="Soyuz U | Resurs-F1 17F41 16L"/>
    <x v="0"/>
    <s v="Soviet Space Program"/>
    <s v="Soyuz U"/>
    <s v="Resurs-F1 17F41 16L"/>
    <s v="08/27/1981 10:30 a.m."/>
    <x v="24"/>
    <s v="41/1 | Plesetsk Cosmodrome, Russian Federation"/>
    <x v="3"/>
    <x v="3"/>
    <x v="3"/>
  </r>
  <r>
    <s v="Kosmos-3M | Strela-2M 25"/>
    <x v="0"/>
    <s v="Soviet Space Program"/>
    <s v="Kosmos-3M"/>
    <s v="Strela-2M 25"/>
    <s v="08/28/1981 4:18 p.m."/>
    <x v="24"/>
    <s v="132/1 (132L) | Plesetsk Cosmodrome, Russian Federation"/>
    <x v="3"/>
    <x v="3"/>
    <x v="3"/>
  </r>
  <r>
    <s v="Titan IIID | KH-11 4"/>
    <x v="0"/>
    <s v="United States Air Force"/>
    <s v="Titan IIID"/>
    <s v="KH-11 4"/>
    <s v="09/03/1981 6:29 p.m."/>
    <x v="24"/>
    <s v="Space Launch Complex 4E | Vandenberg SFB, CA, USA"/>
    <x v="1"/>
    <x v="1"/>
    <x v="1"/>
  </r>
  <r>
    <s v="Soyuz U | Zenit-6U 46"/>
    <x v="0"/>
    <s v="Soviet Space Program"/>
    <s v="Soyuz U"/>
    <s v="Zenit-6U 46"/>
    <s v="09/04/1981 8 a.m."/>
    <x v="24"/>
    <s v="31/6 | Baikonur Cosmodrome, Republic of Kazakhstan"/>
    <x v="0"/>
    <x v="0"/>
    <x v="0"/>
  </r>
  <r>
    <s v="Kosmos-3M | Tsikada 8"/>
    <x v="0"/>
    <s v="Soviet Space Program"/>
    <s v="Kosmos-3M"/>
    <s v="Tsikada 8"/>
    <s v="09/04/1981 11:06 a.m."/>
    <x v="24"/>
    <s v="132/1 (132L) | Plesetsk Cosmodrome, Russian Federation"/>
    <x v="3"/>
    <x v="3"/>
    <x v="3"/>
  </r>
  <r>
    <s v="Molniya-M | Molniya-3 28L"/>
    <x v="0"/>
    <s v="Soviet Space Program"/>
    <s v="Molniya-M"/>
    <s v="Molniya-3 28L"/>
    <s v="09/11/1981 8:43 a.m."/>
    <x v="24"/>
    <s v="43/3 (43L) | Plesetsk Cosmodrome, Russian Federation"/>
    <x v="3"/>
    <x v="3"/>
    <x v="3"/>
  </r>
  <r>
    <s v="Tsiklon-2 | US-P 12"/>
    <x v="0"/>
    <s v="Soviet Space Program"/>
    <s v="Tsiklon-2"/>
    <s v="US-P 12"/>
    <s v="09/14/1981 8:31 p.m."/>
    <x v="24"/>
    <s v="90 | Baikonur Cosmodrome, Republic of Kazakhstan"/>
    <x v="0"/>
    <x v="0"/>
    <x v="0"/>
  </r>
  <r>
    <s v="Soyuz U | Zenit-6U 47"/>
    <x v="0"/>
    <s v="Soviet Space Program"/>
    <s v="Soyuz U"/>
    <s v="Zenit-6U 47"/>
    <s v="09/15/1981 11:30 a.m."/>
    <x v="24"/>
    <s v="43/3 (43L) | Plesetsk Cosmodrome, Russian Federation"/>
    <x v="3"/>
    <x v="3"/>
    <x v="3"/>
  </r>
  <r>
    <s v="Kosmos-3M | Parus 29"/>
    <x v="0"/>
    <s v="Soviet Space Program"/>
    <s v="Kosmos-3M"/>
    <s v="Parus 29"/>
    <s v="09/18/1981 3:34 a.m."/>
    <x v="24"/>
    <s v="132/1 (132L) | Plesetsk Cosmodrome, Russian Federation"/>
    <x v="3"/>
    <x v="3"/>
    <x v="3"/>
  </r>
  <r>
    <s v="Soyuz U | Zenit-4MT 21"/>
    <x v="0"/>
    <s v="Soviet Space Program"/>
    <s v="Soyuz U"/>
    <s v="Zenit-4MT 21"/>
    <s v="09/18/1981 9:30 a.m."/>
    <x v="24"/>
    <s v="43/3 (43L) | Plesetsk Cosmodrome, Russian Federation"/>
    <x v="3"/>
    <x v="3"/>
    <x v="3"/>
  </r>
  <r>
    <s v="Feng Bao 1 | Shi Jian 2, 2A, 2B"/>
    <x v="0"/>
    <s v="Seventh Ministry of Machine Building Industry"/>
    <s v="Feng Bao 1"/>
    <s v="Shi Jian 2, 2A, 2B"/>
    <s v="09/19/1981 9:28 p.m."/>
    <x v="24"/>
    <s v="Launch Area 2B | Jiuquan, People's Republic of China"/>
    <x v="2"/>
    <x v="2"/>
    <x v="2"/>
  </r>
  <r>
    <s v="Tsiklon-3 | Aureole 3"/>
    <x v="0"/>
    <s v="Soviet Space Program"/>
    <s v="Tsiklon-3"/>
    <s v="Aureole 3"/>
    <s v="09/21/1981 1:10 p.m."/>
    <x v="24"/>
    <s v="32/1 | Plesetsk Cosmodrome, Russian Federation"/>
    <x v="3"/>
    <x v="3"/>
    <x v="3"/>
  </r>
  <r>
    <s v="Kosmos-3M | Taifun-1 14"/>
    <x v="0"/>
    <s v="Soviet Space Program"/>
    <s v="Kosmos-3M"/>
    <s v="Taifun-1 14"/>
    <s v="09/23/1981 8 a.m."/>
    <x v="24"/>
    <s v="132/2 | Plesetsk Cosmodrome, Russian Federation"/>
    <x v="3"/>
    <x v="3"/>
    <x v="3"/>
  </r>
  <r>
    <s v="Delta 3910/PAM | SBS 2"/>
    <x v="0"/>
    <s v="United States Air Force"/>
    <s v="Delta 3910/PAM"/>
    <s v="SBS 2"/>
    <s v="09/24/1981 11:09 p.m."/>
    <x v="24"/>
    <s v="Space Launch Complex 17A | Cape Canaveral, FL, USA"/>
    <x v="1"/>
    <x v="1"/>
    <x v="1"/>
  </r>
  <r>
    <s v="Kosmos-3M | Taifun-2 9"/>
    <x v="0"/>
    <s v="Soviet Space Program"/>
    <s v="Kosmos-3M"/>
    <s v="Taifun-2 9"/>
    <s v="09/28/1981 9 p.m."/>
    <x v="24"/>
    <s v="132/2 | Plesetsk Cosmodrome, Russian Federation"/>
    <x v="3"/>
    <x v="3"/>
    <x v="3"/>
  </r>
  <r>
    <s v="Tsiklon-3 | Geo-IK 2"/>
    <x v="0"/>
    <s v="Soviet Space Program"/>
    <s v="Tsiklon-3"/>
    <s v="Geo-IK 2"/>
    <s v="09/30/1981 8 a.m."/>
    <x v="24"/>
    <s v="32/1 | Plesetsk Cosmodrome, Russian Federation"/>
    <x v="3"/>
    <x v="3"/>
    <x v="3"/>
  </r>
  <r>
    <s v="Soyuz U | Zenit-6U 48"/>
    <x v="0"/>
    <s v="Soviet Space Program"/>
    <s v="Soyuz U"/>
    <s v="Zenit-6U 48"/>
    <s v="10/01/1981 9 a.m."/>
    <x v="24"/>
    <s v="31/6 | Baikonur Cosmodrome, Republic of Kazakhstan"/>
    <x v="0"/>
    <x v="0"/>
    <x v="0"/>
  </r>
  <r>
    <s v="Delta 2310 | Solar Mesosphere Explorer"/>
    <x v="0"/>
    <s v="United States Air Force"/>
    <s v="Delta 2310"/>
    <s v="Solar Mesosphere Explorer"/>
    <s v="10/06/1981 11:27 a.m."/>
    <x v="24"/>
    <s v="Space Launch Complex 2W | Vandenberg SFB, CA, USA"/>
    <x v="1"/>
    <x v="1"/>
    <x v="1"/>
  </r>
  <r>
    <s v="Soyuz U | Zenit-4MKT 19"/>
    <x v="0"/>
    <s v="Soviet Space Program"/>
    <s v="Soyuz U"/>
    <s v="Zenit-4MKT 19"/>
    <s v="10/09/1981 10:40 a.m."/>
    <x v="24"/>
    <s v="41/1 | Plesetsk Cosmodrome, Russian Federation"/>
    <x v="3"/>
    <x v="3"/>
    <x v="3"/>
  </r>
  <r>
    <s v="Proton-K/DM | Raduga 10"/>
    <x v="0"/>
    <s v="Soviet Space Program"/>
    <s v="Proton-K/DM"/>
    <s v="Raduga 10"/>
    <s v="10/09/1981 4:59 p.m."/>
    <x v="24"/>
    <s v="200/39 (200L) | Baikonur Cosmodrome, Republic of Kazakhstan"/>
    <x v="0"/>
    <x v="0"/>
    <x v="0"/>
  </r>
  <r>
    <s v="Vostok 8A92M | Tselina-D 31"/>
    <x v="0"/>
    <s v="Soviet Space Program"/>
    <s v="Vostok 8A92M"/>
    <s v="Tselina-D 31"/>
    <s v="10/13/1981 11:01 p.m."/>
    <x v="24"/>
    <s v="43/3 (43L) | Plesetsk Cosmodrome, Russian Federation"/>
    <x v="3"/>
    <x v="3"/>
    <x v="3"/>
  </r>
  <r>
    <s v="Soyuz U | Zenit-6U 49"/>
    <x v="0"/>
    <s v="Soviet Space Program"/>
    <s v="Soyuz U"/>
    <s v="Zenit-6U 49"/>
    <s v="10/15/1981 9:15 a.m."/>
    <x v="24"/>
    <s v="31/6 | Baikonur Cosmodrome, Republic of Kazakhstan"/>
    <x v="0"/>
    <x v="0"/>
    <x v="0"/>
  </r>
  <r>
    <s v="Molniya-M | Molniya-3 31L"/>
    <x v="0"/>
    <s v="Soviet Space Program"/>
    <s v="Molniya-M"/>
    <s v="Molniya-3 31L"/>
    <s v="10/17/1981 5:59 a.m."/>
    <x v="24"/>
    <s v="41/1 | Plesetsk Cosmodrome, Russian Federation"/>
    <x v="3"/>
    <x v="3"/>
    <x v="3"/>
  </r>
  <r>
    <s v="Proton-K/D-1 | Venera-13"/>
    <x v="0"/>
    <s v="Soviet Space Program"/>
    <s v="Proton-K/D-1"/>
    <s v="Venera-13"/>
    <s v="10/30/1981 6:04 a.m."/>
    <x v="24"/>
    <s v="200/40 | Baikonur Cosmodrome, Republic of Kazakhstan"/>
    <x v="0"/>
    <x v="0"/>
    <x v="0"/>
  </r>
  <r>
    <s v="Titan IIIC | Vortex 10"/>
    <x v="0"/>
    <s v="United States Air Force"/>
    <s v="Titan IIIC"/>
    <s v="Vortex 10"/>
    <s v="10/31/1981 9:22 a.m."/>
    <x v="24"/>
    <s v="Space Launch Complex 40 | Cape Canaveral, FL, USA"/>
    <x v="1"/>
    <x v="1"/>
    <x v="1"/>
  </r>
  <r>
    <s v="Molniya-M | US-K 23"/>
    <x v="0"/>
    <s v="Soviet Space Program"/>
    <s v="Molniya-M"/>
    <s v="US-K 23"/>
    <s v="10/31/1981 10:53 p.m."/>
    <x v="24"/>
    <s v="16/2 | Plesetsk Cosmodrome, Russian Federation"/>
    <x v="3"/>
    <x v="3"/>
    <x v="3"/>
  </r>
  <r>
    <s v="Soyuz U | Yantar-2K 22"/>
    <x v="0"/>
    <s v="Soviet Space Program"/>
    <s v="Soyuz U"/>
    <s v="Yantar-2K 22"/>
    <s v="11/03/1981 1 p.m."/>
    <x v="24"/>
    <s v="41/1 | Plesetsk Cosmodrome, Russian Federation"/>
    <x v="3"/>
    <x v="3"/>
    <x v="3"/>
  </r>
  <r>
    <s v="Proton-K/D-1 | Venera-14"/>
    <x v="0"/>
    <s v="Soviet Space Program"/>
    <s v="Proton-K/D-1"/>
    <s v="Venera-14"/>
    <s v="11/04/1981 5:31 a.m."/>
    <x v="24"/>
    <s v="200/39 (200L) | Baikonur Cosmodrome, Republic of Kazakhstan"/>
    <x v="0"/>
    <x v="0"/>
    <x v="0"/>
  </r>
  <r>
    <s v="Space Shuttle Columbia / OV-102 | STS-2"/>
    <x v="0"/>
    <s v="Rockwell International"/>
    <s v="Space Shuttle"/>
    <s v="STS-2"/>
    <s v="11/12/1981 3:10 p.m."/>
    <x v="24"/>
    <s v="Launch Complex 39A | Kennedy Space Center, FL, USA"/>
    <x v="1"/>
    <x v="1"/>
    <x v="1"/>
  </r>
  <r>
    <s v="Soyuz U | Zenit-6U 50"/>
    <x v="0"/>
    <s v="Soviet Space Program"/>
    <s v="Soyuz U"/>
    <s v="Zenit-6U 50"/>
    <s v="11/13/1981 9:30 a.m."/>
    <x v="24"/>
    <s v="31/6 | Baikonur Cosmodrome, Republic of Kazakhstan"/>
    <x v="0"/>
    <x v="0"/>
    <x v="0"/>
  </r>
  <r>
    <s v="Molniya-M | Molniya-1K 51"/>
    <x v="0"/>
    <s v="Soviet Space Program"/>
    <s v="Molniya-M"/>
    <s v="Molniya-1K 51"/>
    <s v="11/17/1981 3:25 p.m."/>
    <x v="24"/>
    <s v="41/1 | Plesetsk Cosmodrome, Russian Federation"/>
    <x v="3"/>
    <x v="3"/>
    <x v="3"/>
  </r>
  <r>
    <s v="Delta 3910/PAM | Satcom 3R"/>
    <x v="0"/>
    <s v="United States Air Force"/>
    <s v="Delta 3910/PAM"/>
    <s v="Satcom 3R"/>
    <s v="11/20/1981 1:37 a.m."/>
    <x v="24"/>
    <s v="Space Launch Complex 17A | Cape Canaveral, FL, USA"/>
    <x v="1"/>
    <x v="1"/>
    <x v="1"/>
  </r>
  <r>
    <s v="Kosmos-3M | Bhaskara 2"/>
    <x v="0"/>
    <s v="Soviet Space Program"/>
    <s v="Kosmos-3M"/>
    <s v="Bhaskara 2"/>
    <s v="11/20/1981 8:30 a.m."/>
    <x v="24"/>
    <s v="107/2 | Kapustin Yar, Russian Federation"/>
    <x v="3"/>
    <x v="3"/>
    <x v="3"/>
  </r>
  <r>
    <s v="Kosmos-3M | Strela-1M 225-232"/>
    <x v="0"/>
    <s v="Soviet Space Program"/>
    <s v="Kosmos-3M"/>
    <s v="Strela-1M 225-232"/>
    <s v="11/28/1981 6:08 p.m."/>
    <x v="24"/>
    <s v="132/2 | Plesetsk Cosmodrome, Russian Federation"/>
    <x v="3"/>
    <x v="3"/>
    <x v="3"/>
  </r>
  <r>
    <s v="Tsiklon-3 | Tselina-D 32"/>
    <x v="0"/>
    <s v="Soviet Space Program"/>
    <s v="Tsiklon-3"/>
    <s v="Tselina-D 32"/>
    <s v="12/03/1981 11:47 a.m."/>
    <x v="24"/>
    <s v="32/1 | Plesetsk Cosmodrome, Russian Federation"/>
    <x v="3"/>
    <x v="3"/>
    <x v="3"/>
  </r>
  <r>
    <s v="Soyuz U | Zenit-6U 51"/>
    <x v="0"/>
    <s v="Soviet Space Program"/>
    <s v="Soyuz U"/>
    <s v="Zenit-6U 51"/>
    <s v="12/04/1981 9:50 a.m."/>
    <x v="24"/>
    <s v="31/6 | Baikonur Cosmodrome, Republic of Kazakhstan"/>
    <x v="0"/>
    <x v="0"/>
    <x v="0"/>
  </r>
  <r>
    <s v="Atlas SLV-3D Centaur | Intelsat 503"/>
    <x v="0"/>
    <s v="United States Air Force"/>
    <s v="Atlas SLV-3D Centaur"/>
    <s v="Intelsat 503"/>
    <s v="12/15/1981 11:35 p.m."/>
    <x v="24"/>
    <s v="Launch Complex 36A | Cape Canaveral, FL, USA"/>
    <x v="1"/>
    <x v="1"/>
    <x v="1"/>
  </r>
  <r>
    <s v="Kosmos-3M | Radio Sputnik 3 to 8"/>
    <x v="0"/>
    <s v="Soviet Space Program"/>
    <s v="Kosmos-3M"/>
    <s v="Radio Sputnik 3 to 8"/>
    <s v="12/17/1981 11 a.m."/>
    <x v="24"/>
    <s v="132/2 | Plesetsk Cosmodrome, Russian Federation"/>
    <x v="3"/>
    <x v="3"/>
    <x v="3"/>
  </r>
  <r>
    <s v="Atlas E/SVS | Navstar 7"/>
    <x v="1"/>
    <s v="United States Air Force"/>
    <s v="Atlas E/SVS"/>
    <s v="Navstar 7"/>
    <s v="12/19/1981 1:10 a.m."/>
    <x v="24"/>
    <s v="Space Launch Complex 3E | Vandenberg SFB, CA, USA"/>
    <x v="1"/>
    <x v="1"/>
    <x v="1"/>
  </r>
  <r>
    <s v="Soyuz U | Yantar-2K 23"/>
    <x v="0"/>
    <s v="Soviet Space Program"/>
    <s v="Soyuz U"/>
    <s v="Yantar-2K 23"/>
    <s v="12/19/1981 11:50 a.m."/>
    <x v="24"/>
    <s v="31/6 | Baikonur Cosmodrome, Republic of Kazakhstan"/>
    <x v="0"/>
    <x v="0"/>
    <x v="0"/>
  </r>
  <r>
    <s v="Ariane 1 | Marecs 1"/>
    <x v="0"/>
    <s v="Arianespace"/>
    <s v="Ariane 1"/>
    <s v="Marecs 1"/>
    <s v="12/20/1981 1:29 a.m."/>
    <x v="24"/>
    <s v="Ariane Launch Area 1 | Kourou, French Guiana"/>
    <x v="7"/>
    <x v="7"/>
    <x v="7"/>
  </r>
  <r>
    <s v="Molniya-M | Molniya-1K 52"/>
    <x v="0"/>
    <s v="Soviet Space Program"/>
    <s v="Molniya-M"/>
    <s v="Molniya-1K 52"/>
    <s v="12/23/1981 1:15 p.m."/>
    <x v="24"/>
    <s v="1/5 | Baikonur Cosmodrome, Republic of Kazakhstan"/>
    <x v="0"/>
    <x v="0"/>
    <x v="0"/>
  </r>
  <r>
    <s v="Kosmos-3M | Strela-2M 26"/>
    <x v="0"/>
    <s v="Soviet Space Program"/>
    <s v="Kosmos-3M"/>
    <s v="Strela-2M 26"/>
    <s v="01/07/1982 3:38 p.m."/>
    <x v="25"/>
    <s v="132/2 | Plesetsk Cosmodrome, Russian Federation"/>
    <x v="3"/>
    <x v="3"/>
    <x v="3"/>
  </r>
  <r>
    <s v="Soyuz U | Zenit-4MT 22"/>
    <x v="0"/>
    <s v="Soviet Space Program"/>
    <s v="Soyuz U"/>
    <s v="Zenit-4MT 22"/>
    <s v="01/12/1982 12:30 p.m."/>
    <x v="25"/>
    <s v="41/1 | Plesetsk Cosmodrome, Russian Federation"/>
    <x v="3"/>
    <x v="3"/>
    <x v="3"/>
  </r>
  <r>
    <s v="Kosmos-3M | Parus 30"/>
    <x v="0"/>
    <s v="Soviet Space Program"/>
    <s v="Kosmos-3M"/>
    <s v="Parus 30"/>
    <s v="01/14/1982 7:51 a.m."/>
    <x v="25"/>
    <s v="132/2 | Plesetsk Cosmodrome, Russian Federation"/>
    <x v="3"/>
    <x v="3"/>
    <x v="3"/>
  </r>
  <r>
    <s v="Delta 3910/PAM | Satcom 4"/>
    <x v="0"/>
    <s v="United States Air Force"/>
    <s v="Delta 3910/PAM"/>
    <s v="Satcom 4"/>
    <s v="01/16/1982 1:55 a.m."/>
    <x v="25"/>
    <s v="Space Launch Complex 17A | Cape Canaveral, FL, USA"/>
    <x v="1"/>
    <x v="1"/>
    <x v="1"/>
  </r>
  <r>
    <s v="Soyuz U | Zenit-6U 52"/>
    <x v="0"/>
    <s v="Soviet Space Program"/>
    <s v="Soyuz U"/>
    <s v="Zenit-6U 52"/>
    <s v="01/20/1982 11:30 a.m."/>
    <x v="25"/>
    <s v="16/2 | Plesetsk Cosmodrome, Russian Federation"/>
    <x v="3"/>
    <x v="3"/>
    <x v="3"/>
  </r>
  <r>
    <s v="Titan 24B | KH-8 52"/>
    <x v="0"/>
    <s v="United States Air Force"/>
    <s v="Titan 24B"/>
    <s v="KH-8 52"/>
    <s v="01/21/1982 7:30 p.m."/>
    <x v="25"/>
    <s v="Space Launch Complex 4W | Vandenberg SFB, CA, USA"/>
    <x v="1"/>
    <x v="1"/>
    <x v="1"/>
  </r>
  <r>
    <s v="Kosmos-3M | Taifun-2 10"/>
    <x v="0"/>
    <s v="Soviet Space Program"/>
    <s v="Kosmos-3M"/>
    <s v="Taifun-2 10"/>
    <s v="01/29/1982 11 a.m."/>
    <x v="25"/>
    <s v="132/1 (132L) | Plesetsk Cosmodrome, Russian Federation"/>
    <x v="3"/>
    <x v="3"/>
    <x v="3"/>
  </r>
  <r>
    <s v="Soyuz U | Yantar-2K 24"/>
    <x v="0"/>
    <s v="Soviet Space Program"/>
    <s v="Soyuz U"/>
    <s v="Yantar-2K 24"/>
    <s v="01/30/1982 11:30 a.m."/>
    <x v="25"/>
    <s v="31/6 | Baikonur Cosmodrome, Republic of Kazakhstan"/>
    <x v="0"/>
    <x v="0"/>
    <x v="0"/>
  </r>
  <r>
    <s v="Proton-K/DM | Ekran"/>
    <x v="0"/>
    <s v="Soviet Space Program"/>
    <s v="Proton-K/DM"/>
    <s v="Ekran"/>
    <s v="02/05/1982 9:12 a.m."/>
    <x v="25"/>
    <s v="200/40 | Baikonur Cosmodrome, Republic of Kazakhstan"/>
    <x v="0"/>
    <x v="0"/>
    <x v="0"/>
  </r>
  <r>
    <s v="Tsiklon-2 | US-P 13"/>
    <x v="0"/>
    <s v="Soviet Space Program"/>
    <s v="Tsiklon-2"/>
    <s v="US-P 13"/>
    <s v="02/11/1982 1:11 a.m."/>
    <x v="25"/>
    <s v="90 | Baikonur Cosmodrome, Republic of Kazakhstan"/>
    <x v="0"/>
    <x v="0"/>
    <x v="0"/>
  </r>
  <r>
    <s v="Soyuz U | Zenit-6U 53"/>
    <x v="0"/>
    <s v="Soviet Space Program"/>
    <s v="Soyuz U"/>
    <s v="Zenit-6U 53"/>
    <s v="02/16/1982 11:10 a.m."/>
    <x v="25"/>
    <s v="41/1 | Plesetsk Cosmodrome, Russian Federation"/>
    <x v="3"/>
    <x v="3"/>
    <x v="3"/>
  </r>
  <r>
    <s v="Kosmos-3M | Tsikada 9"/>
    <x v="0"/>
    <s v="Soviet Space Program"/>
    <s v="Kosmos-3M"/>
    <s v="Tsikada 9"/>
    <s v="02/17/1982 9:56 p.m."/>
    <x v="25"/>
    <s v="132/2 | Plesetsk Cosmodrome, Russian Federation"/>
    <x v="3"/>
    <x v="3"/>
    <x v="3"/>
  </r>
  <r>
    <s v="Vostok 8A92M | Tselina-D 33"/>
    <x v="0"/>
    <s v="Soviet Space Program"/>
    <s v="Vostok 8A92M"/>
    <s v="Tselina-D 33"/>
    <s v="02/19/1982 1:42 a.m."/>
    <x v="25"/>
    <s v="16/2 | Plesetsk Cosmodrome, Russian Federation"/>
    <x v="3"/>
    <x v="3"/>
    <x v="3"/>
  </r>
  <r>
    <s v="Delta 3910/PAM | Westar 4"/>
    <x v="0"/>
    <s v="United States Air Force"/>
    <s v="Delta 3910/PAM"/>
    <s v="Westar 4"/>
    <s v="02/26/1982 12:04 a.m."/>
    <x v="25"/>
    <s v="Space Launch Complex 17A | Cape Canaveral, FL, USA"/>
    <x v="1"/>
    <x v="1"/>
    <x v="1"/>
  </r>
  <r>
    <s v="Molniya-M | Molniya-1K 53"/>
    <x v="0"/>
    <s v="Soviet Space Program"/>
    <s v="Molniya-M"/>
    <s v="Molniya-1K 53"/>
    <s v="02/26/1982 8:10 p.m."/>
    <x v="25"/>
    <s v="41/1 | Plesetsk Cosmodrome, Russian Federation"/>
    <x v="3"/>
    <x v="3"/>
    <x v="3"/>
  </r>
  <r>
    <s v="Molniya-M | US-K 24"/>
    <x v="0"/>
    <s v="Soviet Space Program"/>
    <s v="Molniya-M"/>
    <s v="US-K 24"/>
    <s v="03/03/1982 5:44 a.m."/>
    <x v="25"/>
    <s v="16/2 | Plesetsk Cosmodrome, Russian Federation"/>
    <x v="3"/>
    <x v="3"/>
    <x v="3"/>
  </r>
  <r>
    <s v="Kosmos-3M | Taifun-2 11"/>
    <x v="1"/>
    <s v="Soviet Space Program"/>
    <s v="Kosmos-3M"/>
    <s v="Taifun-2 11"/>
    <s v="03/04/1982 4:41 p.m."/>
    <x v="25"/>
    <s v="107/1 | Kapustin Yar, Russian Federation"/>
    <x v="3"/>
    <x v="3"/>
    <x v="3"/>
  </r>
  <r>
    <s v="Atlas SLV-3D Centaur | Intelsat 504"/>
    <x v="0"/>
    <s v="United States Air Force"/>
    <s v="Atlas SLV-3D Centaur"/>
    <s v="Intelsat 504"/>
    <s v="03/05/1982 12:23 a.m."/>
    <x v="25"/>
    <s v="Launch Complex 36B | Cape Canaveral, FL, USA"/>
    <x v="1"/>
    <x v="1"/>
    <x v="1"/>
  </r>
  <r>
    <s v="Soyuz U | Zenit-6U 54"/>
    <x v="0"/>
    <s v="Soviet Space Program"/>
    <s v="Soyuz U"/>
    <s v="Zenit-6U 54"/>
    <s v="03/05/1982 10:50 a.m."/>
    <x v="25"/>
    <s v="41/1 | Plesetsk Cosmodrome, Russian Federation"/>
    <x v="3"/>
    <x v="3"/>
    <x v="3"/>
  </r>
  <r>
    <s v="Titan IIIC | DSP 10"/>
    <x v="0"/>
    <s v="United States Air Force"/>
    <s v="Titan IIIC"/>
    <s v="DSP 10"/>
    <s v="03/06/1982 7:25 p.m."/>
    <x v="25"/>
    <s v="Space Launch Complex 40 | Cape Canaveral, FL, USA"/>
    <x v="1"/>
    <x v="1"/>
    <x v="1"/>
  </r>
  <r>
    <s v="Proton-K/DM | Gorizont 5"/>
    <x v="0"/>
    <s v="Soviet Space Program"/>
    <s v="Proton-K/DM"/>
    <s v="Gorizont 5"/>
    <s v="03/15/1982 4:39 a.m."/>
    <x v="25"/>
    <s v="200/39 (200L) | Baikonur Cosmodrome, Republic of Kazakhstan"/>
    <x v="0"/>
    <x v="0"/>
    <x v="0"/>
  </r>
  <r>
    <s v="Soyuz U | Zenit-6U 55"/>
    <x v="0"/>
    <s v="Soviet Space Program"/>
    <s v="Soyuz U"/>
    <s v="Zenit-6U 55"/>
    <s v="03/17/1982 10:30 a.m."/>
    <x v="25"/>
    <s v="41/1 | Plesetsk Cosmodrome, Russian Federation"/>
    <x v="3"/>
    <x v="3"/>
    <x v="3"/>
  </r>
  <r>
    <s v="Space Shuttle Columbia / OV-102 | STS-3"/>
    <x v="0"/>
    <s v="Rockwell International"/>
    <s v="Space Shuttle"/>
    <s v="STS-3"/>
    <s v="03/22/1982 4 p.m."/>
    <x v="25"/>
    <s v="Launch Complex 39A | Kennedy Space Center, FL, USA"/>
    <x v="1"/>
    <x v="1"/>
    <x v="1"/>
  </r>
  <r>
    <s v="Molniya-M | Molniya-3 29L"/>
    <x v="0"/>
    <s v="Soviet Space Program"/>
    <s v="Molniya-M"/>
    <s v="Molniya-3 29L"/>
    <s v="03/24/1982 12:12 a.m."/>
    <x v="25"/>
    <s v="41/1 | Plesetsk Cosmodrome, Russian Federation"/>
    <x v="3"/>
    <x v="3"/>
    <x v="3"/>
  </r>
  <r>
    <s v="Kosmos-3M | Parus 31"/>
    <x v="0"/>
    <s v="Soviet Space Program"/>
    <s v="Kosmos-3M"/>
    <s v="Parus 31"/>
    <s v="03/24/1982 7:47 p.m."/>
    <x v="25"/>
    <s v="132/1 (132L) | Plesetsk Cosmodrome, Russian Federation"/>
    <x v="3"/>
    <x v="3"/>
    <x v="3"/>
  </r>
  <r>
    <s v="Tsiklon-3 | Meteor-2 8"/>
    <x v="0"/>
    <s v="Soviet Space Program"/>
    <s v="Tsiklon-3"/>
    <s v="Meteor-2 8"/>
    <s v="03/25/1982 9:50 a.m."/>
    <x v="25"/>
    <s v="32/1 | Plesetsk Cosmodrome, Russian Federation"/>
    <x v="3"/>
    <x v="3"/>
    <x v="3"/>
  </r>
  <r>
    <s v="Kosmos-3M | Tselina-O 41"/>
    <x v="0"/>
    <s v="Soviet Space Program"/>
    <s v="Kosmos-3M"/>
    <s v="Tselina-O 41"/>
    <s v="03/31/1982 9 a.m."/>
    <x v="25"/>
    <s v="132/2 | Plesetsk Cosmodrome, Russian Federation"/>
    <x v="3"/>
    <x v="3"/>
    <x v="3"/>
  </r>
  <r>
    <s v="Vostok 8A92M | Tselina-D 34"/>
    <x v="0"/>
    <s v="Soviet Space Program"/>
    <s v="Vostok 8A92M"/>
    <s v="Tselina-D 34"/>
    <s v="03/31/1982 4:27 p.m."/>
    <x v="25"/>
    <s v="16/2 | Plesetsk Cosmodrome, Russian Federation"/>
    <x v="3"/>
    <x v="3"/>
    <x v="3"/>
  </r>
  <r>
    <s v="Soyuz U | Yantar-4K2 2"/>
    <x v="0"/>
    <s v="Soviet Space Program"/>
    <s v="Soyuz U"/>
    <s v="Yantar-4K2 2"/>
    <s v="04/02/1982 10:15 a.m."/>
    <x v="25"/>
    <s v="31/6 | Baikonur Cosmodrome, Republic of Kazakhstan"/>
    <x v="0"/>
    <x v="0"/>
    <x v="0"/>
  </r>
  <r>
    <s v="Molniya-M | US-K 25"/>
    <x v="0"/>
    <s v="Soviet Space Program"/>
    <s v="Molniya-M"/>
    <s v="US-K 25"/>
    <s v="04/07/1982 1:41 p.m."/>
    <x v="25"/>
    <s v="16/2 | Plesetsk Cosmodrome, Russian Federation"/>
    <x v="3"/>
    <x v="3"/>
    <x v="3"/>
  </r>
  <r>
    <s v="Kosmos-3M | Parus 32"/>
    <x v="0"/>
    <s v="Soviet Space Program"/>
    <s v="Kosmos-3M"/>
    <s v="Parus 32"/>
    <s v="04/08/1982 12:15 a.m."/>
    <x v="25"/>
    <s v="132/2 | Plesetsk Cosmodrome, Russian Federation"/>
    <x v="3"/>
    <x v="3"/>
    <x v="3"/>
  </r>
  <r>
    <s v="Delta 3910/PAM | Insat 1A"/>
    <x v="0"/>
    <s v="United States Air Force"/>
    <s v="Delta 3910/PAM"/>
    <s v="Insat 1A"/>
    <s v="04/10/1982 6:47 a.m."/>
    <x v="25"/>
    <s v="Space Launch Complex 17A | Cape Canaveral, FL, USA"/>
    <x v="1"/>
    <x v="1"/>
    <x v="1"/>
  </r>
  <r>
    <s v="Soyuz U | Yantar-2K 25"/>
    <x v="0"/>
    <s v="Soviet Space Program"/>
    <s v="Soyuz U"/>
    <s v="Yantar-2K 25"/>
    <s v="04/15/1982 2:30 p.m."/>
    <x v="25"/>
    <s v="41/1 | Plesetsk Cosmodrome, Russian Federation"/>
    <x v="3"/>
    <x v="3"/>
    <x v="3"/>
  </r>
  <r>
    <s v="Proton | Salyut-7"/>
    <x v="0"/>
    <s v="Soviet Space Program"/>
    <s v="Proton"/>
    <s v="Salyut-7"/>
    <s v="04/19/1982 7:45 p.m."/>
    <x v="25"/>
    <s v="200/40 | Baikonur Cosmodrome, Republic of Kazakhstan"/>
    <x v="0"/>
    <x v="0"/>
    <x v="0"/>
  </r>
  <r>
    <s v="Kosmos-3M | Taifun-2 12"/>
    <x v="0"/>
    <s v="Soviet Space Program"/>
    <s v="Kosmos-3M"/>
    <s v="Taifun-2 12"/>
    <s v="04/21/1982 1:40 a.m."/>
    <x v="25"/>
    <s v="107/1 | Kapustin Yar, Russian Federation"/>
    <x v="3"/>
    <x v="3"/>
    <x v="3"/>
  </r>
  <r>
    <s v="Soyuz U | Zenit-6U 56"/>
    <x v="0"/>
    <s v="Soviet Space Program"/>
    <s v="Soyuz U"/>
    <s v="Zenit-6U 56"/>
    <s v="04/21/1982 9:15 a.m."/>
    <x v="25"/>
    <s v="31/6 | Baikonur Cosmodrome, Republic of Kazakhstan"/>
    <x v="0"/>
    <x v="0"/>
    <x v="0"/>
  </r>
  <r>
    <s v="Soyuz U | Zenit-4MKT 20"/>
    <x v="0"/>
    <s v="Soviet Space Program"/>
    <s v="Soyuz U"/>
    <s v="Zenit-4MKT 20"/>
    <s v="04/23/1982 9:40 a.m."/>
    <x v="25"/>
    <s v="41/1 | Plesetsk Cosmodrome, Russian Federation"/>
    <x v="3"/>
    <x v="3"/>
    <x v="3"/>
  </r>
  <r>
    <s v="Kosmos-3M | Strela-2M 27"/>
    <x v="0"/>
    <s v="Soviet Space Program"/>
    <s v="Kosmos-3M"/>
    <s v="Strela-2M 27"/>
    <s v="04/28/1982 2:52 a.m."/>
    <x v="25"/>
    <s v="132/1 (132L) | Plesetsk Cosmodrome, Russian Federation"/>
    <x v="3"/>
    <x v="3"/>
    <x v="3"/>
  </r>
  <r>
    <s v="Tsiklon-2 | US-P 14"/>
    <x v="0"/>
    <s v="Soviet Space Program"/>
    <s v="Tsiklon-2"/>
    <s v="US-P 14"/>
    <s v="04/29/1982 9:55 a.m."/>
    <x v="25"/>
    <s v="90 | Baikonur Cosmodrome, Republic of Kazakhstan"/>
    <x v="0"/>
    <x v="0"/>
    <x v="0"/>
  </r>
  <r>
    <s v="Vostok 8A92M | Tselina-D 35"/>
    <x v="0"/>
    <s v="Soviet Space Program"/>
    <s v="Vostok 8A92M"/>
    <s v="Tselina-D 35"/>
    <s v="05/05/1982 8:01 a.m."/>
    <x v="25"/>
    <s v="16/2 | Plesetsk Cosmodrome, Russian Federation"/>
    <x v="3"/>
    <x v="3"/>
    <x v="3"/>
  </r>
  <r>
    <s v="Kosmos-3M | Strela-1M 233-240"/>
    <x v="0"/>
    <s v="Soviet Space Program"/>
    <s v="Kosmos-3M"/>
    <s v="Strela-1M 233-240"/>
    <s v="05/06/1982 6:07 p.m."/>
    <x v="25"/>
    <s v="132/2 | Plesetsk Cosmodrome, Russian Federation"/>
    <x v="3"/>
    <x v="3"/>
    <x v="3"/>
  </r>
  <r>
    <s v="Titan IIID | KH-9 17"/>
    <x v="0"/>
    <s v="United States Air Force"/>
    <s v="Titan IIID"/>
    <s v="KH-9 17"/>
    <s v="05/11/1982 6:35 p.m."/>
    <x v="25"/>
    <s v="Space Launch Complex 4E | Vandenberg SFB, CA, USA"/>
    <x v="1"/>
    <x v="1"/>
    <x v="1"/>
  </r>
  <r>
    <s v="Soyuz-U | Soyuz T-5"/>
    <x v="0"/>
    <s v="Soviet Space Program"/>
    <s v="Soyuz U"/>
    <s v="Soyuz T-5"/>
    <s v="05/13/1982 9:58 a.m."/>
    <x v="25"/>
    <s v="1/5 | Baikonur Cosmodrome, Republic of Kazakhstan"/>
    <x v="0"/>
    <x v="0"/>
    <x v="0"/>
  </r>
  <r>
    <s v="Tsiklon-2 | US-A 20"/>
    <x v="0"/>
    <s v="Soviet Space Program"/>
    <s v="Tsiklon-2"/>
    <s v="US-A 20"/>
    <s v="05/14/1982 7:39 p.m."/>
    <x v="25"/>
    <s v="90 | Baikonur Cosmodrome, Republic of Kazakhstan"/>
    <x v="0"/>
    <x v="0"/>
    <x v="0"/>
  </r>
  <r>
    <s v="Soyuz U | Zenit-6U 57"/>
    <x v="1"/>
    <s v="Soviet Space Program"/>
    <s v="Soyuz U"/>
    <s v="Zenit-6U 57"/>
    <s v="05/15/1982 2:20 p.m."/>
    <x v="25"/>
    <s v="41/1 | Plesetsk Cosmodrome, Russian Federation"/>
    <x v="3"/>
    <x v="3"/>
    <x v="3"/>
  </r>
  <r>
    <s v="Proton-K/DM | Potok 1"/>
    <x v="0"/>
    <s v="Soviet Space Program"/>
    <s v="Proton-K/DM"/>
    <s v="Potok 1"/>
    <s v="05/17/1982 11:50 p.m."/>
    <x v="25"/>
    <s v="200/39 (200L) | Baikonur Cosmodrome, Republic of Kazakhstan"/>
    <x v="0"/>
    <x v="0"/>
    <x v="0"/>
  </r>
  <r>
    <s v="Molniya-M | US-K 26"/>
    <x v="0"/>
    <s v="Soviet Space Program"/>
    <s v="Molniya-M"/>
    <s v="US-K 26"/>
    <s v="05/20/1982 1:08 p.m."/>
    <x v="25"/>
    <s v="41/1 | Plesetsk Cosmodrome, Russian Federation"/>
    <x v="3"/>
    <x v="3"/>
    <x v="3"/>
  </r>
  <r>
    <s v="Soyuz U | Zenit-6U 58"/>
    <x v="0"/>
    <s v="Soviet Space Program"/>
    <s v="Soyuz U"/>
    <s v="Zenit-6U 58"/>
    <s v="05/21/1982 12:40 p.m."/>
    <x v="25"/>
    <s v="31/6 | Baikonur Cosmodrome, Republic of Kazakhstan"/>
    <x v="0"/>
    <x v="0"/>
    <x v="0"/>
  </r>
  <r>
    <s v="Soyuz U | Progress 13"/>
    <x v="0"/>
    <s v="Soviet Space Program"/>
    <s v="Soyuz U"/>
    <s v="—"/>
    <s v="05/23/1982 5:58 a.m."/>
    <x v="25"/>
    <s v="1/5 | Baikonur Cosmodrome, Republic of Kazakhstan"/>
    <x v="0"/>
    <x v="0"/>
    <x v="0"/>
  </r>
  <r>
    <s v="Soyuz U | Resurs-F1 17F41 17L"/>
    <x v="0"/>
    <s v="Soviet Space Program"/>
    <s v="Soyuz U"/>
    <s v="Resurs-F1 17F41 17L"/>
    <s v="05/25/1982 9 a.m."/>
    <x v="25"/>
    <s v="43/3 (43L) | Plesetsk Cosmodrome, Russian Federation"/>
    <x v="3"/>
    <x v="3"/>
    <x v="3"/>
  </r>
  <r>
    <s v="Soyuz U | Yantar-1KFT 2"/>
    <x v="0"/>
    <s v="Soviet Space Program"/>
    <s v="Soyuz U"/>
    <s v="Yantar-1KFT 2"/>
    <s v="05/28/1982 9:10 a.m."/>
    <x v="25"/>
    <s v="31/6 | Baikonur Cosmodrome, Republic of Kazakhstan"/>
    <x v="0"/>
    <x v="0"/>
    <x v="0"/>
  </r>
  <r>
    <s v="Molniya-M | Molniya-1K 54"/>
    <x v="0"/>
    <s v="Soviet Space Program"/>
    <s v="Molniya-M"/>
    <s v="Molniya-1K 54"/>
    <s v="05/28/1982 10:02 p.m."/>
    <x v="25"/>
    <s v="43/3 (43L) | Plesetsk Cosmodrome, Russian Federation"/>
    <x v="3"/>
    <x v="3"/>
    <x v="3"/>
  </r>
  <r>
    <s v="Kosmos-3M | Strela-2M 28"/>
    <x v="0"/>
    <s v="Soviet Space Program"/>
    <s v="Kosmos-3M"/>
    <s v="Strela-2M 28"/>
    <s v="06/01/1982 4:37 a.m."/>
    <x v="25"/>
    <s v="132/1 (132L) | Plesetsk Cosmodrome, Russian Federation"/>
    <x v="3"/>
    <x v="3"/>
    <x v="3"/>
  </r>
  <r>
    <s v="Tsiklon-2 | US-A 21"/>
    <x v="0"/>
    <s v="Soviet Space Program"/>
    <s v="Tsiklon-2"/>
    <s v="US-A 21"/>
    <s v="06/01/1982 1:58 p.m."/>
    <x v="25"/>
    <s v="90 | Baikonur Cosmodrome, Republic of Kazakhstan"/>
    <x v="0"/>
    <x v="0"/>
    <x v="0"/>
  </r>
  <r>
    <s v="Soyuz U | Zenit-6U 59"/>
    <x v="0"/>
    <s v="Soviet Space Program"/>
    <s v="Soyuz U"/>
    <s v="Zenit-6U 59"/>
    <s v="06/02/1982 12:50 p.m."/>
    <x v="25"/>
    <s v="31/6 | Baikonur Cosmodrome, Republic of Kazakhstan"/>
    <x v="0"/>
    <x v="0"/>
    <x v="0"/>
  </r>
  <r>
    <s v="K65M-RB | BOR-4 404"/>
    <x v="0"/>
    <s v="Soviet Space Program"/>
    <s v="K65M-RB"/>
    <s v="BOR-4 404"/>
    <s v="06/03/1982 9:30 p.m."/>
    <x v="25"/>
    <s v="107/1 | Kapustin Yar, Russian Federation"/>
    <x v="3"/>
    <x v="3"/>
    <x v="3"/>
  </r>
  <r>
    <s v="Kosmos-3M | DS-P1-M 16"/>
    <x v="0"/>
    <s v="Soviet Space Program"/>
    <s v="Kosmos-3M"/>
    <s v="DS-P1-M 16"/>
    <s v="06/06/1982 5:10 p.m."/>
    <x v="25"/>
    <s v="132/2 | Plesetsk Cosmodrome, Russian Federation"/>
    <x v="3"/>
    <x v="3"/>
    <x v="3"/>
  </r>
  <r>
    <s v="Soyuz U | Resurs-F1 17F41 18L"/>
    <x v="0"/>
    <s v="Soviet Space Program"/>
    <s v="Soyuz U"/>
    <s v="Resurs-F1 17F41 18L"/>
    <s v="06/08/1982 7:45 a.m."/>
    <x v="25"/>
    <s v="43/3 (43L) | Plesetsk Cosmodrome, Russian Federation"/>
    <x v="3"/>
    <x v="3"/>
    <x v="3"/>
  </r>
  <r>
    <s v="Soyuz U | Yantar-4K1 4"/>
    <x v="0"/>
    <s v="Soviet Space Program"/>
    <s v="Soyuz U"/>
    <s v="Yantar-4K1 4"/>
    <s v="06/08/1982 noon"/>
    <x v="25"/>
    <s v="31/6 | Baikonur Cosmodrome, Republic of Kazakhstan"/>
    <x v="0"/>
    <x v="0"/>
    <x v="0"/>
  </r>
  <r>
    <s v="Delta 3910/PAM | Westar 5"/>
    <x v="0"/>
    <s v="United States Air Force"/>
    <s v="Delta 3910/PAM"/>
    <s v="Westar 5"/>
    <s v="06/09/1982 12:24 a.m."/>
    <x v="25"/>
    <s v="Space Launch Complex 17A | Cape Canaveral, FL, USA"/>
    <x v="1"/>
    <x v="1"/>
    <x v="1"/>
  </r>
  <r>
    <s v="Tsiklon-3 | Tselina-D 36"/>
    <x v="0"/>
    <s v="Soviet Space Program"/>
    <s v="Tsiklon-3"/>
    <s v="Tselina-D 36"/>
    <s v="06/10/1982 5:37 p.m."/>
    <x v="25"/>
    <s v="32/1 | Plesetsk Cosmodrome, Russian Federation"/>
    <x v="3"/>
    <x v="3"/>
    <x v="3"/>
  </r>
  <r>
    <s v="Soyuz U | Zenit-6U 60"/>
    <x v="1"/>
    <s v="Soviet Space Program"/>
    <s v="Soyuz U"/>
    <s v="Zenit-6U 60"/>
    <s v="06/12/1982 9 a.m."/>
    <x v="25"/>
    <s v="31/6 | Baikonur Cosmodrome, Republic of Kazakhstan"/>
    <x v="0"/>
    <x v="0"/>
    <x v="0"/>
  </r>
  <r>
    <s v="Tsiklon-2 | IS-A 13"/>
    <x v="0"/>
    <s v="Soviet Space Program"/>
    <s v="Tsiklon-2"/>
    <s v="IS-A 13"/>
    <s v="06/18/1982 11:04 a.m."/>
    <x v="25"/>
    <s v="90 | Baikonur Cosmodrome, Republic of Kazakhstan"/>
    <x v="0"/>
    <x v="0"/>
    <x v="0"/>
  </r>
  <r>
    <s v="Kosmos-3M | Parus 33"/>
    <x v="1"/>
    <s v="Soviet Space Program"/>
    <s v="Kosmos-3M"/>
    <s v="Parus 33"/>
    <s v="06/18/1982 11:58 a.m."/>
    <x v="25"/>
    <s v="132/2 | Plesetsk Cosmodrome, Russian Federation"/>
    <x v="3"/>
    <x v="3"/>
    <x v="3"/>
  </r>
  <r>
    <s v="Soyuz U | Zenit-6U 61"/>
    <x v="0"/>
    <s v="Soviet Space Program"/>
    <s v="Soyuz U"/>
    <s v="Zenit-6U 61"/>
    <s v="06/18/1982 1 p.m."/>
    <x v="25"/>
    <s v="31/6 | Baikonur Cosmodrome, Republic of Kazakhstan"/>
    <x v="0"/>
    <x v="0"/>
    <x v="0"/>
  </r>
  <r>
    <s v="Soyuz-U | Soyuz T-6"/>
    <x v="0"/>
    <s v="Soviet Space Program"/>
    <s v="Soyuz U"/>
    <s v="Soyuz T-6"/>
    <s v="06/24/1982 4:29 p.m."/>
    <x v="25"/>
    <s v="1/5 | Baikonur Cosmodrome, Republic of Kazakhstan"/>
    <x v="0"/>
    <x v="0"/>
    <x v="0"/>
  </r>
  <r>
    <s v="Molniya-M | US-K 27"/>
    <x v="0"/>
    <s v="Soviet Space Program"/>
    <s v="Molniya-M"/>
    <s v="US-K 27"/>
    <s v="06/25/1982 2:28 a.m."/>
    <x v="25"/>
    <s v="43/3 (43L) | Plesetsk Cosmodrome, Russian Federation"/>
    <x v="3"/>
    <x v="3"/>
    <x v="3"/>
  </r>
  <r>
    <s v="Space Shuttle Columbia / OV-102 | STS-4"/>
    <x v="0"/>
    <s v="Rockwell International"/>
    <s v="Space Shuttle"/>
    <s v="STS-4"/>
    <s v="06/27/1982 3 p.m."/>
    <x v="25"/>
    <s v="Launch Complex 39A | Kennedy Space Center, FL, USA"/>
    <x v="1"/>
    <x v="1"/>
    <x v="1"/>
  </r>
  <r>
    <s v="Kosmos-3M | Nadezhda 1"/>
    <x v="0"/>
    <s v="Soviet Space Program"/>
    <s v="Kosmos-3M"/>
    <s v="Nadezhda 1"/>
    <s v="06/29/1982 9:45 p.m."/>
    <x v="25"/>
    <s v="132/1 (132L) | Plesetsk Cosmodrome, Russian Federation"/>
    <x v="3"/>
    <x v="3"/>
    <x v="3"/>
  </r>
  <r>
    <s v="Soyuz U | Yantar-2K 26"/>
    <x v="0"/>
    <s v="Soviet Space Program"/>
    <s v="Soyuz U"/>
    <s v="Yantar-2K 26"/>
    <s v="06/30/1982 3 p.m."/>
    <x v="25"/>
    <s v="41/1 | Plesetsk Cosmodrome, Russian Federation"/>
    <x v="3"/>
    <x v="3"/>
    <x v="3"/>
  </r>
  <r>
    <s v="Soyuz U | Zenit-6U 62"/>
    <x v="0"/>
    <s v="Soviet Space Program"/>
    <s v="Soyuz U"/>
    <s v="Zenit-6U 62"/>
    <s v="07/06/1982 7:50 a.m."/>
    <x v="25"/>
    <s v="41/1 | Plesetsk Cosmodrome, Russian Federation"/>
    <x v="3"/>
    <x v="3"/>
    <x v="3"/>
  </r>
  <r>
    <s v="Kosmos-3M | Parus 34"/>
    <x v="0"/>
    <s v="Soviet Space Program"/>
    <s v="Kosmos-3M"/>
    <s v="Parus 34"/>
    <s v="07/07/1982 9:47 a.m."/>
    <x v="25"/>
    <s v="132/1 (132L) | Plesetsk Cosmodrome, Russian Federation"/>
    <x v="3"/>
    <x v="3"/>
    <x v="3"/>
  </r>
  <r>
    <s v="Soyuz U | Progress 14"/>
    <x v="0"/>
    <s v="Soviet Space Program"/>
    <s v="Soyuz U"/>
    <s v="—"/>
    <s v="07/10/1982 7:57 p.m."/>
    <x v="25"/>
    <s v="1/5 | Baikonur Cosmodrome, Republic of Kazakhstan"/>
    <x v="0"/>
    <x v="0"/>
    <x v="0"/>
  </r>
  <r>
    <s v="Soyuz U | Zenit-4MKT 21"/>
    <x v="0"/>
    <s v="Soviet Space Program"/>
    <s v="Soyuz U"/>
    <s v="Zenit-4MKT 21"/>
    <s v="07/13/1982 8 a.m."/>
    <x v="25"/>
    <s v="43/3 (43L) | Plesetsk Cosmodrome, Russian Federation"/>
    <x v="3"/>
    <x v="3"/>
    <x v="3"/>
  </r>
  <r>
    <s v="Delta 3920 | Landsat 4"/>
    <x v="0"/>
    <s v="United States Air Force"/>
    <s v="Delta 3920"/>
    <s v="Landsat 4"/>
    <s v="07/16/1982 5:59 p.m."/>
    <x v="25"/>
    <s v="Space Launch Complex 2W | Vandenberg SFB, CA, USA"/>
    <x v="1"/>
    <x v="1"/>
    <x v="1"/>
  </r>
  <r>
    <s v="Kosmos-3M | Strela-1M 241-248"/>
    <x v="0"/>
    <s v="Soviet Space Program"/>
    <s v="Kosmos-3M"/>
    <s v="Strela-1M 241-248"/>
    <s v="07/21/1982 6:31 a.m."/>
    <x v="25"/>
    <s v="132/2 | Plesetsk Cosmodrome, Russian Federation"/>
    <x v="3"/>
    <x v="3"/>
    <x v="3"/>
  </r>
  <r>
    <s v="Molniya-M | Molniya-1K 55"/>
    <x v="0"/>
    <s v="Soviet Space Program"/>
    <s v="Molniya-M"/>
    <s v="Molniya-1K 55"/>
    <s v="07/21/1982 9:40 a.m."/>
    <x v="25"/>
    <s v="1/5 | Baikonur Cosmodrome, Republic of Kazakhstan"/>
    <x v="0"/>
    <x v="0"/>
    <x v="0"/>
  </r>
  <r>
    <s v="Proton-K/DM | Ekran"/>
    <x v="1"/>
    <s v="Soviet Space Program"/>
    <s v="Proton-K/DM"/>
    <s v="Ekran"/>
    <s v="07/22/1982 10:11 p.m."/>
    <x v="25"/>
    <s v="200/40 | Baikonur Cosmodrome, Republic of Kazakhstan"/>
    <x v="0"/>
    <x v="0"/>
    <x v="0"/>
  </r>
  <r>
    <s v="Soyuz U | Zenit-6U 63"/>
    <x v="0"/>
    <s v="Soviet Space Program"/>
    <s v="Soyuz U"/>
    <s v="Zenit-6U 63"/>
    <s v="07/27/1982 12:30 p.m."/>
    <x v="25"/>
    <s v="16/2 | Plesetsk Cosmodrome, Russian Federation"/>
    <x v="3"/>
    <x v="3"/>
    <x v="3"/>
  </r>
  <r>
    <s v="Kosmos-3M | Taifun-2 13"/>
    <x v="0"/>
    <s v="Soviet Space Program"/>
    <s v="Kosmos-3M"/>
    <s v="Taifun-2 13"/>
    <s v="07/29/1982 7:40 p.m."/>
    <x v="25"/>
    <s v="107/1 | Kapustin Yar, Russian Federation"/>
    <x v="3"/>
    <x v="3"/>
    <x v="3"/>
  </r>
  <r>
    <s v="Soyuz U | Zenit-4MT 23"/>
    <x v="0"/>
    <s v="Soviet Space Program"/>
    <s v="Soyuz U"/>
    <s v="Zenit-4MT 23"/>
    <s v="08/03/1982 11:30 a.m."/>
    <x v="25"/>
    <s v="43/3 (43L) | Plesetsk Cosmodrome, Russian Federation"/>
    <x v="3"/>
    <x v="3"/>
    <x v="3"/>
  </r>
  <r>
    <s v="Soyuz U | Yantar-4K1 5"/>
    <x v="0"/>
    <s v="Soviet Space Program"/>
    <s v="Soyuz U"/>
    <s v="Yantar-4K1 5"/>
    <s v="08/04/1982 11:30 a.m."/>
    <x v="25"/>
    <s v="31/6 | Baikonur Cosmodrome, Republic of Kazakhstan"/>
    <x v="0"/>
    <x v="0"/>
    <x v="0"/>
  </r>
  <r>
    <s v="Vostok 8A92M | Tselina-D 37"/>
    <x v="0"/>
    <s v="Soviet Space Program"/>
    <s v="Vostok 8A92M"/>
    <s v="Tselina-D 37"/>
    <s v="08/05/1982 6:56 a.m."/>
    <x v="25"/>
    <s v="16/2 | Plesetsk Cosmodrome, Russian Federation"/>
    <x v="3"/>
    <x v="3"/>
    <x v="3"/>
  </r>
  <r>
    <s v="Soyuz-U | Soyuz T-7"/>
    <x v="0"/>
    <s v="Soviet Space Program"/>
    <s v="Soyuz U"/>
    <s v="Soyuz T-7"/>
    <s v="08/19/1982 5:11 p.m."/>
    <x v="25"/>
    <s v="1/5 | Baikonur Cosmodrome, Republic of Kazakhstan"/>
    <x v="0"/>
    <x v="0"/>
    <x v="0"/>
  </r>
  <r>
    <s v="Soyuz U | Resurs-F1 17F41 19L"/>
    <x v="0"/>
    <s v="Soviet Space Program"/>
    <s v="Soyuz U"/>
    <s v="Resurs-F1 17F41 19L"/>
    <s v="08/20/1982 9:50 a.m."/>
    <x v="25"/>
    <s v="41/1 | Plesetsk Cosmodrome, Russian Federation"/>
    <x v="3"/>
    <x v="3"/>
    <x v="3"/>
  </r>
  <r>
    <s v="Delta 3920/PAM | Anik D1"/>
    <x v="0"/>
    <s v="United States Air Force"/>
    <s v="Delta 3920/PAM"/>
    <s v="Anik D1"/>
    <s v="08/26/1982 11:10 p.m."/>
    <x v="25"/>
    <s v="Space Launch Complex 17B | Cape Canaveral, FL, USA"/>
    <x v="1"/>
    <x v="1"/>
    <x v="1"/>
  </r>
  <r>
    <s v="Molniya-M | Molniya-3 33L"/>
    <x v="0"/>
    <s v="Soviet Space Program"/>
    <s v="Molniya-M"/>
    <s v="Molniya-3 33L"/>
    <s v="08/27/1982 12:02 a.m."/>
    <x v="25"/>
    <s v="41/1 | Plesetsk Cosmodrome, Russian Federation"/>
    <x v="3"/>
    <x v="3"/>
    <x v="3"/>
  </r>
  <r>
    <s v="Tsiklon-2 | US-A 22"/>
    <x v="0"/>
    <s v="Soviet Space Program"/>
    <s v="Tsiklon-2"/>
    <s v="US-A 22"/>
    <s v="08/30/1982 10:06 a.m."/>
    <x v="25"/>
    <s v="90 | Baikonur Cosmodrome, Republic of Kazakhstan"/>
    <x v="0"/>
    <x v="0"/>
    <x v="0"/>
  </r>
  <r>
    <s v="Kosmos-3M | Strela-2M 29"/>
    <x v="1"/>
    <s v="Soviet Space Program"/>
    <s v="Kosmos-3M"/>
    <s v="Strela-2M 29"/>
    <s v="08/30/1982 7:55 p.m."/>
    <x v="25"/>
    <s v="132/2 | Plesetsk Cosmodrome, Russian Federation"/>
    <x v="3"/>
    <x v="3"/>
    <x v="3"/>
  </r>
  <r>
    <s v="Soyuz U | Zenit-6U 64"/>
    <x v="0"/>
    <s v="Soviet Space Program"/>
    <s v="Soyuz U"/>
    <s v="Zenit-6U 64"/>
    <s v="09/01/1982 9 a.m."/>
    <x v="25"/>
    <s v="31/6 | Baikonur Cosmodrome, Republic of Kazakhstan"/>
    <x v="0"/>
    <x v="0"/>
    <x v="0"/>
  </r>
  <r>
    <s v="Soyuz U | Zenit-6U 65"/>
    <x v="0"/>
    <s v="Soviet Space Program"/>
    <s v="Soyuz U"/>
    <s v="Zenit-6U 65"/>
    <s v="09/01/1982 11:40 a.m."/>
    <x v="25"/>
    <s v="43/3 (43L) | Plesetsk Cosmodrome, Russian Federation"/>
    <x v="3"/>
    <x v="3"/>
    <x v="3"/>
  </r>
  <r>
    <s v="N-I | Kiku-4"/>
    <x v="0"/>
    <s v="National Space Development Agency of Japan"/>
    <s v="N-I"/>
    <s v="Kiku-4"/>
    <s v="09/03/1982 5 a.m."/>
    <x v="25"/>
    <s v="Unknown Pad | Tanegashima, Japan"/>
    <x v="5"/>
    <x v="5"/>
    <x v="5"/>
  </r>
  <r>
    <s v="Tsiklon-2 | US-P 15"/>
    <x v="0"/>
    <s v="Soviet Space Program"/>
    <s v="Tsiklon-2"/>
    <s v="US-P 15"/>
    <s v="09/04/1982 5:50 p.m."/>
    <x v="25"/>
    <s v="90 | Baikonur Cosmodrome, Republic of Kazakhstan"/>
    <x v="0"/>
    <x v="0"/>
    <x v="0"/>
  </r>
  <r>
    <s v="Soyuz U | Zenit-4MKT 22"/>
    <x v="0"/>
    <s v="Soviet Space Program"/>
    <s v="Soyuz U"/>
    <s v="Zenit-4MKT 22"/>
    <s v="09/08/1982 10:20 a.m."/>
    <x v="25"/>
    <s v="41/1 | Plesetsk Cosmodrome, Russian Federation"/>
    <x v="3"/>
    <x v="3"/>
    <x v="3"/>
  </r>
  <r>
    <s v="Ariane 1 | Marecs B &amp; Sirio 2"/>
    <x v="1"/>
    <s v="Arianespace"/>
    <s v="Ariane 1"/>
    <s v="Marecs B &amp; Sirio 2"/>
    <s v="09/09/1982 2:12 a.m."/>
    <x v="25"/>
    <s v="Ariane Launch Area 1 | Kourou, French Guiana"/>
    <x v="7"/>
    <x v="7"/>
    <x v="7"/>
  </r>
  <r>
    <s v="Long March 2 | FSW-0 4"/>
    <x v="0"/>
    <s v="Ministry of Space Industry"/>
    <s v="Long March 2"/>
    <s v="FSW-0 4"/>
    <s v="09/09/1982 7:19 a.m."/>
    <x v="25"/>
    <s v="Launch Area 2B | Jiuquan, People's Republic of China"/>
    <x v="2"/>
    <x v="2"/>
    <x v="2"/>
  </r>
  <r>
    <s v="Soyuz U | Yantar-2K 27"/>
    <x v="0"/>
    <s v="Soviet Space Program"/>
    <s v="Soyuz U"/>
    <s v="Yantar-2K 27"/>
    <s v="09/15/1982 3:30 p.m."/>
    <x v="25"/>
    <s v="41/1 | Plesetsk Cosmodrome, Russian Federation"/>
    <x v="3"/>
    <x v="3"/>
    <x v="3"/>
  </r>
  <r>
    <s v="Tsiklon-3 | Tselina-D 38"/>
    <x v="0"/>
    <s v="Soviet Space Program"/>
    <s v="Tsiklon-3"/>
    <s v="Tselina-D 38"/>
    <s v="09/16/1982 4:55 a.m."/>
    <x v="25"/>
    <s v="32/2 | Plesetsk Cosmodrome, Russian Federation"/>
    <x v="3"/>
    <x v="3"/>
    <x v="3"/>
  </r>
  <r>
    <s v="Proton-K/DM | Ekran"/>
    <x v="0"/>
    <s v="Soviet Space Program"/>
    <s v="Proton-K/DM"/>
    <s v="Ekran"/>
    <s v="09/16/1982 6:31 p.m."/>
    <x v="25"/>
    <s v="200/40 | Baikonur Cosmodrome, Republic of Kazakhstan"/>
    <x v="0"/>
    <x v="0"/>
    <x v="0"/>
  </r>
  <r>
    <s v="Soyuz U | Progress 15"/>
    <x v="0"/>
    <s v="Soviet Space Program"/>
    <s v="Soyuz U"/>
    <s v="—"/>
    <s v="09/18/1982 4:58 a.m."/>
    <x v="25"/>
    <s v="1/5 | Baikonur Cosmodrome, Republic of Kazakhstan"/>
    <x v="0"/>
    <x v="0"/>
    <x v="0"/>
  </r>
  <r>
    <s v="Molniya-M | US-K 28"/>
    <x v="0"/>
    <s v="Soviet Space Program"/>
    <s v="Molniya-M"/>
    <s v="US-K 28"/>
    <s v="09/22/1982 6:23 a.m."/>
    <x v="25"/>
    <s v="16/2 | Plesetsk Cosmodrome, Russian Federation"/>
    <x v="3"/>
    <x v="3"/>
    <x v="3"/>
  </r>
  <r>
    <s v="Tsiklon-3 | Geo-IK 3"/>
    <x v="0"/>
    <s v="Soviet Space Program"/>
    <s v="Tsiklon-3"/>
    <s v="Geo-IK 3"/>
    <s v="09/24/1982 9:15 a.m."/>
    <x v="25"/>
    <s v="32/1 | Plesetsk Cosmodrome, Russian Federation"/>
    <x v="3"/>
    <x v="3"/>
    <x v="3"/>
  </r>
  <r>
    <s v="Atlas SLV-3D Centaur | Intelsat 505"/>
    <x v="0"/>
    <s v="United States Air Force"/>
    <s v="Atlas SLV-3D Centaur"/>
    <s v="Intelsat 505"/>
    <s v="09/28/1982 11:17 p.m."/>
    <x v="25"/>
    <s v="Launch Complex 36B | Cape Canaveral, FL, USA"/>
    <x v="1"/>
    <x v="1"/>
    <x v="1"/>
  </r>
  <r>
    <s v="Soyuz U | Zenit-6U 66"/>
    <x v="0"/>
    <s v="Soviet Space Program"/>
    <s v="Soyuz U"/>
    <s v="Zenit-6U 66"/>
    <s v="09/30/1982 11:50 a.m."/>
    <x v="25"/>
    <s v="16/2 | Plesetsk Cosmodrome, Russian Federation"/>
    <x v="3"/>
    <x v="3"/>
    <x v="3"/>
  </r>
  <r>
    <s v="Tsiklon-2 | US-A 23"/>
    <x v="0"/>
    <s v="Soviet Space Program"/>
    <s v="Tsiklon-2"/>
    <s v="US-A 23"/>
    <s v="10/02/1982 12:01 a.m."/>
    <x v="25"/>
    <s v="90 | Baikonur Cosmodrome, Republic of Kazakhstan"/>
    <x v="0"/>
    <x v="0"/>
    <x v="0"/>
  </r>
  <r>
    <s v="Proton | Uragan 1"/>
    <x v="0"/>
    <s v="Soviet Space Program"/>
    <s v="Proton"/>
    <s v="Uragan 1"/>
    <s v="10/12/1982 2:56 p.m."/>
    <x v="25"/>
    <s v="200/39 (200L) | Baikonur Cosmodrome, Republic of Kazakhstan"/>
    <x v="0"/>
    <x v="0"/>
    <x v="0"/>
  </r>
  <r>
    <s v="Soyuz U | Zenit-6U 67"/>
    <x v="0"/>
    <s v="Soviet Space Program"/>
    <s v="Soyuz U"/>
    <s v="Zenit-6U 67"/>
    <s v="10/14/1982 9:10 a.m."/>
    <x v="25"/>
    <s v="31/6 | Baikonur Cosmodrome, Republic of Kazakhstan"/>
    <x v="0"/>
    <x v="0"/>
    <x v="0"/>
  </r>
  <r>
    <s v="Kosmos-3M | Parus 35"/>
    <x v="0"/>
    <s v="Soviet Space Program"/>
    <s v="Kosmos-3M"/>
    <s v="Parus 35"/>
    <s v="10/19/1982 5:58 a.m."/>
    <x v="25"/>
    <s v="132/1 (132L) | Plesetsk Cosmodrome, Russian Federation"/>
    <x v="3"/>
    <x v="3"/>
    <x v="3"/>
  </r>
  <r>
    <s v="Proton-K/DM | Gorizont 6"/>
    <x v="0"/>
    <s v="Soviet Space Program"/>
    <s v="Proton-K/DM"/>
    <s v="Gorizont 6"/>
    <s v="10/20/1982 4:26 p.m."/>
    <x v="25"/>
    <s v="200/40 | Baikonur Cosmodrome, Republic of Kazakhstan"/>
    <x v="0"/>
    <x v="0"/>
    <x v="0"/>
  </r>
  <r>
    <s v="Kosmos-3M | Taifun-1B 3"/>
    <x v="0"/>
    <s v="Soviet Space Program"/>
    <s v="Kosmos-3M"/>
    <s v="Taifun-1B 3"/>
    <s v="10/21/1982 2 p.m."/>
    <x v="25"/>
    <s v="107/1 | Kapustin Yar, Russian Federation"/>
    <x v="3"/>
    <x v="3"/>
    <x v="3"/>
  </r>
  <r>
    <s v="Delta 3924 | Satcom 5"/>
    <x v="0"/>
    <s v="United States Air Force"/>
    <s v="Delta 3924"/>
    <s v="Satcom 5"/>
    <s v="10/28/1982 1:27 a.m."/>
    <x v="25"/>
    <s v="Space Launch Complex 17B | Cape Canaveral, FL, USA"/>
    <x v="1"/>
    <x v="1"/>
    <x v="1"/>
  </r>
  <r>
    <s v="Titan 34D IUS | DSCS-2 16"/>
    <x v="0"/>
    <s v="United States Air Force"/>
    <s v="Titan 34D IUS"/>
    <s v="DSCS-2 16"/>
    <s v="10/30/1982 4:05 a.m."/>
    <x v="25"/>
    <s v="Space Launch Complex 40 | Cape Canaveral, FL, USA"/>
    <x v="1"/>
    <x v="1"/>
    <x v="1"/>
  </r>
  <r>
    <s v="Soyuz U | Progress 16"/>
    <x v="0"/>
    <s v="Soviet Space Program"/>
    <s v="Soyuz U"/>
    <s v="—"/>
    <s v="10/31/1982 11:20 a.m."/>
    <x v="25"/>
    <s v="1/5 | Baikonur Cosmodrome, Republic of Kazakhstan"/>
    <x v="0"/>
    <x v="0"/>
    <x v="0"/>
  </r>
  <r>
    <s v="Soyuz U | Zenit-6U 68"/>
    <x v="0"/>
    <s v="Soviet Space Program"/>
    <s v="Soyuz U"/>
    <s v="Zenit-6U 68"/>
    <s v="11/02/1982 9:30 a.m."/>
    <x v="25"/>
    <s v="31/6 | Baikonur Cosmodrome, Republic of Kazakhstan"/>
    <x v="0"/>
    <x v="0"/>
    <x v="0"/>
  </r>
  <r>
    <s v="Kosmos-3M | Strela-2M 30"/>
    <x v="0"/>
    <s v="Soviet Space Program"/>
    <s v="Kosmos-3M"/>
    <s v="Strela-2M 30"/>
    <s v="11/11/1982 6:14 a.m."/>
    <x v="25"/>
    <s v="132/1 (132L) | Plesetsk Cosmodrome, Russian Federation"/>
    <x v="3"/>
    <x v="3"/>
    <x v="3"/>
  </r>
  <r>
    <s v="Space Shuttle Columbia / OV-102 | STS-5"/>
    <x v="0"/>
    <s v="Rockwell International"/>
    <s v="Space Shuttle"/>
    <s v="STS-5"/>
    <s v="11/11/1982 12:19 p.m."/>
    <x v="25"/>
    <s v="Launch Complex 39A | Kennedy Space Center, FL, USA"/>
    <x v="1"/>
    <x v="1"/>
    <x v="1"/>
  </r>
  <r>
    <s v="Titan IIID | KH-11 5"/>
    <x v="0"/>
    <s v="United States Air Force"/>
    <s v="Titan IIID"/>
    <s v="KH-11 5"/>
    <s v="11/17/1982 9:18 p.m."/>
    <x v="25"/>
    <s v="Space Launch Complex 4E | Vandenberg SFB, CA, USA"/>
    <x v="1"/>
    <x v="1"/>
    <x v="1"/>
  </r>
  <r>
    <s v="Soyuz U | Zenit-6U 69"/>
    <x v="0"/>
    <s v="Soviet Space Program"/>
    <s v="Soyuz U"/>
    <s v="Zenit-6U 69"/>
    <s v="11/18/1982 9:25 a.m."/>
    <x v="25"/>
    <s v="31/6 | Baikonur Cosmodrome, Republic of Kazakhstan"/>
    <x v="0"/>
    <x v="0"/>
    <x v="0"/>
  </r>
  <r>
    <s v="Kosmos-3M | Strela-1M 249-256"/>
    <x v="1"/>
    <s v="Soviet Space Program"/>
    <s v="Kosmos-3M"/>
    <s v="Strela-1M 249-256"/>
    <s v="11/24/1982 11 a.m."/>
    <x v="25"/>
    <s v="132/1 (132L) | Plesetsk Cosmodrome, Russian Federation"/>
    <x v="3"/>
    <x v="3"/>
    <x v="3"/>
  </r>
  <r>
    <s v="Proton-K/DM | Raduga 11"/>
    <x v="0"/>
    <s v="Soviet Space Program"/>
    <s v="Proton-K/DM"/>
    <s v="Raduga 11"/>
    <s v="11/26/1982 2:13 p.m."/>
    <x v="25"/>
    <s v="200/39 (200L) | Baikonur Cosmodrome, Republic of Kazakhstan"/>
    <x v="0"/>
    <x v="0"/>
    <x v="0"/>
  </r>
  <r>
    <s v="Soyuz U | Zenit-6U 70"/>
    <x v="0"/>
    <s v="Soviet Space Program"/>
    <s v="Soyuz U"/>
    <s v="Zenit-6U 70"/>
    <s v="12/03/1982 noon"/>
    <x v="25"/>
    <s v="43/3 (43L) | Plesetsk Cosmodrome, Russian Federation"/>
    <x v="3"/>
    <x v="3"/>
    <x v="3"/>
  </r>
  <r>
    <s v="Molniya-M | Molniya-1K 60L"/>
    <x v="1"/>
    <s v="Soviet Space Program"/>
    <s v="Molniya-M"/>
    <s v="Molniya-1K 60L"/>
    <s v="12/08/1982 1:46 p.m."/>
    <x v="25"/>
    <s v="1/5 | Baikonur Cosmodrome, Republic of Kazakhstan"/>
    <x v="0"/>
    <x v="0"/>
    <x v="0"/>
  </r>
  <r>
    <s v="Vostok 8A92M | Meteor-2 9"/>
    <x v="0"/>
    <s v="Soviet Space Program"/>
    <s v="Vostok 8A92M"/>
    <s v="Meteor-2 9"/>
    <s v="12/14/1982 10:30 p.m."/>
    <x v="25"/>
    <s v="43/3 (43L) | Plesetsk Cosmodrome, Russian Federation"/>
    <x v="3"/>
    <x v="3"/>
    <x v="3"/>
  </r>
  <r>
    <s v="Soyuz U | Yantar-4K1 6"/>
    <x v="0"/>
    <s v="Soviet Space Program"/>
    <s v="Soyuz U"/>
    <s v="Yantar-4K1 6"/>
    <s v="12/16/1982 10 a.m."/>
    <x v="25"/>
    <s v="31/6 | Baikonur Cosmodrome, Republic of Kazakhstan"/>
    <x v="0"/>
    <x v="0"/>
    <x v="0"/>
  </r>
  <r>
    <s v="Atlas E | DMSP-5D2 F6"/>
    <x v="0"/>
    <s v="United States Air Force"/>
    <s v="Atlas E"/>
    <s v="DMSP-5D2 F6"/>
    <s v="12/21/1982 2:38 a.m."/>
    <x v="25"/>
    <s v="Space Launch Complex 3W | Vandenberg SFB, CA, USA"/>
    <x v="1"/>
    <x v="1"/>
    <x v="1"/>
  </r>
  <r>
    <s v="Soyuz-U | Zenit-6U 71"/>
    <x v="0"/>
    <s v="Soviet Space Program"/>
    <s v="Soyuz-U"/>
    <s v="Zenit-6U 71"/>
    <s v="12/23/1982 9:10 a.m."/>
    <x v="25"/>
    <s v="1/5 | Baikonur Cosmodrome, Republic of Kazakhstan"/>
    <x v="0"/>
    <x v="0"/>
    <x v="0"/>
  </r>
  <r>
    <s v="Proton-K/DM | Raduga 22L"/>
    <x v="1"/>
    <s v="Soviet Space Program"/>
    <s v="Proton-K/DM"/>
    <s v="Raduga 22L"/>
    <s v="12/24/1982 noon"/>
    <x v="25"/>
    <s v="200/39 (200L) | Baikonur Cosmodrome, Republic of Kazakhstan"/>
    <x v="0"/>
    <x v="0"/>
    <x v="0"/>
  </r>
  <r>
    <s v="Soyuz U | Yantar-4KS1 1"/>
    <x v="0"/>
    <s v="Soviet Space Program"/>
    <s v="Soyuz U"/>
    <s v="Yantar-4KS1 1"/>
    <s v="12/28/1982 noon"/>
    <x v="25"/>
    <s v="31/6 | Baikonur Cosmodrome, Republic of Kazakhstan"/>
    <x v="0"/>
    <x v="0"/>
    <x v="0"/>
  </r>
  <r>
    <s v="Kosmos-3M | Taifun-1B 4"/>
    <x v="0"/>
    <s v="Soviet Space Program"/>
    <s v="Kosmos-3M"/>
    <s v="Taifun-1B 4"/>
    <s v="12/29/1982 noon"/>
    <x v="25"/>
    <s v="132/1 (132L) | Plesetsk Cosmodrome, Russian Federation"/>
    <x v="3"/>
    <x v="3"/>
    <x v="3"/>
  </r>
  <r>
    <s v="Kosmos-3M | Parus 36"/>
    <x v="0"/>
    <s v="Soviet Space Program"/>
    <s v="Kosmos-3M"/>
    <s v="Parus 36"/>
    <s v="01/12/1983 2:02 p.m."/>
    <x v="26"/>
    <s v="132/2 | Plesetsk Cosmodrome, Russian Federation"/>
    <x v="3"/>
    <x v="3"/>
    <x v="3"/>
  </r>
  <r>
    <s v="Kosmos-3M | Strela-1M 257-264"/>
    <x v="0"/>
    <s v="Soviet Space Program"/>
    <s v="Kosmos-3M"/>
    <s v="Strela-1M 257-264"/>
    <s v="01/19/1983 2:25 a.m."/>
    <x v="26"/>
    <s v="132/1 (132L) | Plesetsk Cosmodrome, Russian Federation"/>
    <x v="3"/>
    <x v="3"/>
    <x v="3"/>
  </r>
  <r>
    <s v="Vostok 8A92M | Tselina-D 39"/>
    <x v="0"/>
    <s v="Soviet Space Program"/>
    <s v="Vostok 8A92M"/>
    <s v="Tselina-D 39"/>
    <s v="01/20/1983 5:26 p.m."/>
    <x v="26"/>
    <s v="16/2 | Plesetsk Cosmodrome, Russian Federation"/>
    <x v="3"/>
    <x v="3"/>
    <x v="3"/>
  </r>
  <r>
    <s v="Kosmos-3M | Taifun-2 14"/>
    <x v="1"/>
    <s v="Soviet Space Program"/>
    <s v="Kosmos-3M"/>
    <s v="Taifun-2 14"/>
    <s v="01/25/1983 noon"/>
    <x v="26"/>
    <s v="132/2 | Plesetsk Cosmodrome, Russian Federation"/>
    <x v="3"/>
    <x v="3"/>
    <x v="3"/>
  </r>
  <r>
    <s v="Delta 3910 | IRAS"/>
    <x v="0"/>
    <s v="United States Air Force"/>
    <s v="Delta 3910"/>
    <s v="IRAS"/>
    <s v="01/26/1983 2:17 a.m."/>
    <x v="26"/>
    <s v="Space Launch Complex 2W | Vandenberg SFB, CA, USA"/>
    <x v="1"/>
    <x v="1"/>
    <x v="1"/>
  </r>
  <r>
    <s v="Soyuz U | Zenit-6U 72"/>
    <x v="0"/>
    <s v="Soviet Space Program"/>
    <s v="Soyuz U"/>
    <s v="Zenit-6U 72"/>
    <s v="01/27/1983 8:30 a.m."/>
    <x v="26"/>
    <s v="31/6 | Baikonur Cosmodrome, Republic of Kazakhstan"/>
    <x v="0"/>
    <x v="0"/>
    <x v="0"/>
  </r>
  <r>
    <s v="N-2 | Sakura 2A"/>
    <x v="0"/>
    <s v="National Space Development Agency of Japan"/>
    <s v="N-2"/>
    <s v="Sakura 2A"/>
    <s v="02/04/1983 8:37 a.m."/>
    <x v="26"/>
    <s v="Unknown Pad | Tanegashima, Japan"/>
    <x v="5"/>
    <x v="5"/>
    <x v="5"/>
  </r>
  <r>
    <s v="Soyuz U | Yantar-2K 28"/>
    <x v="0"/>
    <s v="Soviet Space Program"/>
    <s v="Soyuz U"/>
    <s v="Yantar-2K 28"/>
    <s v="02/06/1983 11:31 a.m."/>
    <x v="26"/>
    <s v="31/6 | Baikonur Cosmodrome, Republic of Kazakhstan"/>
    <x v="0"/>
    <x v="0"/>
    <x v="0"/>
  </r>
  <r>
    <s v="Atlas H | Parcae 5A,B,C &amp; MSD 5"/>
    <x v="0"/>
    <s v="United States Air Force"/>
    <s v="Atlas H"/>
    <s v="Parcae 5A,B,C &amp; MSD 5"/>
    <s v="02/09/1983 1:47 p.m."/>
    <x v="26"/>
    <s v="Space Launch Complex 3E | Vandenberg SFB, CA, USA"/>
    <x v="1"/>
    <x v="1"/>
    <x v="1"/>
  </r>
  <r>
    <s v="Soyuz U | Resurs-F1 17F41 20L"/>
    <x v="0"/>
    <s v="Soviet Space Program"/>
    <s v="Soyuz U"/>
    <s v="Resurs-F1 17F41 20L"/>
    <s v="02/10/1983 7:15 a.m."/>
    <x v="26"/>
    <s v="41/1 | Plesetsk Cosmodrome, Russian Federation"/>
    <x v="3"/>
    <x v="3"/>
    <x v="3"/>
  </r>
  <r>
    <s v="Vostok 8A92M | Tselina-D 40"/>
    <x v="0"/>
    <s v="Soviet Space Program"/>
    <s v="Vostok 8A92M"/>
    <s v="Tselina-D 40"/>
    <s v="02/16/1983 10:03 a.m."/>
    <x v="26"/>
    <s v="16/2 | Plesetsk Cosmodrome, Russian Federation"/>
    <x v="3"/>
    <x v="3"/>
    <x v="3"/>
  </r>
  <r>
    <s v="Mu-3S | Tenma"/>
    <x v="0"/>
    <s v="Institute of Space and Astronautical Science"/>
    <s v="Mu-3S"/>
    <s v="Tenma"/>
    <s v="02/20/1983 5:10 a.m."/>
    <x v="26"/>
    <s v="Mu Center | Uchinoura Space Center, Japan"/>
    <x v="5"/>
    <x v="5"/>
    <x v="5"/>
  </r>
  <r>
    <s v="Soyuz U | Yantar-4K1 7"/>
    <x v="0"/>
    <s v="Soviet Space Program"/>
    <s v="Soyuz U"/>
    <s v="Yantar-4K1 7"/>
    <s v="02/25/1983 12:45 p.m."/>
    <x v="26"/>
    <s v="41/1 | Plesetsk Cosmodrome, Russian Federation"/>
    <x v="3"/>
    <x v="3"/>
    <x v="3"/>
  </r>
  <r>
    <s v="Proton | TKS 3"/>
    <x v="0"/>
    <s v="Soviet Space Program"/>
    <s v="Proton"/>
    <s v="TKS 3"/>
    <s v="03/02/1983 9:37 a.m."/>
    <x v="26"/>
    <s v="200/39 (200L) | Baikonur Cosmodrome, Republic of Kazakhstan"/>
    <x v="0"/>
    <x v="0"/>
    <x v="0"/>
  </r>
  <r>
    <s v="Soyuz U | Zenit-6U 73"/>
    <x v="0"/>
    <s v="Soviet Space Program"/>
    <s v="Soyuz U"/>
    <s v="Zenit-6U 73"/>
    <s v="03/02/1983 10:50 a.m."/>
    <x v="26"/>
    <s v="41/1 | Plesetsk Cosmodrome, Russian Federation"/>
    <x v="3"/>
    <x v="3"/>
    <x v="3"/>
  </r>
  <r>
    <s v="Molniya-M | Molniya-3 34L"/>
    <x v="0"/>
    <s v="Soviet Space Program"/>
    <s v="Molniya-M"/>
    <s v="Molniya-3 34L"/>
    <s v="03/11/1983 3:29 p.m."/>
    <x v="26"/>
    <s v="41/1 | Plesetsk Cosmodrome, Russian Federation"/>
    <x v="3"/>
    <x v="3"/>
    <x v="3"/>
  </r>
  <r>
    <s v="Proton-K/DM | Ekran"/>
    <x v="0"/>
    <s v="Soviet Space Program"/>
    <s v="Proton-K/DM"/>
    <s v="Ekran"/>
    <s v="03/12/1983 2 p.m."/>
    <x v="26"/>
    <s v="200/40 | Baikonur Cosmodrome, Republic of Kazakhstan"/>
    <x v="0"/>
    <x v="0"/>
    <x v="0"/>
  </r>
  <r>
    <s v="K65M-RB | BOR-4 403"/>
    <x v="0"/>
    <s v="Soviet Space Program"/>
    <s v="K65M-RB"/>
    <s v="BOR-4 403"/>
    <s v="03/15/1983 10:30 p.m."/>
    <x v="26"/>
    <s v="107/1 | Kapustin Yar, Russian Federation"/>
    <x v="3"/>
    <x v="3"/>
    <x v="3"/>
  </r>
  <r>
    <s v="Soyuz-U | Zenit-6U 74"/>
    <x v="0"/>
    <s v="Soviet Space Program"/>
    <s v="Soyuz-U"/>
    <s v="Zenit-6U 74"/>
    <s v="03/16/1983 8:50 a.m."/>
    <x v="26"/>
    <s v="1/5 | Baikonur Cosmodrome, Republic of Kazakhstan"/>
    <x v="0"/>
    <x v="0"/>
    <x v="0"/>
  </r>
  <r>
    <s v="Molniya-M | Molniya-1K 56"/>
    <x v="0"/>
    <s v="Soviet Space Program"/>
    <s v="Molniya-M"/>
    <s v="Molniya-1K 56"/>
    <s v="03/16/1983 6:14 p.m."/>
    <x v="26"/>
    <s v="41/1 | Plesetsk Cosmodrome, Russian Federation"/>
    <x v="3"/>
    <x v="3"/>
    <x v="3"/>
  </r>
  <r>
    <s v="Proton-K/D-1 | Astron"/>
    <x v="0"/>
    <s v="Soviet Space Program"/>
    <s v="Proton-K/D-1"/>
    <s v="Astron"/>
    <s v="03/23/1983 12:45 p.m."/>
    <x v="26"/>
    <s v="200/39 (200L) | Baikonur Cosmodrome, Republic of Kazakhstan"/>
    <x v="0"/>
    <x v="0"/>
    <x v="0"/>
  </r>
  <r>
    <s v="Kosmos-3M | Nadezhda 2"/>
    <x v="0"/>
    <s v="Soviet Space Program"/>
    <s v="Kosmos-3M"/>
    <s v="Nadezhda 2"/>
    <s v="03/24/1983 8:55 p.m."/>
    <x v="26"/>
    <s v="132/2 | Plesetsk Cosmodrome, Russian Federation"/>
    <x v="3"/>
    <x v="3"/>
    <x v="3"/>
  </r>
  <r>
    <s v="Atlas E | NOAA 8"/>
    <x v="0"/>
    <s v="United States Air Force"/>
    <s v="Atlas E"/>
    <s v="NOAA 8"/>
    <s v="03/28/1983 3:52 p.m."/>
    <x v="26"/>
    <s v="Space Launch Complex 3W | Vandenberg SFB, CA, USA"/>
    <x v="1"/>
    <x v="1"/>
    <x v="1"/>
  </r>
  <r>
    <s v="Kosmos-3M | Parus 37"/>
    <x v="0"/>
    <s v="Soviet Space Program"/>
    <s v="Kosmos-3M"/>
    <s v="Parus 37"/>
    <s v="03/30/1983 1:10 a.m."/>
    <x v="26"/>
    <s v="132/1 (132L) | Plesetsk Cosmodrome, Russian Federation"/>
    <x v="3"/>
    <x v="3"/>
    <x v="3"/>
  </r>
  <r>
    <s v="Soyuz U | Zenit-6U 75"/>
    <x v="0"/>
    <s v="Soviet Space Program"/>
    <s v="Soyuz U"/>
    <s v="Zenit-6U 75"/>
    <s v="03/31/1983 10:50 a.m."/>
    <x v="26"/>
    <s v="16/2 | Plesetsk Cosmodrome, Russian Federation"/>
    <x v="3"/>
    <x v="3"/>
    <x v="3"/>
  </r>
  <r>
    <s v="Molniya-M | Molniya-1T 57"/>
    <x v="0"/>
    <s v="Soviet Space Program"/>
    <s v="Molniya-M"/>
    <s v="Molniya-1T 57"/>
    <s v="04/02/1983 2:02 a.m."/>
    <x v="26"/>
    <s v="1/5 | Baikonur Cosmodrome, Republic of Kazakhstan"/>
    <x v="0"/>
    <x v="0"/>
    <x v="0"/>
  </r>
  <r>
    <s v="Space Shuttle Challenger / OV-099 | STS-6"/>
    <x v="0"/>
    <s v="Rockwell International"/>
    <s v="Space Shuttle"/>
    <s v="STS-6"/>
    <s v="04/04/1983 6:30 p.m."/>
    <x v="26"/>
    <s v="Launch Complex 39A | Kennedy Space Center, FL, USA"/>
    <x v="1"/>
    <x v="1"/>
    <x v="1"/>
  </r>
  <r>
    <s v="Kosmos-3M | Taifun-1 15"/>
    <x v="0"/>
    <s v="Soviet Space Program"/>
    <s v="Kosmos-3M"/>
    <s v="Taifun-1 15"/>
    <s v="04/06/1983 noon"/>
    <x v="26"/>
    <s v="132/2 | Plesetsk Cosmodrome, Russian Federation"/>
    <x v="3"/>
    <x v="3"/>
    <x v="3"/>
  </r>
  <r>
    <s v="Proton-K/DM | Raduga 12"/>
    <x v="0"/>
    <s v="Soviet Space Program"/>
    <s v="Proton-K/DM"/>
    <s v="Raduga 12"/>
    <s v="04/08/1983 4:45 a.m."/>
    <x v="26"/>
    <s v="200/40 | Baikonur Cosmodrome, Republic of Kazakhstan"/>
    <x v="0"/>
    <x v="0"/>
    <x v="0"/>
  </r>
  <r>
    <s v="Soyuz U | Zenit-6U 76"/>
    <x v="0"/>
    <s v="Soviet Space Program"/>
    <s v="Soyuz U"/>
    <s v="Zenit-6U 76"/>
    <s v="04/08/1983 8:30 a.m."/>
    <x v="26"/>
    <s v="43/4 (43R) | Plesetsk Cosmodrome, Russian Federation"/>
    <x v="3"/>
    <x v="3"/>
    <x v="3"/>
  </r>
  <r>
    <s v="Delta 3924 | Satcom 1R"/>
    <x v="0"/>
    <s v="United States Air Force"/>
    <s v="Delta 3924"/>
    <s v="Satcom 1R"/>
    <s v="04/11/1983 10:39 p.m."/>
    <x v="26"/>
    <s v="Space Launch Complex 17B | Cape Canaveral, FL, USA"/>
    <x v="1"/>
    <x v="1"/>
    <x v="1"/>
  </r>
  <r>
    <s v="Kosmos-3M | Strela-2M 31"/>
    <x v="0"/>
    <s v="Soviet Space Program"/>
    <s v="Kosmos-3M"/>
    <s v="Strela-2M 31"/>
    <s v="04/12/1983 6:20 p.m."/>
    <x v="26"/>
    <s v="132/2 | Plesetsk Cosmodrome, Russian Federation"/>
    <x v="3"/>
    <x v="3"/>
    <x v="3"/>
  </r>
  <r>
    <s v="Titan 24B | KH-8 53"/>
    <x v="0"/>
    <s v="United States Air Force"/>
    <s v="Titan 24B"/>
    <s v="KH-8 53"/>
    <s v="04/15/1983 6:45 p.m."/>
    <x v="26"/>
    <s v="Space Launch Complex 4W | Vandenberg SFB, CA, USA"/>
    <x v="1"/>
    <x v="1"/>
    <x v="1"/>
  </r>
  <r>
    <s v="SLV-3 | Rohini RS-D-2"/>
    <x v="0"/>
    <s v="Indian Space Research Organization"/>
    <s v="SLV-3"/>
    <s v="Rohini RS-D-2"/>
    <s v="04/17/1983 5:35 a.m."/>
    <x v="26"/>
    <s v="Unknown Pad | Satish Dhawan Space Centre, India"/>
    <x v="8"/>
    <x v="8"/>
    <x v="8"/>
  </r>
  <r>
    <s v="Kosmos-3M | Taifun-2 15"/>
    <x v="0"/>
    <s v="Soviet Space Program"/>
    <s v="Kosmos-3M"/>
    <s v="Taifun-2 15"/>
    <s v="04/19/1983 noon"/>
    <x v="26"/>
    <s v="132/2 | Plesetsk Cosmodrome, Russian Federation"/>
    <x v="3"/>
    <x v="3"/>
    <x v="3"/>
  </r>
  <r>
    <s v="Soyuz-U | Soyuz T-8"/>
    <x v="0"/>
    <s v="Soviet Space Program"/>
    <s v="Soyuz U"/>
    <s v="Soyuz T-8"/>
    <s v="04/20/1983 1:10 p.m."/>
    <x v="26"/>
    <s v="1/5 | Baikonur Cosmodrome, Republic of Kazakhstan"/>
    <x v="0"/>
    <x v="0"/>
    <x v="0"/>
  </r>
  <r>
    <s v="Soyuz U | Yantar-2K 29"/>
    <x v="0"/>
    <s v="Soviet Space Program"/>
    <s v="Soyuz U"/>
    <s v="Yantar-2K 29"/>
    <s v="04/22/1983 2:30 p.m."/>
    <x v="26"/>
    <s v="41/1 | Plesetsk Cosmodrome, Russian Federation"/>
    <x v="3"/>
    <x v="3"/>
    <x v="3"/>
  </r>
  <r>
    <s v="Tsiklon-3 | Tselina-D 41"/>
    <x v="0"/>
    <s v="Soviet Space Program"/>
    <s v="Tsiklon-3"/>
    <s v="Tselina-D 41"/>
    <s v="04/23/1983 2:30 p.m."/>
    <x v="26"/>
    <s v="32/2 | Plesetsk Cosmodrome, Russian Federation"/>
    <x v="3"/>
    <x v="3"/>
    <x v="3"/>
  </r>
  <r>
    <s v="Molniya-M | US-K 29"/>
    <x v="0"/>
    <s v="Soviet Space Program"/>
    <s v="Molniya-M"/>
    <s v="US-K 29"/>
    <s v="04/25/1983 7:33 p.m."/>
    <x v="26"/>
    <s v="16/2 | Plesetsk Cosmodrome, Russian Federation"/>
    <x v="3"/>
    <x v="3"/>
    <x v="3"/>
  </r>
  <r>
    <s v="Soyuz U | Yantar-4K1 8"/>
    <x v="0"/>
    <s v="Soviet Space Program"/>
    <s v="Soyuz U"/>
    <s v="Yantar-4K1 8"/>
    <s v="04/26/1983 10 a.m."/>
    <x v="26"/>
    <s v="31/6 | Baikonur Cosmodrome, Republic of Kazakhstan"/>
    <x v="0"/>
    <x v="0"/>
    <x v="0"/>
  </r>
  <r>
    <s v="Soyuz U | Zenit-4MKT 23"/>
    <x v="0"/>
    <s v="Soviet Space Program"/>
    <s v="Soyuz U"/>
    <s v="Zenit-4MKT 23"/>
    <s v="04/28/1983 8:30 a.m."/>
    <x v="26"/>
    <s v="41/1 | Plesetsk Cosmodrome, Russian Federation"/>
    <x v="3"/>
    <x v="3"/>
    <x v="3"/>
  </r>
  <r>
    <s v="Delta 3914 | GOES 6"/>
    <x v="0"/>
    <s v="United States Air Force"/>
    <s v="Delta 3914"/>
    <s v="GOES 6"/>
    <s v="04/28/1983 10:26 p.m."/>
    <x v="26"/>
    <s v="Space Launch Complex 17A | Cape Canaveral, FL, USA"/>
    <x v="1"/>
    <x v="1"/>
    <x v="1"/>
  </r>
  <r>
    <s v="Kosmos-3M | Parus 38"/>
    <x v="0"/>
    <s v="Soviet Space Program"/>
    <s v="Kosmos-3M"/>
    <s v="Parus 38"/>
    <s v="05/06/1983 3 a.m."/>
    <x v="26"/>
    <s v="132/2 | Plesetsk Cosmodrome, Russian Federation"/>
    <x v="3"/>
    <x v="3"/>
    <x v="3"/>
  </r>
  <r>
    <s v="Soyuz U | Zenit-6U 77"/>
    <x v="0"/>
    <s v="Soviet Space Program"/>
    <s v="Soyuz U"/>
    <s v="Zenit-6U 77"/>
    <s v="05/06/1983 9:10 a.m."/>
    <x v="26"/>
    <s v="31/6 | Baikonur Cosmodrome, Republic of Kazakhstan"/>
    <x v="0"/>
    <x v="0"/>
    <x v="0"/>
  </r>
  <r>
    <s v="Tsiklon-2 | US-P 16"/>
    <x v="0"/>
    <s v="Soviet Space Program"/>
    <s v="Tsiklon-2"/>
    <s v="US-P 16"/>
    <s v="05/07/1983 10:30 a.m."/>
    <x v="26"/>
    <s v="90 | Baikonur Cosmodrome, Republic of Kazakhstan"/>
    <x v="0"/>
    <x v="0"/>
    <x v="0"/>
  </r>
  <r>
    <s v="Soyuz U | Resurs-F1 17F41 21L"/>
    <x v="0"/>
    <s v="Soviet Space Program"/>
    <s v="Soyuz U"/>
    <s v="Resurs-F1 17F41 21L"/>
    <s v="05/17/1983 8 a.m."/>
    <x v="26"/>
    <s v="41/1 | Plesetsk Cosmodrome, Russian Federation"/>
    <x v="3"/>
    <x v="3"/>
    <x v="3"/>
  </r>
  <r>
    <s v="Kosmos-3M | Taifun-1B 5"/>
    <x v="0"/>
    <s v="Soviet Space Program"/>
    <s v="Kosmos-3M"/>
    <s v="Taifun-1B 5"/>
    <s v="05/19/1983 noon"/>
    <x v="26"/>
    <s v="132/1 (132L) | Plesetsk Cosmodrome, Russian Federation"/>
    <x v="3"/>
    <x v="3"/>
    <x v="3"/>
  </r>
  <r>
    <s v="Atlas SLV-3D Centaur | Intelsat 506"/>
    <x v="0"/>
    <s v="United States Air Force"/>
    <s v="Atlas SLV-3D Centaur"/>
    <s v="Intelsat 506"/>
    <s v="05/19/1983 10:26 p.m."/>
    <x v="26"/>
    <s v="Launch Complex 36A | Cape Canaveral, FL, USA"/>
    <x v="1"/>
    <x v="1"/>
    <x v="1"/>
  </r>
  <r>
    <s v="Kosmos-3M | Parus 39"/>
    <x v="0"/>
    <s v="Soviet Space Program"/>
    <s v="Kosmos-3M"/>
    <s v="Parus 39"/>
    <s v="05/24/1983 2:59 a.m."/>
    <x v="26"/>
    <s v="132/1 (132L) | Plesetsk Cosmodrome, Russian Federation"/>
    <x v="3"/>
    <x v="3"/>
    <x v="3"/>
  </r>
  <r>
    <s v="Kosmos-3M | Taifun-2 16"/>
    <x v="0"/>
    <s v="Soviet Space Program"/>
    <s v="Kosmos-3M"/>
    <s v="Taifun-2 16"/>
    <s v="05/26/1983 5 a.m."/>
    <x v="26"/>
    <s v="107/1 | Kapustin Yar, Russian Federation"/>
    <x v="3"/>
    <x v="3"/>
    <x v="3"/>
  </r>
  <r>
    <s v="Soyuz U | Yantar-4K1 9"/>
    <x v="0"/>
    <s v="Soviet Space Program"/>
    <s v="Soyuz U"/>
    <s v="Yantar-4K1 9"/>
    <s v="05/26/1983 noon"/>
    <x v="26"/>
    <s v="31/6 | Baikonur Cosmodrome, Republic of Kazakhstan"/>
    <x v="0"/>
    <x v="0"/>
    <x v="0"/>
  </r>
  <r>
    <s v="Delta 3914 | Exosat"/>
    <x v="0"/>
    <s v="United States Air Force"/>
    <s v="Delta 3914"/>
    <s v="Exosat"/>
    <s v="05/26/1983 3:18 p.m."/>
    <x v="26"/>
    <s v="Space Launch Complex 2W | Vandenberg SFB, CA, USA"/>
    <x v="1"/>
    <x v="1"/>
    <x v="1"/>
  </r>
  <r>
    <s v="Soyuz U | Zenit-6U 78"/>
    <x v="0"/>
    <s v="Soviet Space Program"/>
    <s v="Soyuz U"/>
    <s v="Zenit-6U 78"/>
    <s v="05/31/1983 11:40 a.m."/>
    <x v="26"/>
    <s v="43/4 (43R) | Plesetsk Cosmodrome, Russian Federation"/>
    <x v="3"/>
    <x v="3"/>
    <x v="3"/>
  </r>
  <r>
    <s v="Proton-K/D-1 | Venera-15"/>
    <x v="0"/>
    <s v="Soviet Space Program"/>
    <s v="Proton-K/D-1"/>
    <s v="Venera-15"/>
    <s v="06/02/1983 2:38 a.m."/>
    <x v="26"/>
    <s v="200/39 (200L) | Baikonur Cosmodrome, Republic of Kazakhstan"/>
    <x v="0"/>
    <x v="0"/>
    <x v="0"/>
  </r>
  <r>
    <s v="Proton-K/D-1 | Venera-16"/>
    <x v="0"/>
    <s v="Soviet Space Program"/>
    <s v="Proton-K/D-1"/>
    <s v="Venera-16"/>
    <s v="06/07/1983 2:32 a.m."/>
    <x v="26"/>
    <s v="200/40 | Baikonur Cosmodrome, Republic of Kazakhstan"/>
    <x v="0"/>
    <x v="0"/>
    <x v="0"/>
  </r>
  <r>
    <s v="Soyuz U | Resurs-F1 17F41 22L"/>
    <x v="0"/>
    <s v="Soviet Space Program"/>
    <s v="Soyuz U"/>
    <s v="Resurs-F1 17F41 22L"/>
    <s v="06/07/1983 7:50 a.m."/>
    <x v="26"/>
    <s v="41/1 | Plesetsk Cosmodrome, Russian Federation"/>
    <x v="3"/>
    <x v="3"/>
    <x v="3"/>
  </r>
  <r>
    <s v="Atlas H | Parcae 6A,B,C &amp; MSD 6"/>
    <x v="0"/>
    <s v="United States Air Force"/>
    <s v="Atlas H"/>
    <s v="Parcae 6A,B,C &amp; MSD 6"/>
    <s v="06/09/1983 11:23 p.m."/>
    <x v="26"/>
    <s v="Space Launch Complex 3E | Vandenberg SFB, CA, USA"/>
    <x v="1"/>
    <x v="1"/>
    <x v="1"/>
  </r>
  <r>
    <s v="Soyuz U | Zenit-6U 79"/>
    <x v="0"/>
    <s v="Soviet Space Program"/>
    <s v="Soyuz U"/>
    <s v="Zenit-6U 79"/>
    <s v="06/14/1983 12:15 p.m."/>
    <x v="26"/>
    <s v="43/4 (43R) | Plesetsk Cosmodrome, Russian Federation"/>
    <x v="3"/>
    <x v="3"/>
    <x v="3"/>
  </r>
  <r>
    <s v="Ariane 1 | ECS 1"/>
    <x v="0"/>
    <s v="Arianespace"/>
    <s v="Ariane 1"/>
    <s v="ECS 1"/>
    <s v="06/16/1983 11:59 a.m."/>
    <x v="26"/>
    <s v="Ariane Launch Area 1 | Kourou, French Guiana"/>
    <x v="7"/>
    <x v="7"/>
    <x v="7"/>
  </r>
  <r>
    <s v="Space Shuttle Challenger / OV-099 | STS-7"/>
    <x v="0"/>
    <s v="Rockwell International"/>
    <s v="Space Shuttle"/>
    <s v="STS-7"/>
    <s v="06/18/1983 11:33 a.m."/>
    <x v="26"/>
    <s v="Launch Complex 39A | Kennedy Space Center, FL, USA"/>
    <x v="1"/>
    <x v="1"/>
    <x v="1"/>
  </r>
  <r>
    <s v="Titan 34D | KH-9 18"/>
    <x v="0"/>
    <s v="United States Air Force"/>
    <s v="Titan 34D"/>
    <s v="KH-9 18"/>
    <s v="06/20/1983 6:45 p.m."/>
    <x v="26"/>
    <s v="Space Launch Complex 4E | Vandenberg SFB, CA, USA"/>
    <x v="1"/>
    <x v="1"/>
    <x v="1"/>
  </r>
  <r>
    <s v="Tsiklon-3 | Tselina-D 42"/>
    <x v="0"/>
    <s v="Soviet Space Program"/>
    <s v="Tsiklon-3"/>
    <s v="Tselina-D 42"/>
    <s v="06/22/1983 11:58 p.m."/>
    <x v="26"/>
    <s v="32/2 | Plesetsk Cosmodrome, Russian Federation"/>
    <x v="3"/>
    <x v="3"/>
    <x v="3"/>
  </r>
  <r>
    <s v="Soyuz-U | Soyuz T-9"/>
    <x v="0"/>
    <s v="Soviet Space Program"/>
    <s v="Soyuz U"/>
    <s v="Soyuz T-9"/>
    <s v="06/27/1983 9:12 a.m."/>
    <x v="26"/>
    <s v="1/5 | Baikonur Cosmodrome, Republic of Kazakhstan"/>
    <x v="0"/>
    <x v="0"/>
    <x v="0"/>
  </r>
  <r>
    <s v="Scout D-1 | HILAT"/>
    <x v="0"/>
    <s v="United States Air Force"/>
    <s v="Scout D-1"/>
    <s v="HILAT"/>
    <s v="06/27/1983 3:37 p.m."/>
    <x v="26"/>
    <s v="Space Launch Complex 5 | Vandenberg SFB, CA, USA"/>
    <x v="1"/>
    <x v="1"/>
    <x v="1"/>
  </r>
  <r>
    <s v="Soyuz U | Yantar-2K 30"/>
    <x v="0"/>
    <s v="Soviet Space Program"/>
    <s v="Soyuz U"/>
    <s v="Yantar-2K 30"/>
    <s v="06/28/1983 3 p.m."/>
    <x v="26"/>
    <s v="41/1 | Plesetsk Cosmodrome, Russian Federation"/>
    <x v="3"/>
    <x v="3"/>
    <x v="3"/>
  </r>
  <r>
    <s v="Delta 3920/PAM | Galaxy 1"/>
    <x v="0"/>
    <s v="United States Air Force"/>
    <s v="Delta 3920/PAM"/>
    <s v="Galaxy 1"/>
    <s v="06/28/1983 11:08 p.m."/>
    <x v="26"/>
    <s v="Space Launch Complex 17B | Cape Canaveral, FL, USA"/>
    <x v="1"/>
    <x v="1"/>
    <x v="1"/>
  </r>
  <r>
    <s v="Proton-K/DM | Gorizont 7"/>
    <x v="0"/>
    <s v="Soviet Space Program"/>
    <s v="Proton-K/DM"/>
    <s v="Gorizont 7"/>
    <s v="06/30/1983 11:56 p.m."/>
    <x v="26"/>
    <s v="200/39 (200L) | Baikonur Cosmodrome, Republic of Kazakhstan"/>
    <x v="0"/>
    <x v="0"/>
    <x v="0"/>
  </r>
  <r>
    <s v="Molniya-M | Prognoz-9"/>
    <x v="0"/>
    <s v="Soviet Space Program"/>
    <s v="Molniya-M"/>
    <s v="Prognoz-9"/>
    <s v="07/01/1983 12:17 p.m."/>
    <x v="26"/>
    <s v="31/6 | Baikonur Cosmodrome, Republic of Kazakhstan"/>
    <x v="0"/>
    <x v="0"/>
    <x v="0"/>
  </r>
  <r>
    <s v="Soyuz U | Zenit-6U 80"/>
    <x v="0"/>
    <s v="Soviet Space Program"/>
    <s v="Soyuz U"/>
    <s v="Zenit-6U 80"/>
    <s v="07/05/1983 7:50 a.m."/>
    <x v="26"/>
    <s v="41/1 | Plesetsk Cosmodrome, Russian Federation"/>
    <x v="3"/>
    <x v="3"/>
    <x v="3"/>
  </r>
  <r>
    <s v="Kosmos-3M | Strela-1M 265-272"/>
    <x v="0"/>
    <s v="Soviet Space Program"/>
    <s v="Kosmos-3M"/>
    <s v="Strela-1M 265-272"/>
    <s v="07/06/1983 12:31 a.m."/>
    <x v="26"/>
    <s v="132/2 | Plesetsk Cosmodrome, Russian Federation"/>
    <x v="3"/>
    <x v="3"/>
    <x v="3"/>
  </r>
  <r>
    <s v="Molniya-M | US-K 30"/>
    <x v="0"/>
    <s v="Soviet Space Program"/>
    <s v="Molniya-M"/>
    <s v="US-K 30"/>
    <s v="07/08/1983 7:21 p.m."/>
    <x v="26"/>
    <s v="43/3 (43L) | Plesetsk Cosmodrome, Russian Federation"/>
    <x v="3"/>
    <x v="3"/>
    <x v="3"/>
  </r>
  <r>
    <s v="Soyuz U | Zenit-6U 81"/>
    <x v="0"/>
    <s v="Soviet Space Program"/>
    <s v="Soyuz U"/>
    <s v="Zenit-6U 81"/>
    <s v="07/13/1983 9:40 a.m."/>
    <x v="26"/>
    <s v="1/5 | Baikonur Cosmodrome, Republic of Kazakhstan"/>
    <x v="0"/>
    <x v="0"/>
    <x v="0"/>
  </r>
  <r>
    <s v="Atlas E/SGS-2 | GPS 8"/>
    <x v="0"/>
    <s v="United States Air Force"/>
    <s v="Atlas E/SGS-2"/>
    <s v="GPS 8"/>
    <s v="07/14/1983 10:21 a.m."/>
    <x v="26"/>
    <s v="Space Launch Complex 3W | Vandenberg SFB, CA, USA"/>
    <x v="1"/>
    <x v="1"/>
    <x v="1"/>
  </r>
  <r>
    <s v="Molniya-M | Molniya-1K 58"/>
    <x v="0"/>
    <s v="Soviet Space Program"/>
    <s v="Molniya-M"/>
    <s v="Molniya-1K 58"/>
    <s v="07/19/1983 3:14 p.m."/>
    <x v="26"/>
    <s v="1/5 | Baikonur Cosmodrome, Republic of Kazakhstan"/>
    <x v="0"/>
    <x v="0"/>
    <x v="0"/>
  </r>
  <r>
    <s v="Soyuz U | Resurs-F1 17F41 23L"/>
    <x v="0"/>
    <s v="Soviet Space Program"/>
    <s v="Soyuz U"/>
    <s v="Resurs-F1 17F41 23L"/>
    <s v="07/20/1983 8 a.m."/>
    <x v="26"/>
    <s v="43/4 (43R) | Plesetsk Cosmodrome, Russian Federation"/>
    <x v="3"/>
    <x v="3"/>
    <x v="3"/>
  </r>
  <r>
    <s v="Vostok 8A92M | Resurs-OE 1"/>
    <x v="0"/>
    <s v="Soviet Space Program"/>
    <s v="Vostok 8A92M"/>
    <s v="Resurs-OE 1"/>
    <s v="07/24/1983 5:50 a.m."/>
    <x v="26"/>
    <s v="31/6 | Baikonur Cosmodrome, Republic of Kazakhstan"/>
    <x v="0"/>
    <x v="0"/>
    <x v="0"/>
  </r>
  <r>
    <s v="Soyuz U | Zenit-6U 82"/>
    <x v="0"/>
    <s v="Soviet Space Program"/>
    <s v="Soyuz U"/>
    <s v="Zenit-6U 82"/>
    <s v="07/26/1983 noon"/>
    <x v="26"/>
    <s v="16/2 | Plesetsk Cosmodrome, Russian Federation"/>
    <x v="3"/>
    <x v="3"/>
    <x v="3"/>
  </r>
  <r>
    <s v="Delta 3920/PAM | Telstar 301"/>
    <x v="0"/>
    <s v="United States Air Force"/>
    <s v="Delta 3920/PAM"/>
    <s v="Telstar 301"/>
    <s v="07/28/1983 10:49 p.m."/>
    <x v="26"/>
    <s v="Space Launch Complex 17A | Cape Canaveral, FL, USA"/>
    <x v="1"/>
    <x v="1"/>
    <x v="1"/>
  </r>
  <r>
    <s v="Titan 34B | Jumpseat 7"/>
    <x v="0"/>
    <s v="United States Air Force"/>
    <s v="Titan 34B"/>
    <s v="Jumpseat 7"/>
    <s v="07/31/1983 3:41 p.m."/>
    <x v="26"/>
    <s v="Space Launch Complex 4W | Vandenberg SFB, CA, USA"/>
    <x v="1"/>
    <x v="1"/>
    <x v="1"/>
  </r>
  <r>
    <s v="Kosmos-3M | Strela-2M 32"/>
    <x v="0"/>
    <s v="Soviet Space Program"/>
    <s v="Kosmos-3M"/>
    <s v="Strela-2M 32"/>
    <s v="08/03/1983 12:40 p.m."/>
    <x v="26"/>
    <s v="132/2 | Plesetsk Cosmodrome, Russian Federation"/>
    <x v="3"/>
    <x v="3"/>
    <x v="3"/>
  </r>
  <r>
    <s v="Soyuz U | Resurs-F1 17F41 25L"/>
    <x v="0"/>
    <s v="Soviet Space Program"/>
    <s v="Soyuz U"/>
    <s v="Resurs-F1 17F41 25L"/>
    <s v="08/05/1983 9:20 a.m."/>
    <x v="26"/>
    <s v="43/4 (43R) | Plesetsk Cosmodrome, Russian Federation"/>
    <x v="3"/>
    <x v="3"/>
    <x v="3"/>
  </r>
  <r>
    <s v="N-2 | Sakura 2B"/>
    <x v="0"/>
    <s v="National Space Development Agency of Japan"/>
    <s v="N-2"/>
    <s v="Sakura 2B"/>
    <s v="08/05/1983 8:29 p.m."/>
    <x v="26"/>
    <s v="Unknown Pad | Tanegashima, Japan"/>
    <x v="5"/>
    <x v="5"/>
    <x v="5"/>
  </r>
  <r>
    <s v="Soyuz U | Zenit-6U 83"/>
    <x v="0"/>
    <s v="Soviet Space Program"/>
    <s v="Soyuz U"/>
    <s v="Zenit-6U 83"/>
    <s v="08/09/1983 11:20 a.m."/>
    <x v="26"/>
    <s v="43/4 (43R) | Plesetsk Cosmodrome, Russian Federation"/>
    <x v="3"/>
    <x v="3"/>
    <x v="3"/>
  </r>
  <r>
    <s v="Soyuz U | Yantar-4K1 10"/>
    <x v="0"/>
    <s v="Soviet Space Program"/>
    <s v="Soyuz U"/>
    <s v="Yantar-4K1 10"/>
    <s v="08/10/1983 1 p.m."/>
    <x v="26"/>
    <s v="1/5 | Baikonur Cosmodrome, Republic of Kazakhstan"/>
    <x v="0"/>
    <x v="0"/>
    <x v="0"/>
  </r>
  <r>
    <s v="Proton | Uragan 2 &amp;3"/>
    <x v="0"/>
    <s v="Soviet Space Program"/>
    <s v="Proton"/>
    <s v="Uragan 2 &amp;3"/>
    <s v="08/10/1983 6:24 p.m."/>
    <x v="26"/>
    <s v="200/39 (200L) | Baikonur Cosmodrome, Republic of Kazakhstan"/>
    <x v="0"/>
    <x v="0"/>
    <x v="0"/>
  </r>
  <r>
    <s v="Soyuz U | Progress 17"/>
    <x v="0"/>
    <s v="Soviet Space Program"/>
    <s v="Soyuz U"/>
    <s v="—"/>
    <s v="08/17/1983 12:08 p.m."/>
    <x v="26"/>
    <s v="1/5 | Baikonur Cosmodrome, Republic of Kazakhstan"/>
    <x v="0"/>
    <x v="0"/>
    <x v="0"/>
  </r>
  <r>
    <s v="Long March 2 | FSW-0 5"/>
    <x v="0"/>
    <s v="Ministry of Space Industry"/>
    <s v="Long March 2"/>
    <s v="FSW-0 5"/>
    <s v="08/19/1983 6 a.m."/>
    <x v="26"/>
    <s v="Launch Area 2B | Jiuquan, People's Republic of China"/>
    <x v="2"/>
    <x v="2"/>
    <x v="2"/>
  </r>
  <r>
    <s v="Soyuz U | Zenit-6U 84"/>
    <x v="0"/>
    <s v="Soviet Space Program"/>
    <s v="Soyuz U"/>
    <s v="Zenit-6U 84"/>
    <s v="08/23/1983 11:05 a.m."/>
    <x v="26"/>
    <s v="43/4 (43R) | Plesetsk Cosmodrome, Russian Federation"/>
    <x v="3"/>
    <x v="3"/>
    <x v="3"/>
  </r>
  <r>
    <s v="Proton-K/DM | Raduga 13"/>
    <x v="0"/>
    <s v="Soviet Space Program"/>
    <s v="Proton-K/DM"/>
    <s v="Raduga 13"/>
    <s v="08/25/1983 8:02 p.m."/>
    <x v="26"/>
    <s v="200/40 | Baikonur Cosmodrome, Republic of Kazakhstan"/>
    <x v="0"/>
    <x v="0"/>
    <x v="0"/>
  </r>
  <r>
    <s v="Space Shuttle Challenger / OV-099 | STS-8"/>
    <x v="0"/>
    <s v="Rockwell International"/>
    <s v="Space Shuttle"/>
    <s v="STS-8"/>
    <s v="08/30/1983 6:32 a.m."/>
    <x v="26"/>
    <s v="Launch Complex 39A | Kennedy Space Center, FL, USA"/>
    <x v="1"/>
    <x v="1"/>
    <x v="1"/>
  </r>
  <r>
    <s v="Molniya-M | Molniya-3 32L"/>
    <x v="0"/>
    <s v="Soviet Space Program"/>
    <s v="Molniya-M"/>
    <s v="Molniya-3 32L"/>
    <s v="08/30/1983 10:49 p.m."/>
    <x v="26"/>
    <s v="41/1 | Plesetsk Cosmodrome, Russian Federation"/>
    <x v="3"/>
    <x v="3"/>
    <x v="3"/>
  </r>
  <r>
    <s v="Kosmos-3M | Taifun-2 17"/>
    <x v="0"/>
    <s v="Soviet Space Program"/>
    <s v="Kosmos-3M"/>
    <s v="Taifun-2 17"/>
    <s v="08/31/1983 6:30 a.m."/>
    <x v="26"/>
    <s v="107/1 | Kapustin Yar, Russian Federation"/>
    <x v="3"/>
    <x v="3"/>
    <x v="3"/>
  </r>
  <r>
    <s v="Soyuz U | Zenit-4MKT 24"/>
    <x v="0"/>
    <s v="Soviet Space Program"/>
    <s v="Soyuz U"/>
    <s v="Zenit-4MKT 24"/>
    <s v="09/03/1983 10:15 a.m."/>
    <x v="26"/>
    <s v="43/4 (43R) | Plesetsk Cosmodrome, Russian Federation"/>
    <x v="3"/>
    <x v="3"/>
    <x v="3"/>
  </r>
  <r>
    <s v="Soyuz U | Yantar-4K1 11"/>
    <x v="0"/>
    <s v="Soviet Space Program"/>
    <s v="Soyuz U"/>
    <s v="Yantar-4K1 11"/>
    <s v="09/07/1983 1:24 p.m."/>
    <x v="26"/>
    <s v="16/2 | Plesetsk Cosmodrome, Russian Federation"/>
    <x v="3"/>
    <x v="3"/>
    <x v="3"/>
  </r>
  <r>
    <s v="Delta 3924 | Satcom 2R"/>
    <x v="0"/>
    <s v="United States Air Force"/>
    <s v="Delta 3924"/>
    <s v="Satcom 2R"/>
    <s v="09/08/1983 10:52 p.m."/>
    <x v="26"/>
    <s v="Space Launch Complex 17B | Cape Canaveral, FL, USA"/>
    <x v="1"/>
    <x v="1"/>
    <x v="1"/>
  </r>
  <r>
    <s v="Soyuz U | Zenit-6U 85"/>
    <x v="0"/>
    <s v="Soviet Space Program"/>
    <s v="Soyuz U"/>
    <s v="Zenit-6U 85"/>
    <s v="09/09/1983 11 a.m."/>
    <x v="26"/>
    <s v="43/4 (43R) | Plesetsk Cosmodrome, Russian Federation"/>
    <x v="3"/>
    <x v="3"/>
    <x v="3"/>
  </r>
  <r>
    <s v="Soyuz U | Resurs-F1 17F41 24L"/>
    <x v="0"/>
    <s v="Soviet Space Program"/>
    <s v="Soyuz U"/>
    <s v="Resurs-F1 17F41 24L"/>
    <s v="09/14/1983 10:25 a.m."/>
    <x v="26"/>
    <s v="41/1 | Plesetsk Cosmodrome, Russian Federation"/>
    <x v="3"/>
    <x v="3"/>
    <x v="3"/>
  </r>
  <r>
    <s v="Soyuz U | Zenit-6U 86"/>
    <x v="0"/>
    <s v="Soviet Space Program"/>
    <s v="Soyuz U"/>
    <s v="Zenit-6U 86"/>
    <s v="09/17/1983 11:15 a.m."/>
    <x v="26"/>
    <s v="41/1 | Plesetsk Cosmodrome, Russian Federation"/>
    <x v="3"/>
    <x v="3"/>
    <x v="3"/>
  </r>
  <r>
    <s v="Delta 3920/PAM | Galaxy 2"/>
    <x v="0"/>
    <s v="United States Air Force"/>
    <s v="Delta 3920/PAM"/>
    <s v="Galaxy 2"/>
    <s v="09/22/1983 10:16 p.m."/>
    <x v="26"/>
    <s v="Space Launch Complex 17A | Cape Canaveral, FL, USA"/>
    <x v="1"/>
    <x v="1"/>
    <x v="1"/>
  </r>
  <r>
    <s v="Soyuz-U | Soyuz 7K-ST No.16L (Soyuz T-10a / T-10-1)"/>
    <x v="1"/>
    <s v="Soviet Space Program"/>
    <s v="Soyuz U"/>
    <s v="Soyuz 7K-ST No.16L (Soyuz T-10a / T-10-1)"/>
    <s v="09/26/1983 7:37 p.m."/>
    <x v="26"/>
    <s v="1/5 | Baikonur Cosmodrome, Republic of Kazakhstan"/>
    <x v="0"/>
    <x v="0"/>
    <x v="0"/>
  </r>
  <r>
    <s v="Tsiklon-3 | Okean-OE 1"/>
    <x v="0"/>
    <s v="Soviet Space Program"/>
    <s v="Tsiklon-3"/>
    <s v="Okean-OE 1"/>
    <s v="09/28/1983 7:59 a.m."/>
    <x v="26"/>
    <s v="32/1 | Plesetsk Cosmodrome, Russian Federation"/>
    <x v="3"/>
    <x v="3"/>
    <x v="3"/>
  </r>
  <r>
    <s v="Proton-K/DM | Ekran"/>
    <x v="0"/>
    <s v="Soviet Space Program"/>
    <s v="Proton-K/DM"/>
    <s v="Ekran"/>
    <s v="09/29/1983 5:37 p.m."/>
    <x v="26"/>
    <s v="200/40 | Baikonur Cosmodrome, Republic of Kazakhstan"/>
    <x v="0"/>
    <x v="0"/>
    <x v="0"/>
  </r>
  <r>
    <s v="Kosmos-3M | Taifun-2 18"/>
    <x v="0"/>
    <s v="Soviet Space Program"/>
    <s v="Kosmos-3M"/>
    <s v="Taifun-2 18"/>
    <s v="09/30/1983 11 a.m."/>
    <x v="26"/>
    <s v="132/1 (132L) | Plesetsk Cosmodrome, Russian Federation"/>
    <x v="3"/>
    <x v="3"/>
    <x v="3"/>
  </r>
  <r>
    <s v="Kosmos-3M | Taifun-1B 6"/>
    <x v="0"/>
    <s v="Soviet Space Program"/>
    <s v="Kosmos-3M"/>
    <s v="Taifun-1B 6"/>
    <s v="10/05/1983 noon"/>
    <x v="26"/>
    <s v="132/1 (132L) | Plesetsk Cosmodrome, Russian Federation"/>
    <x v="3"/>
    <x v="3"/>
    <x v="3"/>
  </r>
  <r>
    <s v="Kosmos-3M | Strela-2M 33"/>
    <x v="0"/>
    <s v="Soviet Space Program"/>
    <s v="Kosmos-3M"/>
    <s v="Strela-2M 33"/>
    <s v="10/12/1983 12:20 a.m."/>
    <x v="26"/>
    <s v="132/1 (132L) | Plesetsk Cosmodrome, Russian Federation"/>
    <x v="3"/>
    <x v="3"/>
    <x v="3"/>
  </r>
  <r>
    <s v="Soyuz U | Yantar-4K2 3"/>
    <x v="0"/>
    <s v="Soviet Space Program"/>
    <s v="Soyuz U"/>
    <s v="Yantar-4K2 3"/>
    <s v="10/14/1983 10 a.m."/>
    <x v="26"/>
    <s v="31/6 | Baikonur Cosmodrome, Republic of Kazakhstan"/>
    <x v="0"/>
    <x v="0"/>
    <x v="0"/>
  </r>
  <r>
    <s v="Ariane 1 | Intelsat 507"/>
    <x v="0"/>
    <s v="Arianespace"/>
    <s v="Ariane 1"/>
    <s v="Intelsat 507"/>
    <s v="10/19/1983 12:45 a.m."/>
    <x v="26"/>
    <s v="Ariane Launch Area 1 | Kourou, French Guiana"/>
    <x v="7"/>
    <x v="7"/>
    <x v="7"/>
  </r>
  <r>
    <s v="Soyuz U | Progress 18"/>
    <x v="0"/>
    <s v="Soviet Space Program"/>
    <s v="Soyuz U"/>
    <s v="—"/>
    <s v="10/20/1983 9:59 a.m."/>
    <x v="26"/>
    <s v="31/6 | Baikonur Cosmodrome, Republic of Kazakhstan"/>
    <x v="0"/>
    <x v="0"/>
    <x v="0"/>
  </r>
  <r>
    <s v="Soyuz U | Zenit-6U 87"/>
    <x v="0"/>
    <s v="Soviet Space Program"/>
    <s v="Soyuz U"/>
    <s v="Zenit-6U 87"/>
    <s v="10/21/1983 12:10 p.m."/>
    <x v="26"/>
    <s v="16/2 | Plesetsk Cosmodrome, Russian Federation"/>
    <x v="3"/>
    <x v="3"/>
    <x v="3"/>
  </r>
  <r>
    <s v="Kosmos-3M | Tsikada 10"/>
    <x v="0"/>
    <s v="Soviet Space Program"/>
    <s v="Kosmos-3M"/>
    <s v="Tsikada 10"/>
    <s v="10/26/1983 5:20 p.m."/>
    <x v="26"/>
    <s v="132/1 (132L) | Plesetsk Cosmodrome, Russian Federation"/>
    <x v="3"/>
    <x v="3"/>
    <x v="3"/>
  </r>
  <r>
    <s v="Vostok 8A92M | Meteor-2 10"/>
    <x v="0"/>
    <s v="Soviet Space Program"/>
    <s v="Vostok 8A92M"/>
    <s v="Meteor-2 10"/>
    <s v="10/28/1983 9 a.m."/>
    <x v="26"/>
    <s v="16/2 | Plesetsk Cosmodrome, Russian Federation"/>
    <x v="3"/>
    <x v="3"/>
    <x v="3"/>
  </r>
  <r>
    <s v="Tsiklon-2 | US-P 17"/>
    <x v="0"/>
    <s v="Soviet Space Program"/>
    <s v="Tsiklon-2"/>
    <s v="US-P 17"/>
    <s v="10/29/1983 8:30 a.m."/>
    <x v="26"/>
    <s v="90 | Baikonur Cosmodrome, Republic of Kazakhstan"/>
    <x v="0"/>
    <x v="0"/>
    <x v="0"/>
  </r>
  <r>
    <s v="Kosmos-3M | Taifun-1 16"/>
    <x v="0"/>
    <s v="Soviet Space Program"/>
    <s v="Kosmos-3M"/>
    <s v="Taifun-1 16"/>
    <s v="11/11/1983 12:30 p.m."/>
    <x v="26"/>
    <s v="132/2 | Plesetsk Cosmodrome, Russian Federation"/>
    <x v="3"/>
    <x v="3"/>
    <x v="3"/>
  </r>
  <r>
    <s v="Soyuz U | Zenit-6U 88"/>
    <x v="0"/>
    <s v="Soviet Space Program"/>
    <s v="Soyuz U"/>
    <s v="Zenit-6U 88"/>
    <s v="11/17/1983 12:15 p.m."/>
    <x v="26"/>
    <s v="16/2 | Plesetsk Cosmodrome, Russian Federation"/>
    <x v="3"/>
    <x v="3"/>
    <x v="3"/>
  </r>
  <r>
    <s v="Atlas E | DMSP-5D2 F7"/>
    <x v="0"/>
    <s v="United States Air Force"/>
    <s v="Atlas E"/>
    <s v="DMSP-5D2 F7"/>
    <s v="11/18/1983 6:32 a.m."/>
    <x v="26"/>
    <s v="Space Launch Complex 3W | Vandenberg SFB, CA, USA"/>
    <x v="1"/>
    <x v="1"/>
    <x v="1"/>
  </r>
  <r>
    <s v="Molniya-M | Molniya-1K 59"/>
    <x v="0"/>
    <s v="Soviet Space Program"/>
    <s v="Molniya-M"/>
    <s v="Molniya-1K 59"/>
    <s v="11/23/1983 4:45 p.m."/>
    <x v="26"/>
    <s v="41/1 | Plesetsk Cosmodrome, Russian Federation"/>
    <x v="3"/>
    <x v="3"/>
    <x v="3"/>
  </r>
  <r>
    <s v="Tsiklon-3 | Geo-IK 4"/>
    <x v="0"/>
    <s v="Soviet Space Program"/>
    <s v="Tsiklon-3"/>
    <s v="Geo-IK 4"/>
    <s v="11/24/1983 12:33 p.m."/>
    <x v="26"/>
    <s v="32/2 | Plesetsk Cosmodrome, Russian Federation"/>
    <x v="3"/>
    <x v="3"/>
    <x v="3"/>
  </r>
  <r>
    <s v="Space Shuttle Columbia / OV-102 | STS-9"/>
    <x v="0"/>
    <s v="Rockwell International"/>
    <s v="Space Shuttle"/>
    <s v="STS-9"/>
    <s v="11/28/1983 4 p.m."/>
    <x v="26"/>
    <s v="Launch Complex 39A | Kennedy Space Center, FL, USA"/>
    <x v="1"/>
    <x v="1"/>
    <x v="1"/>
  </r>
  <r>
    <s v="Soyuz U | Yantar-4K1 12"/>
    <x v="0"/>
    <s v="Soviet Space Program"/>
    <s v="Soyuz U"/>
    <s v="Yantar-4K1 12"/>
    <s v="11/30/1983 1:45 p.m."/>
    <x v="26"/>
    <s v="41/1 | Plesetsk Cosmodrome, Russian Federation"/>
    <x v="3"/>
    <x v="3"/>
    <x v="3"/>
  </r>
  <r>
    <s v="Proton-K/DM | Gorizont 8"/>
    <x v="0"/>
    <s v="Soviet Space Program"/>
    <s v="Proton-K/DM"/>
    <s v="Gorizont 8"/>
    <s v="11/30/1983 1:51 p.m."/>
    <x v="26"/>
    <s v="200/39 (200L) | Baikonur Cosmodrome, Republic of Kazakhstan"/>
    <x v="0"/>
    <x v="0"/>
    <x v="0"/>
  </r>
  <r>
    <s v="Soyuz U | Zenit-6U 89"/>
    <x v="0"/>
    <s v="Soviet Space Program"/>
    <s v="Soyuz U"/>
    <s v="Zenit-6U 89"/>
    <s v="12/07/1983 12:10 p.m."/>
    <x v="26"/>
    <s v="41/1 | Plesetsk Cosmodrome, Russian Federation"/>
    <x v="3"/>
    <x v="3"/>
    <x v="3"/>
  </r>
  <r>
    <s v="Kosmos-3M | Parus 40"/>
    <x v="0"/>
    <s v="Soviet Space Program"/>
    <s v="Kosmos-3M"/>
    <s v="Parus 40"/>
    <s v="12/08/1983 6:13 a.m."/>
    <x v="26"/>
    <s v="132/2 | Plesetsk Cosmodrome, Russian Federation"/>
    <x v="3"/>
    <x v="3"/>
    <x v="3"/>
  </r>
  <r>
    <s v="Soyuz U | Bion 6"/>
    <x v="0"/>
    <s v="Soviet Space Program"/>
    <s v="Soyuz U"/>
    <s v="Bion 6"/>
    <s v="12/14/1983 7 a.m."/>
    <x v="26"/>
    <s v="41/1 | Plesetsk Cosmodrome, Russian Federation"/>
    <x v="3"/>
    <x v="3"/>
    <x v="3"/>
  </r>
  <r>
    <s v="Tsiklon-3 | Tselina-D 43"/>
    <x v="0"/>
    <s v="Soviet Space Program"/>
    <s v="Tsiklon-3"/>
    <s v="Tselina-D 43"/>
    <s v="12/15/1983 12:25 p.m."/>
    <x v="26"/>
    <s v="32/2 | Plesetsk Cosmodrome, Russian Federation"/>
    <x v="3"/>
    <x v="3"/>
    <x v="3"/>
  </r>
  <r>
    <s v="Molniya-M | Molniya-3 35L"/>
    <x v="0"/>
    <s v="Soviet Space Program"/>
    <s v="Molniya-M"/>
    <s v="Molniya-3 35L"/>
    <s v="12/21/1983 6:07 a.m."/>
    <x v="26"/>
    <s v="41/1 | Plesetsk Cosmodrome, Russian Federation"/>
    <x v="3"/>
    <x v="3"/>
    <x v="3"/>
  </r>
  <r>
    <s v="Soyuz U | Yantar-1KFT 3"/>
    <x v="0"/>
    <s v="Soviet Space Program"/>
    <s v="Soyuz U"/>
    <s v="Yantar-1KFT 3"/>
    <s v="12/27/1983 9:30 a.m."/>
    <x v="26"/>
    <s v="31/6 | Baikonur Cosmodrome, Republic of Kazakhstan"/>
    <x v="0"/>
    <x v="0"/>
    <x v="0"/>
  </r>
  <r>
    <s v="K65M-RB | BOR-4 406"/>
    <x v="0"/>
    <s v="Soviet Space Program"/>
    <s v="K65M-RB"/>
    <s v="BOR-4 406"/>
    <s v="12/27/1983 10 a.m."/>
    <x v="26"/>
    <s v="107 | Kapustin Yar, Russian Federation"/>
    <x v="3"/>
    <x v="3"/>
    <x v="3"/>
  </r>
  <r>
    <s v="Molniya-M | US-K 31"/>
    <x v="0"/>
    <s v="Soviet Space Program"/>
    <s v="Molniya-M"/>
    <s v="US-K 31"/>
    <s v="12/28/1983 3:48 a.m."/>
    <x v="26"/>
    <s v="16/2 | Plesetsk Cosmodrome, Russian Federation"/>
    <x v="3"/>
    <x v="3"/>
    <x v="3"/>
  </r>
  <r>
    <s v="Proton | Uragan 4 &amp; 5"/>
    <x v="0"/>
    <s v="Soviet Space Program"/>
    <s v="Proton"/>
    <s v="Uragan 4 &amp; 5"/>
    <s v="12/29/1983 12:52 a.m."/>
    <x v="26"/>
    <s v="200/40 | Baikonur Cosmodrome, Republic of Kazakhstan"/>
    <x v="0"/>
    <x v="0"/>
    <x v="0"/>
  </r>
  <r>
    <s v="Kosmos-3M | Strela-1M 273-280"/>
    <x v="0"/>
    <s v="Soviet Space Program"/>
    <s v="Kosmos-3M"/>
    <s v="Strela-1M 273-280"/>
    <s v="01/05/1984 8:09 p.m."/>
    <x v="27"/>
    <s v="132/2 | Plesetsk Cosmodrome, Russian Federation"/>
    <x v="3"/>
    <x v="3"/>
    <x v="3"/>
  </r>
  <r>
    <s v="Soyuz U | Zenit-6U 90 (Kosmos 1530)"/>
    <x v="0"/>
    <s v="Soviet Space Program"/>
    <s v="Soyuz U"/>
    <s v="Zenit-6U 90"/>
    <s v="01/11/1984 12:20 p.m."/>
    <x v="27"/>
    <s v="43/4 (43R) | Plesetsk Cosmodrome, Russian Federation"/>
    <x v="3"/>
    <x v="3"/>
    <x v="3"/>
  </r>
  <r>
    <s v="Kosmos-3M | Parus 41"/>
    <x v="0"/>
    <s v="Soviet Space Program"/>
    <s v="Kosmos-3M"/>
    <s v="Parus 41"/>
    <s v="01/11/1984 6:08 p.m."/>
    <x v="27"/>
    <s v="132/2 | Plesetsk Cosmodrome, Russian Federation"/>
    <x v="3"/>
    <x v="3"/>
    <x v="3"/>
  </r>
  <r>
    <s v="Soyuz U | Yantar-4K2 4"/>
    <x v="0"/>
    <s v="Soviet Space Program"/>
    <s v="Soyuz U"/>
    <s v="Yantar-4K2 4"/>
    <s v="01/13/1984 2:40 p.m."/>
    <x v="27"/>
    <s v="41/1 | Plesetsk Cosmodrome, Russian Federation"/>
    <x v="3"/>
    <x v="3"/>
    <x v="3"/>
  </r>
  <r>
    <s v="N-2 | Yuri 2A"/>
    <x v="0"/>
    <s v="National Space Development Agency of Japan"/>
    <s v="N-2"/>
    <s v="Yuri 2A"/>
    <s v="01/23/1984 7:58 a.m."/>
    <x v="27"/>
    <s v="Unknown Pad | Tanegashima, Japan"/>
    <x v="5"/>
    <x v="5"/>
    <x v="5"/>
  </r>
  <r>
    <s v="Soyuz-U | Zenit-6U 91 (Kosmos 1533)"/>
    <x v="0"/>
    <s v="Soviet Space Program"/>
    <s v="Soyuz-U"/>
    <s v="Zenit-6U 91"/>
    <s v="01/26/1984 8:50 a.m."/>
    <x v="27"/>
    <s v="31/6 | Baikonur Cosmodrome, Republic of Kazakhstan"/>
    <x v="0"/>
    <x v="0"/>
    <x v="0"/>
  </r>
  <r>
    <s v="Kosmos-3M | Taifun-1 17"/>
    <x v="0"/>
    <s v="Soviet Space Program"/>
    <s v="Kosmos-3M"/>
    <s v="Taifun-1 17"/>
    <s v="01/26/1984 noon"/>
    <x v="27"/>
    <s v="132/2 | Plesetsk Cosmodrome, Russian Federation"/>
    <x v="3"/>
    <x v="3"/>
    <x v="3"/>
  </r>
  <r>
    <s v="Long March 3 | DFH-2 1"/>
    <x v="0"/>
    <s v="Ministry of Space Industry"/>
    <s v="Long March 3"/>
    <s v="DFH-2 1"/>
    <s v="01/29/1984 12:25 p.m."/>
    <x v="27"/>
    <s v="Launch Complex 3 ( LC-3 ) ( LA-1 ) | Xichang Satellite Launch Center, People's Republic of China"/>
    <x v="2"/>
    <x v="2"/>
    <x v="2"/>
  </r>
  <r>
    <s v="Titan 34D Transtage | Vortex 11"/>
    <x v="0"/>
    <s v="United States Air Force"/>
    <s v="Titan 34D Transtage"/>
    <s v="Vortex 11"/>
    <s v="01/31/1984 3:08 a.m."/>
    <x v="27"/>
    <s v="Space Launch Complex 40 | Cape Canaveral, FL, USA"/>
    <x v="1"/>
    <x v="1"/>
    <x v="1"/>
  </r>
  <r>
    <s v="Kosmos-3M | Parus 42"/>
    <x v="0"/>
    <s v="Soviet Space Program"/>
    <s v="Kosmos-3M"/>
    <s v="Parus 42"/>
    <s v="02/02/1984 5:38 p.m."/>
    <x v="27"/>
    <s v="132/1 (132L) | Plesetsk Cosmodrome, Russian Federation"/>
    <x v="3"/>
    <x v="3"/>
    <x v="3"/>
  </r>
  <r>
    <s v="Space Shuttle Challenger / OV-099 | STS-41-B"/>
    <x v="0"/>
    <s v="Lockheed Space Operations Company"/>
    <s v="Space Shuttle"/>
    <s v="STS-41-B"/>
    <s v="02/03/1984 1 p.m."/>
    <x v="27"/>
    <s v="Launch Complex 39A | Kennedy Space Center, FL, USA"/>
    <x v="1"/>
    <x v="1"/>
    <x v="1"/>
  </r>
  <r>
    <s v="Atlas H | Parcae 7A,B,C &amp; MSD 7"/>
    <x v="0"/>
    <s v="United States Air Force"/>
    <s v="Atlas H"/>
    <s v="Parcae 7A,B,C &amp; MSD 7"/>
    <s v="02/05/1984 6:44 p.m."/>
    <x v="27"/>
    <s v="Space Launch Complex 3E | Vandenberg SFB, CA, USA"/>
    <x v="1"/>
    <x v="1"/>
    <x v="1"/>
  </r>
  <r>
    <s v="Tsiklon-3 | Tselina-D 44"/>
    <x v="0"/>
    <s v="Soviet Space Program"/>
    <s v="Tsiklon-3"/>
    <s v="Tselina-D 44"/>
    <s v="02/08/1984 9:23 a.m."/>
    <x v="27"/>
    <s v="32/2 | Plesetsk Cosmodrome, Russian Federation"/>
    <x v="3"/>
    <x v="3"/>
    <x v="3"/>
  </r>
  <r>
    <s v="Soyuz-U | Soyuz T-10"/>
    <x v="0"/>
    <s v="Soviet Space Program"/>
    <s v="Soyuz U"/>
    <s v="Soyuz T-10"/>
    <s v="02/08/1984 12:07 p.m."/>
    <x v="27"/>
    <s v="31/6 | Baikonur Cosmodrome, Republic of Kazakhstan"/>
    <x v="0"/>
    <x v="0"/>
    <x v="0"/>
  </r>
  <r>
    <s v="Mu-3S | Ohzora"/>
    <x v="0"/>
    <s v="Institute of Space and Astronautical Science"/>
    <s v="Mu-3S"/>
    <s v="Ohzora"/>
    <s v="02/14/1984 8 a.m."/>
    <x v="27"/>
    <s v="Mu Center | Uchinoura Space Center, Japan"/>
    <x v="5"/>
    <x v="5"/>
    <x v="5"/>
  </r>
  <r>
    <s v="Proton-K/DM | Raduga 14"/>
    <x v="0"/>
    <s v="Soviet Space Program"/>
    <s v="Proton-K/DM"/>
    <s v="Raduga 14"/>
    <s v="02/15/1984 8:46 a.m."/>
    <x v="27"/>
    <s v="200/39 (200L) | Baikonur Cosmodrome, Republic of Kazakhstan"/>
    <x v="0"/>
    <x v="0"/>
    <x v="0"/>
  </r>
  <r>
    <s v="Soyuz U | Resurs-F1 17F41 27L"/>
    <x v="0"/>
    <s v="Soviet Space Program"/>
    <s v="Soyuz U"/>
    <s v="Resurs-F1 17F41 27L"/>
    <s v="02/16/1984 8:15 a.m."/>
    <x v="27"/>
    <s v="41/1 | Plesetsk Cosmodrome, Russian Federation"/>
    <x v="3"/>
    <x v="3"/>
    <x v="3"/>
  </r>
  <r>
    <s v="Soyuz U | Progress 19"/>
    <x v="0"/>
    <s v="Soviet Space Program"/>
    <s v="Soyuz U"/>
    <s v="—"/>
    <s v="02/21/1984 6:46 a.m."/>
    <x v="27"/>
    <s v="31/6 | Baikonur Cosmodrome, Republic of Kazakhstan"/>
    <x v="0"/>
    <x v="0"/>
    <x v="0"/>
  </r>
  <r>
    <s v="Kosmos-3M | Strela-2M 34"/>
    <x v="0"/>
    <s v="Soviet Space Program"/>
    <s v="Kosmos-3M"/>
    <s v="Strela-2M 34"/>
    <s v="02/21/1984 3:36 p.m."/>
    <x v="27"/>
    <s v="132/1 (132L) | Plesetsk Cosmodrome, Russian Federation"/>
    <x v="3"/>
    <x v="3"/>
    <x v="3"/>
  </r>
  <r>
    <s v="Soyuz U | Yantar-4K2 5"/>
    <x v="0"/>
    <s v="Soviet Space Program"/>
    <s v="Soyuz U"/>
    <s v="Yantar-4K2 5"/>
    <s v="02/28/1984 1:59 p.m."/>
    <x v="27"/>
    <s v="16/2 | Plesetsk Cosmodrome, Russian Federation"/>
    <x v="3"/>
    <x v="3"/>
    <x v="3"/>
  </r>
  <r>
    <s v="Delta 3920 | Landsat 5"/>
    <x v="0"/>
    <s v="United States Air Force"/>
    <s v="Delta 3920"/>
    <s v="Landsat 5"/>
    <s v="03/01/1984 5:59 p.m."/>
    <x v="27"/>
    <s v="Space Launch Complex 2W | Vandenberg SFB, CA, USA"/>
    <x v="1"/>
    <x v="1"/>
    <x v="1"/>
  </r>
  <r>
    <s v="Proton-K/DM | Potok 2"/>
    <x v="0"/>
    <s v="Soviet Space Program"/>
    <s v="Proton-K/DM"/>
    <s v="Potok 2"/>
    <s v="03/02/1984 3:54 a.m."/>
    <x v="27"/>
    <s v="200/40 | Baikonur Cosmodrome, Republic of Kazakhstan"/>
    <x v="0"/>
    <x v="0"/>
    <x v="0"/>
  </r>
  <r>
    <s v="Ariane 1 | Intelsat 508"/>
    <x v="0"/>
    <s v="Arianespace"/>
    <s v="Ariane 1"/>
    <s v="Intelsat 508"/>
    <s v="03/05/1984 12:50 a.m."/>
    <x v="27"/>
    <s v="Ariane Launch Area 1 | Kourou, French Guiana"/>
    <x v="7"/>
    <x v="7"/>
    <x v="7"/>
  </r>
  <r>
    <s v="Molniya-M | US-K 32"/>
    <x v="0"/>
    <s v="Soviet Space Program"/>
    <s v="Molniya-M"/>
    <s v="US-K 32"/>
    <s v="03/06/1984 5:10 p.m."/>
    <x v="27"/>
    <s v="16/2 | Plesetsk Cosmodrome, Russian Federation"/>
    <x v="3"/>
    <x v="3"/>
    <x v="3"/>
  </r>
  <r>
    <s v="Soyuz-U | Zenit-6U 92"/>
    <x v="0"/>
    <s v="Soviet Space Program"/>
    <s v="Soyuz-U"/>
    <s v="Zenit-6U 92"/>
    <s v="03/07/1984 8 a.m."/>
    <x v="27"/>
    <s v="31/6 | Baikonur Cosmodrome, Republic of Kazakhstan"/>
    <x v="0"/>
    <x v="0"/>
    <x v="0"/>
  </r>
  <r>
    <s v="Soyuz U | Efir 1"/>
    <x v="0"/>
    <s v="Soviet Space Program"/>
    <s v="Soyuz U"/>
    <s v="Efir 1"/>
    <s v="03/10/1984 5 p.m."/>
    <x v="27"/>
    <s v="41/1 | Plesetsk Cosmodrome, Russian Federation"/>
    <x v="3"/>
    <x v="3"/>
    <x v="3"/>
  </r>
  <r>
    <s v="Tsiklon-3 | Tselina-D 45"/>
    <x v="0"/>
    <s v="Soviet Space Program"/>
    <s v="Tsiklon-3"/>
    <s v="Tselina-D 45"/>
    <s v="03/15/1984 5:05 p.m."/>
    <x v="27"/>
    <s v="32/2 | Plesetsk Cosmodrome, Russian Federation"/>
    <x v="3"/>
    <x v="3"/>
    <x v="3"/>
  </r>
  <r>
    <s v="Proton-K/DM | Ekran"/>
    <x v="0"/>
    <s v="Soviet Space Program"/>
    <s v="Proton-K/DM"/>
    <s v="Ekran"/>
    <s v="03/16/1984 2 p.m."/>
    <x v="27"/>
    <s v="200/39 (200L) | Baikonur Cosmodrome, Republic of Kazakhstan"/>
    <x v="0"/>
    <x v="0"/>
    <x v="0"/>
  </r>
  <r>
    <s v="Molniya-M | Molniya-1T 60"/>
    <x v="0"/>
    <s v="Soviet Space Program"/>
    <s v="Molniya-M"/>
    <s v="Molniya-1T 60"/>
    <s v="03/16/1984 11:29 p.m."/>
    <x v="27"/>
    <s v="41/1 | Plesetsk Cosmodrome, Russian Federation"/>
    <x v="3"/>
    <x v="3"/>
    <x v="3"/>
  </r>
  <r>
    <s v="Soyuz-U-PVB | Zenit-6U 93"/>
    <x v="0"/>
    <s v="Soviet Space Program"/>
    <s v="Soyuz-U-PVB"/>
    <s v="Zenit-6U 93"/>
    <s v="03/21/1984 11:05 a.m."/>
    <x v="27"/>
    <s v="43/4 (43R) | Plesetsk Cosmodrome, Russian Federation"/>
    <x v="3"/>
    <x v="3"/>
    <x v="3"/>
  </r>
  <r>
    <s v="Proton-K/DM | US-KS 2"/>
    <x v="0"/>
    <s v="Soviet Space Program"/>
    <s v="Proton-K/DM"/>
    <s v="US-KS 2"/>
    <s v="03/29/1984 5:52 a.m."/>
    <x v="27"/>
    <s v="200/40 | Baikonur Cosmodrome, Republic of Kazakhstan"/>
    <x v="0"/>
    <x v="0"/>
    <x v="0"/>
  </r>
  <r>
    <s v="Soyuz-U | Soyuz T-11"/>
    <x v="0"/>
    <s v="Soviet Space Program"/>
    <s v="Soyuz U"/>
    <s v="Soyuz T-11"/>
    <s v="04/03/1984 1:08 p.m."/>
    <x v="27"/>
    <s v="31/6 | Baikonur Cosmodrome, Republic of Kazakhstan"/>
    <x v="0"/>
    <x v="0"/>
    <x v="0"/>
  </r>
  <r>
    <s v="Molniya-M | US-K 33"/>
    <x v="0"/>
    <s v="Soviet Space Program"/>
    <s v="Molniya-M"/>
    <s v="US-K 33"/>
    <s v="04/04/1984 1:40 a.m."/>
    <x v="27"/>
    <s v="16/2 | Plesetsk Cosmodrome, Russian Federation"/>
    <x v="3"/>
    <x v="3"/>
    <x v="3"/>
  </r>
  <r>
    <s v="Space Shuttle Challenger OV-099 | STS-41-C"/>
    <x v="0"/>
    <s v="Lockheed Space Operations Company"/>
    <s v="Space Shuttle"/>
    <s v="STS-41-C"/>
    <s v="04/06/1984 1:58 p.m."/>
    <x v="27"/>
    <s v="Launch Complex 39A | Kennedy Space Center, FL, USA"/>
    <x v="1"/>
    <x v="1"/>
    <x v="1"/>
  </r>
  <r>
    <s v="Long March 3 | DFH-2 2"/>
    <x v="0"/>
    <s v="Ministry of Space Industry"/>
    <s v="Long March 3"/>
    <s v="DFH-2 2"/>
    <s v="04/08/1984 11:20 a.m."/>
    <x v="27"/>
    <s v="Launch Complex 3 ( LC-3 ) ( LA-1 ) | Xichang Satellite Launch Center, People's Republic of China"/>
    <x v="2"/>
    <x v="2"/>
    <x v="2"/>
  </r>
  <r>
    <s v="Soyuz U | Yantar-4K2 6"/>
    <x v="0"/>
    <s v="Soviet Space Program"/>
    <s v="Soyuz U"/>
    <s v="Yantar-4K2 6"/>
    <s v="04/10/1984 2 p.m."/>
    <x v="27"/>
    <s v="41/1 | Plesetsk Cosmodrome, Russian Federation"/>
    <x v="3"/>
    <x v="3"/>
    <x v="3"/>
  </r>
  <r>
    <s v="Titan 34D Transtage | DSP 11"/>
    <x v="0"/>
    <s v="United States Air Force"/>
    <s v="Titan 34D Transtage"/>
    <s v="DSP 11"/>
    <s v="04/14/1984 4:52 p.m."/>
    <x v="27"/>
    <s v="Space Launch Complex 40 | Cape Canaveral, FL, USA"/>
    <x v="1"/>
    <x v="1"/>
    <x v="1"/>
  </r>
  <r>
    <s v="Soyuz-U2 | Progress 20"/>
    <x v="0"/>
    <s v="Soviet Space Program"/>
    <s v="Soyuz-U"/>
    <s v="—"/>
    <s v="04/15/1984 8:12 a.m."/>
    <x v="27"/>
    <s v="31/6 | Baikonur Cosmodrome, Republic of Kazakhstan"/>
    <x v="0"/>
    <x v="0"/>
    <x v="0"/>
  </r>
  <r>
    <s v="Titan 24B | KH-8 54"/>
    <x v="0"/>
    <s v="United States Air Force"/>
    <s v="Titan 24B"/>
    <s v="KH-8 54"/>
    <s v="04/17/1984 6:45 p.m."/>
    <x v="27"/>
    <s v="Space Launch Complex 4W | Vandenberg SFB, CA, USA"/>
    <x v="1"/>
    <x v="1"/>
    <x v="1"/>
  </r>
  <r>
    <s v="Soyuz U | Zenit-6U 94"/>
    <x v="0"/>
    <s v="Soviet Space Program"/>
    <s v="Soyuz U"/>
    <s v="Zenit-6U 94"/>
    <s v="04/19/1984 11:40 a.m."/>
    <x v="27"/>
    <s v="16/2 | Plesetsk Cosmodrome, Russian Federation"/>
    <x v="3"/>
    <x v="3"/>
    <x v="3"/>
  </r>
  <r>
    <s v="Proton-K/DM | Gorizont 9"/>
    <x v="0"/>
    <s v="Soviet Space Program"/>
    <s v="Proton-K/DM"/>
    <s v="Gorizont 9"/>
    <s v="04/22/1984 4:21 a.m."/>
    <x v="27"/>
    <s v="200/39 (200L) | Baikonur Cosmodrome, Republic of Kazakhstan"/>
    <x v="0"/>
    <x v="0"/>
    <x v="0"/>
  </r>
  <r>
    <s v="Soyuz U | Progress 21"/>
    <x v="0"/>
    <s v="Soviet Space Program"/>
    <s v="Soyuz U"/>
    <s v="—"/>
    <s v="05/07/1984 10:47 p.m."/>
    <x v="27"/>
    <s v="31/6 | Baikonur Cosmodrome, Republic of Kazakhstan"/>
    <x v="0"/>
    <x v="0"/>
    <x v="0"/>
  </r>
  <r>
    <s v="Kosmos-3M | Parus 43"/>
    <x v="0"/>
    <s v="Soviet Space Program"/>
    <s v="Kosmos-3M"/>
    <s v="Parus 43"/>
    <s v="05/11/1984 6:19 a.m."/>
    <x v="27"/>
    <s v="132/2 | Plesetsk Cosmodrome, Russian Federation"/>
    <x v="3"/>
    <x v="3"/>
    <x v="3"/>
  </r>
  <r>
    <s v="Soyuz U | Zenit-6U 95"/>
    <x v="0"/>
    <s v="Soviet Space Program"/>
    <s v="Soyuz U"/>
    <s v="Zenit-6U 95"/>
    <s v="05/11/1984 1 p.m."/>
    <x v="27"/>
    <s v="41/1 | Plesetsk Cosmodrome, Russian Federation"/>
    <x v="3"/>
    <x v="3"/>
    <x v="3"/>
  </r>
  <r>
    <s v="Soyuz U | Yantar-4KS1 2"/>
    <x v="0"/>
    <s v="Soviet Space Program"/>
    <s v="Soyuz U"/>
    <s v="Yantar-4KS1 2"/>
    <s v="05/14/1984 2 p.m."/>
    <x v="27"/>
    <s v="31/6 | Baikonur Cosmodrome, Republic of Kazakhstan"/>
    <x v="0"/>
    <x v="0"/>
    <x v="0"/>
  </r>
  <r>
    <s v="Kosmos-3M | Tsikada 11"/>
    <x v="0"/>
    <s v="Soviet Space Program"/>
    <s v="Kosmos-3M"/>
    <s v="Tsikada 11"/>
    <s v="05/17/1984 2:43 p.m."/>
    <x v="27"/>
    <s v="132/1 (132L) | Plesetsk Cosmodrome, Russian Federation"/>
    <x v="3"/>
    <x v="3"/>
    <x v="3"/>
  </r>
  <r>
    <s v="Proton | Uragan 6 &amp; 7"/>
    <x v="0"/>
    <s v="Soviet Space Program"/>
    <s v="Proton"/>
    <s v="Uragan 6 &amp; 7"/>
    <s v="05/19/1984 3:10 p.m."/>
    <x v="27"/>
    <s v="200/40 | Baikonur Cosmodrome, Republic of Kazakhstan"/>
    <x v="0"/>
    <x v="0"/>
    <x v="0"/>
  </r>
  <r>
    <s v="Soyuz U | Zenit-4MKT 25"/>
    <x v="0"/>
    <s v="Soviet Space Program"/>
    <s v="Soyuz U"/>
    <s v="Zenit-4MKT 25"/>
    <s v="05/22/1984 8:30 a.m."/>
    <x v="27"/>
    <s v="43/4 (43R) | Plesetsk Cosmodrome, Russian Federation"/>
    <x v="3"/>
    <x v="3"/>
    <x v="3"/>
  </r>
  <r>
    <s v="Ariane 1 | Spacenet 1"/>
    <x v="0"/>
    <s v="Arianespace"/>
    <s v="Ariane 1"/>
    <s v="Spacenet 1"/>
    <s v="05/23/1984 1:33 a.m."/>
    <x v="27"/>
    <s v="Ariane Launch Area 1 | Kourou, French Guiana"/>
    <x v="7"/>
    <x v="7"/>
    <x v="7"/>
  </r>
  <r>
    <s v="Soyuz U | Yantar-4K2 7"/>
    <x v="0"/>
    <s v="Soviet Space Program"/>
    <s v="Soyuz U"/>
    <s v="Yantar-4K2 7"/>
    <s v="05/25/1984 11:30 a.m."/>
    <x v="27"/>
    <s v="16/2 | Plesetsk Cosmodrome, Russian Federation"/>
    <x v="3"/>
    <x v="3"/>
    <x v="3"/>
  </r>
  <r>
    <s v="Soyuz U | Progress 22"/>
    <x v="0"/>
    <s v="Soviet Space Program"/>
    <s v="Soyuz U"/>
    <s v="—"/>
    <s v="05/28/1984 2:12 p.m."/>
    <x v="27"/>
    <s v="31/6 | Baikonur Cosmodrome, Republic of Kazakhstan"/>
    <x v="0"/>
    <x v="0"/>
    <x v="0"/>
  </r>
  <r>
    <s v="Kosmos-3M | Strela-1M 281-288"/>
    <x v="0"/>
    <s v="Soviet Space Program"/>
    <s v="Kosmos-3M"/>
    <s v="Strela-1M 281-288"/>
    <s v="05/28/1984 9:52 p.m."/>
    <x v="27"/>
    <s v="132/2 | Plesetsk Cosmodrome, Russian Federation"/>
    <x v="3"/>
    <x v="3"/>
    <x v="3"/>
  </r>
  <r>
    <s v="Tsiklon-2 | US-P 18"/>
    <x v="0"/>
    <s v="Soviet Space Program"/>
    <s v="Tsiklon-2"/>
    <s v="US-P 18"/>
    <s v="05/30/1984 6:46 p.m."/>
    <x v="27"/>
    <s v="90 | Baikonur Cosmodrome, Republic of Kazakhstan"/>
    <x v="0"/>
    <x v="0"/>
    <x v="0"/>
  </r>
  <r>
    <s v="Soyuz U | Zenit-6U 96"/>
    <x v="0"/>
    <s v="Soviet Space Program"/>
    <s v="Soyuz U"/>
    <s v="Zenit-6U 96"/>
    <s v="06/01/1984 1:50 p.m."/>
    <x v="27"/>
    <s v="43/4 (43R) | Plesetsk Cosmodrome, Russian Federation"/>
    <x v="3"/>
    <x v="3"/>
    <x v="3"/>
  </r>
  <r>
    <s v="Molniya-M | US-K 34"/>
    <x v="0"/>
    <s v="Soviet Space Program"/>
    <s v="Molniya-M"/>
    <s v="US-K 34"/>
    <s v="06/06/1984 3:33 p.m."/>
    <x v="27"/>
    <s v="16/2 | Plesetsk Cosmodrome, Russian Federation"/>
    <x v="3"/>
    <x v="3"/>
    <x v="3"/>
  </r>
  <r>
    <s v="Kosmos-3M | Strela-2M 35"/>
    <x v="0"/>
    <s v="Soviet Space Program"/>
    <s v="Kosmos-3M"/>
    <s v="Strela-2M 35"/>
    <s v="06/08/1984 11:28 a.m."/>
    <x v="27"/>
    <s v="132/1 (132L) | Plesetsk Cosmodrome, Russian Federation"/>
    <x v="3"/>
    <x v="3"/>
    <x v="3"/>
  </r>
  <r>
    <s v="Atlas G Centaur | Intelsat 509"/>
    <x v="0"/>
    <s v="United States Air Force"/>
    <s v="Atlas G Centaur"/>
    <s v="Intelsat 509"/>
    <s v="06/09/1984 11:03 p.m."/>
    <x v="27"/>
    <s v="Launch Complex 36B | Cape Canaveral, FL, USA"/>
    <x v="1"/>
    <x v="1"/>
    <x v="1"/>
  </r>
  <r>
    <s v="Soyuz U | Zenit-8 1"/>
    <x v="0"/>
    <s v="Soviet Space Program"/>
    <s v="Soyuz U"/>
    <s v="Zenit-8 1"/>
    <s v="06/11/1984 8:40 a.m."/>
    <x v="27"/>
    <s v="1/5 | Baikonur Cosmodrome, Republic of Kazakhstan"/>
    <x v="0"/>
    <x v="0"/>
    <x v="0"/>
  </r>
  <r>
    <s v="Atlas E/SGS-2 | GPS 9"/>
    <x v="0"/>
    <s v="United States Air Force"/>
    <s v="Atlas E/SGS-2"/>
    <s v="GPS 9"/>
    <s v="06/13/1984 11:37 a.m."/>
    <x v="27"/>
    <s v="Space Launch Complex 3W | Vandenberg SFB, CA, USA"/>
    <x v="1"/>
    <x v="1"/>
    <x v="1"/>
  </r>
  <r>
    <s v="Soyuz U | Resurs-F1 17F41 26L"/>
    <x v="0"/>
    <s v="Soviet Space Program"/>
    <s v="Soyuz U"/>
    <s v="Resurs-F1 17F41 26L"/>
    <s v="06/15/1984 8:20 a.m."/>
    <x v="27"/>
    <s v="41/1 | Plesetsk Cosmodrome, Russian Federation"/>
    <x v="3"/>
    <x v="3"/>
    <x v="3"/>
  </r>
  <r>
    <s v="Soyuz U | Zenit-6U 97"/>
    <x v="0"/>
    <s v="Soviet Space Program"/>
    <s v="Soyuz U"/>
    <s v="Zenit-6U 97"/>
    <s v="06/19/1984 10:55 a.m."/>
    <x v="27"/>
    <s v="16/2 | Plesetsk Cosmodrome, Russian Federation"/>
    <x v="3"/>
    <x v="3"/>
    <x v="3"/>
  </r>
  <r>
    <s v="Kosmos-3M | Nadezhda 3"/>
    <x v="0"/>
    <s v="Soviet Space Program"/>
    <s v="Kosmos-3M"/>
    <s v="Nadezhda 3"/>
    <s v="06/21/1984 7:40 p.m."/>
    <x v="27"/>
    <s v="132/2 | Plesetsk Cosmodrome, Russian Federation"/>
    <x v="3"/>
    <x v="3"/>
    <x v="3"/>
  </r>
  <r>
    <s v="Proton-K/DM | Raduga 15"/>
    <x v="0"/>
    <s v="Soviet Space Program"/>
    <s v="Proton-K/DM"/>
    <s v="Raduga 15"/>
    <s v="06/22/1984 12:20 a.m."/>
    <x v="27"/>
    <s v="200/39 (200L) | Baikonur Cosmodrome, Republic of Kazakhstan"/>
    <x v="0"/>
    <x v="0"/>
    <x v="0"/>
  </r>
  <r>
    <s v="Soyuz U | Resurs-F1 17F41 48L"/>
    <x v="0"/>
    <s v="Soviet Space Program"/>
    <s v="Soyuz U"/>
    <s v="Resurs-F1 17F41 48L"/>
    <s v="06/22/1984 7:40 a.m."/>
    <x v="27"/>
    <s v="41/1 | Plesetsk Cosmodrome, Russian Federation"/>
    <x v="3"/>
    <x v="3"/>
    <x v="3"/>
  </r>
  <r>
    <s v="Titan 34D | KH-9 19"/>
    <x v="0"/>
    <s v="United States Air Force"/>
    <s v="Titan 34D"/>
    <s v="KH-9 19"/>
    <s v="06/25/1984 6:47 p.m."/>
    <x v="27"/>
    <s v="Space Launch Complex 4E | Vandenberg SFB, CA, USA"/>
    <x v="1"/>
    <x v="1"/>
    <x v="1"/>
  </r>
  <r>
    <s v="Soyuz U | Yantar-4K2 8"/>
    <x v="0"/>
    <s v="Soviet Space Program"/>
    <s v="Soyuz U"/>
    <s v="Yantar-4K2 8"/>
    <s v="06/26/1984 3:35 p.m."/>
    <x v="27"/>
    <s v="41/1 | Plesetsk Cosmodrome, Russian Federation"/>
    <x v="3"/>
    <x v="3"/>
    <x v="3"/>
  </r>
  <r>
    <s v="Kosmos-3M | Parus 44"/>
    <x v="0"/>
    <s v="Soviet Space Program"/>
    <s v="Kosmos-3M"/>
    <s v="Parus 44"/>
    <s v="06/27/1984 4:59 a.m."/>
    <x v="27"/>
    <s v="132/2 | Plesetsk Cosmodrome, Russian Federation"/>
    <x v="3"/>
    <x v="3"/>
    <x v="3"/>
  </r>
  <r>
    <s v="Kosmos-3M | Taifun-1B 7"/>
    <x v="0"/>
    <s v="Soviet Space Program"/>
    <s v="Kosmos-3M"/>
    <s v="Taifun-1B 7"/>
    <s v="06/28/1984 1:10 p.m."/>
    <x v="27"/>
    <s v="107/1 | Kapustin Yar, Russian Federation"/>
    <x v="3"/>
    <x v="3"/>
    <x v="3"/>
  </r>
  <r>
    <s v="Tsiklon-2 | US-A 24"/>
    <x v="0"/>
    <s v="Soviet Space Program"/>
    <s v="Tsiklon-2"/>
    <s v="US-A 24"/>
    <s v="06/29/1984 12:21 a.m."/>
    <x v="27"/>
    <s v="90 | Baikonur Cosmodrome, Republic of Kazakhstan"/>
    <x v="0"/>
    <x v="0"/>
    <x v="0"/>
  </r>
  <r>
    <s v="Soyuz U | Zenit-8 2"/>
    <x v="0"/>
    <s v="Soviet Space Program"/>
    <s v="Soyuz U"/>
    <s v="Zenit-8 2"/>
    <s v="06/29/1984 3 p.m."/>
    <x v="27"/>
    <s v="43/4 (43R) | Plesetsk Cosmodrome, Russian Federation"/>
    <x v="3"/>
    <x v="3"/>
    <x v="3"/>
  </r>
  <r>
    <s v="Molniya-M | US-K 35"/>
    <x v="0"/>
    <s v="Soviet Space Program"/>
    <s v="Molniya-M"/>
    <s v="US-K 35"/>
    <s v="07/03/1984 9:30 p.m."/>
    <x v="27"/>
    <s v="43/4 (43R) | Plesetsk Cosmodrome, Russian Federation"/>
    <x v="3"/>
    <x v="3"/>
    <x v="3"/>
  </r>
  <r>
    <s v="Tsiklon-3 | Meteor-2 11"/>
    <x v="0"/>
    <s v="Soviet Space Program"/>
    <s v="Tsiklon-3"/>
    <s v="Meteor-2 11"/>
    <s v="07/05/1984 3:35 a.m."/>
    <x v="27"/>
    <s v="32/2 | Plesetsk Cosmodrome, Russian Federation"/>
    <x v="3"/>
    <x v="3"/>
    <x v="3"/>
  </r>
  <r>
    <s v="Soyuz-U2 | Soyuz T-12"/>
    <x v="0"/>
    <s v="Soviet Space Program"/>
    <s v="Soyuz-U"/>
    <s v="Soyuz T-12"/>
    <s v="07/17/1984 5:40 p.m."/>
    <x v="27"/>
    <s v="31/6 | Baikonur Cosmodrome, Republic of Kazakhstan"/>
    <x v="0"/>
    <x v="0"/>
    <x v="0"/>
  </r>
  <r>
    <s v="Soyuz U | Resurs-F1 17F41 49L"/>
    <x v="0"/>
    <s v="Soviet Space Program"/>
    <s v="Soyuz U"/>
    <s v="Resurs-F1 17F41 49L"/>
    <s v="07/19/1984 8:30 a.m."/>
    <x v="27"/>
    <s v="43/4 (43R) | Plesetsk Cosmodrome, Russian Federation"/>
    <x v="3"/>
    <x v="3"/>
    <x v="3"/>
  </r>
  <r>
    <s v="Soyuz U | Zenit-8 3"/>
    <x v="0"/>
    <s v="Soviet Space Program"/>
    <s v="Soyuz U"/>
    <s v="Zenit-8 3"/>
    <s v="07/24/1984 12:40 p.m."/>
    <x v="27"/>
    <s v="16/2 | Plesetsk Cosmodrome, Russian Federation"/>
    <x v="3"/>
    <x v="3"/>
    <x v="3"/>
  </r>
  <r>
    <s v="Soyuz U | Zenit-8 4"/>
    <x v="0"/>
    <s v="Soviet Space Program"/>
    <s v="Soyuz U"/>
    <s v="Zenit-8 4"/>
    <s v="07/27/1984 8:59 a.m."/>
    <x v="27"/>
    <s v="41/1 | Plesetsk Cosmodrome, Russian Federation"/>
    <x v="3"/>
    <x v="3"/>
    <x v="3"/>
  </r>
  <r>
    <s v="Soyuz U | Yantar-4K2 9"/>
    <x v="0"/>
    <s v="Soviet Space Program"/>
    <s v="Soyuz U"/>
    <s v="Yantar-4K2 9"/>
    <s v="07/31/1984 12:29 p.m."/>
    <x v="27"/>
    <s v="1/5 | Baikonur Cosmodrome, Republic of Kazakhstan"/>
    <x v="0"/>
    <x v="0"/>
    <x v="0"/>
  </r>
  <r>
    <s v="Proton-K/DM | Gorizont 10"/>
    <x v="0"/>
    <s v="Soviet Space Program"/>
    <s v="Proton-K/DM"/>
    <s v="Gorizont 10"/>
    <s v="08/01/1984 9:37 p.m."/>
    <x v="27"/>
    <s v="200/40 | Baikonur Cosmodrome, Republic of Kazakhstan"/>
    <x v="0"/>
    <x v="0"/>
    <x v="0"/>
  </r>
  <r>
    <s v="Molniya-M | US-K 36"/>
    <x v="0"/>
    <s v="Soviet Space Program"/>
    <s v="Molniya-M"/>
    <s v="US-K 36"/>
    <s v="08/02/1984 8:38 a.m."/>
    <x v="27"/>
    <s v="16/2 | Plesetsk Cosmodrome, Russian Federation"/>
    <x v="3"/>
    <x v="3"/>
    <x v="3"/>
  </r>
  <r>
    <s v="N-2 | Himawari 3"/>
    <x v="0"/>
    <s v="National Space Development Agency of Japan"/>
    <s v="N-2"/>
    <s v="Himawari 3"/>
    <s v="08/02/1984 8:30 p.m."/>
    <x v="27"/>
    <s v="Unknown Pad | Tanegashima, Japan"/>
    <x v="5"/>
    <x v="5"/>
    <x v="5"/>
  </r>
  <r>
    <s v="Ariane 3 | ECS 2 &amp; Télécom 1A"/>
    <x v="0"/>
    <s v="Arianespace"/>
    <s v="Ariane 3"/>
    <s v="ECS 2 &amp; Télécom 1A"/>
    <s v="08/04/1984 1:32 p.m."/>
    <x v="27"/>
    <s v="Ariane Launch Area 1 | Kourou, French Guiana"/>
    <x v="7"/>
    <x v="7"/>
    <x v="7"/>
  </r>
  <r>
    <s v="Soyuz U | Zenit-8 5"/>
    <x v="0"/>
    <s v="Soviet Space Program"/>
    <s v="Soyuz U"/>
    <s v="Zenit-8 5"/>
    <s v="08/06/1984 2 p.m."/>
    <x v="27"/>
    <s v="41/1 | Plesetsk Cosmodrome, Russian Federation"/>
    <x v="3"/>
    <x v="3"/>
    <x v="3"/>
  </r>
  <r>
    <s v="Tsiklon-2 | US-P 19"/>
    <x v="0"/>
    <s v="Soviet Space Program"/>
    <s v="Tsiklon-2"/>
    <s v="US-P 19"/>
    <s v="08/07/1984 10:50 p.m."/>
    <x v="27"/>
    <s v="90 | Baikonur Cosmodrome, Republic of Kazakhstan"/>
    <x v="0"/>
    <x v="0"/>
    <x v="0"/>
  </r>
  <r>
    <s v="Tsiklon-3 | Geo-IK 5"/>
    <x v="0"/>
    <s v="Soviet Space Program"/>
    <s v="Tsiklon-3"/>
    <s v="Geo-IK 5"/>
    <s v="08/08/1984 12:08 p.m."/>
    <x v="27"/>
    <s v="32/2 | Plesetsk Cosmodrome, Russian Federation"/>
    <x v="3"/>
    <x v="3"/>
    <x v="3"/>
  </r>
  <r>
    <s v="Molniya-M | Molniya-1T 61"/>
    <x v="0"/>
    <s v="Soviet Space Program"/>
    <s v="Molniya-M"/>
    <s v="Molniya-1T 61"/>
    <s v="08/10/1984 12:03 a.m."/>
    <x v="27"/>
    <s v="41/1 | Plesetsk Cosmodrome, Russian Federation"/>
    <x v="3"/>
    <x v="3"/>
    <x v="3"/>
  </r>
  <r>
    <s v="Soyuz U | Progress 23"/>
    <x v="0"/>
    <s v="Soviet Space Program"/>
    <s v="Soyuz U"/>
    <s v="—"/>
    <s v="08/14/1984 6:28 a.m."/>
    <x v="27"/>
    <s v="1/5 | Baikonur Cosmodrome, Republic of Kazakhstan"/>
    <x v="0"/>
    <x v="0"/>
    <x v="0"/>
  </r>
  <r>
    <s v="Soyuz U | Resurs-F1 17F41 50L"/>
    <x v="0"/>
    <s v="Soviet Space Program"/>
    <s v="Soyuz U"/>
    <s v="Resurs-F1 17F41 50L"/>
    <s v="08/16/1984 9:50 a.m."/>
    <x v="27"/>
    <s v="41/1 | Plesetsk Cosmodrome, Russian Federation"/>
    <x v="3"/>
    <x v="3"/>
    <x v="3"/>
  </r>
  <r>
    <s v="Delta 3924 | Charge Composition Explorer"/>
    <x v="0"/>
    <s v="United States Air Force"/>
    <s v="Delta 3924"/>
    <s v="Charge Composition Explorer"/>
    <s v="08/16/1984 2:48 p.m."/>
    <x v="27"/>
    <s v="Space Launch Complex 17A | Cape Canaveral, FL, USA"/>
    <x v="1"/>
    <x v="1"/>
    <x v="1"/>
  </r>
  <r>
    <s v="Molniya-M | Molniya-1K 62"/>
    <x v="0"/>
    <s v="Soviet Space Program"/>
    <s v="Molniya-M"/>
    <s v="Molniya-1K 62"/>
    <s v="08/24/1984 8:26 a.m."/>
    <x v="27"/>
    <s v="43/4 (43R) | Plesetsk Cosmodrome, Russian Federation"/>
    <x v="3"/>
    <x v="3"/>
    <x v="3"/>
  </r>
  <r>
    <s v="Proton-K/DM | Ekran"/>
    <x v="0"/>
    <s v="Soviet Space Program"/>
    <s v="Proton-K/DM"/>
    <s v="Ekran"/>
    <s v="08/24/1984 7:50 p.m."/>
    <x v="27"/>
    <s v="200/39 (200L) | Baikonur Cosmodrome, Republic of Kazakhstan"/>
    <x v="0"/>
    <x v="0"/>
    <x v="0"/>
  </r>
  <r>
    <s v="Titan 34B | Quasar 5"/>
    <x v="0"/>
    <s v="United States Air Force"/>
    <s v="Titan 34B"/>
    <s v="Quasar 5"/>
    <s v="08/28/1984 6:03 p.m."/>
    <x v="27"/>
    <s v="Space Launch Complex 4W | Vandenberg SFB, CA, USA"/>
    <x v="1"/>
    <x v="1"/>
    <x v="1"/>
  </r>
  <r>
    <s v="Soyuz U | Resurs-F1 17F41 51L"/>
    <x v="0"/>
    <s v="Soviet Space Program"/>
    <s v="Soyuz U"/>
    <s v="Resurs-F1 17F41 51L"/>
    <s v="08/30/1984 10:10 a.m."/>
    <x v="27"/>
    <s v="43/4 (43R) | Plesetsk Cosmodrome, Russian Federation"/>
    <x v="3"/>
    <x v="3"/>
    <x v="3"/>
  </r>
  <r>
    <s v="Space Shuttle Discovery / OV-103 | STS-41-D"/>
    <x v="0"/>
    <s v="Lockheed Space Operations Company"/>
    <s v="Space Shuttle"/>
    <s v="STS-41-D"/>
    <s v="08/30/1984 12:41 p.m."/>
    <x v="27"/>
    <s v="Launch Complex 39A | Kennedy Space Center, FL, USA"/>
    <x v="1"/>
    <x v="1"/>
    <x v="1"/>
  </r>
  <r>
    <s v="Soyuz U | Zenit-8 6"/>
    <x v="0"/>
    <s v="Soviet Space Program"/>
    <s v="Soyuz U"/>
    <s v="Zenit-8 6"/>
    <s v="09/04/1984 10:20 a.m."/>
    <x v="27"/>
    <s v="16/2 | Plesetsk Cosmodrome, Russian Federation"/>
    <x v="3"/>
    <x v="3"/>
    <x v="3"/>
  </r>
  <r>
    <s v="Proton | Uragan 8 &amp; 9"/>
    <x v="0"/>
    <s v="Soviet Space Program"/>
    <s v="Proton"/>
    <s v="Uragan 8 &amp; 9"/>
    <s v="09/04/1984 3:49 p.m."/>
    <x v="27"/>
    <s v="200/40 | Baikonur Cosmodrome, Republic of Kazakhstan"/>
    <x v="0"/>
    <x v="0"/>
    <x v="0"/>
  </r>
  <r>
    <s v="Molniya-M | US-K 37"/>
    <x v="0"/>
    <s v="Soviet Space Program"/>
    <s v="Molniya-M"/>
    <s v="US-K 37"/>
    <s v="09/07/1984 7:12 p.m."/>
    <x v="27"/>
    <s v="16/2 | Plesetsk Cosmodrome, Russian Federation"/>
    <x v="3"/>
    <x v="3"/>
    <x v="3"/>
  </r>
  <r>
    <s v="Atlas E/SGS-2 | GPS 10"/>
    <x v="0"/>
    <s v="United States Air Force"/>
    <s v="Atlas E/SGS-2"/>
    <s v="GPS 10"/>
    <s v="09/08/1984 9:41 p.m."/>
    <x v="27"/>
    <s v="Space Launch Complex 3W | Vandenberg SFB, CA, USA"/>
    <x v="1"/>
    <x v="1"/>
    <x v="1"/>
  </r>
  <r>
    <s v="Long March 2 | FSW-0 6"/>
    <x v="0"/>
    <s v="Ministry of Space Industry"/>
    <s v="Long March 2"/>
    <s v="FSW-0 6"/>
    <s v="09/12/1984 5:44 a.m."/>
    <x v="27"/>
    <s v="Launch Area 2B | Jiuquan, People's Republic of China"/>
    <x v="2"/>
    <x v="2"/>
    <x v="2"/>
  </r>
  <r>
    <s v="Soyuz U | Zenit-4MKT 26 (Kosmos 1597)"/>
    <x v="0"/>
    <s v="Soviet Space Program"/>
    <s v="Soyuz U"/>
    <s v="Zenit-4MKT 26"/>
    <s v="09/13/1984 10:25 a.m."/>
    <x v="27"/>
    <s v="43/4 (43R) | Plesetsk Cosmodrome, Russian Federation"/>
    <x v="3"/>
    <x v="3"/>
    <x v="3"/>
  </r>
  <r>
    <s v="Kosmos-3M | Parus 45"/>
    <x v="0"/>
    <s v="Soviet Space Program"/>
    <s v="Kosmos-3M"/>
    <s v="Parus 45"/>
    <s v="09/13/1984 3:54 p.m."/>
    <x v="27"/>
    <s v="132/1 (132L) | Plesetsk Cosmodrome, Russian Federation"/>
    <x v="3"/>
    <x v="3"/>
    <x v="3"/>
  </r>
  <r>
    <s v="Delta 3920/PAM | Galaxy 3"/>
    <x v="0"/>
    <s v="United States Air Force"/>
    <s v="Delta 3920/PAM"/>
    <s v="Galaxy 3"/>
    <s v="09/21/1984 10:18 p.m."/>
    <x v="27"/>
    <s v="Space Launch Complex 17B | Cape Canaveral, FL, USA"/>
    <x v="1"/>
    <x v="1"/>
    <x v="1"/>
  </r>
  <r>
    <s v="Soyuz U | Yantar-4K2 10"/>
    <x v="0"/>
    <s v="Soviet Space Program"/>
    <s v="Soyuz U"/>
    <s v="Yantar-4K2 10"/>
    <s v="09/25/1984 2:30 p.m."/>
    <x v="27"/>
    <s v="43/4 (43R) | Plesetsk Cosmodrome, Russian Federation"/>
    <x v="3"/>
    <x v="3"/>
    <x v="3"/>
  </r>
  <r>
    <s v="Soyuz U | Zenit-8 7"/>
    <x v="0"/>
    <s v="Soviet Space Program"/>
    <s v="Soyuz U"/>
    <s v="Zenit-8 7"/>
    <s v="09/27/1984 8:10 a.m."/>
    <x v="27"/>
    <s v="1/5 | Baikonur Cosmodrome, Republic of Kazakhstan"/>
    <x v="0"/>
    <x v="0"/>
    <x v="0"/>
  </r>
  <r>
    <s v="Kosmos-3M | Taifun-2 19"/>
    <x v="0"/>
    <s v="Soviet Space Program"/>
    <s v="Kosmos-3M"/>
    <s v="Taifun-2 19"/>
    <s v="09/27/1984 9:30 a.m."/>
    <x v="27"/>
    <s v="132/2 | Plesetsk Cosmodrome, Russian Federation"/>
    <x v="3"/>
    <x v="3"/>
    <x v="3"/>
  </r>
  <r>
    <s v="Tsiklon-3 | Okean-OE 2"/>
    <x v="0"/>
    <s v="Soviet Space Program"/>
    <s v="Tsiklon-3"/>
    <s v="Okean-OE 2"/>
    <s v="09/28/1984 6 a.m."/>
    <x v="27"/>
    <s v="32/2 | Plesetsk Cosmodrome, Russian Federation"/>
    <x v="3"/>
    <x v="3"/>
    <x v="3"/>
  </r>
  <r>
    <s v="Proton | Tselina-2 1"/>
    <x v="0"/>
    <s v="Soviet Space Program"/>
    <s v="Proton"/>
    <s v="Tselina-2 1"/>
    <s v="09/28/1984 2 p.m."/>
    <x v="27"/>
    <s v="200/39 (200L) | Baikonur Cosmodrome, Republic of Kazakhstan"/>
    <x v="0"/>
    <x v="0"/>
    <x v="0"/>
  </r>
  <r>
    <s v="Molniya-M | US-K 38"/>
    <x v="0"/>
    <s v="Soviet Space Program"/>
    <s v="Molniya-M"/>
    <s v="US-K 38"/>
    <s v="10/04/1984 7:49 p.m."/>
    <x v="27"/>
    <s v="16/2 | Plesetsk Cosmodrome, Russian Federation"/>
    <x v="3"/>
    <x v="3"/>
    <x v="3"/>
  </r>
  <r>
    <s v="Space Shuttle Challenger / OV-099 | STS-41-G"/>
    <x v="0"/>
    <s v="Lockheed Space Operations Company"/>
    <s v="Space Shuttle"/>
    <s v="STS-41-G"/>
    <s v="10/05/1984 11:03 a.m."/>
    <x v="27"/>
    <s v="Launch Complex 39A | Kennedy Space Center, FL, USA"/>
    <x v="1"/>
    <x v="1"/>
    <x v="1"/>
  </r>
  <r>
    <s v="Kosmos-3M | Parus 46"/>
    <x v="0"/>
    <s v="Soviet Space Program"/>
    <s v="Kosmos-3M"/>
    <s v="Parus 46"/>
    <s v="10/11/1984 2:43 p.m."/>
    <x v="27"/>
    <s v="132/2 | Plesetsk Cosmodrome, Russian Federation"/>
    <x v="3"/>
    <x v="3"/>
    <x v="3"/>
  </r>
  <r>
    <s v="Scout G-1 | Nova 3"/>
    <x v="0"/>
    <s v="United States Air Force"/>
    <s v="Scout G-1"/>
    <s v="Nova 3"/>
    <s v="10/12/1984 1:43 a.m."/>
    <x v="27"/>
    <s v="Space Launch Complex 5 | Vandenberg SFB, CA, USA"/>
    <x v="1"/>
    <x v="1"/>
    <x v="1"/>
  </r>
  <r>
    <s v="Tsiklon-3 | Tselina-D 46"/>
    <x v="0"/>
    <s v="Soviet Space Program"/>
    <s v="Tsiklon-3"/>
    <s v="Tselina-D 46"/>
    <s v="10/18/1984 5:46 p.m."/>
    <x v="27"/>
    <s v="32/2 | Plesetsk Cosmodrome, Russian Federation"/>
    <x v="3"/>
    <x v="3"/>
    <x v="3"/>
  </r>
  <r>
    <s v="Tsiklon-2 | US-A 25"/>
    <x v="0"/>
    <s v="Soviet Space Program"/>
    <s v="Tsiklon-2"/>
    <s v="US-A 25"/>
    <s v="10/31/1984 12:29 p.m."/>
    <x v="27"/>
    <s v="90 | Baikonur Cosmodrome, Republic of Kazakhstan"/>
    <x v="0"/>
    <x v="0"/>
    <x v="0"/>
  </r>
  <r>
    <s v="Space Shuttle Discovery / OV-103 | STS-51-A"/>
    <x v="0"/>
    <s v="Lockheed Space Operations Company"/>
    <s v="Space Shuttle"/>
    <s v="STS-51-A"/>
    <s v="11/08/1984 12:15 p.m."/>
    <x v="27"/>
    <s v="Launch Complex 39A | Kennedy Space Center, FL, USA"/>
    <x v="1"/>
    <x v="1"/>
    <x v="1"/>
  </r>
  <r>
    <s v="Ariane 3 | Spacenet 2 &amp; Marecs 2"/>
    <x v="0"/>
    <s v="Arianespace"/>
    <s v="Ariane 3"/>
    <s v="Spacenet 2 &amp; Marecs 2"/>
    <s v="11/10/1984 1:14 a.m."/>
    <x v="27"/>
    <s v="Ariane Launch Area 1 | Kourou, French Guiana"/>
    <x v="7"/>
    <x v="7"/>
    <x v="7"/>
  </r>
  <r>
    <s v="Delta 3914 | NATO 3D"/>
    <x v="0"/>
    <s v="United States Air Force"/>
    <s v="Delta 3914"/>
    <s v="NATO 3D"/>
    <s v="11/14/1984 12:34 a.m."/>
    <x v="27"/>
    <s v="Space Launch Complex 17A | Cape Canaveral, FL, USA"/>
    <x v="1"/>
    <x v="1"/>
    <x v="1"/>
  </r>
  <r>
    <s v="Soyuz U | Yantar-1KFT 4"/>
    <x v="0"/>
    <s v="Soviet Space Program"/>
    <s v="Soyuz U"/>
    <s v="Yantar-1KFT 4"/>
    <s v="11/14/1984 7:40 a.m."/>
    <x v="27"/>
    <s v="1/5 | Baikonur Cosmodrome, Republic of Kazakhstan"/>
    <x v="0"/>
    <x v="0"/>
    <x v="0"/>
  </r>
  <r>
    <s v="Soyuz U | Zenit-8 8"/>
    <x v="0"/>
    <s v="Soviet Space Program"/>
    <s v="Soyuz U"/>
    <s v="Zenit-8 8"/>
    <s v="11/14/1984 12:20 p.m."/>
    <x v="27"/>
    <s v="43/4 (43R) | Plesetsk Cosmodrome, Russian Federation"/>
    <x v="3"/>
    <x v="3"/>
    <x v="3"/>
  </r>
  <r>
    <s v="Kosmos-3M | Parus 47"/>
    <x v="0"/>
    <s v="Soviet Space Program"/>
    <s v="Kosmos-3M"/>
    <s v="Parus 47"/>
    <s v="11/15/1984 6:40 a.m."/>
    <x v="27"/>
    <s v="132/1 (132L) | Plesetsk Cosmodrome, Russian Federation"/>
    <x v="3"/>
    <x v="3"/>
    <x v="3"/>
  </r>
  <r>
    <s v="Soyuz U | Yantar-4K2 11"/>
    <x v="0"/>
    <s v="Soviet Space Program"/>
    <s v="Soyuz U"/>
    <s v="Yantar-4K2 11"/>
    <s v="11/21/1984 10:30 a.m."/>
    <x v="27"/>
    <s v="1/5 | Baikonur Cosmodrome, Republic of Kazakhstan"/>
    <x v="0"/>
    <x v="0"/>
    <x v="0"/>
  </r>
  <r>
    <s v="Tsiklon-3 | Meteor-3 1a"/>
    <x v="1"/>
    <s v="Soviet Space Program"/>
    <s v="Tsiklon-3"/>
    <s v="Meteor-3 1a"/>
    <s v="11/27/1984 2:22 p.m."/>
    <x v="27"/>
    <s v="32/1 | Plesetsk Cosmodrome, Russian Federation"/>
    <x v="3"/>
    <x v="3"/>
    <x v="3"/>
  </r>
  <r>
    <s v="Soyuz-U-PVB | Zenit-8 9"/>
    <x v="0"/>
    <s v="Soviet Space Program"/>
    <s v="Soyuz-U-PVB"/>
    <s v="Zenit-8 9"/>
    <s v="11/29/1984 2 p.m."/>
    <x v="27"/>
    <s v="43/4 (43R) | Plesetsk Cosmodrome, Russian Federation"/>
    <x v="3"/>
    <x v="3"/>
    <x v="3"/>
  </r>
  <r>
    <s v="Titan 34D | KH-11 6"/>
    <x v="0"/>
    <s v="United States Air Force"/>
    <s v="Titan 34D"/>
    <s v="KH-11 6"/>
    <s v="12/04/1984 6:03 p.m."/>
    <x v="27"/>
    <s v="Space Launch Complex 4E | Vandenberg SFB, CA, USA"/>
    <x v="1"/>
    <x v="1"/>
    <x v="1"/>
  </r>
  <r>
    <s v="Atlas E | NOAA 9"/>
    <x v="0"/>
    <s v="United States Air Force"/>
    <s v="Atlas E"/>
    <s v="NOAA 9"/>
    <s v="12/12/1984 10:42 a.m."/>
    <x v="27"/>
    <s v="Space Launch Complex 3W | Vandenberg SFB, CA, USA"/>
    <x v="1"/>
    <x v="1"/>
    <x v="1"/>
  </r>
  <r>
    <s v="Molniya-M | Molniya-1T 63"/>
    <x v="0"/>
    <s v="Soviet Space Program"/>
    <s v="Molniya-M"/>
    <s v="Molniya-1T 63"/>
    <s v="12/14/1984 8:40 p.m."/>
    <x v="27"/>
    <s v="41/1 | Plesetsk Cosmodrome, Russian Federation"/>
    <x v="3"/>
    <x v="3"/>
    <x v="3"/>
  </r>
  <r>
    <s v="Proton-K/D-1 | Vega-1"/>
    <x v="0"/>
    <s v="Soviet Space Program"/>
    <s v="Proton-K/D-1"/>
    <s v="Vega-1"/>
    <s v="12/15/1984 9:16 a.m."/>
    <x v="27"/>
    <s v="200/39 (200L) | Baikonur Cosmodrome, Republic of Kazakhstan"/>
    <x v="0"/>
    <x v="0"/>
    <x v="0"/>
  </r>
  <r>
    <s v="K65M-RB | BOR-4 407"/>
    <x v="0"/>
    <s v="Soviet Space Program"/>
    <s v="K65M-RB"/>
    <s v="BOR-4 407"/>
    <s v="12/19/1984 3:55 a.m."/>
    <x v="27"/>
    <s v="107/1 | Kapustin Yar, Russian Federation"/>
    <x v="3"/>
    <x v="3"/>
    <x v="3"/>
  </r>
  <r>
    <s v="Kosmos-3M | Taifun-1B 8"/>
    <x v="0"/>
    <s v="Soviet Space Program"/>
    <s v="Kosmos-3M"/>
    <s v="Taifun-1B 8"/>
    <s v="12/20/1984 1 p.m."/>
    <x v="27"/>
    <s v="132/2 | Plesetsk Cosmodrome, Russian Federation"/>
    <x v="3"/>
    <x v="3"/>
    <x v="3"/>
  </r>
  <r>
    <s v="Proton-K/D-1 | Vega-2"/>
    <x v="0"/>
    <s v="Soviet Space Program"/>
    <s v="Proton-K/D-1"/>
    <s v="Vega-2"/>
    <s v="12/21/1984 9:13 a.m."/>
    <x v="27"/>
    <s v="200/40 | Baikonur Cosmodrome, Republic of Kazakhstan"/>
    <x v="0"/>
    <x v="0"/>
    <x v="0"/>
  </r>
  <r>
    <s v="Titan 34D Transtage | DSP F12"/>
    <x v="0"/>
    <s v="United States Air Force"/>
    <s v="Titan 34D Transtage"/>
    <s v="DSP F12"/>
    <s v="12/22/1984 12:02 a.m."/>
    <x v="27"/>
    <s v="Space Launch Complex 40 | Cape Canaveral, FL, USA"/>
    <x v="1"/>
    <x v="1"/>
    <x v="1"/>
  </r>
  <r>
    <s v="Mu-3S-II | Sakigake"/>
    <x v="0"/>
    <s v="Institute of Space and Astronautical Science"/>
    <s v="Mu-3S-II"/>
    <s v="Sakigake"/>
    <s v="01/07/1985 7:26 p.m."/>
    <x v="28"/>
    <s v="Mu Center | Uchinoura Space Center, Japan"/>
    <x v="5"/>
    <x v="5"/>
    <x v="5"/>
  </r>
  <r>
    <s v="Soyuz U | Yantar-4K2 12"/>
    <x v="0"/>
    <s v="Soviet Space Program"/>
    <s v="Soyuz U"/>
    <s v="Yantar-4K2 12"/>
    <s v="01/09/1985 10:45 a.m."/>
    <x v="28"/>
    <s v="31/6 | Baikonur Cosmodrome, Republic of Kazakhstan"/>
    <x v="0"/>
    <x v="0"/>
    <x v="0"/>
  </r>
  <r>
    <s v="Tsiklon-3 | Strela-3 1 to 6"/>
    <x v="0"/>
    <s v="Soviet Space Program"/>
    <s v="Tsiklon-3"/>
    <s v="Strela-3 1 to 6"/>
    <s v="01/15/1985 2:50 p.m."/>
    <x v="28"/>
    <s v="32/1 | Plesetsk Cosmodrome, Russian Federation"/>
    <x v="3"/>
    <x v="3"/>
    <x v="3"/>
  </r>
  <r>
    <s v="Molniya-M | Molniya-3 36L"/>
    <x v="0"/>
    <s v="Soviet Space Program"/>
    <s v="Molniya-M"/>
    <s v="Molniya-3 36L"/>
    <s v="01/16/1985 6:22 a.m."/>
    <x v="28"/>
    <s v="43/4 (43R) | Plesetsk Cosmodrome, Russian Federation"/>
    <x v="3"/>
    <x v="3"/>
    <x v="3"/>
  </r>
  <r>
    <s v="Soyuz U | Zenit-8 10"/>
    <x v="0"/>
    <s v="Soviet Space Program"/>
    <s v="Soyuz U"/>
    <s v="Zenit-8 10"/>
    <s v="01/16/1985 8:19 a.m."/>
    <x v="28"/>
    <s v="1/5 | Baikonur Cosmodrome, Republic of Kazakhstan"/>
    <x v="0"/>
    <x v="0"/>
    <x v="0"/>
  </r>
  <r>
    <s v="Kosmos-3M | Strela-2M 36"/>
    <x v="0"/>
    <s v="Soviet Space Program"/>
    <s v="Kosmos-3M"/>
    <s v="Strela-2M 36"/>
    <s v="01/17/1985 5:46 p.m."/>
    <x v="28"/>
    <s v="132/1 (132L) | Plesetsk Cosmodrome, Russian Federation"/>
    <x v="3"/>
    <x v="3"/>
    <x v="3"/>
  </r>
  <r>
    <s v="Proton-K/DM | Gorizont 11"/>
    <x v="0"/>
    <s v="Soviet Space Program"/>
    <s v="Proton-K/DM"/>
    <s v="Gorizont 11"/>
    <s v="01/18/1985 10:25 a.m."/>
    <x v="28"/>
    <s v="200/39 (200L) | Baikonur Cosmodrome, Republic of Kazakhstan"/>
    <x v="0"/>
    <x v="0"/>
    <x v="0"/>
  </r>
  <r>
    <s v="Tsiklon-2 | US-P 20"/>
    <x v="0"/>
    <s v="Soviet Space Program"/>
    <s v="Tsiklon-2"/>
    <s v="US-P 20"/>
    <s v="01/23/1985 7:58 p.m."/>
    <x v="28"/>
    <s v="90 | Baikonur Cosmodrome, Republic of Kazakhstan"/>
    <x v="0"/>
    <x v="0"/>
    <x v="0"/>
  </r>
  <r>
    <s v="Space Shuttle Discovery / OV-103 | STS-51-C"/>
    <x v="0"/>
    <s v="Lockheed Space Operations Company"/>
    <s v="Space Shuttle"/>
    <s v="STS-51-C"/>
    <s v="01/24/1985 1:04 p.m."/>
    <x v="28"/>
    <s v="Launch Complex 39A | Kennedy Space Center, FL, USA"/>
    <x v="1"/>
    <x v="1"/>
    <x v="1"/>
  </r>
  <r>
    <s v="Tsiklon-3 | Tselina-D 47"/>
    <x v="0"/>
    <s v="Soviet Space Program"/>
    <s v="Tsiklon-3"/>
    <s v="Tselina-D 47"/>
    <s v="01/24/1985 4:45 p.m."/>
    <x v="28"/>
    <s v="32/2 | Plesetsk Cosmodrome, Russian Federation"/>
    <x v="3"/>
    <x v="3"/>
    <x v="3"/>
  </r>
  <r>
    <s v="Kosmos-3M | Parus 48"/>
    <x v="0"/>
    <s v="Soviet Space Program"/>
    <s v="Kosmos-3M"/>
    <s v="Parus 48"/>
    <s v="02/01/1985 7:36 p.m."/>
    <x v="28"/>
    <s v="132/2 | Plesetsk Cosmodrome, Russian Federation"/>
    <x v="3"/>
    <x v="3"/>
    <x v="3"/>
  </r>
  <r>
    <s v="Soyuz U | Zenit-8 11"/>
    <x v="0"/>
    <s v="Soviet Space Program"/>
    <s v="Soyuz U"/>
    <s v="Zenit-8 11"/>
    <s v="02/06/1985 11 a.m."/>
    <x v="28"/>
    <s v="16/2 | Plesetsk Cosmodrome, Russian Federation"/>
    <x v="3"/>
    <x v="3"/>
    <x v="3"/>
  </r>
  <r>
    <s v="Tsiklon-3 | Meteor-2 12"/>
    <x v="0"/>
    <s v="Soviet Space Program"/>
    <s v="Tsiklon-3"/>
    <s v="Meteor-2 12"/>
    <s v="02/06/1985 9:45 p.m."/>
    <x v="28"/>
    <s v="32/1 | Plesetsk Cosmodrome, Russian Federation"/>
    <x v="3"/>
    <x v="3"/>
    <x v="3"/>
  </r>
  <r>
    <s v="Titan 34B | Quasar 6"/>
    <x v="0"/>
    <s v="United States Air Force"/>
    <s v="Titan 34B"/>
    <s v="Quasar 6"/>
    <s v="02/08/1985 6:10 a.m."/>
    <x v="28"/>
    <s v="Space Launch Complex 4W | Vandenberg SFB, CA, USA"/>
    <x v="1"/>
    <x v="1"/>
    <x v="1"/>
  </r>
  <r>
    <s v="Ariane 3 | Arabsat 1A &amp; Brasilsat A1"/>
    <x v="0"/>
    <s v="Arianespace"/>
    <s v="Ariane 3"/>
    <s v="Arabsat 1A &amp; Brasilsat A1"/>
    <s v="02/08/1985 11:22 p.m."/>
    <x v="28"/>
    <s v="Ariane Launch Area 1 | Kourou, French Guiana"/>
    <x v="7"/>
    <x v="7"/>
    <x v="7"/>
  </r>
  <r>
    <s v="Proton-K/DM | US-KS 3"/>
    <x v="0"/>
    <s v="Soviet Space Program"/>
    <s v="Proton-K/DM"/>
    <s v="US-KS 3"/>
    <s v="02/21/1985 7:56 a.m."/>
    <x v="28"/>
    <s v="200/39 (200L) | Baikonur Cosmodrome, Republic of Kazakhstan"/>
    <x v="0"/>
    <x v="0"/>
    <x v="0"/>
  </r>
  <r>
    <s v="Soyuz U | Yantar-4K2 13 (Kosmos 1630)"/>
    <x v="0"/>
    <s v="Soviet Space Program"/>
    <s v="Soyuz U"/>
    <s v="Yantar-4K2 13 (Kosmos 1630)"/>
    <s v="02/27/1985 11:10 a.m."/>
    <x v="28"/>
    <s v="31/6 | Baikonur Cosmodrome, Republic of Kazakhstan"/>
    <x v="0"/>
    <x v="0"/>
    <x v="0"/>
  </r>
  <r>
    <s v="Kosmos-3M | Taifun-1 18"/>
    <x v="0"/>
    <s v="Soviet Space Program"/>
    <s v="Kosmos-3M"/>
    <s v="Taifun-1 18"/>
    <s v="02/27/1985 12:56 p.m."/>
    <x v="28"/>
    <s v="132/1 (132L) | Plesetsk Cosmodrome, Russian Federation"/>
    <x v="3"/>
    <x v="3"/>
    <x v="3"/>
  </r>
  <r>
    <s v="Soyuz U | Zenit-8 12"/>
    <x v="0"/>
    <s v="Soviet Space Program"/>
    <s v="Soyuz U"/>
    <s v="Zenit-8 12"/>
    <s v="03/01/1985 10:40 a.m."/>
    <x v="28"/>
    <s v="41/1 | Plesetsk Cosmodrome, Russian Federation"/>
    <x v="3"/>
    <x v="3"/>
    <x v="3"/>
  </r>
  <r>
    <s v="Tsiklon-3 | Tselina-D 48"/>
    <x v="0"/>
    <s v="Soviet Space Program"/>
    <s v="Tsiklon-3"/>
    <s v="Tselina-D 48"/>
    <s v="03/05/1985 3:39 p.m."/>
    <x v="28"/>
    <s v="32/2 | Plesetsk Cosmodrome, Russian Federation"/>
    <x v="3"/>
    <x v="3"/>
    <x v="3"/>
  </r>
  <r>
    <s v="Atlas E/OIS | Geosat 1"/>
    <x v="0"/>
    <s v="United States Air Force"/>
    <s v="Atlas E/OIS"/>
    <s v="Geosat 1"/>
    <s v="03/13/1985 2 a.m."/>
    <x v="28"/>
    <s v="Space Launch Complex 3W | Vandenberg SFB, CA, USA"/>
    <x v="1"/>
    <x v="1"/>
    <x v="1"/>
  </r>
  <r>
    <s v="Kosmos-3M | Parus 49"/>
    <x v="0"/>
    <s v="Soviet Space Program"/>
    <s v="Kosmos-3M"/>
    <s v="Parus 49"/>
    <s v="03/14/1985 1:09 a.m."/>
    <x v="28"/>
    <s v="132/2 | Plesetsk Cosmodrome, Russian Federation"/>
    <x v="3"/>
    <x v="3"/>
    <x v="3"/>
  </r>
  <r>
    <s v="Kosmos-3M | Strela-1M 289-296"/>
    <x v="0"/>
    <s v="Soviet Space Program"/>
    <s v="Kosmos-3M"/>
    <s v="Strela-1M 289-296"/>
    <s v="03/21/1985 12:08 a.m."/>
    <x v="28"/>
    <s v="132/2 | Plesetsk Cosmodrome, Russian Federation"/>
    <x v="3"/>
    <x v="3"/>
    <x v="3"/>
  </r>
  <r>
    <s v="Proton-K/DM | Ekran"/>
    <x v="0"/>
    <s v="Soviet Space Program"/>
    <s v="Proton-K/DM"/>
    <s v="Ekran"/>
    <s v="03/22/1985 5 a.m."/>
    <x v="28"/>
    <s v="200/40 | Baikonur Cosmodrome, Republic of Kazakhstan"/>
    <x v="0"/>
    <x v="0"/>
    <x v="0"/>
  </r>
  <r>
    <s v="Atlas G Centaur | Intelsat 510"/>
    <x v="0"/>
    <s v="United States Air Force"/>
    <s v="Atlas G Centaur"/>
    <s v="Intelsat 510"/>
    <s v="03/22/1985 11:55 p.m."/>
    <x v="28"/>
    <s v="Launch Complex 36B | Cape Canaveral, FL, USA"/>
    <x v="1"/>
    <x v="1"/>
    <x v="1"/>
  </r>
  <r>
    <s v="Soyuz U | Yantar-4KS1 3"/>
    <x v="0"/>
    <s v="Soviet Space Program"/>
    <s v="Soyuz U"/>
    <s v="Yantar-4KS1 3"/>
    <s v="03/25/1985 10 a.m."/>
    <x v="28"/>
    <s v="1/5 | Baikonur Cosmodrome, Republic of Kazakhstan"/>
    <x v="0"/>
    <x v="0"/>
    <x v="0"/>
  </r>
  <r>
    <s v="Soyuz U | Zenit-8 13"/>
    <x v="0"/>
    <s v="Soviet Space Program"/>
    <s v="Soyuz U"/>
    <s v="Zenit-8 13"/>
    <s v="04/03/1985 8:40 a.m."/>
    <x v="28"/>
    <s v="31/6 | Baikonur Cosmodrome, Republic of Kazakhstan"/>
    <x v="0"/>
    <x v="0"/>
    <x v="0"/>
  </r>
  <r>
    <s v="Space Shuttle Discovery / OV-103 | STS-51-D"/>
    <x v="0"/>
    <s v="Lockheed Space Operations Company"/>
    <s v="Space Shuttle"/>
    <s v="STS-51-D"/>
    <s v="04/12/1985 1:59 p.m."/>
    <x v="28"/>
    <s v="Launch Complex 39A | Kennedy Space Center, FL, USA"/>
    <x v="1"/>
    <x v="1"/>
    <x v="1"/>
  </r>
  <r>
    <s v="Zenit-2 | GVM Tselina-2"/>
    <x v="1"/>
    <s v="Soviet Space Program"/>
    <s v="Zenit-2"/>
    <s v="GVM Tselina-2"/>
    <s v="04/13/1985 8 a.m."/>
    <x v="28"/>
    <s v="45/1 | Baikonur Cosmodrome, Republic of Kazakhstan"/>
    <x v="0"/>
    <x v="0"/>
    <x v="0"/>
  </r>
  <r>
    <s v="Soyuz U | Foton 1"/>
    <x v="0"/>
    <s v="Soviet Space Program"/>
    <s v="Soyuz U"/>
    <s v="Foton 1"/>
    <s v="04/16/1985 5:15 p.m."/>
    <x v="28"/>
    <s v="41/1 | Plesetsk Cosmodrome, Russian Federation"/>
    <x v="3"/>
    <x v="3"/>
    <x v="3"/>
  </r>
  <r>
    <s v="Tsiklon-2 | US-P 21"/>
    <x v="0"/>
    <s v="Soviet Space Program"/>
    <s v="Tsiklon-2"/>
    <s v="US-P 21"/>
    <s v="04/18/1985 9:40 p.m."/>
    <x v="28"/>
    <s v="90 | Baikonur Cosmodrome, Republic of Kazakhstan"/>
    <x v="0"/>
    <x v="0"/>
    <x v="0"/>
  </r>
  <r>
    <s v="Soyuz U | Yantar-4K2 14"/>
    <x v="0"/>
    <s v="Soviet Space Program"/>
    <s v="Soyuz U"/>
    <s v="Yantar-4K2 14"/>
    <s v="04/19/1985 2 p.m."/>
    <x v="28"/>
    <s v="41/1 | Plesetsk Cosmodrome, Russian Federation"/>
    <x v="3"/>
    <x v="3"/>
    <x v="3"/>
  </r>
  <r>
    <s v="Soyuz U | Zenit-8 14"/>
    <x v="0"/>
    <s v="Soviet Space Program"/>
    <s v="Soyuz U"/>
    <s v="Zenit-8 14"/>
    <s v="04/25/1985 9:30 a.m."/>
    <x v="28"/>
    <s v="43/4 (43R) | Plesetsk Cosmodrome, Russian Federation"/>
    <x v="3"/>
    <x v="3"/>
    <x v="3"/>
  </r>
  <r>
    <s v="Molniya-M | Prognoz-10-IK"/>
    <x v="0"/>
    <s v="Soviet Space Program"/>
    <s v="Molniya-M"/>
    <s v="Prognoz-10-IK"/>
    <s v="04/26/1985 5:48 a.m."/>
    <x v="28"/>
    <s v="31/6 | Baikonur Cosmodrome, Republic of Kazakhstan"/>
    <x v="0"/>
    <x v="0"/>
    <x v="0"/>
  </r>
  <r>
    <s v="Space Shuttle Challenger / OV-099 | STS-51-B"/>
    <x v="0"/>
    <s v="Lockheed Space Operations Company"/>
    <s v="Space Shuttle"/>
    <s v="STS-51-B"/>
    <s v="04/29/1985 4:02 p.m."/>
    <x v="28"/>
    <s v="Launch Complex 39A | Kennedy Space Center, FL, USA"/>
    <x v="1"/>
    <x v="1"/>
    <x v="1"/>
  </r>
  <r>
    <s v="Ariane 3 | Gstar 1 &amp; Télécom 1B"/>
    <x v="0"/>
    <s v="Arianespace"/>
    <s v="Ariane 3"/>
    <s v="Gstar 1 &amp; Télécom 1B"/>
    <s v="05/08/1985 1:15 a.m."/>
    <x v="28"/>
    <s v="Ariane Launch Area 1 | Kourou, French Guiana"/>
    <x v="7"/>
    <x v="7"/>
    <x v="7"/>
  </r>
  <r>
    <s v="Soyuz U | Zenit-8 15"/>
    <x v="0"/>
    <s v="Soviet Space Program"/>
    <s v="Soyuz U"/>
    <s v="Zenit-8 15"/>
    <s v="05/15/1985 12:40 p.m."/>
    <x v="28"/>
    <s v="43/4 (43R) | Plesetsk Cosmodrome, Russian Federation"/>
    <x v="3"/>
    <x v="3"/>
    <x v="3"/>
  </r>
  <r>
    <s v="Proton | Uragan 10 &amp; 11"/>
    <x v="0"/>
    <s v="Soviet Space Program"/>
    <s v="Proton"/>
    <s v="Uragan 10 &amp; 11"/>
    <s v="05/17/1985 10:28 p.m."/>
    <x v="28"/>
    <s v="200/39 (200L) | Baikonur Cosmodrome, Republic of Kazakhstan"/>
    <x v="0"/>
    <x v="0"/>
    <x v="0"/>
  </r>
  <r>
    <s v="Soyuz U | Resurs-F1 17F41 52L"/>
    <x v="0"/>
    <s v="Soviet Space Program"/>
    <s v="Soyuz U"/>
    <s v="Resurs-F1 17F41 52L"/>
    <s v="05/22/1985 8:35 a.m."/>
    <x v="28"/>
    <s v="41/1 | Plesetsk Cosmodrome, Russian Federation"/>
    <x v="3"/>
    <x v="3"/>
    <x v="3"/>
  </r>
  <r>
    <s v="Soyuz U | Yantar-4K2 15"/>
    <x v="0"/>
    <s v="Soviet Space Program"/>
    <s v="Soyuz U"/>
    <s v="Yantar-4K2 15"/>
    <s v="05/23/1985 12:40 p.m."/>
    <x v="28"/>
    <s v="31/6 | Baikonur Cosmodrome, Republic of Kazakhstan"/>
    <x v="0"/>
    <x v="0"/>
    <x v="0"/>
  </r>
  <r>
    <s v="Molniya-M | Molniya-3 39L"/>
    <x v="0"/>
    <s v="Soviet Space Program"/>
    <s v="Molniya-M"/>
    <s v="Molniya-3 39L"/>
    <s v="05/29/1985 7:40 a.m."/>
    <x v="28"/>
    <s v="43/4 (43R) | Plesetsk Cosmodrome, Russian Federation"/>
    <x v="3"/>
    <x v="3"/>
    <x v="3"/>
  </r>
  <r>
    <s v="Kosmos-3M | Tsikada 12"/>
    <x v="0"/>
    <s v="Soviet Space Program"/>
    <s v="Kosmos-3M"/>
    <s v="Tsikada 12"/>
    <s v="05/30/1985 1:14 a.m."/>
    <x v="28"/>
    <s v="132/1 (132L) | Plesetsk Cosmodrome, Russian Federation"/>
    <x v="3"/>
    <x v="3"/>
    <x v="3"/>
  </r>
  <r>
    <s v="Proton | Tselina-2 2"/>
    <x v="0"/>
    <s v="Soviet Space Program"/>
    <s v="Proton"/>
    <s v="Tselina-2 2"/>
    <s v="05/30/1985 2:59 p.m."/>
    <x v="28"/>
    <s v="200/40 | Baikonur Cosmodrome, Republic of Kazakhstan"/>
    <x v="0"/>
    <x v="0"/>
    <x v="0"/>
  </r>
  <r>
    <s v="Soyuz-U2 | Soyuz T-13"/>
    <x v="0"/>
    <s v="Soviet Space Program"/>
    <s v="Soyuz-U"/>
    <s v="Soyuz T-13"/>
    <s v="06/06/1985 6:39 a.m."/>
    <x v="28"/>
    <s v="1/5 | Baikonur Cosmodrome, Republic of Kazakhstan"/>
    <x v="0"/>
    <x v="0"/>
    <x v="0"/>
  </r>
  <r>
    <s v="Soyuz-U-PVB | Resurs-F1 17F41 54L"/>
    <x v="0"/>
    <s v="Soviet Space Program"/>
    <s v="Soyuz-U-PVB"/>
    <s v="Resurs-F1 17F41 54L"/>
    <s v="06/07/1985 7:45 a.m."/>
    <x v="28"/>
    <s v="43/4 (43R) | Plesetsk Cosmodrome, Russian Federation"/>
    <x v="3"/>
    <x v="3"/>
    <x v="3"/>
  </r>
  <r>
    <s v="Molniya-M | US-K 39"/>
    <x v="0"/>
    <s v="Soviet Space Program"/>
    <s v="Molniya-M"/>
    <s v="US-K 39"/>
    <s v="06/11/1985 2:26 p.m."/>
    <x v="28"/>
    <s v="41/1 | Plesetsk Cosmodrome, Russian Federation"/>
    <x v="3"/>
    <x v="3"/>
    <x v="3"/>
  </r>
  <r>
    <s v="Soyuz U | Zenit-8 16"/>
    <x v="0"/>
    <s v="Soviet Space Program"/>
    <s v="Soyuz U"/>
    <s v="Zenit-8 16"/>
    <s v="06/13/1985 12:20 p.m."/>
    <x v="28"/>
    <s v="16/2 | Plesetsk Cosmodrome, Russian Federation"/>
    <x v="3"/>
    <x v="3"/>
    <x v="3"/>
  </r>
  <r>
    <s v="Tsiklon-3 | Geo-IK 6"/>
    <x v="0"/>
    <s v="Soviet Space Program"/>
    <s v="Tsiklon-3"/>
    <s v="Geo-IK 6"/>
    <s v="06/14/1985 10:36 a.m."/>
    <x v="28"/>
    <s v="32/1 | Plesetsk Cosmodrome, Russian Federation"/>
    <x v="3"/>
    <x v="3"/>
    <x v="3"/>
  </r>
  <r>
    <s v="Space Shuttle Discovery / OV-103 | STS-51-G"/>
    <x v="0"/>
    <s v="Lockheed Space Operations Company"/>
    <s v="Space Shuttle"/>
    <s v="STS-51-G"/>
    <s v="06/17/1985 11:33 a.m."/>
    <x v="28"/>
    <s v="Launch Complex 39A | Kennedy Space Center, FL, USA"/>
    <x v="1"/>
    <x v="1"/>
    <x v="1"/>
  </r>
  <r>
    <s v="Molniya-M | US-K 40"/>
    <x v="0"/>
    <s v="Soviet Space Program"/>
    <s v="Molniya-M"/>
    <s v="US-K 40"/>
    <s v="06/18/1985 12:40 a.m."/>
    <x v="28"/>
    <s v="16/2 | Plesetsk Cosmodrome, Russian Federation"/>
    <x v="3"/>
    <x v="3"/>
    <x v="3"/>
  </r>
  <r>
    <s v="Kosmos-3M | Taifun-2 20"/>
    <x v="0"/>
    <s v="Soviet Space Program"/>
    <s v="Kosmos-3M"/>
    <s v="Taifun-2 20"/>
    <s v="06/19/1985 11:30 a.m."/>
    <x v="28"/>
    <s v="132/2 | Plesetsk Cosmodrome, Russian Federation"/>
    <x v="3"/>
    <x v="3"/>
    <x v="3"/>
  </r>
  <r>
    <s v="Soyuz U | Progress 24"/>
    <x v="0"/>
    <s v="Soviet Space Program"/>
    <s v="Soyuz U"/>
    <s v="—"/>
    <s v="06/21/1985 12:39 a.m."/>
    <x v="28"/>
    <s v="1/5 | Baikonur Cosmodrome, Republic of Kazakhstan"/>
    <x v="0"/>
    <x v="0"/>
    <x v="0"/>
  </r>
  <r>
    <s v="Soyuz U | Resurs-F1 17F41 55L"/>
    <x v="0"/>
    <s v="Soviet Space Program"/>
    <s v="Soyuz U"/>
    <s v="Resurs-F1 17F41 55L"/>
    <s v="06/21/1985 7:45 a.m."/>
    <x v="28"/>
    <s v="41/1 | Plesetsk Cosmodrome, Russian Federation"/>
    <x v="3"/>
    <x v="3"/>
    <x v="3"/>
  </r>
  <r>
    <s v="Zenit-2 | GVM Tselina-2"/>
    <x v="1"/>
    <s v="Soviet Space Program"/>
    <s v="Zenit-2"/>
    <s v="GVM Tselina-2"/>
    <s v="06/21/1985 8:29 a.m."/>
    <x v="28"/>
    <s v="45/1 | Baikonur Cosmodrome, Republic of Kazakhstan"/>
    <x v="0"/>
    <x v="0"/>
    <x v="0"/>
  </r>
  <r>
    <s v="Soyuz U | Zenit-8 17"/>
    <x v="0"/>
    <s v="Soviet Space Program"/>
    <s v="Soyuz U"/>
    <s v="Zenit-8 17"/>
    <s v="06/26/1985 12:35 p.m."/>
    <x v="28"/>
    <s v="43/4 (43R) | Plesetsk Cosmodrome, Russian Federation"/>
    <x v="3"/>
    <x v="3"/>
    <x v="3"/>
  </r>
  <r>
    <s v="Atlas G Centaur | Intelsat 511"/>
    <x v="0"/>
    <s v="United States Air Force"/>
    <s v="Atlas G Centaur"/>
    <s v="Intelsat 511"/>
    <s v="06/30/1985 12:44 a.m."/>
    <x v="28"/>
    <s v="Launch Complex 36B | Cape Canaveral, FL, USA"/>
    <x v="1"/>
    <x v="1"/>
    <x v="1"/>
  </r>
  <r>
    <s v="Ariane 1 | Giotto"/>
    <x v="0"/>
    <s v="Arianespace"/>
    <s v="Ariane 1"/>
    <s v="Giotto"/>
    <s v="07/02/1985 11:23 a.m."/>
    <x v="28"/>
    <s v="Ariane Launch Area 1 | Kourou, French Guiana"/>
    <x v="7"/>
    <x v="7"/>
    <x v="7"/>
  </r>
  <r>
    <s v="Soyuz U | Zenit-8 18"/>
    <x v="0"/>
    <s v="Soviet Space Program"/>
    <s v="Soyuz U"/>
    <s v="Zenit-8 18"/>
    <s v="07/03/1985 12:10 p.m."/>
    <x v="28"/>
    <s v="16/2 | Plesetsk Cosmodrome, Russian Federation"/>
    <x v="3"/>
    <x v="3"/>
    <x v="3"/>
  </r>
  <r>
    <s v="Tsiklon-3 | Tselina-D 49"/>
    <x v="0"/>
    <s v="Soviet Space Program"/>
    <s v="Tsiklon-3"/>
    <s v="Tselina-D 49"/>
    <s v="07/08/1985 11:40 p.m."/>
    <x v="28"/>
    <s v="32/2 | Plesetsk Cosmodrome, Russian Federation"/>
    <x v="3"/>
    <x v="3"/>
    <x v="3"/>
  </r>
  <r>
    <s v="Soyuz U | Bion 7"/>
    <x v="0"/>
    <s v="Soviet Space Program"/>
    <s v="Soyuz U"/>
    <s v="Bion 7"/>
    <s v="07/10/1985 3:15 a.m."/>
    <x v="28"/>
    <s v="41/1 | Plesetsk Cosmodrome, Russian Federation"/>
    <x v="3"/>
    <x v="3"/>
    <x v="3"/>
  </r>
  <r>
    <s v="Soyuz U | Zenit-8 19"/>
    <x v="0"/>
    <s v="Soviet Space Program"/>
    <s v="Soyuz U"/>
    <s v="Zenit-8 19"/>
    <s v="07/15/1985 6:30 a.m."/>
    <x v="28"/>
    <s v="31/6 | Baikonur Cosmodrome, Republic of Kazakhstan"/>
    <x v="0"/>
    <x v="0"/>
    <x v="0"/>
  </r>
  <r>
    <s v="Molniya-M | Molniya-3 37L"/>
    <x v="0"/>
    <s v="Soviet Space Program"/>
    <s v="Molniya-M"/>
    <s v="Molniya-3 37L"/>
    <s v="07/17/1985 1:05 a.m."/>
    <x v="28"/>
    <s v="43/4 (43R) | Plesetsk Cosmodrome, Russian Federation"/>
    <x v="3"/>
    <x v="3"/>
    <x v="3"/>
  </r>
  <r>
    <s v="Soyuz U | Kosmos 1669"/>
    <x v="0"/>
    <s v="Soviet Space Program"/>
    <s v="Soyuz U"/>
    <s v="—"/>
    <s v="07/19/1985 1:05 p.m."/>
    <x v="28"/>
    <s v="1/5 | Baikonur Cosmodrome, Republic of Kazakhstan"/>
    <x v="0"/>
    <x v="0"/>
    <x v="0"/>
  </r>
  <r>
    <s v="Space Shuttle Challenger / OV-099 | STS-51-F"/>
    <x v="0"/>
    <s v="Lockheed Space Operations Company"/>
    <s v="Space Shuttle"/>
    <s v="STS-51-F"/>
    <s v="07/29/1985 10 p.m."/>
    <x v="28"/>
    <s v="Launch Complex 39A | Kennedy Space Center, FL, USA"/>
    <x v="1"/>
    <x v="1"/>
    <x v="1"/>
  </r>
  <r>
    <s v="Tsiklon-2 | US-A 26"/>
    <x v="0"/>
    <s v="Soviet Space Program"/>
    <s v="Tsiklon-2"/>
    <s v="US-A 26"/>
    <s v="08/01/1985 5:36 a.m."/>
    <x v="28"/>
    <s v="90 | Baikonur Cosmodrome, Republic of Kazakhstan"/>
    <x v="0"/>
    <x v="0"/>
    <x v="0"/>
  </r>
  <r>
    <s v="Soyuz U | Zenit-8 20"/>
    <x v="0"/>
    <s v="Soviet Space Program"/>
    <s v="Soyuz U"/>
    <s v="Zenit-8 20"/>
    <s v="08/02/1985 11:40 a.m."/>
    <x v="28"/>
    <s v="16/2 | Plesetsk Cosmodrome, Russian Federation"/>
    <x v="3"/>
    <x v="3"/>
    <x v="3"/>
  </r>
  <r>
    <s v="Scout G-1 | Transit-O 24,30"/>
    <x v="0"/>
    <s v="United States Air Force"/>
    <s v="Scout G-1"/>
    <s v="Transit-O 24,30"/>
    <s v="08/03/1985 3:31 a.m."/>
    <x v="28"/>
    <s v="Space Launch Complex 5 | Vandenberg SFB, CA, USA"/>
    <x v="1"/>
    <x v="1"/>
    <x v="1"/>
  </r>
  <r>
    <s v="Soyuz U | Resurs-F1 17F41 57L"/>
    <x v="0"/>
    <s v="Soviet Space Program"/>
    <s v="Soyuz U"/>
    <s v="Resurs-F1 17F41 57L"/>
    <s v="08/07/1985 9:50 a.m."/>
    <x v="28"/>
    <s v="43/4 (43R) | Plesetsk Cosmodrome, Russian Federation"/>
    <x v="3"/>
    <x v="3"/>
    <x v="3"/>
  </r>
  <r>
    <s v="Soyuz U | Yantar-1KFT 5"/>
    <x v="0"/>
    <s v="Soviet Space Program"/>
    <s v="Soyuz U"/>
    <s v="Yantar-1KFT 5"/>
    <s v="08/08/1985 10:19 a.m."/>
    <x v="28"/>
    <s v="1/5 | Baikonur Cosmodrome, Republic of Kazakhstan"/>
    <x v="0"/>
    <x v="0"/>
    <x v="0"/>
  </r>
  <r>
    <s v="Tsiklon-3 | Tselina-D 50"/>
    <x v="0"/>
    <s v="Soviet Space Program"/>
    <s v="Tsiklon-3"/>
    <s v="Tselina-D 50"/>
    <s v="08/08/1985 11:49 a.m."/>
    <x v="28"/>
    <s v="32/1 | Plesetsk Cosmodrome, Russian Federation"/>
    <x v="3"/>
    <x v="3"/>
    <x v="3"/>
  </r>
  <r>
    <s v="Proton-K/DM | Raduga 16"/>
    <x v="0"/>
    <s v="Soviet Space Program"/>
    <s v="Proton-K/DM"/>
    <s v="Raduga 16"/>
    <s v="08/08/1985 9:01 p.m."/>
    <x v="28"/>
    <s v="200/39 (200L) | Baikonur Cosmodrome, Republic of Kazakhstan"/>
    <x v="0"/>
    <x v="0"/>
    <x v="0"/>
  </r>
  <r>
    <s v="Molniya-M | US-K 41"/>
    <x v="0"/>
    <s v="Soviet Space Program"/>
    <s v="Molniya-M"/>
    <s v="US-K 41"/>
    <s v="08/12/1985 3:09 p.m."/>
    <x v="28"/>
    <s v="16/2 | Plesetsk Cosmodrome, Russian Federation"/>
    <x v="3"/>
    <x v="3"/>
    <x v="3"/>
  </r>
  <r>
    <s v="Soyuz U | Yantar-4K2 16"/>
    <x v="0"/>
    <s v="Soviet Space Program"/>
    <s v="Soyuz U"/>
    <s v="Yantar-4K2 16"/>
    <s v="08/16/1985 3:10 p.m."/>
    <x v="28"/>
    <s v="41/1 | Plesetsk Cosmodrome, Russian Federation"/>
    <x v="3"/>
    <x v="3"/>
    <x v="3"/>
  </r>
  <r>
    <s v="Mu-3S-II | Suisei"/>
    <x v="0"/>
    <s v="Institute of Space and Astronautical Science"/>
    <s v="Mu-3S-II"/>
    <s v="Suisei"/>
    <s v="08/18/1985 11:33 p.m."/>
    <x v="28"/>
    <s v="Mu Center | Uchinoura Space Center, Japan"/>
    <x v="5"/>
    <x v="5"/>
    <x v="5"/>
  </r>
  <r>
    <s v="Molniya-M | Molniya-1T 64"/>
    <x v="0"/>
    <s v="Soviet Space Program"/>
    <s v="Molniya-M"/>
    <s v="Molniya-1T 64"/>
    <s v="08/22/1985 7:28 p.m."/>
    <x v="28"/>
    <s v="41/1 | Plesetsk Cosmodrome, Russian Federation"/>
    <x v="3"/>
    <x v="3"/>
    <x v="3"/>
  </r>
  <r>
    <s v="Tsiklon-2 | US-A 27"/>
    <x v="0"/>
    <s v="Soviet Space Program"/>
    <s v="Tsiklon-2"/>
    <s v="US-A 27"/>
    <s v="08/23/1985 10:33 p.m."/>
    <x v="28"/>
    <s v="90 | Baikonur Cosmodrome, Republic of Kazakhstan"/>
    <x v="0"/>
    <x v="0"/>
    <x v="0"/>
  </r>
  <r>
    <s v="Space Shuttle Discovery / OV-103 | STS-51-I"/>
    <x v="0"/>
    <s v="Lockheed Space Operations Company"/>
    <s v="Space Shuttle"/>
    <s v="STS-51-I"/>
    <s v="08/27/1985 10:58 a.m."/>
    <x v="28"/>
    <s v="Launch Complex 39A | Kennedy Space Center, FL, USA"/>
    <x v="1"/>
    <x v="1"/>
    <x v="1"/>
  </r>
  <r>
    <s v="Titan 34D | KH-11 7"/>
    <x v="1"/>
    <s v="United States Air Force"/>
    <s v="Titan 34D"/>
    <s v="KH-11 7"/>
    <s v="08/28/1985 9:20 p.m."/>
    <x v="28"/>
    <s v="Space Launch Complex 4E | Vandenberg SFB, CA, USA"/>
    <x v="1"/>
    <x v="1"/>
    <x v="1"/>
  </r>
  <r>
    <s v="Soyuz U | Resurs-F1 17F41 53L"/>
    <x v="0"/>
    <s v="Soviet Space Program"/>
    <s v="Soyuz U"/>
    <s v="Resurs-F1 17F41 53L"/>
    <s v="08/29/1985 10:15 a.m."/>
    <x v="28"/>
    <s v="41/1 | Plesetsk Cosmodrome, Russian Federation"/>
    <x v="3"/>
    <x v="3"/>
    <x v="3"/>
  </r>
  <r>
    <s v="Soyuz U | Yantar-4K2 17"/>
    <x v="0"/>
    <s v="Soviet Space Program"/>
    <s v="Soyuz U"/>
    <s v="Yantar-4K2 17"/>
    <s v="08/29/1985 11:33 a.m."/>
    <x v="28"/>
    <s v="31/6 | Baikonur Cosmodrome, Republic of Kazakhstan"/>
    <x v="0"/>
    <x v="0"/>
    <x v="0"/>
  </r>
  <r>
    <s v="Kosmos-3M | Strela-2M 37"/>
    <x v="0"/>
    <s v="Soviet Space Program"/>
    <s v="Kosmos-3M"/>
    <s v="Strela-2M 37"/>
    <s v="09/04/1985 7:05 a.m."/>
    <x v="28"/>
    <s v="132/1 (132L) | Plesetsk Cosmodrome, Russian Federation"/>
    <x v="3"/>
    <x v="3"/>
    <x v="3"/>
  </r>
  <r>
    <s v="Soyuz U | Zenit-4MKT 27"/>
    <x v="0"/>
    <s v="Soviet Space Program"/>
    <s v="Soyuz U"/>
    <s v="Zenit-4MKT 27"/>
    <s v="09/06/1985 10:45 a.m."/>
    <x v="28"/>
    <s v="41/1 | Plesetsk Cosmodrome, Russian Federation"/>
    <x v="3"/>
    <x v="3"/>
    <x v="3"/>
  </r>
  <r>
    <s v="Ariane 3 | ECS 3 &amp; Spacenet 3"/>
    <x v="1"/>
    <s v="Arianespace"/>
    <s v="Ariane 3"/>
    <s v="ECS 3 &amp; Spacenet 3"/>
    <s v="09/12/1985 11:26 p.m."/>
    <x v="28"/>
    <s v="Ariane Launch Area 1 | Kourou, French Guiana"/>
    <x v="7"/>
    <x v="7"/>
    <x v="7"/>
  </r>
  <r>
    <s v="Soyuz-U2 | Soyuz T-14"/>
    <x v="0"/>
    <s v="Soviet Space Program"/>
    <s v="Soyuz-U"/>
    <s v="Soyuz T-14"/>
    <s v="09/17/1985 12:38 p.m."/>
    <x v="28"/>
    <s v="1/5 | Baikonur Cosmodrome, Republic of Kazakhstan"/>
    <x v="0"/>
    <x v="0"/>
    <x v="0"/>
  </r>
  <r>
    <s v="Tsiklon-2 | US-P 22"/>
    <x v="0"/>
    <s v="Soviet Space Program"/>
    <s v="Tsiklon-2"/>
    <s v="US-P 22"/>
    <s v="09/19/1985 1:32 a.m."/>
    <x v="28"/>
    <s v="90 | Baikonur Cosmodrome, Republic of Kazakhstan"/>
    <x v="0"/>
    <x v="0"/>
    <x v="0"/>
  </r>
  <r>
    <s v="Soyuz U | Zenit-8 21"/>
    <x v="0"/>
    <s v="Soviet Space Program"/>
    <s v="Soyuz U"/>
    <s v="Zenit-8 21"/>
    <s v="09/19/1985 10:10 a.m."/>
    <x v="28"/>
    <s v="41/1 | Plesetsk Cosmodrome, Russian Federation"/>
    <x v="3"/>
    <x v="3"/>
    <x v="3"/>
  </r>
  <r>
    <s v="Molniya-M | US-K 42"/>
    <x v="0"/>
    <s v="Soviet Space Program"/>
    <s v="Molniya-M"/>
    <s v="US-K 42"/>
    <s v="09/24/1985 1:18 a.m."/>
    <x v="28"/>
    <s v="43/4 (43R) | Plesetsk Cosmodrome, Russian Federation"/>
    <x v="3"/>
    <x v="3"/>
    <x v="3"/>
  </r>
  <r>
    <s v="Soyuz U | Zenit-8 22"/>
    <x v="0"/>
    <s v="Soviet Space Program"/>
    <s v="Soyuz U"/>
    <s v="Zenit-8 22"/>
    <s v="09/26/1985 11:15 a.m."/>
    <x v="28"/>
    <s v="16/2 | Plesetsk Cosmodrome, Russian Federation"/>
    <x v="3"/>
    <x v="3"/>
    <x v="3"/>
  </r>
  <r>
    <s v="Proton | TKS-M"/>
    <x v="0"/>
    <s v="Soviet Space Program"/>
    <s v="Proton"/>
    <s v="TKS-M"/>
    <s v="09/27/1985 8:41 a.m."/>
    <x v="28"/>
    <s v="200/39 (200L) | Baikonur Cosmodrome, Republic of Kazakhstan"/>
    <x v="0"/>
    <x v="0"/>
    <x v="0"/>
  </r>
  <r>
    <s v="Atlas G Centaur | Intelsat 512"/>
    <x v="0"/>
    <s v="United States Air Force"/>
    <s v="Atlas G Centaur"/>
    <s v="Intelsat 512"/>
    <s v="09/28/1985 11:17 p.m."/>
    <x v="28"/>
    <s v="Launch Complex 36B | Cape Canaveral, FL, USA"/>
    <x v="1"/>
    <x v="1"/>
    <x v="1"/>
  </r>
  <r>
    <s v="Molniya-M | US-K 43"/>
    <x v="0"/>
    <s v="Soviet Space Program"/>
    <s v="Molniya-M"/>
    <s v="US-K 43"/>
    <s v="09/30/1985 7:23 p.m."/>
    <x v="28"/>
    <s v="16/2 | Plesetsk Cosmodrome, Russian Federation"/>
    <x v="3"/>
    <x v="3"/>
    <x v="3"/>
  </r>
  <r>
    <s v="Kosmos-3M | Taifun-2 21"/>
    <x v="0"/>
    <s v="Soviet Space Program"/>
    <s v="Kosmos-3M"/>
    <s v="Taifun-2 21"/>
    <s v="10/02/1985 9 a.m."/>
    <x v="28"/>
    <s v="107/1 | Kapustin Yar, Russian Federation"/>
    <x v="3"/>
    <x v="3"/>
    <x v="3"/>
  </r>
  <r>
    <s v="Vostok 8A92M | Resurs-O1 1"/>
    <x v="0"/>
    <s v="Soviet Space Program"/>
    <s v="Vostok 8A92M"/>
    <s v="Resurs-O1 1"/>
    <s v="10/03/1985 5:48 a.m."/>
    <x v="28"/>
    <s v="31/6 | Baikonur Cosmodrome, Republic of Kazakhstan"/>
    <x v="0"/>
    <x v="0"/>
    <x v="0"/>
  </r>
  <r>
    <s v="Molniya-M | Molniya-3 38L"/>
    <x v="0"/>
    <s v="Soviet Space Program"/>
    <s v="Molniya-M"/>
    <s v="Molniya-3 38L"/>
    <s v="10/03/1985 7:33 a.m."/>
    <x v="28"/>
    <s v="43/4 (43R) | Plesetsk Cosmodrome, Russian Federation"/>
    <x v="3"/>
    <x v="3"/>
    <x v="3"/>
  </r>
  <r>
    <s v="Space Shuttle Atlantis / OV-104 | STS-51-J"/>
    <x v="0"/>
    <s v="Lockheed Space Operations Company"/>
    <s v="Space Shuttle"/>
    <s v="STS-51-J"/>
    <s v="10/03/1985 3:15 p.m."/>
    <x v="28"/>
    <s v="Launch Complex 39A | Kennedy Space Center, FL, USA"/>
    <x v="1"/>
    <x v="1"/>
    <x v="1"/>
  </r>
  <r>
    <s v="Atlas E/SGS-2 | GPS 11"/>
    <x v="0"/>
    <s v="United States Air Force"/>
    <s v="Atlas E/SGS-2"/>
    <s v="GPS 11"/>
    <s v="10/09/1985 2:53 a.m."/>
    <x v="28"/>
    <s v="Space Launch Complex 3W | Vandenberg SFB, CA, USA"/>
    <x v="1"/>
    <x v="1"/>
    <x v="1"/>
  </r>
  <r>
    <s v="Tsiklon-3 | Strela-3 7 to 12"/>
    <x v="0"/>
    <s v="Soviet Space Program"/>
    <s v="Tsiklon-3"/>
    <s v="Strela-3 7 to 12"/>
    <s v="10/09/1985 9:35 p.m."/>
    <x v="28"/>
    <s v="32/1 | Plesetsk Cosmodrome, Russian Federation"/>
    <x v="3"/>
    <x v="3"/>
    <x v="3"/>
  </r>
  <r>
    <s v="Soyuz U | Zenit-8 23"/>
    <x v="0"/>
    <s v="Soviet Space Program"/>
    <s v="Soyuz U"/>
    <s v="Zenit-8 23"/>
    <s v="10/16/1985 9:25 a.m."/>
    <x v="28"/>
    <s v="31/6 | Baikonur Cosmodrome, Republic of Kazakhstan"/>
    <x v="0"/>
    <x v="0"/>
    <x v="0"/>
  </r>
  <r>
    <s v="Long March 2 | FSW-0 7"/>
    <x v="0"/>
    <s v="Ministry of Space Industry"/>
    <s v="Long March 2"/>
    <s v="FSW-0 7"/>
    <s v="10/21/1985 5:04 a.m."/>
    <x v="28"/>
    <s v="Launch Area 2B | Jiuquan, People's Republic of China"/>
    <x v="2"/>
    <x v="2"/>
    <x v="2"/>
  </r>
  <r>
    <s v="Zenit-2 | GVM Tselina-2"/>
    <x v="0"/>
    <s v="Soviet Space Program"/>
    <s v="Zenit-2"/>
    <s v="GVM Tselina-2"/>
    <s v="10/22/1985 7 a.m."/>
    <x v="28"/>
    <s v="45/1 | Baikonur Cosmodrome, Republic of Kazakhstan"/>
    <x v="0"/>
    <x v="0"/>
    <x v="0"/>
  </r>
  <r>
    <s v="Molniya-M | US-K 44"/>
    <x v="0"/>
    <s v="Soviet Space Program"/>
    <s v="Molniya-M"/>
    <s v="US-K 44"/>
    <s v="10/22/1985 8:24 p.m."/>
    <x v="28"/>
    <s v="43/4 (43R) | Plesetsk Cosmodrome, Russian Federation"/>
    <x v="3"/>
    <x v="3"/>
    <x v="3"/>
  </r>
  <r>
    <s v="Molniya-M | Molniya-1T 65"/>
    <x v="0"/>
    <s v="Soviet Space Program"/>
    <s v="Molniya-M"/>
    <s v="Molniya-1T 65"/>
    <s v="10/23/1985 12:42 a.m."/>
    <x v="28"/>
    <s v="1/5 | Baikonur Cosmodrome, Republic of Kazakhstan"/>
    <x v="0"/>
    <x v="0"/>
    <x v="0"/>
  </r>
  <r>
    <s v="Kosmos-3M | Parus 50"/>
    <x v="1"/>
    <s v="Soviet Space Program"/>
    <s v="Kosmos-3M"/>
    <s v="Parus 50"/>
    <s v="10/23/1985 5:24 p.m."/>
    <x v="28"/>
    <s v="133/3 (133L) | Plesetsk Cosmodrome, Russian Federation"/>
    <x v="3"/>
    <x v="3"/>
    <x v="3"/>
  </r>
  <r>
    <s v="Tsiklon-3 | Meteor-3 1"/>
    <x v="0"/>
    <s v="Soviet Space Program"/>
    <s v="Tsiklon-3"/>
    <s v="Meteor-3 1"/>
    <s v="10/24/1985 2:30 a.m."/>
    <x v="28"/>
    <s v="32/1 | Plesetsk Cosmodrome, Russian Federation"/>
    <x v="3"/>
    <x v="3"/>
    <x v="3"/>
  </r>
  <r>
    <s v="Soyuz U | Yantar-4K2 18"/>
    <x v="0"/>
    <s v="Soviet Space Program"/>
    <s v="Soyuz U"/>
    <s v="Yantar-4K2 18"/>
    <s v="10/25/1985 2:40 p.m."/>
    <x v="28"/>
    <s v="16/2 | Plesetsk Cosmodrome, Russian Federation"/>
    <x v="3"/>
    <x v="3"/>
    <x v="3"/>
  </r>
  <r>
    <s v="Proton | Luch #1"/>
    <x v="0"/>
    <s v="Soviet Space Program"/>
    <s v="Proton"/>
    <s v="Luch #1"/>
    <s v="10/25/1985 3:45 p.m."/>
    <x v="28"/>
    <s v="200/40 | Baikonur Cosmodrome, Republic of Kazakhstan"/>
    <x v="0"/>
    <x v="0"/>
    <x v="0"/>
  </r>
  <r>
    <s v="Molniya-M | Molniya-1T 66"/>
    <x v="0"/>
    <s v="Soviet Space Program"/>
    <s v="Molniya-M"/>
    <s v="Molniya-1T 66"/>
    <s v="10/28/1985 5:24 p.m."/>
    <x v="28"/>
    <s v="43/4 (43R) | Plesetsk Cosmodrome, Russian Federation"/>
    <x v="3"/>
    <x v="3"/>
    <x v="3"/>
  </r>
  <r>
    <s v="Space Shuttle Challenger / OV-099 | STS-61-A"/>
    <x v="0"/>
    <s v="Lockheed Space Operations Company"/>
    <s v="Space Shuttle"/>
    <s v="STS-61-A"/>
    <s v="10/30/1985 5 p.m."/>
    <x v="28"/>
    <s v="Launch Complex 39A | Kennedy Space Center, FL, USA"/>
    <x v="1"/>
    <x v="1"/>
    <x v="1"/>
  </r>
  <r>
    <s v="Molniya-M | US-K 45"/>
    <x v="0"/>
    <s v="Soviet Space Program"/>
    <s v="Molniya-M"/>
    <s v="US-K 45"/>
    <s v="11/09/1985 8:25 a.m."/>
    <x v="28"/>
    <s v="41/1 | Plesetsk Cosmodrome, Russian Federation"/>
    <x v="3"/>
    <x v="3"/>
    <x v="3"/>
  </r>
  <r>
    <s v="Soyuz U | Zenit-8 24"/>
    <x v="0"/>
    <s v="Soviet Space Program"/>
    <s v="Soyuz U"/>
    <s v="Zenit-8 24"/>
    <s v="11/13/1985 12:25 p.m."/>
    <x v="28"/>
    <s v="16/2 | Plesetsk Cosmodrome, Russian Federation"/>
    <x v="3"/>
    <x v="3"/>
    <x v="3"/>
  </r>
  <r>
    <s v="Proton-K/DM | Raduga 17"/>
    <x v="0"/>
    <s v="Soviet Space Program"/>
    <s v="Proton-K/DM"/>
    <s v="Raduga 17"/>
    <s v="11/15/1985 2:29 p.m."/>
    <x v="28"/>
    <s v="200/39 (200L) | Baikonur Cosmodrome, Republic of Kazakhstan"/>
    <x v="0"/>
    <x v="0"/>
    <x v="0"/>
  </r>
  <r>
    <s v="Tsiklon-3 | Tselina-D 51"/>
    <x v="0"/>
    <s v="Soviet Space Program"/>
    <s v="Tsiklon-3"/>
    <s v="Tselina-D 51"/>
    <s v="11/22/1985 10:20 p.m."/>
    <x v="28"/>
    <s v="32/2 | Plesetsk Cosmodrome, Russian Federation"/>
    <x v="3"/>
    <x v="3"/>
    <x v="3"/>
  </r>
  <r>
    <s v="Space Shuttle Atlantis / OV-104 | STS-61-B"/>
    <x v="0"/>
    <s v="Lockheed Space Operations Company"/>
    <s v="Space Shuttle"/>
    <s v="STS-61-B"/>
    <s v="11/27/1985 12:29 a.m."/>
    <x v="28"/>
    <s v="Launch Complex 39A | Kennedy Space Center, FL, USA"/>
    <x v="1"/>
    <x v="1"/>
    <x v="1"/>
  </r>
  <r>
    <s v="Kosmos-3M | Parus 51"/>
    <x v="0"/>
    <s v="Soviet Space Program"/>
    <s v="Kosmos-3M"/>
    <s v="Parus 51"/>
    <s v="11/28/1985 1:12 p.m."/>
    <x v="28"/>
    <s v="133/3 (133L) | Plesetsk Cosmodrome, Russian Federation"/>
    <x v="3"/>
    <x v="3"/>
    <x v="3"/>
  </r>
  <r>
    <s v="Soyuz U | Zenit-8 25"/>
    <x v="0"/>
    <s v="Soviet Space Program"/>
    <s v="Soyuz U"/>
    <s v="Zenit-8 25"/>
    <s v="12/03/1985 12:15 p.m."/>
    <x v="28"/>
    <s v="16/2 | Plesetsk Cosmodrome, Russian Federation"/>
    <x v="3"/>
    <x v="3"/>
    <x v="3"/>
  </r>
  <r>
    <s v="Soyuz U | Yantar-4K2 19"/>
    <x v="0"/>
    <s v="Soviet Space Program"/>
    <s v="Soyuz U"/>
    <s v="Yantar-4K2 19"/>
    <s v="12/11/1985 2:40 p.m."/>
    <x v="28"/>
    <s v="16/2 | Plesetsk Cosmodrome, Russian Federation"/>
    <x v="3"/>
    <x v="3"/>
    <x v="3"/>
  </r>
  <r>
    <s v="Tsiklon-3 | Tselina-D 52"/>
    <x v="0"/>
    <s v="Soviet Space Program"/>
    <s v="Tsiklon-3"/>
    <s v="Tselina-D 52"/>
    <s v="12/12/1985 3:51 p.m."/>
    <x v="28"/>
    <s v="32/1 | Plesetsk Cosmodrome, Russian Federation"/>
    <x v="3"/>
    <x v="3"/>
    <x v="3"/>
  </r>
  <r>
    <s v="Scout G-1 | ITV 1 &amp; 2"/>
    <x v="0"/>
    <s v="United States Air Force"/>
    <s v="Scout G-1"/>
    <s v="ITV 1 &amp; 2"/>
    <s v="12/13/1985 2:35 a.m."/>
    <x v="28"/>
    <s v="Launch Area 3A | Wallops Island, Virginia, USA"/>
    <x v="1"/>
    <x v="1"/>
    <x v="1"/>
  </r>
  <r>
    <s v="Soyuz U | Resurs-F1 17F41 56L"/>
    <x v="0"/>
    <s v="Soviet Space Program"/>
    <s v="Soyuz U"/>
    <s v="Resurs-F1 17F41 56L"/>
    <s v="12/13/1985 7:45 a.m."/>
    <x v="28"/>
    <s v="43/4 (43R) | Plesetsk Cosmodrome, Russian Federation"/>
    <x v="3"/>
    <x v="3"/>
    <x v="3"/>
  </r>
  <r>
    <s v="Kosmos-3M | Parus 52"/>
    <x v="0"/>
    <s v="Soviet Space Program"/>
    <s v="Kosmos-3M"/>
    <s v="Parus 52"/>
    <s v="12/19/1985 8:46 a.m."/>
    <x v="28"/>
    <s v="132/1 (132L) | Plesetsk Cosmodrome, Russian Federation"/>
    <x v="3"/>
    <x v="3"/>
    <x v="3"/>
  </r>
  <r>
    <s v="Molniya-M | Molniya-3 40L"/>
    <x v="0"/>
    <s v="Soviet Space Program"/>
    <s v="Molniya-M"/>
    <s v="Molniya-3 40L"/>
    <s v="12/24/1985 6:56 p.m."/>
    <x v="28"/>
    <s v="43/4 (43R) | Plesetsk Cosmodrome, Russian Federation"/>
    <x v="3"/>
    <x v="3"/>
    <x v="3"/>
  </r>
  <r>
    <s v="Proton | Uragan 12 &amp; 13"/>
    <x v="0"/>
    <s v="Soviet Space Program"/>
    <s v="Proton"/>
    <s v="Uragan 12 &amp; 13"/>
    <s v="12/24/1985 9:43 p.m."/>
    <x v="28"/>
    <s v="200/39 (200L) | Baikonur Cosmodrome, Republic of Kazakhstan"/>
    <x v="0"/>
    <x v="0"/>
    <x v="0"/>
  </r>
  <r>
    <s v="Tsiklon-3 | Meteor-2 13"/>
    <x v="0"/>
    <s v="Soviet Space Program"/>
    <s v="Tsiklon-3"/>
    <s v="Meteor-2 13"/>
    <s v="12/26/1985 1:50 a.m."/>
    <x v="28"/>
    <s v="32/1 | Plesetsk Cosmodrome, Russian Federation"/>
    <x v="3"/>
    <x v="3"/>
    <x v="3"/>
  </r>
  <r>
    <s v="Soyuz U | Efir 2"/>
    <x v="0"/>
    <s v="Soviet Space Program"/>
    <s v="Soyuz U"/>
    <s v="Efir 2"/>
    <s v="12/27/1985 5:06 p.m."/>
    <x v="28"/>
    <s v="41/1 | Plesetsk Cosmodrome, Russian Federation"/>
    <x v="3"/>
    <x v="3"/>
    <x v="3"/>
  </r>
  <r>
    <s v="Zenit-2 | Tselina-2 3"/>
    <x v="0"/>
    <s v="Soviet Space Program"/>
    <s v="Zenit-2"/>
    <s v="Tselina-2 3"/>
    <s v="12/28/1985 9:16 a.m."/>
    <x v="28"/>
    <s v="45/1 | Baikonur Cosmodrome, Republic of Kazakhstan"/>
    <x v="0"/>
    <x v="0"/>
    <x v="0"/>
  </r>
  <r>
    <s v="Soyuz U | Zenit-8 26"/>
    <x v="0"/>
    <s v="Soviet Space Program"/>
    <s v="Soyuz U"/>
    <s v="Zenit-8 26"/>
    <s v="01/08/1986 11:25 a.m."/>
    <x v="29"/>
    <s v="43/4 (43R) | Plesetsk Cosmodrome, Russian Federation"/>
    <x v="3"/>
    <x v="3"/>
    <x v="3"/>
  </r>
  <r>
    <s v="Kosmos-3M | Strela-1M 297-304"/>
    <x v="0"/>
    <s v="Soviet Space Program"/>
    <s v="Kosmos-3M"/>
    <s v="Strela-1M 297-304"/>
    <s v="01/09/1986 2:48 a.m."/>
    <x v="29"/>
    <s v="132/2 | Plesetsk Cosmodrome, Russian Federation"/>
    <x v="3"/>
    <x v="3"/>
    <x v="3"/>
  </r>
  <r>
    <s v="Space Shuttle Columbia / OV-102 | STS-61-C"/>
    <x v="0"/>
    <s v="Lockheed Space Operations Company"/>
    <s v="Space Shuttle"/>
    <s v="STS-61-C"/>
    <s v="01/12/1986 11:55 a.m."/>
    <x v="29"/>
    <s v="Launch Complex 39A | Kennedy Space Center, FL, USA"/>
    <x v="1"/>
    <x v="1"/>
    <x v="1"/>
  </r>
  <r>
    <s v="Soyuz U | Yantar-4K2 20"/>
    <x v="0"/>
    <s v="Soviet Space Program"/>
    <s v="Soyuz U"/>
    <s v="Yantar-4K2 20"/>
    <s v="01/15/1986 2:20 p.m."/>
    <x v="29"/>
    <s v="41/1 | Plesetsk Cosmodrome, Russian Federation"/>
    <x v="3"/>
    <x v="3"/>
    <x v="3"/>
  </r>
  <r>
    <s v="Kosmos-3M | Parus 53"/>
    <x v="0"/>
    <s v="Soviet Space Program"/>
    <s v="Kosmos-3M"/>
    <s v="Parus 53"/>
    <s v="01/16/1986 11:38 a.m."/>
    <x v="29"/>
    <s v="132/1 (132L) | Plesetsk Cosmodrome, Russian Federation"/>
    <x v="3"/>
    <x v="3"/>
    <x v="3"/>
  </r>
  <r>
    <s v="Tsiklon-3 | Tselina-D 53"/>
    <x v="0"/>
    <s v="Soviet Space Program"/>
    <s v="Tsiklon-3"/>
    <s v="Tselina-D 53"/>
    <s v="01/17/1986 7:21 a.m."/>
    <x v="29"/>
    <s v="32/1 | Plesetsk Cosmodrome, Russian Federation"/>
    <x v="3"/>
    <x v="3"/>
    <x v="3"/>
  </r>
  <r>
    <s v="Proton-K/DM | Raduga 18"/>
    <x v="0"/>
    <s v="Soviet Space Program"/>
    <s v="Proton-K/DM"/>
    <s v="Raduga 18"/>
    <s v="01/17/1986 10:20 a.m."/>
    <x v="29"/>
    <s v="200/40 | Baikonur Cosmodrome, Republic of Kazakhstan"/>
    <x v="0"/>
    <x v="0"/>
    <x v="0"/>
  </r>
  <r>
    <s v="Kosmos-3M | Tsikada 13"/>
    <x v="0"/>
    <s v="Soviet Space Program"/>
    <s v="Kosmos-3M"/>
    <s v="Tsikada 13"/>
    <s v="01/23/1986 6:52 p.m."/>
    <x v="29"/>
    <s v="132/1 (132L) | Plesetsk Cosmodrome, Russian Federation"/>
    <x v="3"/>
    <x v="3"/>
    <x v="3"/>
  </r>
  <r>
    <s v="Soyuz U | Zenit-8 27"/>
    <x v="0"/>
    <s v="Soviet Space Program"/>
    <s v="Soyuz U"/>
    <s v="Zenit-8 27"/>
    <s v="01/28/1986 8:35 a.m."/>
    <x v="29"/>
    <s v="1/5 | Baikonur Cosmodrome, Republic of Kazakhstan"/>
    <x v="0"/>
    <x v="0"/>
    <x v="0"/>
  </r>
  <r>
    <s v="Space Shuttle Challenger / OV-099 | STS-51-L"/>
    <x v="1"/>
    <s v="Lockheed Space Operations Company"/>
    <s v="Space Shuttle"/>
    <s v="STS-51-L"/>
    <s v="01/28/1986 4:38 p.m."/>
    <x v="29"/>
    <s v="Launch Complex 39B | Kennedy Space Center, FL, USA"/>
    <x v="1"/>
    <x v="1"/>
    <x v="1"/>
  </r>
  <r>
    <s v="Long March 3 | DFH-2A 1"/>
    <x v="0"/>
    <s v="Ministry of Space Industry"/>
    <s v="Long March 3"/>
    <s v="DFH-2A 1"/>
    <s v="02/01/1986 12:37 p.m."/>
    <x v="29"/>
    <s v="Launch Complex 3 ( LC-3 ) ( LA-1 ) | Xichang Satellite Launch Center, People's Republic of China"/>
    <x v="2"/>
    <x v="2"/>
    <x v="2"/>
  </r>
  <r>
    <s v="Molniya-M | US-K 46"/>
    <x v="0"/>
    <s v="Soviet Space Program"/>
    <s v="Molniya-M"/>
    <s v="US-K 46"/>
    <s v="02/01/1986 6:11 p.m."/>
    <x v="29"/>
    <s v="16/2 | Plesetsk Cosmodrome, Russian Federation"/>
    <x v="3"/>
    <x v="3"/>
    <x v="3"/>
  </r>
  <r>
    <s v="Soyuz U | Zenit-8 28"/>
    <x v="0"/>
    <s v="Soviet Space Program"/>
    <s v="Soyuz U"/>
    <s v="Zenit-8 28"/>
    <s v="02/04/1986 11:15 a.m."/>
    <x v="29"/>
    <s v="41/1 | Plesetsk Cosmodrome, Russian Federation"/>
    <x v="3"/>
    <x v="3"/>
    <x v="3"/>
  </r>
  <r>
    <s v="Soyuz U | Yantar-4KS1 4"/>
    <x v="0"/>
    <s v="Soviet Space Program"/>
    <s v="Soyuz U"/>
    <s v="Yantar-4KS1 4"/>
    <s v="02/07/1986 8:45 a.m."/>
    <x v="29"/>
    <s v="1/5 | Baikonur Cosmodrome, Republic of Kazakhstan"/>
    <x v="0"/>
    <x v="0"/>
    <x v="0"/>
  </r>
  <r>
    <s v="Atlas H | Parcae 8A,B,C &amp; MSD 8"/>
    <x v="0"/>
    <s v="United States Air Force"/>
    <s v="Atlas H"/>
    <s v="Parcae 8A,B,C &amp; MSD 8"/>
    <s v="02/09/1986 10:06 a.m."/>
    <x v="29"/>
    <s v="Space Launch Complex 3E | Vandenberg SFB, CA, USA"/>
    <x v="1"/>
    <x v="1"/>
    <x v="1"/>
  </r>
  <r>
    <s v="Tsiklon-3 | Geo-IK 7"/>
    <x v="0"/>
    <s v="Soviet Space Program"/>
    <s v="Tsiklon-3"/>
    <s v="Geo-IK 7"/>
    <s v="02/11/1986 6:56 a.m."/>
    <x v="29"/>
    <s v="32/2 | Plesetsk Cosmodrome, Russian Federation"/>
    <x v="3"/>
    <x v="3"/>
    <x v="3"/>
  </r>
  <r>
    <s v="N-2 | Yuri 2B"/>
    <x v="0"/>
    <s v="National Space Development Agency of Japan"/>
    <s v="N-2"/>
    <s v="Yuri 2B"/>
    <s v="02/12/1986 7:55 a.m."/>
    <x v="29"/>
    <s v="Unknown Pad | Tanegashima, Japan"/>
    <x v="5"/>
    <x v="5"/>
    <x v="5"/>
  </r>
  <r>
    <s v="Proton | Mir"/>
    <x v="0"/>
    <s v="Soviet Space Program"/>
    <s v="Proton"/>
    <s v="Mir"/>
    <s v="02/19/1986 9:28 p.m."/>
    <x v="29"/>
    <s v="200/39 (200L) | Baikonur Cosmodrome, Republic of Kazakhstan"/>
    <x v="0"/>
    <x v="0"/>
    <x v="0"/>
  </r>
  <r>
    <s v="Tsiklon-3 | Tselina-D 54"/>
    <x v="0"/>
    <s v="Soviet Space Program"/>
    <s v="Tsiklon-3"/>
    <s v="Tselina-D 54"/>
    <s v="02/19/1986 11:04 p.m."/>
    <x v="29"/>
    <s v="32/1 | Plesetsk Cosmodrome, Russian Federation"/>
    <x v="3"/>
    <x v="3"/>
    <x v="3"/>
  </r>
  <r>
    <s v="Ariane 1 | SPOT 1 &amp; Viking"/>
    <x v="0"/>
    <s v="Arianespace"/>
    <s v="Ariane 1"/>
    <s v="SPOT 1 &amp; Viking"/>
    <s v="02/22/1986 1:44 a.m."/>
    <x v="29"/>
    <s v="Ariane Launch Area 1 | Kourou, French Guiana"/>
    <x v="7"/>
    <x v="7"/>
    <x v="7"/>
  </r>
  <r>
    <s v="Soyuz U | Yantar-4K2 21"/>
    <x v="0"/>
    <s v="Soviet Space Program"/>
    <s v="Soyuz U"/>
    <s v="Yantar-4K2 21"/>
    <s v="02/26/1986 1:39 p.m."/>
    <x v="29"/>
    <s v="43/4 (43R) | Plesetsk Cosmodrome, Russian Federation"/>
    <x v="3"/>
    <x v="3"/>
    <x v="3"/>
  </r>
  <r>
    <s v="Tsiklon-2 | US-P 23"/>
    <x v="0"/>
    <s v="Soviet Space Program"/>
    <s v="Tsiklon-2"/>
    <s v="US-P 23"/>
    <s v="02/27/1986 1:44 a.m."/>
    <x v="29"/>
    <s v="90 | Baikonur Cosmodrome, Republic of Kazakhstan"/>
    <x v="0"/>
    <x v="0"/>
    <x v="0"/>
  </r>
  <r>
    <s v="Soyuz-U2 | Soyuz T-15"/>
    <x v="0"/>
    <s v="Soviet Space Program"/>
    <s v="Soyuz-U"/>
    <s v="Soyuz T-15"/>
    <s v="03/13/1986 12:33 p.m."/>
    <x v="29"/>
    <s v="1/5 | Baikonur Cosmodrome, Republic of Kazakhstan"/>
    <x v="0"/>
    <x v="0"/>
    <x v="0"/>
  </r>
  <r>
    <s v="Soyuz-U2 | Progress 25"/>
    <x v="0"/>
    <s v="Soviet Space Program"/>
    <s v="Soyuz-U"/>
    <s v="—"/>
    <s v="03/19/1986 10:08 a.m."/>
    <x v="29"/>
    <s v="1/5 | Baikonur Cosmodrome, Republic of Kazakhstan"/>
    <x v="0"/>
    <x v="0"/>
    <x v="0"/>
  </r>
  <r>
    <s v="Tsiklon-2 | US-A 28"/>
    <x v="0"/>
    <s v="Soviet Space Program"/>
    <s v="Tsiklon-2"/>
    <s v="US-A 28"/>
    <s v="03/21/1986 10:05 a.m."/>
    <x v="29"/>
    <s v="90 | Baikonur Cosmodrome, Republic of Kazakhstan"/>
    <x v="0"/>
    <x v="0"/>
    <x v="0"/>
  </r>
  <r>
    <s v="Tsiklon-2 | US-P 24"/>
    <x v="0"/>
    <s v="Soviet Space Program"/>
    <s v="Tsiklon-2"/>
    <s v="US-P 24"/>
    <s v="03/25/1986 7:26 p.m."/>
    <x v="29"/>
    <s v="90 | Baikonur Cosmodrome, Republic of Kazakhstan"/>
    <x v="0"/>
    <x v="0"/>
    <x v="0"/>
  </r>
  <r>
    <s v="Soyuz U | Zenit-8 29"/>
    <x v="1"/>
    <s v="Soviet Space Program"/>
    <s v="Soyuz U"/>
    <s v="Zenit-8 29"/>
    <s v="03/26/1986 10:30 a.m."/>
    <x v="29"/>
    <s v="31/6 | Baikonur Cosmodrome, Republic of Kazakhstan"/>
    <x v="0"/>
    <x v="0"/>
    <x v="0"/>
  </r>
  <r>
    <s v="Ariane 3 | Gstar 2 &amp; Brasilsat A2"/>
    <x v="0"/>
    <s v="Arianespace"/>
    <s v="Ariane 3"/>
    <s v="Gstar 2 &amp; Brasilsat A2"/>
    <s v="03/28/1986 11:30 p.m."/>
    <x v="29"/>
    <s v="Ariane Launch Area 2 | Kourou, French Guiana"/>
    <x v="7"/>
    <x v="7"/>
    <x v="7"/>
  </r>
  <r>
    <s v="Proton-K/DM | Potok 3"/>
    <x v="0"/>
    <s v="Soviet Space Program"/>
    <s v="Proton-K/DM"/>
    <s v="Potok 3"/>
    <s v="04/04/1986 3:45 a.m."/>
    <x v="29"/>
    <s v="200/40 | Baikonur Cosmodrome, Republic of Kazakhstan"/>
    <x v="0"/>
    <x v="0"/>
    <x v="0"/>
  </r>
  <r>
    <s v="Soyuz U | Yantar-4K2 22"/>
    <x v="0"/>
    <s v="Soviet Space Program"/>
    <s v="Soyuz U"/>
    <s v="Yantar-4K2 22"/>
    <s v="04/09/1986 8 a.m."/>
    <x v="29"/>
    <s v="31/6 | Baikonur Cosmodrome, Republic of Kazakhstan"/>
    <x v="0"/>
    <x v="0"/>
    <x v="0"/>
  </r>
  <r>
    <s v="Soyuz U | Zenit-8 30"/>
    <x v="0"/>
    <s v="Soviet Space Program"/>
    <s v="Soyuz U"/>
    <s v="Zenit-8 30"/>
    <s v="04/15/1986 11:40 a.m."/>
    <x v="29"/>
    <s v="16/2 | Plesetsk Cosmodrome, Russian Federation"/>
    <x v="3"/>
    <x v="3"/>
    <x v="3"/>
  </r>
  <r>
    <s v="Kosmos-3M | Strela-2M 38"/>
    <x v="0"/>
    <s v="Soviet Space Program"/>
    <s v="Kosmos-3M"/>
    <s v="Strela-2M 38"/>
    <s v="04/17/1986 9:02 p.m."/>
    <x v="29"/>
    <s v="132/1 (132L) | Plesetsk Cosmodrome, Russian Federation"/>
    <x v="3"/>
    <x v="3"/>
    <x v="3"/>
  </r>
  <r>
    <s v="Titan 34D | KH-9 20"/>
    <x v="1"/>
    <s v="United States Air Force"/>
    <s v="Titan 34D"/>
    <s v="KH-9 20"/>
    <s v="04/18/1986 6:45 p.m."/>
    <x v="29"/>
    <s v="Space Launch Complex 4E | Vandenberg SFB, CA, USA"/>
    <x v="1"/>
    <x v="1"/>
    <x v="1"/>
  </r>
  <r>
    <s v="Molniya-M | Molniya-3 43L"/>
    <x v="0"/>
    <s v="Soviet Space Program"/>
    <s v="Molniya-M"/>
    <s v="Molniya-3 43L"/>
    <s v="04/18/1986 7:50 p.m."/>
    <x v="29"/>
    <s v="41/1 | Plesetsk Cosmodrome, Russian Federation"/>
    <x v="3"/>
    <x v="3"/>
    <x v="3"/>
  </r>
  <r>
    <s v="Soyuz-U2 | Progress 26"/>
    <x v="0"/>
    <s v="Soviet Space Program"/>
    <s v="Soyuz-U"/>
    <s v="—"/>
    <s v="04/23/1986 7:40 p.m."/>
    <x v="29"/>
    <s v="1/5 | Baikonur Cosmodrome, Republic of Kazakhstan"/>
    <x v="0"/>
    <x v="0"/>
    <x v="0"/>
  </r>
  <r>
    <s v="Delta 3914 | GOES G"/>
    <x v="1"/>
    <s v="United States Air Force"/>
    <s v="Delta 3914"/>
    <s v="GOES G"/>
    <s v="05/03/1986 10:18 p.m."/>
    <x v="29"/>
    <s v="Space Launch Complex 17A | Cape Canaveral, FL, USA"/>
    <x v="1"/>
    <x v="1"/>
    <x v="1"/>
  </r>
  <r>
    <s v="Soyuz U | Zenit-8 31"/>
    <x v="0"/>
    <s v="Soviet Space Program"/>
    <s v="Soyuz U"/>
    <s v="Zenit-8 31"/>
    <s v="05/14/1986 12:40 p.m."/>
    <x v="29"/>
    <s v="16/2 | Plesetsk Cosmodrome, Russian Federation"/>
    <x v="3"/>
    <x v="3"/>
    <x v="3"/>
  </r>
  <r>
    <s v="Tsiklon-3 | Tselina-D 55"/>
    <x v="0"/>
    <s v="Soviet Space Program"/>
    <s v="Tsiklon-3"/>
    <s v="Tselina-D 55"/>
    <s v="05/15/1986 4:26 a.m."/>
    <x v="29"/>
    <s v="32/1 | Plesetsk Cosmodrome, Russian Federation"/>
    <x v="3"/>
    <x v="3"/>
    <x v="3"/>
  </r>
  <r>
    <s v="Soyuz-U2 | Soyuz TM-1"/>
    <x v="0"/>
    <s v="Soviet Space Program"/>
    <s v="Soyuz-U"/>
    <s v="—"/>
    <s v="05/21/1986 8:21 a.m."/>
    <x v="29"/>
    <s v="1/5 | Baikonur Cosmodrome, Republic of Kazakhstan"/>
    <x v="0"/>
    <x v="0"/>
    <x v="0"/>
  </r>
  <r>
    <s v="Soyuz U | Foton 2"/>
    <x v="0"/>
    <s v="Soviet Space Program"/>
    <s v="Soyuz U"/>
    <s v="Foton 2"/>
    <s v="05/21/1986 4:30 p.m."/>
    <x v="29"/>
    <s v="41/1 | Plesetsk Cosmodrome, Russian Federation"/>
    <x v="3"/>
    <x v="3"/>
    <x v="3"/>
  </r>
  <r>
    <s v="Kosmos-3M | Parus 54"/>
    <x v="0"/>
    <s v="Soviet Space Program"/>
    <s v="Kosmos-3M"/>
    <s v="Parus 54"/>
    <s v="05/23/1986 12:54 p.m."/>
    <x v="29"/>
    <s v="132/1 (132L) | Plesetsk Cosmodrome, Russian Federation"/>
    <x v="3"/>
    <x v="3"/>
    <x v="3"/>
  </r>
  <r>
    <s v="Proton-K/DM | Ekran"/>
    <x v="0"/>
    <s v="Soviet Space Program"/>
    <s v="Proton-K/DM"/>
    <s v="Ekran"/>
    <s v="05/24/1986 1:42 a.m."/>
    <x v="29"/>
    <s v="200/39 (200L) | Baikonur Cosmodrome, Republic of Kazakhstan"/>
    <x v="0"/>
    <x v="0"/>
    <x v="0"/>
  </r>
  <r>
    <s v="Tsiklon-3 | Meteor-2 14"/>
    <x v="0"/>
    <s v="Soviet Space Program"/>
    <s v="Tsiklon-3"/>
    <s v="Meteor-2 14"/>
    <s v="05/27/1986 9:30 a.m."/>
    <x v="29"/>
    <s v="32/1 | Plesetsk Cosmodrome, Russian Federation"/>
    <x v="3"/>
    <x v="3"/>
    <x v="3"/>
  </r>
  <r>
    <s v="Soyuz U | Resurs-F1 17F41 58L"/>
    <x v="0"/>
    <s v="Soviet Space Program"/>
    <s v="Soyuz U"/>
    <s v="Resurs-F1 17F41 58L"/>
    <s v="05/28/1986 7:50 a.m."/>
    <x v="29"/>
    <s v="43/4 (43R) | Plesetsk Cosmodrome, Russian Federation"/>
    <x v="3"/>
    <x v="3"/>
    <x v="3"/>
  </r>
  <r>
    <s v="Soyuz U | Zenit-8 32"/>
    <x v="0"/>
    <s v="Soviet Space Program"/>
    <s v="Soyuz U"/>
    <s v="Zenit-8 32"/>
    <s v="05/29/1986 9:20 a.m."/>
    <x v="29"/>
    <s v="31/6 | Baikonur Cosmodrome, Republic of Kazakhstan"/>
    <x v="0"/>
    <x v="0"/>
    <x v="0"/>
  </r>
  <r>
    <s v="Ariane 2 | Intelsat 514"/>
    <x v="1"/>
    <s v="Arianespace"/>
    <s v="Ariane 2"/>
    <s v="Intelsat 514"/>
    <s v="05/31/1986 12:53 a.m."/>
    <x v="29"/>
    <s v="Ariane Launch Area 1 | Kourou, French Guiana"/>
    <x v="7"/>
    <x v="7"/>
    <x v="7"/>
  </r>
  <r>
    <s v="Kosmos-3M | Strela-1M 305-312"/>
    <x v="0"/>
    <s v="Soviet Space Program"/>
    <s v="Kosmos-3M"/>
    <s v="Strela-1M 305-312"/>
    <s v="06/06/1986 3:57 a.m."/>
    <x v="29"/>
    <s v="132/1 (132L) | Plesetsk Cosmodrome, Russian Federation"/>
    <x v="3"/>
    <x v="3"/>
    <x v="3"/>
  </r>
  <r>
    <s v="Soyuz U | Yantar-4K2 23"/>
    <x v="0"/>
    <s v="Soviet Space Program"/>
    <s v="Soyuz U"/>
    <s v="Yantar-4K2 23"/>
    <s v="06/06/1986 12:40 p.m."/>
    <x v="29"/>
    <s v="31/6 | Baikonur Cosmodrome, Republic of Kazakhstan"/>
    <x v="0"/>
    <x v="0"/>
    <x v="0"/>
  </r>
  <r>
    <s v="Proton-K/DM | Gorizont 12"/>
    <x v="0"/>
    <s v="Soviet Space Program"/>
    <s v="Proton-K/DM"/>
    <s v="Gorizont 12"/>
    <s v="06/10/1986 12:49 a.m."/>
    <x v="29"/>
    <s v="200/40 | Baikonur Cosmodrome, Republic of Kazakhstan"/>
    <x v="0"/>
    <x v="0"/>
    <x v="0"/>
  </r>
  <r>
    <s v="Soyuz U | Zenit-8 33"/>
    <x v="0"/>
    <s v="Soviet Space Program"/>
    <s v="Soyuz U"/>
    <s v="Zenit-8 33"/>
    <s v="06/11/1986 7:44 a.m."/>
    <x v="29"/>
    <s v="43/4 (43R) | Plesetsk Cosmodrome, Russian Federation"/>
    <x v="3"/>
    <x v="3"/>
    <x v="3"/>
  </r>
  <r>
    <s v="Tsiklon-3 | Tselina-D 56"/>
    <x v="0"/>
    <s v="Soviet Space Program"/>
    <s v="Tsiklon-3"/>
    <s v="Tselina-D 56"/>
    <s v="06/12/1986 4:43 a.m."/>
    <x v="29"/>
    <s v="32/1 | Plesetsk Cosmodrome, Russian Federation"/>
    <x v="3"/>
    <x v="3"/>
    <x v="3"/>
  </r>
  <r>
    <s v="Kosmos-3M | Parus 55"/>
    <x v="0"/>
    <s v="Soviet Space Program"/>
    <s v="Kosmos-3M"/>
    <s v="Parus 55"/>
    <s v="06/18/1986 8:03 p.m."/>
    <x v="29"/>
    <s v="132/1 (132L) | Plesetsk Cosmodrome, Russian Federation"/>
    <x v="3"/>
    <x v="3"/>
    <x v="3"/>
  </r>
  <r>
    <s v="Soyuz U | Zenit-8 34"/>
    <x v="0"/>
    <s v="Soviet Space Program"/>
    <s v="Soyuz U"/>
    <s v="Zenit-8 34"/>
    <s v="06/19/1986 10:30 a.m."/>
    <x v="29"/>
    <s v="1/5 | Baikonur Cosmodrome, Republic of Kazakhstan"/>
    <x v="0"/>
    <x v="0"/>
    <x v="0"/>
  </r>
  <r>
    <s v="Molniya-M | Molniya-3 44L"/>
    <x v="0"/>
    <s v="Soviet Space Program"/>
    <s v="Molniya-M"/>
    <s v="Molniya-3 44L"/>
    <s v="06/19/1986 9:09 p.m."/>
    <x v="29"/>
    <s v="41/1 | Plesetsk Cosmodrome, Russian Federation"/>
    <x v="3"/>
    <x v="3"/>
    <x v="3"/>
  </r>
  <r>
    <s v="Molniya-M | US-K 47"/>
    <x v="0"/>
    <s v="Soviet Space Program"/>
    <s v="Molniya-M"/>
    <s v="US-K 47"/>
    <s v="07/05/1986 1:16 a.m."/>
    <x v="29"/>
    <s v="43/4 (43R) | Plesetsk Cosmodrome, Russian Federation"/>
    <x v="3"/>
    <x v="3"/>
    <x v="3"/>
  </r>
  <r>
    <s v="Soyuz U | Resurs-F1 17F40 59L 1"/>
    <x v="0"/>
    <s v="Soviet Space Program"/>
    <s v="Soyuz U"/>
    <s v="Resurs-F1 17F40 59L 1"/>
    <s v="07/10/1986 8 a.m."/>
    <x v="29"/>
    <s v="16/2 | Plesetsk Cosmodrome, Russian Federation"/>
    <x v="3"/>
    <x v="3"/>
    <x v="3"/>
  </r>
  <r>
    <s v="Kosmos-3M | Strela-2M 39"/>
    <x v="0"/>
    <s v="Soviet Space Program"/>
    <s v="Kosmos-3M"/>
    <s v="Strela-2M 39"/>
    <s v="07/16/1986 4:21 a.m."/>
    <x v="29"/>
    <s v="133/3 (133L) | Plesetsk Cosmodrome, Russian Federation"/>
    <x v="3"/>
    <x v="3"/>
    <x v="3"/>
  </r>
  <r>
    <s v="Soyuz U | Yantar-4K2 24"/>
    <x v="0"/>
    <s v="Soviet Space Program"/>
    <s v="Soyuz U"/>
    <s v="Yantar-4K2 24"/>
    <s v="07/17/1986 12:30 p.m."/>
    <x v="29"/>
    <s v="31/6 | Baikonur Cosmodrome, Republic of Kazakhstan"/>
    <x v="0"/>
    <x v="0"/>
    <x v="0"/>
  </r>
  <r>
    <s v="Soyuz U | Zenit-8 35"/>
    <x v="0"/>
    <s v="Soviet Space Program"/>
    <s v="Soyuz U"/>
    <s v="Zenit-8 35"/>
    <s v="07/24/1986 12:30 p.m."/>
    <x v="29"/>
    <s v="16/2 | Plesetsk Cosmodrome, Russian Federation"/>
    <x v="3"/>
    <x v="3"/>
    <x v="3"/>
  </r>
  <r>
    <s v="Tsiklon-3 | Okean-O1 1"/>
    <x v="0"/>
    <s v="Soviet Space Program"/>
    <s v="Tsiklon-3"/>
    <s v="Okean-O1 1"/>
    <s v="07/28/1986 9:07 p.m."/>
    <x v="29"/>
    <s v="32/2 | Plesetsk Cosmodrome, Russian Federation"/>
    <x v="3"/>
    <x v="3"/>
    <x v="3"/>
  </r>
  <r>
    <s v="Zenit-2 | GVM Tselina-2"/>
    <x v="0"/>
    <s v="Soviet Space Program"/>
    <s v="Zenit-2"/>
    <s v="GVM Tselina-2"/>
    <s v="07/30/1986 8:30 a.m."/>
    <x v="29"/>
    <s v="45/1 | Baikonur Cosmodrome, Republic of Kazakhstan"/>
    <x v="0"/>
    <x v="0"/>
    <x v="0"/>
  </r>
  <r>
    <s v="Molniya-M | Molniya-1T 67"/>
    <x v="0"/>
    <s v="Soviet Space Program"/>
    <s v="Molniya-M"/>
    <s v="Molniya-1T 67"/>
    <s v="07/30/1986 3:06 p.m."/>
    <x v="29"/>
    <s v="43/4 (43R) | Plesetsk Cosmodrome, Russian Federation"/>
    <x v="3"/>
    <x v="3"/>
    <x v="3"/>
  </r>
  <r>
    <s v="Soyuz U | Resurs-F1 17F40 60L 2"/>
    <x v="0"/>
    <s v="Soviet Space Program"/>
    <s v="Soyuz U"/>
    <s v="Resurs-F1 17F40 60L 2"/>
    <s v="08/02/1986 9:20 a.m."/>
    <x v="29"/>
    <s v="16/2 | Plesetsk Cosmodrome, Russian Federation"/>
    <x v="3"/>
    <x v="3"/>
    <x v="3"/>
  </r>
  <r>
    <s v="Tsiklon-2 | US-P 25"/>
    <x v="0"/>
    <s v="Soviet Space Program"/>
    <s v="Tsiklon-2"/>
    <s v="US-P 25"/>
    <s v="08/04/1986 5:08 a.m."/>
    <x v="29"/>
    <s v="90 | Baikonur Cosmodrome, Republic of Kazakhstan"/>
    <x v="0"/>
    <x v="0"/>
    <x v="0"/>
  </r>
  <r>
    <s v="Soyuz U | Yantar-4KS1 5"/>
    <x v="0"/>
    <s v="Soviet Space Program"/>
    <s v="Soyuz U"/>
    <s v="Yantar-4KS1 5"/>
    <s v="08/06/1986 1:30 p.m."/>
    <x v="29"/>
    <s v="1/5 | Baikonur Cosmodrome, Republic of Kazakhstan"/>
    <x v="0"/>
    <x v="0"/>
    <x v="0"/>
  </r>
  <r>
    <s v="H-1 | Ajisai"/>
    <x v="0"/>
    <s v="Mitsubishi Heavy Industries"/>
    <s v="H-1"/>
    <s v="Ajisai"/>
    <s v="08/12/1986 8:45 p.m."/>
    <x v="29"/>
    <s v="Unknown Pad | Tanegashima, Japan"/>
    <x v="5"/>
    <x v="5"/>
    <x v="5"/>
  </r>
  <r>
    <s v="Tsiklon-2 | US-A 29"/>
    <x v="0"/>
    <s v="Soviet Space Program"/>
    <s v="Tsiklon-2"/>
    <s v="US-A 29"/>
    <s v="08/20/1986 12:58 p.m."/>
    <x v="29"/>
    <s v="90 | Baikonur Cosmodrome, Republic of Kazakhstan"/>
    <x v="0"/>
    <x v="0"/>
    <x v="0"/>
  </r>
  <r>
    <s v="Soyuz U | Zenit-8 36"/>
    <x v="0"/>
    <s v="Soviet Space Program"/>
    <s v="Soyuz U"/>
    <s v="Zenit-8 36"/>
    <s v="08/21/1986 11:05 a.m."/>
    <x v="29"/>
    <s v="43/4 (43R) | Plesetsk Cosmodrome, Russian Federation"/>
    <x v="3"/>
    <x v="3"/>
    <x v="3"/>
  </r>
  <r>
    <s v="Soyuz U | Yantar-4K2 25"/>
    <x v="0"/>
    <s v="Soviet Space Program"/>
    <s v="Soyuz U"/>
    <s v="Yantar-4K2 25"/>
    <s v="08/27/1986 11:40 a.m."/>
    <x v="29"/>
    <s v="31/6 | Baikonur Cosmodrome, Republic of Kazakhstan"/>
    <x v="0"/>
    <x v="0"/>
    <x v="0"/>
  </r>
  <r>
    <s v="Molniya-M | US-K 48"/>
    <x v="0"/>
    <s v="Soviet Space Program"/>
    <s v="Molniya-M"/>
    <s v="US-K 48"/>
    <s v="08/28/1986 8:02 a.m."/>
    <x v="29"/>
    <s v="16/2 | Plesetsk Cosmodrome, Russian Federation"/>
    <x v="3"/>
    <x v="3"/>
    <x v="3"/>
  </r>
  <r>
    <s v="Soyuz U | Zenit-8 37 (Kosmos 1775)"/>
    <x v="0"/>
    <s v="Soviet Space Program"/>
    <s v="Soyuz U"/>
    <s v="Zenit-8 37 (Kosmos 1775)"/>
    <s v="09/03/1986 7:59 a.m."/>
    <x v="29"/>
    <s v="31/6 | Baikonur Cosmodrome, Republic of Kazakhstan"/>
    <x v="0"/>
    <x v="0"/>
    <x v="0"/>
  </r>
  <r>
    <s v="Kosmos-3M | Taifun-2 22"/>
    <x v="0"/>
    <s v="Soviet Space Program"/>
    <s v="Kosmos-3M"/>
    <s v="Taifun-2 22"/>
    <s v="09/03/1986 9 a.m."/>
    <x v="29"/>
    <s v="132/1 (132L) | Plesetsk Cosmodrome, Russian Federation"/>
    <x v="3"/>
    <x v="3"/>
    <x v="3"/>
  </r>
  <r>
    <s v="Molniya-M | Molniya-1T 68"/>
    <x v="0"/>
    <s v="Soviet Space Program"/>
    <s v="Molniya-M"/>
    <s v="Molniya-1T 68"/>
    <s v="09/05/1986 9:12 a.m."/>
    <x v="29"/>
    <s v="43/4 (43R) | Plesetsk Cosmodrome, Russian Federation"/>
    <x v="3"/>
    <x v="3"/>
    <x v="3"/>
  </r>
  <r>
    <s v="Delta 3920 | VSE &amp; VSE Target"/>
    <x v="0"/>
    <s v="United States Air Force"/>
    <s v="Delta 3920"/>
    <s v="VSE &amp; VSE Target"/>
    <s v="09/05/1986 3:08 p.m."/>
    <x v="29"/>
    <s v="Space Launch Complex 17B | Cape Canaveral, FL, USA"/>
    <x v="1"/>
    <x v="1"/>
    <x v="1"/>
  </r>
  <r>
    <s v="Kosmos-3M | Strela-2M 40"/>
    <x v="0"/>
    <s v="Soviet Space Program"/>
    <s v="Kosmos-3M"/>
    <s v="Strela-2M 40"/>
    <s v="09/10/1986 1:45 a.m."/>
    <x v="29"/>
    <s v="133/3 (133L) | Plesetsk Cosmodrome, Russian Federation"/>
    <x v="3"/>
    <x v="3"/>
    <x v="3"/>
  </r>
  <r>
    <s v="Proton | Uragan 14 to 16"/>
    <x v="0"/>
    <s v="Soviet Space Program"/>
    <s v="Proton"/>
    <s v="Uragan 14 to 16"/>
    <s v="09/16/1986 11:38 a.m."/>
    <x v="29"/>
    <s v="200/40 | Baikonur Cosmodrome, Republic of Kazakhstan"/>
    <x v="0"/>
    <x v="0"/>
    <x v="0"/>
  </r>
  <r>
    <s v="Soyuz U | Zenit-8 38"/>
    <x v="0"/>
    <s v="Soviet Space Program"/>
    <s v="Soyuz U"/>
    <s v="Zenit-8 38"/>
    <s v="09/17/1986 7:59 a.m."/>
    <x v="29"/>
    <s v="31/6 | Baikonur Cosmodrome, Republic of Kazakhstan"/>
    <x v="0"/>
    <x v="0"/>
    <x v="0"/>
  </r>
  <r>
    <s v="Atlas E | NOAA 10"/>
    <x v="0"/>
    <s v="United States Air Force"/>
    <s v="Atlas E"/>
    <s v="NOAA 10"/>
    <s v="09/17/1986 3:52 p.m."/>
    <x v="29"/>
    <s v="Space Launch Complex 3W | Vandenberg SFB, CA, USA"/>
    <x v="1"/>
    <x v="1"/>
    <x v="1"/>
  </r>
  <r>
    <s v="Tsiklon-3 | Tselina-D 57"/>
    <x v="0"/>
    <s v="Soviet Space Program"/>
    <s v="Tsiklon-3"/>
    <s v="Tselina-D 57"/>
    <s v="09/30/1986 6:34 p.m."/>
    <x v="29"/>
    <s v="32/1 | Plesetsk Cosmodrome, Russian Federation"/>
    <x v="3"/>
    <x v="3"/>
    <x v="3"/>
  </r>
  <r>
    <s v="Molniya-M | US-K 49"/>
    <x v="1"/>
    <s v="Soviet Space Program"/>
    <s v="Molniya-M"/>
    <s v="US-K 49"/>
    <s v="10/03/1986 1:05 p.m."/>
    <x v="29"/>
    <s v="41/1 | Plesetsk Cosmodrome, Russian Federation"/>
    <x v="3"/>
    <x v="3"/>
    <x v="3"/>
  </r>
  <r>
    <s v="Long March 2 | FSW-0 8"/>
    <x v="0"/>
    <s v="Ministry of Space Industry"/>
    <s v="Long March 2"/>
    <s v="FSW-0 8"/>
    <s v="10/06/1986 5:40 a.m."/>
    <x v="29"/>
    <s v="Launch Area 2B | Jiuquan, People's Republic of China"/>
    <x v="2"/>
    <x v="2"/>
    <x v="2"/>
  </r>
  <r>
    <s v="Soyuz U | Yantar-1KFT 6"/>
    <x v="0"/>
    <s v="Soviet Space Program"/>
    <s v="Soyuz U"/>
    <s v="Yantar-1KFT 6"/>
    <s v="10/06/1986 7:40 a.m."/>
    <x v="29"/>
    <s v="1/5 | Baikonur Cosmodrome, Republic of Kazakhstan"/>
    <x v="0"/>
    <x v="0"/>
    <x v="0"/>
  </r>
  <r>
    <s v="Tsiklon-3 | Strela-3 13 to 18"/>
    <x v="1"/>
    <s v="Soviet Space Program"/>
    <s v="Tsiklon-3"/>
    <s v="Strela-3 13 to 18"/>
    <s v="10/15/1986 5:24 a.m."/>
    <x v="29"/>
    <s v="32/2 | Plesetsk Cosmodrome, Russian Federation"/>
    <x v="3"/>
    <x v="3"/>
    <x v="3"/>
  </r>
  <r>
    <s v="Molniya-M | US-K 50 (Kosmos 1785)"/>
    <x v="0"/>
    <s v="Soviet Space Program"/>
    <s v="Molniya-M"/>
    <s v="US-K 50 (Kosmos 1785)"/>
    <s v="10/15/1986 9:29 a.m."/>
    <x v="29"/>
    <s v="41/1 | Plesetsk Cosmodrome, Russian Federation"/>
    <x v="3"/>
    <x v="3"/>
    <x v="3"/>
  </r>
  <r>
    <s v="Molniya-M | Molniya-3 41L"/>
    <x v="0"/>
    <s v="Soviet Space Program"/>
    <s v="Molniya-M"/>
    <s v="Molniya-3 41L"/>
    <s v="10/20/1986 8:49 a.m."/>
    <x v="29"/>
    <s v="43/4 (43R) | Plesetsk Cosmodrome, Russian Federation"/>
    <x v="3"/>
    <x v="3"/>
    <x v="3"/>
  </r>
  <r>
    <s v="Zenit-2 | Taifun-1B 9"/>
    <x v="0"/>
    <s v="Soviet Space Program"/>
    <s v="Zenit-2"/>
    <s v="Taifun-1B 9"/>
    <s v="10/22/1986 8 a.m."/>
    <x v="29"/>
    <s v="45/1 | Baikonur Cosmodrome, Republic of Kazakhstan"/>
    <x v="0"/>
    <x v="0"/>
    <x v="0"/>
  </r>
  <r>
    <s v="Soyuz U | Zenit-8 39"/>
    <x v="0"/>
    <s v="Soviet Space Program"/>
    <s v="Soyuz U"/>
    <s v="Zenit-8 39"/>
    <s v="10/22/1986 9 a.m."/>
    <x v="29"/>
    <s v="1/5 | Baikonur Cosmodrome, Republic of Kazakhstan"/>
    <x v="0"/>
    <x v="0"/>
    <x v="0"/>
  </r>
  <r>
    <s v="Proton-K/DM | Raduga 19"/>
    <x v="0"/>
    <s v="Soviet Space Program"/>
    <s v="Proton-K/DM"/>
    <s v="Raduga 19"/>
    <s v="10/25/1986 3:43 p.m."/>
    <x v="29"/>
    <s v="200/40 | Baikonur Cosmodrome, Republic of Kazakhstan"/>
    <x v="0"/>
    <x v="0"/>
    <x v="0"/>
  </r>
  <r>
    <s v="Kosmos-3M | Taifun-1 19"/>
    <x v="0"/>
    <s v="Soviet Space Program"/>
    <s v="Kosmos-3M"/>
    <s v="Taifun-1 19"/>
    <s v="10/27/1986 12:40 p.m."/>
    <x v="29"/>
    <s v="133/3 (133L) | Plesetsk Cosmodrome, Russian Federation"/>
    <x v="3"/>
    <x v="3"/>
    <x v="3"/>
  </r>
  <r>
    <s v="Soyuz U | Resurs-F1 17F40 61L 3"/>
    <x v="0"/>
    <s v="Soviet Space Program"/>
    <s v="Soyuz U"/>
    <s v="Resurs-F1 17F40 61L 3"/>
    <s v="10/31/1986 8 a.m."/>
    <x v="29"/>
    <s v="16/2 | Plesetsk Cosmodrome, Russian Federation"/>
    <x v="3"/>
    <x v="3"/>
    <x v="3"/>
  </r>
  <r>
    <s v="Soyuz U | Zenit-8 40"/>
    <x v="0"/>
    <s v="Soviet Space Program"/>
    <s v="Soyuz U"/>
    <s v="Zenit-8 40"/>
    <s v="11/04/1986 11:50 a.m."/>
    <x v="29"/>
    <s v="16/2 | Plesetsk Cosmodrome, Russian Federation"/>
    <x v="3"/>
    <x v="3"/>
    <x v="3"/>
  </r>
  <r>
    <s v="Kosmos-3M | Tsikada 14"/>
    <x v="0"/>
    <s v="Soviet Space Program"/>
    <s v="Kosmos-3M"/>
    <s v="Tsikada 14"/>
    <s v="11/13/1986 6:10 a.m."/>
    <x v="29"/>
    <s v="132/2 | Plesetsk Cosmodrome, Russian Federation"/>
    <x v="3"/>
    <x v="3"/>
    <x v="3"/>
  </r>
  <r>
    <s v="Soyuz U | Yantar-4K2 26"/>
    <x v="0"/>
    <s v="Soviet Space Program"/>
    <s v="Soyuz U"/>
    <s v="Yantar-4K2 26"/>
    <s v="11/13/1986 10:59 a.m."/>
    <x v="29"/>
    <s v="31/6 | Baikonur Cosmodrome, Republic of Kazakhstan"/>
    <x v="0"/>
    <x v="0"/>
    <x v="0"/>
  </r>
  <r>
    <s v="Scout G-1 | Polar Bear"/>
    <x v="0"/>
    <s v="United States Air Force"/>
    <s v="Scout G-1"/>
    <s v="Polar Bear"/>
    <s v="11/14/1986 12:23 a.m."/>
    <x v="29"/>
    <s v="Space Launch Complex 5 | Vandenberg SFB, CA, USA"/>
    <x v="1"/>
    <x v="1"/>
    <x v="1"/>
  </r>
  <r>
    <s v="Molniya-M | Molniya-1T 69"/>
    <x v="0"/>
    <s v="Soviet Space Program"/>
    <s v="Molniya-M"/>
    <s v="Molniya-1T 69"/>
    <s v="11/15/1986 9:35 p.m."/>
    <x v="29"/>
    <s v="41/1 | Plesetsk Cosmodrome, Russian Federation"/>
    <x v="3"/>
    <x v="3"/>
    <x v="3"/>
  </r>
  <r>
    <s v="Proton-K/DM | Gorizont 13"/>
    <x v="0"/>
    <s v="Soviet Space Program"/>
    <s v="Proton-K/DM"/>
    <s v="Gorizont 13"/>
    <s v="11/18/1986 2:08 p.m."/>
    <x v="29"/>
    <s v="200/39 (200L) | Baikonur Cosmodrome, Republic of Kazakhstan"/>
    <x v="0"/>
    <x v="0"/>
    <x v="0"/>
  </r>
  <r>
    <s v="Molniya-M | US-K 51"/>
    <x v="0"/>
    <s v="Soviet Space Program"/>
    <s v="Molniya-M"/>
    <s v="US-K 51"/>
    <s v="11/20/1986 12:09 p.m."/>
    <x v="29"/>
    <s v="16/2 | Plesetsk Cosmodrome, Russian Federation"/>
    <x v="3"/>
    <x v="3"/>
    <x v="3"/>
  </r>
  <r>
    <s v="Kosmos-3M | Strela-1M 313-320"/>
    <x v="0"/>
    <s v="Soviet Space Program"/>
    <s v="Kosmos-3M"/>
    <s v="Strela-1M 313-320"/>
    <s v="11/21/1986 2 a.m."/>
    <x v="29"/>
    <s v="132/2 | Plesetsk Cosmodrome, Russian Federation"/>
    <x v="3"/>
    <x v="3"/>
    <x v="3"/>
  </r>
  <r>
    <s v="Kosmos-3M | Parus 56"/>
    <x v="0"/>
    <s v="Soviet Space Program"/>
    <s v="Kosmos-3M"/>
    <s v="Parus 56"/>
    <s v="11/24/1986 9:43 p.m."/>
    <x v="29"/>
    <s v="132/2 | Plesetsk Cosmodrome, Russian Federation"/>
    <x v="3"/>
    <x v="3"/>
    <x v="3"/>
  </r>
  <r>
    <s v="Proton | Almaz-T 1"/>
    <x v="1"/>
    <s v="Soviet Space Program"/>
    <s v="Proton"/>
    <s v="Almaz-T 1"/>
    <s v="11/29/1986 8 a.m."/>
    <x v="29"/>
    <s v="200/40 | Baikonur Cosmodrome, Republic of Kazakhstan"/>
    <x v="0"/>
    <x v="0"/>
    <x v="0"/>
  </r>
  <r>
    <s v="Tsiklon-3 | Geo-IK 8"/>
    <x v="0"/>
    <s v="Soviet Space Program"/>
    <s v="Tsiklon-3"/>
    <s v="Geo-IK 8"/>
    <s v="12/02/1986 7 a.m."/>
    <x v="29"/>
    <s v="32/1 | Plesetsk Cosmodrome, Russian Federation"/>
    <x v="3"/>
    <x v="3"/>
    <x v="3"/>
  </r>
  <r>
    <s v="Soyuz U | Zenit-8 41"/>
    <x v="0"/>
    <s v="Soviet Space Program"/>
    <s v="Soyuz U"/>
    <s v="Zenit-8 41"/>
    <s v="12/04/1986 10:10 a.m."/>
    <x v="29"/>
    <s v="1/5 | Baikonur Cosmodrome, Republic of Kazakhstan"/>
    <x v="0"/>
    <x v="0"/>
    <x v="0"/>
  </r>
  <r>
    <s v="Atlas G Centaur | FLTSATCOM F7"/>
    <x v="0"/>
    <s v="United States Air Force"/>
    <s v="Atlas G Centaur"/>
    <s v="FLTSATCOM F7"/>
    <s v="12/05/1986 2:30 a.m."/>
    <x v="29"/>
    <s v="Launch Complex 36B | Cape Canaveral, FL, USA"/>
    <x v="1"/>
    <x v="1"/>
    <x v="1"/>
  </r>
  <r>
    <s v="Tsiklon-3 | Tselina-R 1"/>
    <x v="0"/>
    <s v="Soviet Space Program"/>
    <s v="Tsiklon-3"/>
    <s v="Tselina-R 1"/>
    <s v="12/10/1986 7:30 a.m."/>
    <x v="29"/>
    <s v="32/2 | Plesetsk Cosmodrome, Russian Federation"/>
    <x v="3"/>
    <x v="3"/>
    <x v="3"/>
  </r>
  <r>
    <s v="Molniya-M | US-K 52"/>
    <x v="0"/>
    <s v="Soviet Space Program"/>
    <s v="Molniya-M"/>
    <s v="US-K 52"/>
    <s v="12/12/1986 6:35 p.m."/>
    <x v="29"/>
    <s v="43/4 (43R) | Plesetsk Cosmodrome, Russian Federation"/>
    <x v="3"/>
    <x v="3"/>
    <x v="3"/>
  </r>
  <r>
    <s v="Soyuz U | Yantar-4K2 27"/>
    <x v="0"/>
    <s v="Soviet Space Program"/>
    <s v="Soyuz U"/>
    <s v="Yantar-4K2 27"/>
    <s v="12/16/1986 2 p.m."/>
    <x v="29"/>
    <s v="41/1 | Plesetsk Cosmodrome, Russian Federation"/>
    <x v="3"/>
    <x v="3"/>
    <x v="3"/>
  </r>
  <r>
    <s v="Kosmos-3M | Parus 57"/>
    <x v="0"/>
    <s v="Soviet Space Program"/>
    <s v="Kosmos-3M"/>
    <s v="Parus 57"/>
    <s v="12/17/1986 5:02 p.m."/>
    <x v="29"/>
    <s v="132/1 (132L) | Plesetsk Cosmodrome, Russian Federation"/>
    <x v="3"/>
    <x v="3"/>
    <x v="3"/>
  </r>
  <r>
    <s v="Tsiklon-3 | Ionozond-E"/>
    <x v="0"/>
    <s v="Soviet Space Program"/>
    <s v="Tsiklon-3"/>
    <s v="Ionozond-E"/>
    <s v="12/18/1986 8 a.m."/>
    <x v="29"/>
    <s v="32/2 | Plesetsk Cosmodrome, Russian Federation"/>
    <x v="3"/>
    <x v="3"/>
    <x v="3"/>
  </r>
  <r>
    <s v="Soyuz U | Yantar-4KS1 6"/>
    <x v="0"/>
    <s v="Soviet Space Program"/>
    <s v="Soyuz U"/>
    <s v="Yantar-4KS1 6"/>
    <s v="12/26/1986 11 a.m."/>
    <x v="29"/>
    <s v="1/5 | Baikonur Cosmodrome, Republic of Kazakhstan"/>
    <x v="0"/>
    <x v="0"/>
    <x v="0"/>
  </r>
  <r>
    <s v="Molniya-M | Molniya-1T 70"/>
    <x v="0"/>
    <s v="Soviet Space Program"/>
    <s v="Molniya-M"/>
    <s v="Molniya-1T 70"/>
    <s v="12/26/1986 3:25 p.m."/>
    <x v="29"/>
    <s v="43/3 (43L) | Plesetsk Cosmodrome, Russian Federation"/>
    <x v="3"/>
    <x v="3"/>
    <x v="3"/>
  </r>
  <r>
    <s v="Tsiklon-3 | Meteor-2 15"/>
    <x v="0"/>
    <s v="Soviet Space Program"/>
    <s v="Tsiklon-3"/>
    <s v="Meteor-2 15"/>
    <s v="01/05/1987 1:20 a.m."/>
    <x v="30"/>
    <s v="32/2 | Plesetsk Cosmodrome, Russian Federation"/>
    <x v="3"/>
    <x v="3"/>
    <x v="3"/>
  </r>
  <r>
    <s v="Soyuz U | Yantar-4K2 28"/>
    <x v="0"/>
    <s v="Soviet Space Program"/>
    <s v="Soyuz U"/>
    <s v="Yantar-4K2 28"/>
    <s v="01/09/1987 12:38 p.m."/>
    <x v="30"/>
    <s v="31/6 | Baikonur Cosmodrome, Republic of Kazakhstan"/>
    <x v="0"/>
    <x v="0"/>
    <x v="0"/>
  </r>
  <r>
    <s v="Tsiklon-3 | Tselina-D 58"/>
    <x v="0"/>
    <s v="Soviet Space Program"/>
    <s v="Tsiklon-3"/>
    <s v="Tselina-D 58"/>
    <s v="01/14/1987 9:05 a.m."/>
    <x v="30"/>
    <s v="32/2 | Plesetsk Cosmodrome, Russian Federation"/>
    <x v="3"/>
    <x v="3"/>
    <x v="3"/>
  </r>
  <r>
    <s v="Soyuz U | Zenit-8 42"/>
    <x v="0"/>
    <s v="Soviet Space Program"/>
    <s v="Soyuz U"/>
    <s v="Zenit-8 42"/>
    <s v="01/15/1987 11:20 a.m."/>
    <x v="30"/>
    <s v="43/3 (43L) | Plesetsk Cosmodrome, Russian Federation"/>
    <x v="3"/>
    <x v="3"/>
    <x v="3"/>
  </r>
  <r>
    <s v="Soyuz-U2 | Progress 27"/>
    <x v="0"/>
    <s v="Soviet Space Program"/>
    <s v="Soyuz-U"/>
    <s v="—"/>
    <s v="01/16/1987 6:06 a.m."/>
    <x v="30"/>
    <s v="1/5 | Baikonur Cosmodrome, Republic of Kazakhstan"/>
    <x v="0"/>
    <x v="0"/>
    <x v="0"/>
  </r>
  <r>
    <s v="Kosmos-3M | Strela-2M 41"/>
    <x v="0"/>
    <s v="Soviet Space Program"/>
    <s v="Kosmos-3M"/>
    <s v="Strela-2M 41"/>
    <s v="01/21/1987 9:10 a.m."/>
    <x v="30"/>
    <s v="132/2 | Plesetsk Cosmodrome, Russian Federation"/>
    <x v="3"/>
    <x v="3"/>
    <x v="3"/>
  </r>
  <r>
    <s v="Kosmos-3M | Taifun-2 23"/>
    <x v="0"/>
    <s v="Soviet Space Program"/>
    <s v="Kosmos-3M"/>
    <s v="Taifun-2 23"/>
    <s v="01/22/1987 7 a.m."/>
    <x v="30"/>
    <s v="107/1 | Kapustin Yar, Russian Federation"/>
    <x v="3"/>
    <x v="3"/>
    <x v="3"/>
  </r>
  <r>
    <s v="Molniya-M | Molniya-3 42L"/>
    <x v="0"/>
    <s v="Soviet Space Program"/>
    <s v="Molniya-M"/>
    <s v="Molniya-3 42L"/>
    <s v="01/22/1987 4:06 p.m."/>
    <x v="30"/>
    <s v="41/1 | Plesetsk Cosmodrome, Russian Federation"/>
    <x v="3"/>
    <x v="3"/>
    <x v="3"/>
  </r>
  <r>
    <s v="Kosmos-3M | Tsikada 15"/>
    <x v="0"/>
    <s v="Soviet Space Program"/>
    <s v="Kosmos-3M"/>
    <s v="Tsikada 15"/>
    <s v="01/29/1987 6:14 a.m."/>
    <x v="30"/>
    <s v="132/2 | Plesetsk Cosmodrome, Russian Federation"/>
    <x v="3"/>
    <x v="3"/>
    <x v="3"/>
  </r>
  <r>
    <s v="Proton | Ekran-M 11L"/>
    <x v="1"/>
    <s v="Soviet Space Program"/>
    <s v="Proton"/>
    <s v="Ekran-M 11L"/>
    <s v="01/30/1987 9:19 a.m."/>
    <x v="30"/>
    <s v="200/40 | Baikonur Cosmodrome, Republic of Kazakhstan"/>
    <x v="0"/>
    <x v="0"/>
    <x v="0"/>
  </r>
  <r>
    <s v="Tsiklon-2 | Plasma-A 1"/>
    <x v="0"/>
    <s v="Soviet Space Program"/>
    <s v="Tsiklon-2"/>
    <s v="Plasma-A 1"/>
    <s v="02/01/1987 11:30 p.m."/>
    <x v="30"/>
    <s v="90 | Baikonur Cosmodrome, Republic of Kazakhstan"/>
    <x v="0"/>
    <x v="0"/>
    <x v="0"/>
  </r>
  <r>
    <s v="Mu-3S-II | Ginga"/>
    <x v="0"/>
    <s v="Institute of Space and Astronautical Science"/>
    <s v="Mu-3S-II"/>
    <s v="Ginga"/>
    <s v="02/05/1987 6:30 a.m."/>
    <x v="30"/>
    <s v="Mu Center | Uchinoura Space Center, Japan"/>
    <x v="5"/>
    <x v="5"/>
    <x v="5"/>
  </r>
  <r>
    <s v="Soyuz-U2 | Soyuz TM-2"/>
    <x v="0"/>
    <s v="Soviet Space Program"/>
    <s v="Soyuz-U"/>
    <s v="Soyuz TM-2"/>
    <s v="02/05/1987 9:38 p.m."/>
    <x v="30"/>
    <s v="1/5 | Baikonur Cosmodrome, Republic of Kazakhstan"/>
    <x v="0"/>
    <x v="0"/>
    <x v="0"/>
  </r>
  <r>
    <s v="Soyuz U | Zenit-8 43"/>
    <x v="0"/>
    <s v="Soviet Space Program"/>
    <s v="Soyuz U"/>
    <s v="Zenit-8 43"/>
    <s v="02/07/1987 10:30 a.m."/>
    <x v="30"/>
    <s v="43/4 (43R) | Plesetsk Cosmodrome, Russian Federation"/>
    <x v="3"/>
    <x v="3"/>
    <x v="3"/>
  </r>
  <r>
    <s v="Titan 34B | Quasar 7"/>
    <x v="0"/>
    <s v="United States Air Force"/>
    <s v="Titan 34B"/>
    <s v="Quasar 7"/>
    <s v="02/12/1987 6:40 a.m."/>
    <x v="30"/>
    <s v="Space Launch Complex 4W | Vandenberg SFB, CA, USA"/>
    <x v="1"/>
    <x v="1"/>
    <x v="1"/>
  </r>
  <r>
    <s v="Zenit-2 | GVM Tselina-2"/>
    <x v="0"/>
    <s v="Soviet Space Program"/>
    <s v="Zenit-2"/>
    <s v="GVM Tselina-2"/>
    <s v="02/14/1987 8:30 a.m."/>
    <x v="30"/>
    <s v="45/1 | Baikonur Cosmodrome, Republic of Kazakhstan"/>
    <x v="0"/>
    <x v="0"/>
    <x v="0"/>
  </r>
  <r>
    <s v="Kosmos-3M | Parus 58"/>
    <x v="0"/>
    <s v="Soviet Space Program"/>
    <s v="Kosmos-3M"/>
    <s v="Parus 58"/>
    <s v="02/18/1987 1:53 p.m."/>
    <x v="30"/>
    <s v="132/2 | Plesetsk Cosmodrome, Russian Federation"/>
    <x v="3"/>
    <x v="3"/>
    <x v="3"/>
  </r>
  <r>
    <s v="N-2 | Momo 1a"/>
    <x v="0"/>
    <s v="National Space Development Agency of Japan"/>
    <s v="N-2"/>
    <s v="Momo 1a"/>
    <s v="02/19/1987 1:23 a.m."/>
    <x v="30"/>
    <s v="Unknown Pad | Tanegashima, Japan"/>
    <x v="5"/>
    <x v="5"/>
    <x v="5"/>
  </r>
  <r>
    <s v="Soyuz U | Zenit-8 44"/>
    <x v="0"/>
    <s v="Soviet Space Program"/>
    <s v="Soyuz U"/>
    <s v="Zenit-8 44"/>
    <s v="02/19/1987 10:15 a.m."/>
    <x v="30"/>
    <s v="16/2 | Plesetsk Cosmodrome, Russian Federation"/>
    <x v="3"/>
    <x v="3"/>
    <x v="3"/>
  </r>
  <r>
    <s v="Tsiklon-3 | Geo-IK 9"/>
    <x v="0"/>
    <s v="Soviet Space Program"/>
    <s v="Tsiklon-3"/>
    <s v="Geo-IK 9"/>
    <s v="02/20/1987 4:43 a.m."/>
    <x v="30"/>
    <s v="32/2 | Plesetsk Cosmodrome, Russian Federation"/>
    <x v="3"/>
    <x v="3"/>
    <x v="3"/>
  </r>
  <r>
    <s v="Soyuz U | Yantar-4K2 29"/>
    <x v="0"/>
    <s v="Soviet Space Program"/>
    <s v="Soyuz U"/>
    <s v="Yantar-4K2 29"/>
    <s v="02/26/1987 1:30 p.m."/>
    <x v="30"/>
    <s v="41/1 | Plesetsk Cosmodrome, Russian Federation"/>
    <x v="3"/>
    <x v="3"/>
    <x v="3"/>
  </r>
  <r>
    <s v="Delta 3924 | GOES 7"/>
    <x v="0"/>
    <s v="United States Air Force"/>
    <s v="Delta 3924"/>
    <s v="GOES 7"/>
    <s v="02/26/1987 11:05 p.m."/>
    <x v="30"/>
    <s v="Space Launch Complex 17A | Cape Canaveral, FL, USA"/>
    <x v="1"/>
    <x v="1"/>
    <x v="1"/>
  </r>
  <r>
    <s v="Soyuz-U2 | Progress 28"/>
    <x v="0"/>
    <s v="Soviet Space Program"/>
    <s v="Soyuz-U"/>
    <s v="—"/>
    <s v="03/03/1987 11:14 a.m."/>
    <x v="30"/>
    <s v="1/5 | Baikonur Cosmodrome, Republic of Kazakhstan"/>
    <x v="0"/>
    <x v="0"/>
    <x v="0"/>
  </r>
  <r>
    <s v="Tsiklon-3 | Tselina-D 59"/>
    <x v="0"/>
    <s v="Soviet Space Program"/>
    <s v="Tsiklon-3"/>
    <s v="Tselina-D 59"/>
    <s v="03/03/1987 3:03 p.m."/>
    <x v="30"/>
    <s v="32/2 | Plesetsk Cosmodrome, Russian Federation"/>
    <x v="3"/>
    <x v="3"/>
    <x v="3"/>
  </r>
  <r>
    <s v="Soyuz U | Zenit-8 45"/>
    <x v="0"/>
    <s v="Soviet Space Program"/>
    <s v="Soyuz U"/>
    <s v="Zenit-8 45"/>
    <s v="03/11/1987 10:25 a.m."/>
    <x v="30"/>
    <s v="16/2 | Plesetsk Cosmodrome, Russian Federation"/>
    <x v="3"/>
    <x v="3"/>
    <x v="3"/>
  </r>
  <r>
    <s v="Tsiklon-3 | Strela-3 19 to 24"/>
    <x v="0"/>
    <s v="Soviet Space Program"/>
    <s v="Tsiklon-3"/>
    <s v="Strela-3 19 to 24"/>
    <s v="03/13/1987 1:11 p.m."/>
    <x v="30"/>
    <s v="32/2 | Plesetsk Cosmodrome, Russian Federation"/>
    <x v="3"/>
    <x v="3"/>
    <x v="3"/>
  </r>
  <r>
    <s v="Zenit-2 | GVM Tselina-2"/>
    <x v="0"/>
    <s v="Soviet Space Program"/>
    <s v="Zenit-2"/>
    <s v="GVM Tselina-2"/>
    <s v="03/18/1987 8:30 a.m."/>
    <x v="30"/>
    <s v="45/1 | Baikonur Cosmodrome, Republic of Kazakhstan"/>
    <x v="0"/>
    <x v="0"/>
    <x v="0"/>
  </r>
  <r>
    <s v="Proton-K/DM | Raduga 20"/>
    <x v="0"/>
    <s v="Soviet Space Program"/>
    <s v="Proton-K/DM"/>
    <s v="Raduga 20"/>
    <s v="03/19/1987 3:54 a.m."/>
    <x v="30"/>
    <s v="200/40 | Baikonur Cosmodrome, Republic of Kazakhstan"/>
    <x v="0"/>
    <x v="0"/>
    <x v="0"/>
  </r>
  <r>
    <s v="Delta 3920/PAM | Palapa B2P"/>
    <x v="0"/>
    <s v="United States Air Force"/>
    <s v="Delta 3920/PAM"/>
    <s v="Palapa B2P"/>
    <s v="03/20/1987 10:22 p.m."/>
    <x v="30"/>
    <s v="Space Launch Complex 17B | Cape Canaveral, FL, USA"/>
    <x v="1"/>
    <x v="1"/>
    <x v="1"/>
  </r>
  <r>
    <s v="ASLV | SROSS-A"/>
    <x v="1"/>
    <s v="Indian Space Research Organization"/>
    <s v="ASLV"/>
    <s v="SROSS-A"/>
    <s v="03/24/1987 6:39 a.m."/>
    <x v="30"/>
    <s v="Unknown Pad | Satish Dhawan Space Centre, India"/>
    <x v="8"/>
    <x v="8"/>
    <x v="8"/>
  </r>
  <r>
    <s v="Atlas G Centaur | FLTSATCOM F6"/>
    <x v="1"/>
    <s v="United States Air Force"/>
    <s v="Atlas G Centaur"/>
    <s v="FLTSATCOM F6"/>
    <s v="03/26/1987 9:22 p.m."/>
    <x v="30"/>
    <s v="Launch Complex 36B | Cape Canaveral, FL, USA"/>
    <x v="1"/>
    <x v="1"/>
    <x v="1"/>
  </r>
  <r>
    <s v="Proton | Kvant"/>
    <x v="0"/>
    <s v="Soviet Space Program"/>
    <s v="Proton"/>
    <s v="Kvant"/>
    <s v="03/31/1987 12:06 a.m."/>
    <x v="30"/>
    <s v="200/39 (200L) | Baikonur Cosmodrome, Republic of Kazakhstan"/>
    <x v="0"/>
    <x v="0"/>
    <x v="0"/>
  </r>
  <r>
    <s v="Tsiklon-2 | US-P 26"/>
    <x v="0"/>
    <s v="Soviet Space Program"/>
    <s v="Tsiklon-2"/>
    <s v="US-P 26"/>
    <s v="04/08/1987 3:51 a.m."/>
    <x v="30"/>
    <s v="90 | Baikonur Cosmodrome, Republic of Kazakhstan"/>
    <x v="0"/>
    <x v="0"/>
    <x v="0"/>
  </r>
  <r>
    <s v="Soyuz U | Yantar-4K2 30"/>
    <x v="0"/>
    <s v="Soviet Space Program"/>
    <s v="Soyuz U"/>
    <s v="Yantar-4K2 30"/>
    <s v="04/09/1987 11:44 a.m."/>
    <x v="30"/>
    <s v="1/5 | Baikonur Cosmodrome, Republic of Kazakhstan"/>
    <x v="0"/>
    <x v="0"/>
    <x v="0"/>
  </r>
  <r>
    <s v="Soyuz U | Yantar-4KS1 7"/>
    <x v="0"/>
    <s v="Soviet Space Program"/>
    <s v="Soyuz U"/>
    <s v="Yantar-4KS1 7"/>
    <s v="04/16/1987 6:18 a.m."/>
    <x v="30"/>
    <s v="1/5 | Baikonur Cosmodrome, Republic of Kazakhstan"/>
    <x v="0"/>
    <x v="0"/>
    <x v="0"/>
  </r>
  <r>
    <s v="Soyuz-U2 | Progress 29"/>
    <x v="0"/>
    <s v="Soviet Space Program"/>
    <s v="Soyuz-U"/>
    <s v="—"/>
    <s v="04/21/1987 3:14 p.m."/>
    <x v="30"/>
    <s v="1/5 | Baikonur Cosmodrome, Republic of Kazakhstan"/>
    <x v="0"/>
    <x v="0"/>
    <x v="0"/>
  </r>
  <r>
    <s v="Soyuz U | Zenit-8 46"/>
    <x v="0"/>
    <s v="Soviet Space Program"/>
    <s v="Soyuz U"/>
    <s v="Zenit-8 46"/>
    <s v="04/22/1987 9:10 a.m."/>
    <x v="30"/>
    <s v="43/3 (43L) | Plesetsk Cosmodrome, Russian Federation"/>
    <x v="3"/>
    <x v="3"/>
    <x v="3"/>
  </r>
  <r>
    <s v="Proton | Uragan 17 to 19"/>
    <x v="1"/>
    <s v="Soviet Space Program"/>
    <s v="Proton"/>
    <s v="Uragan 17 to 19"/>
    <s v="04/24/1987 12:42 p.m."/>
    <x v="30"/>
    <s v="200/40 | Baikonur Cosmodrome, Republic of Kazakhstan"/>
    <x v="0"/>
    <x v="0"/>
    <x v="0"/>
  </r>
  <r>
    <s v="Soyuz U | Foton 3"/>
    <x v="0"/>
    <s v="Soviet Space Program"/>
    <s v="Soyuz U"/>
    <s v="Foton 3"/>
    <s v="04/24/1987 4:59 p.m."/>
    <x v="30"/>
    <s v="41/1 | Plesetsk Cosmodrome, Russian Federation"/>
    <x v="3"/>
    <x v="3"/>
    <x v="3"/>
  </r>
  <r>
    <s v="Tsiklon-3 | Tselina-D 60"/>
    <x v="0"/>
    <s v="Soviet Space Program"/>
    <s v="Tsiklon-3"/>
    <s v="Tselina-D 60"/>
    <s v="04/27/1987 midnight"/>
    <x v="30"/>
    <s v="32/2 | Plesetsk Cosmodrome, Russian Federation"/>
    <x v="3"/>
    <x v="3"/>
    <x v="3"/>
  </r>
  <r>
    <s v="Soyuz U | Zenit-8 47"/>
    <x v="0"/>
    <s v="Soviet Space Program"/>
    <s v="Soyuz U"/>
    <s v="Zenit-8 47"/>
    <s v="05/05/1987 9:15 a.m."/>
    <x v="30"/>
    <s v="31/6 | Baikonur Cosmodrome, Republic of Kazakhstan"/>
    <x v="0"/>
    <x v="0"/>
    <x v="0"/>
  </r>
  <r>
    <s v="Proton-K/DM | Gorizont 14"/>
    <x v="0"/>
    <s v="Soviet Space Program"/>
    <s v="Proton-K/DM"/>
    <s v="Gorizont 14"/>
    <s v="05/11/1987 2:45 p.m."/>
    <x v="30"/>
    <s v="200/39 (200L) | Baikonur Cosmodrome, Republic of Kazakhstan"/>
    <x v="0"/>
    <x v="0"/>
    <x v="0"/>
  </r>
  <r>
    <s v="Zenit-2 | Tselina-2 4"/>
    <x v="0"/>
    <s v="Soviet Space Program"/>
    <s v="Zenit-2"/>
    <s v="Tselina-2 4"/>
    <s v="05/13/1987 5:40 a.m."/>
    <x v="30"/>
    <s v="45/1 | Baikonur Cosmodrome, Republic of Kazakhstan"/>
    <x v="0"/>
    <x v="0"/>
    <x v="0"/>
  </r>
  <r>
    <s v="Soyuz U | Zenit-8 48"/>
    <x v="0"/>
    <s v="Soviet Space Program"/>
    <s v="Soyuz U"/>
    <s v="Zenit-8 48"/>
    <s v="05/13/1987 6 a.m."/>
    <x v="30"/>
    <s v="31/6 | Baikonur Cosmodrome, Republic of Kazakhstan"/>
    <x v="0"/>
    <x v="0"/>
    <x v="0"/>
  </r>
  <r>
    <s v="Atlas H | Parcae 9A,B,C &amp; MSD 9"/>
    <x v="0"/>
    <s v="United States Air Force"/>
    <s v="Atlas H"/>
    <s v="Parcae 9A,B,C &amp; MSD 9"/>
    <s v="05/15/1987 3:45 p.m."/>
    <x v="30"/>
    <s v="Space Launch Complex 3E | Vandenberg SFB, CA, USA"/>
    <x v="1"/>
    <x v="1"/>
    <x v="1"/>
  </r>
  <r>
    <s v="Energiya | Polyus"/>
    <x v="1"/>
    <s v="Soviet Space Program"/>
    <s v="Energiya"/>
    <s v="Polyus"/>
    <s v="05/15/1987 5:30 p.m."/>
    <x v="30"/>
    <s v="250 | Baikonur Cosmodrome, Republic of Kazakhstan"/>
    <x v="0"/>
    <x v="0"/>
    <x v="0"/>
  </r>
  <r>
    <s v="Soyuz-U2 | Progress 30"/>
    <x v="0"/>
    <s v="Soviet Space Program"/>
    <s v="Soyuz-U"/>
    <s v="—"/>
    <s v="05/19/1987 4:02 a.m."/>
    <x v="30"/>
    <s v="1/5 | Baikonur Cosmodrome, Republic of Kazakhstan"/>
    <x v="0"/>
    <x v="0"/>
    <x v="0"/>
  </r>
  <r>
    <s v="Soyuz U | Resurs-F1 17F40 104L 4"/>
    <x v="0"/>
    <s v="Soviet Space Program"/>
    <s v="Soyuz U"/>
    <s v="Resurs-F1 17F40 104L 4"/>
    <s v="05/21/1987 7:44 a.m."/>
    <x v="30"/>
    <s v="43/4 (43R) | Plesetsk Cosmodrome, Russian Federation"/>
    <x v="3"/>
    <x v="3"/>
    <x v="3"/>
  </r>
  <r>
    <s v="Soyuz U | Yantar-4K2 31"/>
    <x v="0"/>
    <s v="Soviet Space Program"/>
    <s v="Soyuz U"/>
    <s v="Yantar-4K2 31"/>
    <s v="05/26/1987 1:39 p.m."/>
    <x v="30"/>
    <s v="16/2 | Plesetsk Cosmodrome, Russian Federation"/>
    <x v="3"/>
    <x v="3"/>
    <x v="3"/>
  </r>
  <r>
    <s v="Soyuz U | Zenit-8 49"/>
    <x v="0"/>
    <s v="Soviet Space Program"/>
    <s v="Soyuz U"/>
    <s v="Zenit-8 49"/>
    <s v="05/28/1987 12:45 p.m."/>
    <x v="30"/>
    <s v="43/4 (43R) | Plesetsk Cosmodrome, Russian Federation"/>
    <x v="3"/>
    <x v="3"/>
    <x v="3"/>
  </r>
  <r>
    <s v="Molniya-M | US-K 53"/>
    <x v="0"/>
    <s v="Soviet Space Program"/>
    <s v="Molniya-M"/>
    <s v="US-K 53"/>
    <s v="06/04/1987 6:50 p.m."/>
    <x v="30"/>
    <s v="16/2 | Plesetsk Cosmodrome, Russian Federation"/>
    <x v="3"/>
    <x v="3"/>
    <x v="3"/>
  </r>
  <r>
    <s v="Kosmos-3M | Strela-2M 42"/>
    <x v="0"/>
    <s v="Soviet Space Program"/>
    <s v="Kosmos-3M"/>
    <s v="Strela-2M 42"/>
    <s v="06/09/1987 2:45 p.m."/>
    <x v="30"/>
    <s v="132/1 (132L) | Plesetsk Cosmodrome, Russian Federation"/>
    <x v="3"/>
    <x v="3"/>
    <x v="3"/>
  </r>
  <r>
    <s v="Molniya-M | US-K 54"/>
    <x v="0"/>
    <s v="Soviet Space Program"/>
    <s v="Molniya-M"/>
    <s v="US-K 54"/>
    <s v="06/12/1987 7:40 a.m."/>
    <x v="30"/>
    <s v="43/4 (43R) | Plesetsk Cosmodrome, Russian Federation"/>
    <x v="3"/>
    <x v="3"/>
    <x v="3"/>
  </r>
  <r>
    <s v="Kosmos-3M | Strela-1M 321-328"/>
    <x v="0"/>
    <s v="Soviet Space Program"/>
    <s v="Kosmos-3M"/>
    <s v="Strela-1M 321-328"/>
    <s v="06/16/1987 5:51 p.m."/>
    <x v="30"/>
    <s v="132/1 (132L) | Plesetsk Cosmodrome, Russian Federation"/>
    <x v="3"/>
    <x v="3"/>
    <x v="3"/>
  </r>
  <r>
    <s v="Soyuz U | Resurs-F1 17F40 105L 5"/>
    <x v="1"/>
    <s v="Soviet Space Program"/>
    <s v="Soyuz U"/>
    <s v="Resurs-F1 17F40 105L 5"/>
    <s v="06/18/1987 7:24 a.m."/>
    <x v="30"/>
    <s v="43/3 (43L) | Plesetsk Cosmodrome, Russian Federation"/>
    <x v="3"/>
    <x v="3"/>
    <x v="3"/>
  </r>
  <r>
    <s v="Tsiklon-2 | US-A 30"/>
    <x v="0"/>
    <s v="Soviet Space Program"/>
    <s v="Tsiklon-2"/>
    <s v="US-A 30"/>
    <s v="06/18/1987 9:33 p.m."/>
    <x v="30"/>
    <s v="90 | Baikonur Cosmodrome, Republic of Kazakhstan"/>
    <x v="0"/>
    <x v="0"/>
    <x v="0"/>
  </r>
  <r>
    <s v="Atlas E | DMSP-5D2 F8"/>
    <x v="0"/>
    <s v="United States Air Force"/>
    <s v="Atlas E"/>
    <s v="DMSP-5D2 F8"/>
    <s v="06/20/1987 2:34 a.m."/>
    <x v="30"/>
    <s v="Space Launch Complex 3W | Vandenberg SFB, CA, USA"/>
    <x v="1"/>
    <x v="1"/>
    <x v="1"/>
  </r>
  <r>
    <s v="Kosmos-3M | Tsikada 16"/>
    <x v="0"/>
    <s v="Soviet Space Program"/>
    <s v="Kosmos-3M"/>
    <s v="Tsikada 16"/>
    <s v="06/23/1987 7:37 a.m."/>
    <x v="30"/>
    <s v="132/1 (132L) | Plesetsk Cosmodrome, Russian Federation"/>
    <x v="3"/>
    <x v="3"/>
    <x v="3"/>
  </r>
  <r>
    <s v="Tsiklon-3 | Tselina-D 61"/>
    <x v="0"/>
    <s v="Soviet Space Program"/>
    <s v="Tsiklon-3"/>
    <s v="Tselina-D 61"/>
    <s v="07/01/1987 7:35 p.m."/>
    <x v="30"/>
    <s v="32/2 | Plesetsk Cosmodrome, Russian Federation"/>
    <x v="3"/>
    <x v="3"/>
    <x v="3"/>
  </r>
  <r>
    <s v="Soyuz U | Zenit-8 50"/>
    <x v="0"/>
    <s v="Soviet Space Program"/>
    <s v="Soyuz U"/>
    <s v="Zenit-8 50"/>
    <s v="07/04/1987 12:25 p.m."/>
    <x v="30"/>
    <s v="41/1 | Plesetsk Cosmodrome, Russian Federation"/>
    <x v="3"/>
    <x v="3"/>
    <x v="3"/>
  </r>
  <r>
    <s v="Kosmos-3M | Parus 59"/>
    <x v="0"/>
    <s v="Soviet Space Program"/>
    <s v="Kosmos-3M"/>
    <s v="Parus 59"/>
    <s v="07/06/1987 9:59 p.m."/>
    <x v="30"/>
    <s v="132/2 | Plesetsk Cosmodrome, Russian Federation"/>
    <x v="3"/>
    <x v="3"/>
    <x v="3"/>
  </r>
  <r>
    <s v="Soyuz U | Yantar-1KFT 7"/>
    <x v="0"/>
    <s v="Soviet Space Program"/>
    <s v="Soyuz U"/>
    <s v="Yantar-1KFT 7"/>
    <s v="07/08/1987 10:59 a.m."/>
    <x v="30"/>
    <s v="1/5 | Baikonur Cosmodrome, Republic of Kazakhstan"/>
    <x v="0"/>
    <x v="0"/>
    <x v="0"/>
  </r>
  <r>
    <s v="Soyuz U | Yantar-4K2 32"/>
    <x v="0"/>
    <s v="Soviet Space Program"/>
    <s v="Soyuz U"/>
    <s v="Yantar-4K2 32"/>
    <s v="07/09/1987 4:10 p.m."/>
    <x v="30"/>
    <s v="16/2 | Plesetsk Cosmodrome, Russian Federation"/>
    <x v="3"/>
    <x v="3"/>
    <x v="3"/>
  </r>
  <r>
    <s v="Tsiklon-2 | Plasma-A 2"/>
    <x v="0"/>
    <s v="Soviet Space Program"/>
    <s v="Tsiklon-2"/>
    <s v="Plasma-A 2"/>
    <s v="07/10/1987 3:35 p.m."/>
    <x v="30"/>
    <s v="90 | Baikonur Cosmodrome, Republic of Kazakhstan"/>
    <x v="0"/>
    <x v="0"/>
    <x v="0"/>
  </r>
  <r>
    <s v="Kosmos-3M | Taifun-1B 10"/>
    <x v="0"/>
    <s v="Soviet Space Program"/>
    <s v="Kosmos-3M"/>
    <s v="Taifun-1B 10"/>
    <s v="07/14/1987 2 p.m."/>
    <x v="30"/>
    <s v="132/2 | Plesetsk Cosmodrome, Russian Federation"/>
    <x v="3"/>
    <x v="3"/>
    <x v="3"/>
  </r>
  <r>
    <s v="Tsiklon-3 | Okean-O1 2"/>
    <x v="0"/>
    <s v="Soviet Space Program"/>
    <s v="Tsiklon-3"/>
    <s v="Okean-O1 2"/>
    <s v="07/16/1987 4:25 a.m."/>
    <x v="30"/>
    <s v="32/2 | Plesetsk Cosmodrome, Russian Federation"/>
    <x v="3"/>
    <x v="3"/>
    <x v="3"/>
  </r>
  <r>
    <s v="Soyuz-U2 | Soyuz TM-3"/>
    <x v="0"/>
    <s v="Soviet Space Program"/>
    <s v="Soyuz-U"/>
    <s v="Soyuz TM-3"/>
    <s v="07/22/1987 1:59 a.m."/>
    <x v="30"/>
    <s v="1/5 | Baikonur Cosmodrome, Republic of Kazakhstan"/>
    <x v="0"/>
    <x v="0"/>
    <x v="0"/>
  </r>
  <r>
    <s v="Proton | Almaz-T 2"/>
    <x v="0"/>
    <s v="Soviet Space Program"/>
    <s v="Proton"/>
    <s v="Almaz-T 2"/>
    <s v="07/25/1987 9 a.m."/>
    <x v="30"/>
    <s v="200/40 | Baikonur Cosmodrome, Republic of Kazakhstan"/>
    <x v="0"/>
    <x v="0"/>
    <x v="0"/>
  </r>
  <r>
    <s v="Zenit-2 | GVM Tselina-2"/>
    <x v="0"/>
    <s v="Soviet Space Program"/>
    <s v="Zenit-2"/>
    <s v="GVM Tselina-2"/>
    <s v="08/01/1987 3:59 a.m."/>
    <x v="30"/>
    <s v="45/1 | Baikonur Cosmodrome, Republic of Kazakhstan"/>
    <x v="0"/>
    <x v="0"/>
    <x v="0"/>
  </r>
  <r>
    <s v="Soyuz-U2 | Progress 31"/>
    <x v="0"/>
    <s v="Soviet Space Program"/>
    <s v="Soyuz-U"/>
    <s v="—"/>
    <s v="08/03/1987 8:44 p.m."/>
    <x v="30"/>
    <s v="1/5 | Baikonur Cosmodrome, Republic of Kazakhstan"/>
    <x v="0"/>
    <x v="0"/>
    <x v="0"/>
  </r>
  <r>
    <s v="Long March 2 | FSW-0 9"/>
    <x v="0"/>
    <s v="Ministry of Space Industry"/>
    <s v="Long March 2"/>
    <s v="FSW-0 9"/>
    <s v="08/05/1987 6:39 a.m."/>
    <x v="30"/>
    <s v="Launch Area 2B | Jiuquan, People's Republic of China"/>
    <x v="2"/>
    <x v="2"/>
    <x v="2"/>
  </r>
  <r>
    <s v="Tsiklon-3 | Meteor-2 16"/>
    <x v="0"/>
    <s v="Soviet Space Program"/>
    <s v="Tsiklon-3"/>
    <s v="Meteor-2 16"/>
    <s v="08/18/1987 2:27 a.m."/>
    <x v="30"/>
    <s v="32/1 | Plesetsk Cosmodrome, Russian Federation"/>
    <x v="3"/>
    <x v="3"/>
    <x v="3"/>
  </r>
  <r>
    <s v="Soyuz U | Zenit-8 51"/>
    <x v="0"/>
    <s v="Soviet Space Program"/>
    <s v="Soyuz U"/>
    <s v="Zenit-8 51"/>
    <s v="08/19/1987 6:59 a.m."/>
    <x v="30"/>
    <s v="43/4 (43R) | Plesetsk Cosmodrome, Russian Federation"/>
    <x v="3"/>
    <x v="3"/>
    <x v="3"/>
  </r>
  <r>
    <s v="H-1 | Kiku 5"/>
    <x v="0"/>
    <s v="Mitsubishi Heavy Industries"/>
    <s v="H-1"/>
    <s v="Kiku 5"/>
    <s v="08/27/1987 9:20 a.m."/>
    <x v="30"/>
    <s v="Unknown Pad | Tanegashima, Japan"/>
    <x v="5"/>
    <x v="5"/>
    <x v="5"/>
  </r>
  <r>
    <s v="Zenit-2 | GVM Tselina-2"/>
    <x v="0"/>
    <s v="Soviet Space Program"/>
    <s v="Zenit-2"/>
    <s v="GVM Tselina-2"/>
    <s v="08/28/1987 8:20 a.m."/>
    <x v="30"/>
    <s v="45/1 | Baikonur Cosmodrome, Republic of Kazakhstan"/>
    <x v="0"/>
    <x v="0"/>
    <x v="0"/>
  </r>
  <r>
    <s v="Soyuz U | Zenit-8 52"/>
    <x v="0"/>
    <s v="Soviet Space Program"/>
    <s v="Soyuz U"/>
    <s v="Zenit-8 52"/>
    <s v="09/03/1987 10:24 a.m."/>
    <x v="30"/>
    <s v="43/4 (43R) | Plesetsk Cosmodrome, Russian Federation"/>
    <x v="3"/>
    <x v="3"/>
    <x v="3"/>
  </r>
  <r>
    <s v="Proton-K/DM | Ekran"/>
    <x v="0"/>
    <s v="Soviet Space Program"/>
    <s v="Proton-K/DM"/>
    <s v="Ekran"/>
    <s v="09/03/1987 7:26 p.m."/>
    <x v="30"/>
    <s v="200/39 (200L) | Baikonur Cosmodrome, Republic of Kazakhstan"/>
    <x v="0"/>
    <x v="0"/>
    <x v="0"/>
  </r>
  <r>
    <s v="Tsiklon-3 | Strela-3 25 to 30"/>
    <x v="0"/>
    <s v="Soviet Space Program"/>
    <s v="Tsiklon-3"/>
    <s v="Strela-3 25 to 30"/>
    <s v="09/07/1987 11:50 p.m."/>
    <x v="30"/>
    <s v="32/1 | Plesetsk Cosmodrome, Russian Federation"/>
    <x v="3"/>
    <x v="3"/>
    <x v="3"/>
  </r>
  <r>
    <s v="Long March 2 | FSW-1 1"/>
    <x v="0"/>
    <s v="Ministry of Space Industry"/>
    <s v="Long March 2"/>
    <s v="FSW-1 1"/>
    <s v="09/09/1987 7:15 a.m."/>
    <x v="30"/>
    <s v="Launch Area 2B | Jiuquan, People's Republic of China"/>
    <x v="2"/>
    <x v="2"/>
    <x v="2"/>
  </r>
  <r>
    <s v="Soyuz U | Yantar-4KS1 8"/>
    <x v="0"/>
    <s v="Soviet Space Program"/>
    <s v="Soyuz U"/>
    <s v="Yantar-4KS1 8"/>
    <s v="09/11/1987 2:06 a.m."/>
    <x v="30"/>
    <s v="1/5 | Baikonur Cosmodrome, Republic of Kazakhstan"/>
    <x v="0"/>
    <x v="0"/>
    <x v="0"/>
  </r>
  <r>
    <s v="Soyuz U | Resurs-F1 17F40 107L 6"/>
    <x v="0"/>
    <s v="Soviet Space Program"/>
    <s v="Soyuz U"/>
    <s v="Resurs-F1 17F40 107L 6"/>
    <s v="09/15/1987 10:30 a.m."/>
    <x v="30"/>
    <s v="43/4 (43R) | Plesetsk Cosmodrome, Russian Federation"/>
    <x v="3"/>
    <x v="3"/>
    <x v="3"/>
  </r>
  <r>
    <s v="Ariane 3 | Aussat A3 &amp; ECS 4"/>
    <x v="0"/>
    <s v="Arianespace"/>
    <s v="Ariane 3"/>
    <s v="Aussat A3 &amp; ECS 4"/>
    <s v="09/16/1987 12:45 a.m."/>
    <x v="30"/>
    <s v="Ariane Launch Area 1 | Kourou, French Guiana"/>
    <x v="7"/>
    <x v="7"/>
    <x v="7"/>
  </r>
  <r>
    <s v="Proton | Uragan 20 to 22"/>
    <x v="0"/>
    <s v="Soviet Space Program"/>
    <s v="Proton"/>
    <s v="Uragan 20 to 22"/>
    <s v="09/16/1987 2:53 a.m."/>
    <x v="30"/>
    <s v="200/40 | Baikonur Cosmodrome, Republic of Kazakhstan"/>
    <x v="0"/>
    <x v="0"/>
    <x v="0"/>
  </r>
  <r>
    <s v="Scout G-1 | Transit-O 27,29"/>
    <x v="0"/>
    <s v="United States Air Force"/>
    <s v="Scout G-1"/>
    <s v="Transit-O 27,29"/>
    <s v="09/16/1987 7:22 p.m."/>
    <x v="30"/>
    <s v="Space Launch Complex 5 | Vandenberg SFB, CA, USA"/>
    <x v="1"/>
    <x v="1"/>
    <x v="1"/>
  </r>
  <r>
    <s v="Soyuz U | Yantar-4K2 33"/>
    <x v="0"/>
    <s v="Soviet Space Program"/>
    <s v="Soyuz U"/>
    <s v="Yantar-4K2 33"/>
    <s v="09/17/1987 2:59 p.m."/>
    <x v="30"/>
    <s v="41/1 | Plesetsk Cosmodrome, Russian Federation"/>
    <x v="3"/>
    <x v="3"/>
    <x v="3"/>
  </r>
  <r>
    <s v="Soyuz-U2 | Progress 32"/>
    <x v="0"/>
    <s v="Soviet Space Program"/>
    <s v="Soyuz-U"/>
    <s v="—"/>
    <s v="09/23/1987 11:43 p.m."/>
    <x v="30"/>
    <s v="1/5 | Baikonur Cosmodrome, Republic of Kazakhstan"/>
    <x v="0"/>
    <x v="0"/>
    <x v="0"/>
  </r>
  <r>
    <s v="Soyuz U | Bion 8"/>
    <x v="0"/>
    <s v="Soviet Space Program"/>
    <s v="Soyuz U"/>
    <s v="Bion 8"/>
    <s v="09/29/1987 12:49 p.m."/>
    <x v="30"/>
    <s v="41/1 | Plesetsk Cosmodrome, Russian Federation"/>
    <x v="3"/>
    <x v="3"/>
    <x v="3"/>
  </r>
  <r>
    <s v="Proton | Potok 4"/>
    <x v="0"/>
    <s v="Soviet Space Program"/>
    <s v="Proton"/>
    <s v="Potok 4"/>
    <s v="10/01/1987 5:09 p.m."/>
    <x v="30"/>
    <s v="200/39 (200L) | Baikonur Cosmodrome, Republic of Kazakhstan"/>
    <x v="0"/>
    <x v="0"/>
    <x v="0"/>
  </r>
  <r>
    <s v="Soyuz U | Zenit-8 53"/>
    <x v="0"/>
    <s v="Soviet Space Program"/>
    <s v="Soyuz U"/>
    <s v="Zenit-8 53"/>
    <s v="10/09/1987 8:30 a.m."/>
    <x v="30"/>
    <s v="1/5 | Baikonur Cosmodrome, Republic of Kazakhstan"/>
    <x v="0"/>
    <x v="0"/>
    <x v="0"/>
  </r>
  <r>
    <s v="Tsiklon-2 | US-P 27"/>
    <x v="0"/>
    <s v="Soviet Space Program"/>
    <s v="Tsiklon-2"/>
    <s v="US-P 27"/>
    <s v="10/10/1987 9:48 p.m."/>
    <x v="30"/>
    <s v="90 | Baikonur Cosmodrome, Republic of Kazakhstan"/>
    <x v="0"/>
    <x v="0"/>
    <x v="0"/>
  </r>
  <r>
    <s v="Kosmos-3M | Parus 60"/>
    <x v="0"/>
    <s v="Soviet Space Program"/>
    <s v="Kosmos-3M"/>
    <s v="Parus 60"/>
    <s v="10/14/1987 12:35 p.m."/>
    <x v="30"/>
    <s v="133/3 (133L) | Plesetsk Cosmodrome, Russian Federation"/>
    <x v="3"/>
    <x v="3"/>
    <x v="3"/>
  </r>
  <r>
    <s v="Tsiklon-3 | Tselina-D 62"/>
    <x v="0"/>
    <s v="Soviet Space Program"/>
    <s v="Tsiklon-3"/>
    <s v="Tselina-D 62"/>
    <s v="10/20/1987 9:09 a.m."/>
    <x v="30"/>
    <s v="32/1 | Plesetsk Cosmodrome, Russian Federation"/>
    <x v="3"/>
    <x v="3"/>
    <x v="3"/>
  </r>
  <r>
    <s v="Soyuz U | Yantar-4K2 34"/>
    <x v="0"/>
    <s v="Soviet Space Program"/>
    <s v="Soyuz U"/>
    <s v="Yantar-4K2 34"/>
    <s v="10/22/1987 2:24 p.m."/>
    <x v="30"/>
    <s v="16/2 | Plesetsk Cosmodrome, Russian Federation"/>
    <x v="3"/>
    <x v="3"/>
    <x v="3"/>
  </r>
  <r>
    <s v="Titan 34D | KH-11 8"/>
    <x v="0"/>
    <s v="United States Air Force"/>
    <s v="Titan 34D"/>
    <s v="KH-11 8"/>
    <s v="10/26/1987 9:32 p.m."/>
    <x v="30"/>
    <s v="Space Launch Complex 4E | Vandenberg SFB, CA, USA"/>
    <x v="1"/>
    <x v="1"/>
    <x v="1"/>
  </r>
  <r>
    <s v="Proton | US-KS 4"/>
    <x v="0"/>
    <s v="Soviet Space Program"/>
    <s v="Proton"/>
    <s v="US-KS 4"/>
    <s v="10/28/1987 3:15 p.m."/>
    <x v="30"/>
    <s v="200/40 | Baikonur Cosmodrome, Republic of Kazakhstan"/>
    <x v="0"/>
    <x v="0"/>
    <x v="0"/>
  </r>
  <r>
    <s v="Soyuz U | Zenit-8 54"/>
    <x v="0"/>
    <s v="Soviet Space Program"/>
    <s v="Soyuz U"/>
    <s v="Zenit-8 54"/>
    <s v="11/11/1987 9:04 a.m."/>
    <x v="30"/>
    <s v="131 | Baikonur Cosmodrome, Republic of Kazakhstan"/>
    <x v="0"/>
    <x v="0"/>
    <x v="0"/>
  </r>
  <r>
    <s v="Soyuz U | Yantar-1KFT 8"/>
    <x v="0"/>
    <s v="Soviet Space Program"/>
    <s v="Soyuz U"/>
    <s v="Yantar-1KFT 8"/>
    <s v="11/14/1987 9:29 a.m."/>
    <x v="30"/>
    <s v="1/5 | Baikonur Cosmodrome, Republic of Kazakhstan"/>
    <x v="0"/>
    <x v="0"/>
    <x v="0"/>
  </r>
  <r>
    <s v="Soyuz-U2 | Progress 33"/>
    <x v="0"/>
    <s v="Soviet Space Program"/>
    <s v="Soyuz-U"/>
    <s v="—"/>
    <s v="11/20/1987 11:47 p.m."/>
    <x v="30"/>
    <s v="1/5 | Baikonur Cosmodrome, Republic of Kazakhstan"/>
    <x v="0"/>
    <x v="0"/>
    <x v="0"/>
  </r>
  <r>
    <s v="Ariane 2 | TV-Sat 1"/>
    <x v="0"/>
    <s v="Arianespace"/>
    <s v="Ariane 2"/>
    <s v="TV-Sat 1"/>
    <s v="11/21/1987 2:19 a.m."/>
    <x v="30"/>
    <s v="Ariane Launch Area 2 | Kourou, French Guiana"/>
    <x v="7"/>
    <x v="7"/>
    <x v="7"/>
  </r>
  <r>
    <s v="Proton | Luch #2"/>
    <x v="0"/>
    <s v="Soviet Space Program"/>
    <s v="Proton"/>
    <s v="Luch #2"/>
    <s v="11/26/1987 1:28 p.m."/>
    <x v="30"/>
    <s v="200/39 (200L) | Baikonur Cosmodrome, Republic of Kazakhstan"/>
    <x v="0"/>
    <x v="0"/>
    <x v="0"/>
  </r>
  <r>
    <s v="Titan 34D Transtage | DSP F13"/>
    <x v="0"/>
    <s v="United States Air Force"/>
    <s v="Titan 34D Transtage"/>
    <s v="DSP F13"/>
    <s v="11/29/1987 3:27 a.m."/>
    <x v="30"/>
    <s v="Space Launch Complex 40 | Cape Canaveral, FL, USA"/>
    <x v="1"/>
    <x v="1"/>
    <x v="1"/>
  </r>
  <r>
    <s v="Kosmos-3M | Strela-2M 43"/>
    <x v="0"/>
    <s v="Soviet Space Program"/>
    <s v="Kosmos-3M"/>
    <s v="Strela-2M 43"/>
    <s v="12/01/1987 2:15 p.m."/>
    <x v="30"/>
    <s v="133/3 (133L) | Plesetsk Cosmodrome, Russian Federation"/>
    <x v="3"/>
    <x v="3"/>
    <x v="3"/>
  </r>
  <r>
    <s v="Soyuz U | Zenit-8 55"/>
    <x v="0"/>
    <s v="Soviet Space Program"/>
    <s v="Soyuz U"/>
    <s v="Zenit-8 55"/>
    <s v="12/07/1987 8:50 a.m."/>
    <x v="30"/>
    <s v="31/6 | Baikonur Cosmodrome, Republic of Kazakhstan"/>
    <x v="0"/>
    <x v="0"/>
    <x v="0"/>
  </r>
  <r>
    <s v="Proton | Raduga 21"/>
    <x v="0"/>
    <s v="Soviet Space Program"/>
    <s v="Proton"/>
    <s v="Raduga 21"/>
    <s v="12/10/1987 11:30 a.m."/>
    <x v="30"/>
    <s v="200/40 | Baikonur Cosmodrome, Republic of Kazakhstan"/>
    <x v="0"/>
    <x v="0"/>
    <x v="0"/>
  </r>
  <r>
    <s v="Tsiklon-2 | US-A 31"/>
    <x v="0"/>
    <s v="Soviet Space Program"/>
    <s v="Tsiklon-2"/>
    <s v="US-A 31"/>
    <s v="12/12/1987 5:40 a.m."/>
    <x v="30"/>
    <s v="90 | Baikonur Cosmodrome, Republic of Kazakhstan"/>
    <x v="0"/>
    <x v="0"/>
    <x v="0"/>
  </r>
  <r>
    <s v="Soyuz U | Yantar-4K2 35"/>
    <x v="0"/>
    <s v="Soviet Space Program"/>
    <s v="Soyuz U"/>
    <s v="Yantar-4K2 35"/>
    <s v="12/14/1987 11:29 a.m."/>
    <x v="30"/>
    <s v="31/6 | Baikonur Cosmodrome, Republic of Kazakhstan"/>
    <x v="0"/>
    <x v="0"/>
    <x v="0"/>
  </r>
  <r>
    <s v="Kosmos-3M | Taifun-1 20"/>
    <x v="0"/>
    <s v="Soviet Space Program"/>
    <s v="Kosmos-3M"/>
    <s v="Taifun-1 20"/>
    <s v="12/15/1987 1:30 p.m."/>
    <x v="30"/>
    <s v="133/3 (133L) | Plesetsk Cosmodrome, Russian Federation"/>
    <x v="3"/>
    <x v="3"/>
    <x v="3"/>
  </r>
  <r>
    <s v="Soyuz-U2 | Soyuz TM-4"/>
    <x v="0"/>
    <s v="Soviet Space Program"/>
    <s v="Soyuz-U"/>
    <s v="Soyuz TM-4"/>
    <s v="12/21/1987 11:18 a.m."/>
    <x v="30"/>
    <s v="1/5 | Baikonur Cosmodrome, Republic of Kazakhstan"/>
    <x v="0"/>
    <x v="0"/>
    <x v="0"/>
  </r>
  <r>
    <s v="Molniya-M | US-K 55"/>
    <x v="0"/>
    <s v="Soviet Space Program"/>
    <s v="Molniya-M"/>
    <s v="US-K 55"/>
    <s v="12/21/1987 10:35 p.m."/>
    <x v="30"/>
    <s v="41/1 | Plesetsk Cosmodrome, Russian Federation"/>
    <x v="3"/>
    <x v="3"/>
    <x v="3"/>
  </r>
  <r>
    <s v="Kosmos-3M | Parus 61"/>
    <x v="0"/>
    <s v="Soviet Space Program"/>
    <s v="Kosmos-3M"/>
    <s v="Parus 61"/>
    <s v="12/23/1987 8:22 p.m."/>
    <x v="30"/>
    <s v="133/3 (133L) | Plesetsk Cosmodrome, Russian Federation"/>
    <x v="3"/>
    <x v="3"/>
    <x v="3"/>
  </r>
  <r>
    <s v="Soyuz U | Zenit-8 56"/>
    <x v="0"/>
    <s v="Soviet Space Program"/>
    <s v="Soyuz U"/>
    <s v="Zenit-8 56"/>
    <s v="12/25/1987 8:44 a.m."/>
    <x v="30"/>
    <s v="31/6 | Baikonur Cosmodrome, Republic of Kazakhstan"/>
    <x v="0"/>
    <x v="0"/>
    <x v="0"/>
  </r>
  <r>
    <s v="Soyuz U | Resurs-F2 1"/>
    <x v="0"/>
    <s v="Soviet Space Program"/>
    <s v="Soyuz U"/>
    <s v="Resurs-F2 1"/>
    <s v="12/26/1987 11:30 a.m."/>
    <x v="30"/>
    <s v="16/2 | Plesetsk Cosmodrome, Russian Federation"/>
    <x v="3"/>
    <x v="3"/>
    <x v="3"/>
  </r>
  <r>
    <s v="Proton | Ekran-M 1"/>
    <x v="0"/>
    <s v="Soviet Space Program"/>
    <s v="Proton"/>
    <s v="Ekran-M 1"/>
    <s v="12/27/1987 11:25 a.m."/>
    <x v="30"/>
    <s v="200/39 (200L) | Baikonur Cosmodrome, Republic of Kazakhstan"/>
    <x v="0"/>
    <x v="0"/>
    <x v="0"/>
  </r>
  <r>
    <s v="Soyuz U | Zenit-8 57"/>
    <x v="0"/>
    <s v="Soviet Space Program"/>
    <s v="Soyuz U"/>
    <s v="Zenit-8 57"/>
    <s v="12/29/1987 11:40 a.m."/>
    <x v="30"/>
    <s v="43/4 (43R) | Plesetsk Cosmodrome, Russian Federation"/>
    <x v="3"/>
    <x v="3"/>
    <x v="3"/>
  </r>
  <r>
    <s v="Tsiklon-3 | Tselina-D 63"/>
    <x v="0"/>
    <s v="Soviet Space Program"/>
    <s v="Tsiklon-3"/>
    <s v="Tselina-D 63"/>
    <s v="01/06/1988 7:41 a.m."/>
    <x v="31"/>
    <s v="32/2 | Plesetsk Cosmodrome, Russian Federation"/>
    <x v="3"/>
    <x v="3"/>
    <x v="3"/>
  </r>
  <r>
    <s v="Tsiklon-3 | Strela-3 31 to 36"/>
    <x v="0"/>
    <s v="Soviet Space Program"/>
    <s v="Tsiklon-3"/>
    <s v="Strela-3 31 to 36"/>
    <s v="01/15/1988 3:49 a.m."/>
    <x v="31"/>
    <s v="32/1 | Plesetsk Cosmodrome, Russian Federation"/>
    <x v="3"/>
    <x v="3"/>
    <x v="3"/>
  </r>
  <r>
    <s v="Proton | Gorizont 25L"/>
    <x v="1"/>
    <s v="Soviet Space Program"/>
    <s v="Proton"/>
    <s v="Gorizont 25L"/>
    <s v="01/18/1988 9:58 a.m."/>
    <x v="31"/>
    <s v="200/40 | Baikonur Cosmodrome, Republic of Kazakhstan"/>
    <x v="0"/>
    <x v="0"/>
    <x v="0"/>
  </r>
  <r>
    <s v="Soyuz-U2 | Progress 34"/>
    <x v="0"/>
    <s v="Soviet Space Program"/>
    <s v="Soyuz-U"/>
    <s v="—"/>
    <s v="01/20/1988 10:51 p.m."/>
    <x v="31"/>
    <s v="1/5 | Baikonur Cosmodrome, Republic of Kazakhstan"/>
    <x v="0"/>
    <x v="0"/>
    <x v="0"/>
  </r>
  <r>
    <s v="Soyuz U | Zenit-8 58"/>
    <x v="0"/>
    <s v="Soviet Space Program"/>
    <s v="Soyuz U"/>
    <s v="Zenit-8 58"/>
    <s v="01/26/1988 11:20 a.m."/>
    <x v="31"/>
    <s v="41/1 | Plesetsk Cosmodrome, Russian Federation"/>
    <x v="3"/>
    <x v="3"/>
    <x v="3"/>
  </r>
  <r>
    <s v="Tsiklon-3 | Meteor-2 17"/>
    <x v="0"/>
    <s v="Soviet Space Program"/>
    <s v="Tsiklon-3"/>
    <s v="Meteor-2 17"/>
    <s v="01/30/1988 10:59 a.m."/>
    <x v="31"/>
    <s v="32/1 | Plesetsk Cosmodrome, Russian Federation"/>
    <x v="3"/>
    <x v="3"/>
    <x v="3"/>
  </r>
  <r>
    <s v="Atlas E | DMSP-5D2 F9"/>
    <x v="0"/>
    <s v="United States Air Force"/>
    <s v="Atlas E"/>
    <s v="DMSP-5D2 F9"/>
    <s v="02/03/1988 5:53 a.m."/>
    <x v="31"/>
    <s v="Space Launch Complex 3W | Vandenberg SFB, CA, USA"/>
    <x v="1"/>
    <x v="1"/>
    <x v="1"/>
  </r>
  <r>
    <s v="Soyuz U | Yantar-4K2 36"/>
    <x v="0"/>
    <s v="Soviet Space Program"/>
    <s v="Soyuz U"/>
    <s v="Yantar-4K2 36"/>
    <s v="02/03/1988 12:14 p.m."/>
    <x v="31"/>
    <s v="31/6 | Baikonur Cosmodrome, Republic of Kazakhstan"/>
    <x v="0"/>
    <x v="0"/>
    <x v="0"/>
  </r>
  <r>
    <s v="Delta 3910 | TVE"/>
    <x v="0"/>
    <s v="United States Air Force"/>
    <s v="Delta 3910"/>
    <s v="TVE"/>
    <s v="02/08/1988 10:07 p.m."/>
    <x v="31"/>
    <s v="Space Launch Complex 17B | Cape Canaveral, FL, USA"/>
    <x v="1"/>
    <x v="1"/>
    <x v="1"/>
  </r>
  <r>
    <s v="Proton | Uragan 23 to 25"/>
    <x v="1"/>
    <s v="Soviet Space Program"/>
    <s v="Proton"/>
    <s v="Uragan 23 to 25"/>
    <s v="02/17/1988 12:23 a.m."/>
    <x v="31"/>
    <s v="200/39 (200L) | Baikonur Cosmodrome, Republic of Kazakhstan"/>
    <x v="0"/>
    <x v="0"/>
    <x v="0"/>
  </r>
  <r>
    <s v="Soyuz U | Resurs-F1 17F40 108L 7"/>
    <x v="0"/>
    <s v="Soviet Space Program"/>
    <s v="Soyuz U"/>
    <s v="Resurs-F1 17F40 108L 7"/>
    <s v="02/18/1988 9:49 a.m."/>
    <x v="31"/>
    <s v="16/2 | Plesetsk Cosmodrome, Russian Federation"/>
    <x v="3"/>
    <x v="3"/>
    <x v="3"/>
  </r>
  <r>
    <s v="Soyuz U | Zenit-8 59"/>
    <x v="0"/>
    <s v="Soviet Space Program"/>
    <s v="Soyuz U"/>
    <s v="Zenit-8 59"/>
    <s v="02/19/1988 8 a.m."/>
    <x v="31"/>
    <s v="1/5 | Baikonur Cosmodrome, Republic of Kazakhstan"/>
    <x v="0"/>
    <x v="0"/>
    <x v="0"/>
  </r>
  <r>
    <s v="H-1 | Sakura 3A"/>
    <x v="0"/>
    <s v="Mitsubishi Heavy Industries"/>
    <s v="H-1"/>
    <s v="Sakura 3A"/>
    <s v="02/19/1988 10:05 a.m."/>
    <x v="31"/>
    <s v="Unknown Pad | Tanegashima, Japan"/>
    <x v="5"/>
    <x v="5"/>
    <x v="5"/>
  </r>
  <r>
    <s v="Molniya-M | US-K 56"/>
    <x v="0"/>
    <s v="Soviet Space Program"/>
    <s v="Molniya-M"/>
    <s v="US-K 56"/>
    <s v="02/26/1988 9:31 a.m."/>
    <x v="31"/>
    <s v="41/1 | Plesetsk Cosmodrome, Russian Federation"/>
    <x v="3"/>
    <x v="3"/>
    <x v="3"/>
  </r>
  <r>
    <s v="Long March 3 | DFH-2A 2"/>
    <x v="0"/>
    <s v="Ministry of Space Industry"/>
    <s v="Long March 3"/>
    <s v="DFH-2A 2"/>
    <s v="03/07/1988 12:41 p.m."/>
    <x v="31"/>
    <s v="Launch Complex 3 ( LC-3 ) ( LA-1 ) | Xichang Satellite Launch Center, People's Republic of China"/>
    <x v="2"/>
    <x v="2"/>
    <x v="2"/>
  </r>
  <r>
    <s v="Soyuz U | Zenit-8 60"/>
    <x v="0"/>
    <s v="Soviet Space Program"/>
    <s v="Soyuz U"/>
    <s v="Zenit-8 60"/>
    <s v="03/10/1988 10:30 a.m."/>
    <x v="31"/>
    <s v="43/4 (43R) | Plesetsk Cosmodrome, Russian Federation"/>
    <x v="3"/>
    <x v="3"/>
    <x v="3"/>
  </r>
  <r>
    <s v="Kosmos-3M | Strela-1M 329-336"/>
    <x v="0"/>
    <s v="Soviet Space Program"/>
    <s v="Kosmos-3M"/>
    <s v="Strela-1M 329-336"/>
    <s v="03/11/1988 12:18 a.m."/>
    <x v="31"/>
    <s v="132/1 (132L) | Plesetsk Cosmodrome, Russian Federation"/>
    <x v="3"/>
    <x v="3"/>
    <x v="3"/>
  </r>
  <r>
    <s v="Molniya-M | Molniya-1T 71"/>
    <x v="0"/>
    <s v="Soviet Space Program"/>
    <s v="Molniya-M"/>
    <s v="Molniya-1T 71"/>
    <s v="03/11/1988 6:38 a.m."/>
    <x v="31"/>
    <s v="1/5 | Baikonur Cosmodrome, Republic of Kazakhstan"/>
    <x v="0"/>
    <x v="0"/>
    <x v="0"/>
  </r>
  <r>
    <s v="Ariane 3 | Spacenet 3R &amp; Télécom 1C"/>
    <x v="0"/>
    <s v="Arianespace"/>
    <s v="Ariane 3"/>
    <s v="Spacenet 3R &amp; Télécom 1C"/>
    <s v="03/11/1988 11:28 p.m."/>
    <x v="31"/>
    <s v="Ariane Launch Area 1 | Kourou, French Guiana"/>
    <x v="7"/>
    <x v="7"/>
    <x v="7"/>
  </r>
  <r>
    <s v="Tsiklon-2 | US-A 32"/>
    <x v="0"/>
    <s v="Soviet Space Program"/>
    <s v="Tsiklon-2"/>
    <s v="US-A 32"/>
    <s v="03/14/1988 2:21 p.m."/>
    <x v="31"/>
    <s v="90 | Baikonur Cosmodrome, Republic of Kazakhstan"/>
    <x v="0"/>
    <x v="0"/>
    <x v="0"/>
  </r>
  <r>
    <s v="Tsiklon-3 | Tselina-D 64"/>
    <x v="0"/>
    <s v="Soviet Space Program"/>
    <s v="Tsiklon-3"/>
    <s v="Tselina-D 64"/>
    <s v="03/15/1988 6:50 p.m."/>
    <x v="31"/>
    <s v="32/2 | Plesetsk Cosmodrome, Russian Federation"/>
    <x v="3"/>
    <x v="3"/>
    <x v="3"/>
  </r>
  <r>
    <s v="Vostok 8A92M | IRS-1A"/>
    <x v="0"/>
    <s v="Soviet Space Program"/>
    <s v="Vostok 8A92M"/>
    <s v="IRS-1A"/>
    <s v="03/17/1988 6:43 a.m."/>
    <x v="31"/>
    <s v="31/6 | Baikonur Cosmodrome, Republic of Kazakhstan"/>
    <x v="0"/>
    <x v="0"/>
    <x v="0"/>
  </r>
  <r>
    <s v="Molniya-M | Molniya-1T 72"/>
    <x v="0"/>
    <s v="Soviet Space Program"/>
    <s v="Molniya-M"/>
    <s v="Molniya-1T 72"/>
    <s v="03/17/1988 8:55 p.m."/>
    <x v="31"/>
    <s v="43/4 (43R) | Plesetsk Cosmodrome, Russian Federation"/>
    <x v="3"/>
    <x v="3"/>
    <x v="3"/>
  </r>
  <r>
    <s v="Kosmos-3M | Parus 62"/>
    <x v="0"/>
    <s v="Soviet Space Program"/>
    <s v="Kosmos-3M"/>
    <s v="Parus 62"/>
    <s v="03/22/1988 2:07 p.m."/>
    <x v="31"/>
    <s v="132/1 (132L) | Plesetsk Cosmodrome, Russian Federation"/>
    <x v="3"/>
    <x v="3"/>
    <x v="3"/>
  </r>
  <r>
    <s v="Soyuz-U2 | Progress 35"/>
    <x v="0"/>
    <s v="Soviet Space Program"/>
    <s v="Soyuz-U"/>
    <s v="—"/>
    <s v="03/23/1988 9:05 p.m."/>
    <x v="31"/>
    <s v="1/5 | Baikonur Cosmodrome, Republic of Kazakhstan"/>
    <x v="0"/>
    <x v="0"/>
    <x v="0"/>
  </r>
  <r>
    <s v="Soyuz U | Yantar-4K2 37"/>
    <x v="0"/>
    <s v="Soviet Space Program"/>
    <s v="Soyuz U"/>
    <s v="Yantar-4K2 37"/>
    <s v="03/24/1988 2:10 p.m."/>
    <x v="31"/>
    <s v="16/2 | Plesetsk Cosmodrome, Russian Federation"/>
    <x v="3"/>
    <x v="3"/>
    <x v="3"/>
  </r>
  <r>
    <s v="Scout G-1 | San Marco 5"/>
    <x v="0"/>
    <s v="National Aeronautics and Space Administration"/>
    <s v="Scout G-1"/>
    <s v="San Marco 5"/>
    <s v="03/25/1988 7:50 p.m."/>
    <x v="31"/>
    <s v="San Marco platform | Broglio Space Center, Kenya"/>
    <x v="3"/>
    <x v="3"/>
    <x v="3"/>
  </r>
  <r>
    <s v="Soyuz U | Yantar-4KS1 9"/>
    <x v="0"/>
    <s v="Soviet Space Program"/>
    <s v="Soyuz U"/>
    <s v="Yantar-4KS1 9"/>
    <s v="03/30/1988 noon"/>
    <x v="31"/>
    <s v="1/5 | Baikonur Cosmodrome, Republic of Kazakhstan"/>
    <x v="0"/>
    <x v="0"/>
    <x v="0"/>
  </r>
  <r>
    <s v="Proton-K/DM | Gorizont 15"/>
    <x v="0"/>
    <s v="Soviet Space Program"/>
    <s v="Proton-K/DM"/>
    <s v="Gorizont 15"/>
    <s v="03/31/1988 4:18 a.m."/>
    <x v="31"/>
    <s v="200/40 | Baikonur Cosmodrome, Republic of Kazakhstan"/>
    <x v="0"/>
    <x v="0"/>
    <x v="0"/>
  </r>
  <r>
    <s v="Kosmos-3M | Strela-2M 44"/>
    <x v="0"/>
    <s v="Soviet Space Program"/>
    <s v="Kosmos-3M"/>
    <s v="Strela-2M 44"/>
    <s v="04/05/1988 2:41 p.m."/>
    <x v="31"/>
    <s v="133/3 (133L) | Plesetsk Cosmodrome, Russian Federation"/>
    <x v="3"/>
    <x v="3"/>
    <x v="3"/>
  </r>
  <r>
    <s v="Soyuz U | Zenit-8 61"/>
    <x v="0"/>
    <s v="Soviet Space Program"/>
    <s v="Soyuz U"/>
    <s v="Zenit-8 61"/>
    <s v="04/11/1988 11:15 a.m."/>
    <x v="31"/>
    <s v="16/2 | Plesetsk Cosmodrome, Russian Federation"/>
    <x v="3"/>
    <x v="3"/>
    <x v="3"/>
  </r>
  <r>
    <s v="Soyuz U | Foton 4"/>
    <x v="0"/>
    <s v="Soviet Space Program"/>
    <s v="Soyuz U"/>
    <s v="Foton 4"/>
    <s v="04/14/1988 5 p.m."/>
    <x v="31"/>
    <s v="41/1 | Plesetsk Cosmodrome, Russian Federation"/>
    <x v="3"/>
    <x v="3"/>
    <x v="3"/>
  </r>
  <r>
    <s v="Vostok 8A92M | Resurs-O1 2"/>
    <x v="0"/>
    <s v="Soviet Space Program"/>
    <s v="Vostok 8A92M"/>
    <s v="Resurs-O1 2"/>
    <s v="04/20/1988 5:48 a.m."/>
    <x v="31"/>
    <s v="31/6 | Baikonur Cosmodrome, Republic of Kazakhstan"/>
    <x v="0"/>
    <x v="0"/>
    <x v="0"/>
  </r>
  <r>
    <s v="Scout G-1 | Transit-O 23,32"/>
    <x v="0"/>
    <s v="United States Air Force"/>
    <s v="Scout G-1"/>
    <s v="Transit-O 23,32"/>
    <s v="04/26/1988 1:57 a.m."/>
    <x v="31"/>
    <s v="Space Launch Complex 5 | Vandenberg SFB, CA, USA"/>
    <x v="1"/>
    <x v="1"/>
    <x v="1"/>
  </r>
  <r>
    <s v="Proton | Geofizika"/>
    <x v="0"/>
    <s v="Soviet Space Program"/>
    <s v="Proton"/>
    <s v="Geofizika"/>
    <s v="04/26/1988 3:15 a.m."/>
    <x v="31"/>
    <s v="200/39 (200L) | Baikonur Cosmodrome, Republic of Kazakhstan"/>
    <x v="0"/>
    <x v="0"/>
    <x v="0"/>
  </r>
  <r>
    <s v="Soyuz U | Zenit-8 62"/>
    <x v="0"/>
    <s v="Soviet Space Program"/>
    <s v="Soyuz U"/>
    <s v="Zenit-8 62"/>
    <s v="04/27/1988 9:10 a.m."/>
    <x v="31"/>
    <s v="31/6 | Baikonur Cosmodrome, Republic of Kazakhstan"/>
    <x v="0"/>
    <x v="0"/>
    <x v="0"/>
  </r>
  <r>
    <s v="Proton-K/DM | Ekran"/>
    <x v="0"/>
    <s v="Soviet Space Program"/>
    <s v="Proton-K/DM"/>
    <s v="Ekran"/>
    <s v="05/06/1988 2:47 a.m."/>
    <x v="31"/>
    <s v="200/39 (200L) | Baikonur Cosmodrome, Republic of Kazakhstan"/>
    <x v="0"/>
    <x v="0"/>
    <x v="0"/>
  </r>
  <r>
    <s v="Soyuz U | Yantar-4K2 38"/>
    <x v="0"/>
    <s v="Soviet Space Program"/>
    <s v="Soyuz U"/>
    <s v="Yantar-4K2 38"/>
    <s v="05/12/1988 2:39 p.m."/>
    <x v="31"/>
    <s v="43/4 (43R) | Plesetsk Cosmodrome, Russian Federation"/>
    <x v="3"/>
    <x v="3"/>
    <x v="3"/>
  </r>
  <r>
    <s v="Soyuz-U2 | Progress 36"/>
    <x v="0"/>
    <s v="Soviet Space Program"/>
    <s v="Soyuz-U"/>
    <s v="—"/>
    <s v="05/13/1988 12:30 a.m."/>
    <x v="31"/>
    <s v="1/5 | Baikonur Cosmodrome, Republic of Kazakhstan"/>
    <x v="0"/>
    <x v="0"/>
    <x v="0"/>
  </r>
  <r>
    <s v="Zenit-2 | Tselina-2 5"/>
    <x v="0"/>
    <s v="Soviet Space Program"/>
    <s v="Zenit-2"/>
    <s v="Tselina-2 5"/>
    <s v="05/15/1988 9:20 a.m."/>
    <x v="31"/>
    <s v="45/1 | Baikonur Cosmodrome, Republic of Kazakhstan"/>
    <x v="0"/>
    <x v="0"/>
    <x v="0"/>
  </r>
  <r>
    <s v="Ariane 2 | Intelsat 513"/>
    <x v="0"/>
    <s v="Arianespace"/>
    <s v="Ariane 2"/>
    <s v="Intelsat 513"/>
    <s v="05/17/1988 11:58 p.m."/>
    <x v="31"/>
    <s v="Ariane Launch Area 1 | Kourou, French Guiana"/>
    <x v="7"/>
    <x v="7"/>
    <x v="7"/>
  </r>
  <r>
    <s v="Soyuz U | Yantar-1KFT 9"/>
    <x v="0"/>
    <s v="Soviet Space Program"/>
    <s v="Soyuz U"/>
    <s v="Yantar-1KFT 9"/>
    <s v="05/18/1988 10:30 a.m."/>
    <x v="31"/>
    <s v="1/5 | Baikonur Cosmodrome, Republic of Kazakhstan"/>
    <x v="0"/>
    <x v="0"/>
    <x v="0"/>
  </r>
  <r>
    <s v="Soyuz U | Zenit-8 63"/>
    <x v="0"/>
    <s v="Soviet Space Program"/>
    <s v="Soyuz U"/>
    <s v="Zenit-8 63"/>
    <s v="05/19/1988 9:15 a.m."/>
    <x v="31"/>
    <s v="31/6 | Baikonur Cosmodrome, Republic of Kazakhstan"/>
    <x v="0"/>
    <x v="0"/>
    <x v="0"/>
  </r>
  <r>
    <s v="Proton | Uragan 26 to 28"/>
    <x v="0"/>
    <s v="Soviet Space Program"/>
    <s v="Proton"/>
    <s v="Uragan 26 to 28"/>
    <s v="05/21/1988 5:57 p.m."/>
    <x v="31"/>
    <s v="200/39 (200L) | Baikonur Cosmodrome, Republic of Kazakhstan"/>
    <x v="0"/>
    <x v="0"/>
    <x v="0"/>
  </r>
  <r>
    <s v="Molniya-M | Molniya-3 49L"/>
    <x v="0"/>
    <s v="Soviet Space Program"/>
    <s v="Molniya-M"/>
    <s v="Molniya-3 49L"/>
    <s v="05/26/1988 3:27 p.m."/>
    <x v="31"/>
    <s v="43/4 (43R) | Plesetsk Cosmodrome, Russian Federation"/>
    <x v="3"/>
    <x v="3"/>
    <x v="3"/>
  </r>
  <r>
    <s v="Tsiklon-2 | US-P 28"/>
    <x v="0"/>
    <s v="Soviet Space Program"/>
    <s v="Tsiklon-2"/>
    <s v="US-P 28"/>
    <s v="05/28/1988 2:49 a.m."/>
    <x v="31"/>
    <s v="90 | Baikonur Cosmodrome, Republic of Kazakhstan"/>
    <x v="0"/>
    <x v="0"/>
    <x v="0"/>
  </r>
  <r>
    <s v="Tsiklon-3 | Geo-IK 10"/>
    <x v="0"/>
    <s v="Soviet Space Program"/>
    <s v="Tsiklon-3"/>
    <s v="Geo-IK 10"/>
    <s v="05/30/1988 8 a.m."/>
    <x v="31"/>
    <s v="32/1 | Plesetsk Cosmodrome, Russian Federation"/>
    <x v="3"/>
    <x v="3"/>
    <x v="3"/>
  </r>
  <r>
    <s v="Soyuz U | Resurs-F1 17F43 28L 1"/>
    <x v="0"/>
    <s v="Soviet Space Program"/>
    <s v="Soyuz U"/>
    <s v="Resurs-F1 17F43 28L 1"/>
    <s v="05/31/1988 7:45 a.m."/>
    <x v="31"/>
    <s v="41/1 | Plesetsk Cosmodrome, Russian Federation"/>
    <x v="3"/>
    <x v="3"/>
    <x v="3"/>
  </r>
  <r>
    <s v="Soyuz-U2 | Soyuz TM-5"/>
    <x v="0"/>
    <s v="Soviet Space Program"/>
    <s v="Soyuz-U"/>
    <s v="Soyuz TM-5"/>
    <s v="06/07/1988 2:03 p.m."/>
    <x v="31"/>
    <s v="1/5 | Baikonur Cosmodrome, Republic of Kazakhstan"/>
    <x v="0"/>
    <x v="0"/>
    <x v="0"/>
  </r>
  <r>
    <s v="Soyuz U | Zenit-8 64"/>
    <x v="0"/>
    <s v="Soviet Space Program"/>
    <s v="Soyuz U"/>
    <s v="Zenit-8 64"/>
    <s v="06/11/1988 10 a.m."/>
    <x v="31"/>
    <s v="1/5 | Baikonur Cosmodrome, Republic of Kazakhstan"/>
    <x v="0"/>
    <x v="0"/>
    <x v="0"/>
  </r>
  <r>
    <s v="Tsiklon-3 | Tselina-D 65"/>
    <x v="0"/>
    <s v="Soviet Space Program"/>
    <s v="Tsiklon-3"/>
    <s v="Tselina-D 65"/>
    <s v="06/14/1988 3:18 a.m."/>
    <x v="31"/>
    <s v="32/2 | Plesetsk Cosmodrome, Russian Federation"/>
    <x v="3"/>
    <x v="3"/>
    <x v="3"/>
  </r>
  <r>
    <s v="Ariane 44LP | Meteosat 3"/>
    <x v="0"/>
    <s v="Arianespace"/>
    <s v="Ariane 44LP"/>
    <s v="Meteosat 3"/>
    <s v="06/15/1988 11:19 a.m."/>
    <x v="31"/>
    <s v="Ariane Launch Area 2 | Kourou, French Guiana"/>
    <x v="7"/>
    <x v="7"/>
    <x v="7"/>
  </r>
  <r>
    <s v="Scout G-1 | Nova 2"/>
    <x v="0"/>
    <s v="United States Air Force"/>
    <s v="Scout G-1"/>
    <s v="Nova 2"/>
    <s v="06/16/1988 6:54 a.m."/>
    <x v="31"/>
    <s v="Space Launch Complex 5 | Vandenberg SFB, CA, USA"/>
    <x v="1"/>
    <x v="1"/>
    <x v="1"/>
  </r>
  <r>
    <s v="Kosmos-3M | Strela-2M 45"/>
    <x v="0"/>
    <s v="Soviet Space Program"/>
    <s v="Kosmos-3M"/>
    <s v="Strela-2M 45"/>
    <s v="06/21/1988 4:26 p.m."/>
    <x v="31"/>
    <s v="133/3 (133L) | Plesetsk Cosmodrome, Russian Federation"/>
    <x v="3"/>
    <x v="3"/>
    <x v="3"/>
  </r>
  <r>
    <s v="Soyuz U | Yantar-4K2 39"/>
    <x v="0"/>
    <s v="Soviet Space Program"/>
    <s v="Soyuz U"/>
    <s v="Yantar-4K2 39"/>
    <s v="06/22/1988 1 p.m."/>
    <x v="31"/>
    <s v="1/5 | Baikonur Cosmodrome, Republic of Kazakhstan"/>
    <x v="0"/>
    <x v="0"/>
    <x v="0"/>
  </r>
  <r>
    <s v="Soyuz U | Zenit-8 65"/>
    <x v="0"/>
    <s v="Soviet Space Program"/>
    <s v="Soyuz U"/>
    <s v="Zenit-8 65"/>
    <s v="06/23/1988 7:45 a.m."/>
    <x v="31"/>
    <s v="41/1 | Plesetsk Cosmodrome, Russian Federation"/>
    <x v="3"/>
    <x v="3"/>
    <x v="3"/>
  </r>
  <r>
    <s v="Tsiklon-3 | Okean-O1 3"/>
    <x v="0"/>
    <s v="Soviet Space Program"/>
    <s v="Tsiklon-3"/>
    <s v="Okean-O1 3"/>
    <s v="07/05/1988 9:45 a.m."/>
    <x v="31"/>
    <s v="32/1 | Plesetsk Cosmodrome, Russian Federation"/>
    <x v="3"/>
    <x v="3"/>
    <x v="3"/>
  </r>
  <r>
    <s v="Soyuz U | Resurs-F1 17F43 29L 2"/>
    <x v="0"/>
    <s v="Soviet Space Program"/>
    <s v="Soyuz U"/>
    <s v="Resurs-F1 17F43 29L 2"/>
    <s v="07/07/1988 8:05 a.m."/>
    <x v="31"/>
    <s v="16/2 | Plesetsk Cosmodrome, Russian Federation"/>
    <x v="3"/>
    <x v="3"/>
    <x v="3"/>
  </r>
  <r>
    <s v="Proton-K/D-2 | Fobos-1"/>
    <x v="0"/>
    <s v="Soviet Space Program"/>
    <s v="Proton-K/D-2"/>
    <s v="Fobos-1"/>
    <s v="07/07/1988 5:38 p.m."/>
    <x v="31"/>
    <s v="200/39 (200L) | Baikonur Cosmodrome, Republic of Kazakhstan"/>
    <x v="0"/>
    <x v="0"/>
    <x v="0"/>
  </r>
  <r>
    <s v="Soyuz U | Yantar-4KS1 10"/>
    <x v="1"/>
    <s v="Soviet Space Program"/>
    <s v="Soyuz U"/>
    <s v="Yantar-4KS1 10"/>
    <s v="07/09/1988 1:25 p.m."/>
    <x v="31"/>
    <s v="1/5 | Baikonur Cosmodrome, Republic of Kazakhstan"/>
    <x v="0"/>
    <x v="0"/>
    <x v="0"/>
  </r>
  <r>
    <s v="Proton-K/D-2 | Fobos-2"/>
    <x v="0"/>
    <s v="Soviet Space Program"/>
    <s v="Proton-K/D-2"/>
    <s v="Fobos-2"/>
    <s v="07/12/1988 5:01 p.m."/>
    <x v="31"/>
    <s v="200/40 | Baikonur Cosmodrome, Republic of Kazakhstan"/>
    <x v="0"/>
    <x v="0"/>
    <x v="0"/>
  </r>
  <r>
    <s v="ASLV | SROSS-B"/>
    <x v="1"/>
    <s v="Indian Space Research Organization"/>
    <s v="ASLV"/>
    <s v="SROSS-B"/>
    <s v="07/13/1988 9:18 a.m."/>
    <x v="31"/>
    <s v="Unknown Pad | Satish Dhawan Space Centre, India"/>
    <x v="8"/>
    <x v="8"/>
    <x v="8"/>
  </r>
  <r>
    <s v="Kosmos-3M | Taifun-1 21"/>
    <x v="0"/>
    <s v="Soviet Space Program"/>
    <s v="Kosmos-3M"/>
    <s v="Taifun-1 21"/>
    <s v="07/14/1988 11:40 a.m."/>
    <x v="31"/>
    <s v="132/1 (132L) | Plesetsk Cosmodrome, Russian Federation"/>
    <x v="3"/>
    <x v="3"/>
    <x v="3"/>
  </r>
  <r>
    <s v="Soyuz-U2 | Progress 37"/>
    <x v="0"/>
    <s v="Soviet Space Program"/>
    <s v="Soyuz-U"/>
    <s v="—"/>
    <s v="07/18/1988 9:13 p.m."/>
    <x v="31"/>
    <s v="1/5 | Baikonur Cosmodrome, Republic of Kazakhstan"/>
    <x v="0"/>
    <x v="0"/>
    <x v="0"/>
  </r>
  <r>
    <s v="Kosmos-3M | Parus 63"/>
    <x v="0"/>
    <s v="Soviet Space Program"/>
    <s v="Kosmos-3M"/>
    <s v="Parus 63"/>
    <s v="07/18/1988 10:28 p.m."/>
    <x v="31"/>
    <s v="133/3 (133L) | Plesetsk Cosmodrome, Russian Federation"/>
    <x v="3"/>
    <x v="3"/>
    <x v="3"/>
  </r>
  <r>
    <s v="Ariane 3 | Insat 1C &amp; ECS5"/>
    <x v="0"/>
    <s v="Arianespace"/>
    <s v="Ariane 3"/>
    <s v="Insat 1C &amp; ECS5"/>
    <s v="07/21/1988 11:12 p.m."/>
    <x v="31"/>
    <s v="Ariane Launch Area 1 | Kourou, French Guiana"/>
    <x v="7"/>
    <x v="7"/>
    <x v="7"/>
  </r>
  <r>
    <s v="Tsiklon-3 | Meteor-3 2"/>
    <x v="0"/>
    <s v="Soviet Space Program"/>
    <s v="Tsiklon-3"/>
    <s v="Meteor-3 2"/>
    <s v="07/26/1988 5:01 a.m."/>
    <x v="31"/>
    <s v="32/2 | Plesetsk Cosmodrome, Russian Federation"/>
    <x v="3"/>
    <x v="3"/>
    <x v="3"/>
  </r>
  <r>
    <s v="Soyuz U | Resurs-F1 17F43 30L 3"/>
    <x v="1"/>
    <s v="Soviet Space Program"/>
    <s v="Soyuz U"/>
    <s v="Resurs-F1 17F43 30L 3"/>
    <s v="07/27/1988 9:05 a.m."/>
    <x v="31"/>
    <s v="43/4 (43R) | Plesetsk Cosmodrome, Russian Federation"/>
    <x v="3"/>
    <x v="3"/>
    <x v="3"/>
  </r>
  <r>
    <s v="Kosmos-3M | Taifun-2 24"/>
    <x v="0"/>
    <s v="Soviet Space Program"/>
    <s v="Kosmos-3M"/>
    <s v="Taifun-2 24"/>
    <s v="07/28/1988 11:20 a.m."/>
    <x v="31"/>
    <s v="132/1 (132L) | Plesetsk Cosmodrome, Russian Federation"/>
    <x v="3"/>
    <x v="3"/>
    <x v="3"/>
  </r>
  <r>
    <s v="Proton | Potok 5"/>
    <x v="0"/>
    <s v="Soviet Space Program"/>
    <s v="Proton"/>
    <s v="Potok 5"/>
    <s v="08/01/1988 9:04 p.m."/>
    <x v="31"/>
    <s v="200/39 (200L) | Baikonur Cosmodrome, Republic of Kazakhstan"/>
    <x v="0"/>
    <x v="0"/>
    <x v="0"/>
  </r>
  <r>
    <s v="Long March 2 | FSW-1 2"/>
    <x v="0"/>
    <s v="Ministry of Aerospace Industry"/>
    <s v="Long March 2"/>
    <s v="FSW-1 2"/>
    <s v="08/05/1988 7:28 a.m."/>
    <x v="31"/>
    <s v="Launch Area 2B | Jiuquan, People's Republic of China"/>
    <x v="2"/>
    <x v="2"/>
    <x v="2"/>
  </r>
  <r>
    <s v="Soyuz U | Zenit-8 66"/>
    <x v="0"/>
    <s v="Soviet Space Program"/>
    <s v="Soyuz U"/>
    <s v="Zenit-8 66"/>
    <s v="08/08/1988 9:25 a.m."/>
    <x v="31"/>
    <s v="1/5 | Baikonur Cosmodrome, Republic of Kazakhstan"/>
    <x v="0"/>
    <x v="0"/>
    <x v="0"/>
  </r>
  <r>
    <s v="Molniya-M | Molniya-1T 73"/>
    <x v="0"/>
    <s v="Soviet Space Program"/>
    <s v="Molniya-M"/>
    <s v="Molniya-1T 73"/>
    <s v="08/12/1988 12:53 p.m."/>
    <x v="31"/>
    <s v="41/1 | Plesetsk Cosmodrome, Russian Federation"/>
    <x v="3"/>
    <x v="3"/>
    <x v="3"/>
  </r>
  <r>
    <s v="Soyuz U | Yantar-4K2 40"/>
    <x v="0"/>
    <s v="Soviet Space Program"/>
    <s v="Soyuz U"/>
    <s v="Yantar-4K2 40"/>
    <s v="08/16/1988 1 p.m."/>
    <x v="31"/>
    <s v="1/5 | Baikonur Cosmodrome, Republic of Kazakhstan"/>
    <x v="0"/>
    <x v="0"/>
    <x v="0"/>
  </r>
  <r>
    <s v="Proton | Gorizont 16"/>
    <x v="0"/>
    <s v="Soviet Space Program"/>
    <s v="Proton"/>
    <s v="Gorizont 16"/>
    <s v="08/18/1988 7:52 p.m."/>
    <x v="31"/>
    <s v="200/40 | Baikonur Cosmodrome, Republic of Kazakhstan"/>
    <x v="0"/>
    <x v="0"/>
    <x v="0"/>
  </r>
  <r>
    <s v="Soyuz U | Zenit-8 67"/>
    <x v="0"/>
    <s v="Soviet Space Program"/>
    <s v="Soyuz U"/>
    <s v="Zenit-8 67"/>
    <s v="08/23/1988 9:20 a.m."/>
    <x v="31"/>
    <s v="1/5 | Baikonur Cosmodrome, Republic of Kazakhstan"/>
    <x v="0"/>
    <x v="0"/>
    <x v="0"/>
  </r>
  <r>
    <s v="Soyuz U | Resurs-F2 2"/>
    <x v="0"/>
    <s v="Soviet Space Program"/>
    <s v="Soyuz U"/>
    <s v="Resurs-F2 2"/>
    <s v="08/23/1988 11:15 a.m."/>
    <x v="31"/>
    <s v="41/1 | Plesetsk Cosmodrome, Russian Federation"/>
    <x v="3"/>
    <x v="3"/>
    <x v="3"/>
  </r>
  <r>
    <s v="Scout G-1 | Transit-O 25,31"/>
    <x v="0"/>
    <s v="Italian Space Agency"/>
    <s v="Scout G-1"/>
    <s v="Transit-O 25,31"/>
    <s v="08/25/1988 6:59 a.m."/>
    <x v="31"/>
    <s v="Space Launch Complex 5 | Vandenberg SFB, CA, USA"/>
    <x v="1"/>
    <x v="1"/>
    <x v="1"/>
  </r>
  <r>
    <s v="Soyuz-U2 | Soyuz TM-6"/>
    <x v="0"/>
    <s v="Soviet Space Program"/>
    <s v="Soyuz-U"/>
    <s v="Soyuz TM-6"/>
    <s v="08/29/1988 4:23 a.m."/>
    <x v="31"/>
    <s v="1/5 | Baikonur Cosmodrome, Republic of Kazakhstan"/>
    <x v="0"/>
    <x v="0"/>
    <x v="0"/>
  </r>
  <r>
    <s v="Molniya-M | US-K 57"/>
    <x v="0"/>
    <s v="Soviet Space Program"/>
    <s v="Molniya-M"/>
    <s v="US-K 57"/>
    <s v="08/30/1988 2:14 p.m."/>
    <x v="31"/>
    <s v="16/2 | Plesetsk Cosmodrome, Russian Federation"/>
    <x v="3"/>
    <x v="3"/>
    <x v="3"/>
  </r>
  <r>
    <s v="Titan 34D Transtage | Mercury 12"/>
    <x v="0"/>
    <s v="United States Air Force"/>
    <s v="Titan 34D Transtage"/>
    <s v="Mercury 12"/>
    <s v="09/02/1988 12:05 p.m."/>
    <x v="31"/>
    <s v="Space Launch Complex 40 | Cape Canaveral, FL, USA"/>
    <x v="1"/>
    <x v="1"/>
    <x v="1"/>
  </r>
  <r>
    <s v="Titan II SLV | P-11 5103"/>
    <x v="0"/>
    <s v="United States Air Force"/>
    <s v="Titan II SLV"/>
    <s v="P-11 5103"/>
    <s v="09/05/1988 9:25 a.m."/>
    <x v="31"/>
    <s v="Space Launch Complex 4W | Vandenberg SFB, CA, USA"/>
    <x v="1"/>
    <x v="1"/>
    <x v="1"/>
  </r>
  <r>
    <s v="Soyuz U | Zenit-8 68"/>
    <x v="0"/>
    <s v="Soviet Space Program"/>
    <s v="Soyuz U"/>
    <s v="Zenit-8 68"/>
    <s v="09/06/1988 7:30 a.m."/>
    <x v="31"/>
    <s v="16/2 | Plesetsk Cosmodrome, Russian Federation"/>
    <x v="3"/>
    <x v="3"/>
    <x v="3"/>
  </r>
  <r>
    <s v="Long March 4A | Feng Yun 1A"/>
    <x v="0"/>
    <s v="Ministry of Aerospace Industry"/>
    <s v="Long March 4A"/>
    <s v="Feng Yun 1A"/>
    <s v="09/06/1988 8:30 p.m."/>
    <x v="31"/>
    <s v="Launch Complex 7 | Taiyuan, People's Republic of China"/>
    <x v="2"/>
    <x v="2"/>
    <x v="2"/>
  </r>
  <r>
    <s v="Ariane 3 | GStar 3 &amp; SBS 5"/>
    <x v="0"/>
    <s v="Arianespace"/>
    <s v="Ariane 3"/>
    <s v="GStar 3 &amp; SBS 5"/>
    <s v="09/08/1988 11 p.m."/>
    <x v="31"/>
    <s v="Ariane Launch Area 2 | Kourou, French Guiana"/>
    <x v="7"/>
    <x v="7"/>
    <x v="7"/>
  </r>
  <r>
    <s v="Soyuz U | Resurs-F1 17F43 31L 4"/>
    <x v="0"/>
    <s v="Soviet Space Program"/>
    <s v="Soyuz U"/>
    <s v="Resurs-F1 17F43 31L 4"/>
    <s v="09/09/1988 10:40 a.m."/>
    <x v="31"/>
    <s v="41/1 | Plesetsk Cosmodrome, Russian Federation"/>
    <x v="3"/>
    <x v="3"/>
    <x v="3"/>
  </r>
  <r>
    <s v="Soyuz-U2 | Progress 38"/>
    <x v="0"/>
    <s v="Soviet Space Program"/>
    <s v="Soyuz-U"/>
    <s v="—"/>
    <s v="09/09/1988 11:33 p.m."/>
    <x v="31"/>
    <s v="1/5 | Baikonur Cosmodrome, Republic of Kazakhstan"/>
    <x v="0"/>
    <x v="0"/>
    <x v="0"/>
  </r>
  <r>
    <s v="Soyuz U | Yantar-4K2 41"/>
    <x v="0"/>
    <s v="Soviet Space Program"/>
    <s v="Soyuz U"/>
    <s v="Yantar-4K2 41"/>
    <s v="09/15/1988 3 p.m."/>
    <x v="31"/>
    <s v="41/1 | Plesetsk Cosmodrome, Russian Federation"/>
    <x v="3"/>
    <x v="3"/>
    <x v="3"/>
  </r>
  <r>
    <s v="Proton | Uragan 29 to 31"/>
    <x v="0"/>
    <s v="Soviet Space Program"/>
    <s v="Proton"/>
    <s v="Uragan 29 to 31"/>
    <s v="09/16/1988 2 a.m."/>
    <x v="31"/>
    <s v="200/39 (200L) | Baikonur Cosmodrome, Republic of Kazakhstan"/>
    <x v="0"/>
    <x v="0"/>
    <x v="0"/>
  </r>
  <r>
    <s v="H-1 | Sakura 3B"/>
    <x v="0"/>
    <s v="Mitsubishi Heavy Industries"/>
    <s v="H-1"/>
    <s v="Sakura 3B"/>
    <s v="09/16/1988 9:59 a.m."/>
    <x v="31"/>
    <s v="Unknown Pad | Tanegashima, Japan"/>
    <x v="5"/>
    <x v="5"/>
    <x v="5"/>
  </r>
  <r>
    <s v="Shavit | Ofeq-1"/>
    <x v="0"/>
    <s v="Israeli Space Agency"/>
    <s v="Shavit"/>
    <s v="Ofeq-1"/>
    <s v="09/19/1988 9:31 a.m."/>
    <x v="31"/>
    <s v="Unknown Pad | Palmachim Airbase, State of Israel"/>
    <x v="9"/>
    <x v="9"/>
    <x v="9"/>
  </r>
  <r>
    <s v="Soyuz-U-PVB | Zenit-8 69"/>
    <x v="0"/>
    <s v="Soviet Space Program"/>
    <s v="Soyuz-U-PVB"/>
    <s v="Zenit-8 69"/>
    <s v="09/22/1988 10:20 a.m."/>
    <x v="31"/>
    <s v="16/2 | Plesetsk Cosmodrome, Russian Federation"/>
    <x v="3"/>
    <x v="3"/>
    <x v="3"/>
  </r>
  <r>
    <s v="Atlas E | NOAA 11"/>
    <x v="0"/>
    <s v="United States Air Force"/>
    <s v="Atlas E"/>
    <s v="NOAA 11"/>
    <s v="09/24/1988 10:02 a.m."/>
    <x v="31"/>
    <s v="Space Launch Complex 3W | Vandenberg SFB, CA, USA"/>
    <x v="1"/>
    <x v="1"/>
    <x v="1"/>
  </r>
  <r>
    <s v="Molniya-M | Molniya-3 51L"/>
    <x v="0"/>
    <s v="Soviet Space Program"/>
    <s v="Molniya-M"/>
    <s v="Molniya-3 51L"/>
    <s v="09/29/1988 9:07 a.m."/>
    <x v="31"/>
    <s v="41/1 | Plesetsk Cosmodrome, Russian Federation"/>
    <x v="3"/>
    <x v="3"/>
    <x v="3"/>
  </r>
  <r>
    <s v="Space Shuttle Discovery / OV-103 | STS-26"/>
    <x v="0"/>
    <s v="Lockheed Space Operations Company"/>
    <s v="Space Shuttle"/>
    <s v="STS-26"/>
    <s v="09/29/1988 3:37 p.m."/>
    <x v="31"/>
    <s v="Launch Complex 39B | Kennedy Space Center, FL, USA"/>
    <x v="1"/>
    <x v="1"/>
    <x v="1"/>
  </r>
  <r>
    <s v="Molniya-M | US-K 58"/>
    <x v="0"/>
    <s v="Soviet Space Program"/>
    <s v="Molniya-M"/>
    <s v="US-K 58"/>
    <s v="10/03/1988 10:23 p.m."/>
    <x v="31"/>
    <s v="41/1 | Plesetsk Cosmodrome, Russian Federation"/>
    <x v="3"/>
    <x v="3"/>
    <x v="3"/>
  </r>
  <r>
    <s v="Tsiklon-3 | Tselina-D 66"/>
    <x v="0"/>
    <s v="Soviet Space Program"/>
    <s v="Tsiklon-3"/>
    <s v="Tselina-D 66"/>
    <s v="10/11/1988 8:02 a.m."/>
    <x v="31"/>
    <s v="32/1 | Plesetsk Cosmodrome, Russian Federation"/>
    <x v="3"/>
    <x v="3"/>
    <x v="3"/>
  </r>
  <r>
    <s v="Soyuz U | Zenit-8 70"/>
    <x v="0"/>
    <s v="Soviet Space Program"/>
    <s v="Soyuz U"/>
    <s v="Zenit-8 70"/>
    <s v="10/13/1988 11:19 a.m."/>
    <x v="31"/>
    <s v="16/2 | Plesetsk Cosmodrome, Russian Federation"/>
    <x v="3"/>
    <x v="3"/>
    <x v="3"/>
  </r>
  <r>
    <s v="Proton | Raduga 22"/>
    <x v="0"/>
    <s v="Soviet Space Program"/>
    <s v="Proton"/>
    <s v="Raduga 22"/>
    <s v="10/20/1988 3:43 p.m."/>
    <x v="31"/>
    <s v="200/39 (200L) | Baikonur Cosmodrome, Republic of Kazakhstan"/>
    <x v="0"/>
    <x v="0"/>
    <x v="0"/>
  </r>
  <r>
    <s v="Molniya-M | US-K 59"/>
    <x v="0"/>
    <s v="Soviet Space Program"/>
    <s v="Molniya-M"/>
    <s v="US-K 59"/>
    <s v="10/25/1988 6:02 p.m."/>
    <x v="31"/>
    <s v="41/1 | Plesetsk Cosmodrome, Russian Federation"/>
    <x v="3"/>
    <x v="3"/>
    <x v="3"/>
  </r>
  <r>
    <s v="Soyuz U | Zenit-8 71"/>
    <x v="0"/>
    <s v="Soviet Space Program"/>
    <s v="Soyuz U"/>
    <s v="Zenit-8 71"/>
    <s v="10/27/1988 11:31 a.m."/>
    <x v="31"/>
    <s v="16/2 | Plesetsk Cosmodrome, Russian Federation"/>
    <x v="3"/>
    <x v="3"/>
    <x v="3"/>
  </r>
  <r>
    <s v="Ariane 2 | TDF 1"/>
    <x v="0"/>
    <s v="Arianespace"/>
    <s v="Ariane 2"/>
    <s v="TDF 1"/>
    <s v="10/28/1988 2:17 a.m."/>
    <x v="31"/>
    <s v="Ariane Launch Area 1 | Kourou, French Guiana"/>
    <x v="7"/>
    <x v="7"/>
    <x v="7"/>
  </r>
  <r>
    <s v="Titan 34D | KH-11 9"/>
    <x v="0"/>
    <s v="United States Air Force"/>
    <s v="Titan 34D"/>
    <s v="KH-11 9"/>
    <s v="11/06/1988 6:03 p.m."/>
    <x v="31"/>
    <s v="Space Launch Complex 4E | Vandenberg SFB, CA, USA"/>
    <x v="1"/>
    <x v="1"/>
    <x v="1"/>
  </r>
  <r>
    <s v="Soyuz U | Yantar-4KS1 11"/>
    <x v="1"/>
    <s v="Soviet Space Program"/>
    <s v="Soyuz U"/>
    <s v="Yantar-4KS1 11"/>
    <s v="11/11/1988 10:30 a.m."/>
    <x v="31"/>
    <s v="1/5 | Baikonur Cosmodrome, Republic of Kazakhstan"/>
    <x v="0"/>
    <x v="0"/>
    <x v="0"/>
  </r>
  <r>
    <s v="Energiya/Buran | Buran OK-1K"/>
    <x v="0"/>
    <s v="Soviet Space Program"/>
    <s v="Energiya/Buran"/>
    <s v="Buran OK-1K"/>
    <s v="11/15/1988 3 a.m."/>
    <x v="31"/>
    <s v="110/37 (110L) | Baikonur Cosmodrome, Republic of Kazakhstan"/>
    <x v="0"/>
    <x v="0"/>
    <x v="0"/>
  </r>
  <r>
    <s v="Tsiklon-2 | US-P 29"/>
    <x v="0"/>
    <s v="Soviet Space Program"/>
    <s v="Tsiklon-2"/>
    <s v="US-P 29"/>
    <s v="11/18/1988 12:12 a.m."/>
    <x v="31"/>
    <s v="90 | Baikonur Cosmodrome, Republic of Kazakhstan"/>
    <x v="0"/>
    <x v="0"/>
    <x v="0"/>
  </r>
  <r>
    <s v="Zenit-2 | Tselina-2 6"/>
    <x v="0"/>
    <s v="Soviet Space Program"/>
    <s v="Zenit-2"/>
    <s v="Tselina-2 6"/>
    <s v="11/23/1988 2:50 p.m."/>
    <x v="31"/>
    <s v="45/1 | Baikonur Cosmodrome, Republic of Kazakhstan"/>
    <x v="0"/>
    <x v="0"/>
    <x v="0"/>
  </r>
  <r>
    <s v="Soyuz U | Zenit-8 72"/>
    <x v="0"/>
    <s v="Soviet Space Program"/>
    <s v="Soyuz U"/>
    <s v="Zenit-8 72"/>
    <s v="11/24/1988 2:50 p.m."/>
    <x v="31"/>
    <s v="41/1 | Plesetsk Cosmodrome, Russian Federation"/>
    <x v="3"/>
    <x v="3"/>
    <x v="3"/>
  </r>
  <r>
    <s v="Soyuz-U2 | Soyuz TM-7"/>
    <x v="0"/>
    <s v="Soviet Space Program"/>
    <s v="Soyuz-U"/>
    <s v="Soyuz TM-7"/>
    <s v="11/26/1988 3:49 p.m."/>
    <x v="31"/>
    <s v="1/5 | Baikonur Cosmodrome, Republic of Kazakhstan"/>
    <x v="0"/>
    <x v="0"/>
    <x v="0"/>
  </r>
  <r>
    <s v="Soyuz U | Zenit-8 73"/>
    <x v="0"/>
    <s v="Soviet Space Program"/>
    <s v="Soyuz U"/>
    <s v="Zenit-8 73"/>
    <s v="11/30/1988 9 a.m."/>
    <x v="31"/>
    <s v="1/5 | Baikonur Cosmodrome, Republic of Kazakhstan"/>
    <x v="0"/>
    <x v="0"/>
    <x v="0"/>
  </r>
  <r>
    <s v="Space Shuttle Atlantis / OV-104 | STS-27"/>
    <x v="0"/>
    <s v="Lockheed Space Operations Company"/>
    <s v="Space Shuttle"/>
    <s v="STS-27"/>
    <s v="12/02/1988 2:30 p.m."/>
    <x v="31"/>
    <s v="Launch Complex 39B | Kennedy Space Center, FL, USA"/>
    <x v="1"/>
    <x v="1"/>
    <x v="1"/>
  </r>
  <r>
    <s v="Soyuz-U-PVB | Zenit-8 74"/>
    <x v="0"/>
    <s v="Soviet Space Program"/>
    <s v="Soyuz-U-PVB"/>
    <s v="Zenit-8 74"/>
    <s v="12/08/1988 2:50 p.m."/>
    <x v="31"/>
    <s v="43/3 (43L) | Plesetsk Cosmodrome, Russian Federation"/>
    <x v="3"/>
    <x v="3"/>
    <x v="3"/>
  </r>
  <r>
    <s v="Proton | Ekran-M 2"/>
    <x v="0"/>
    <s v="Soviet Space Program"/>
    <s v="Proton"/>
    <s v="Ekran-M 2"/>
    <s v="12/10/1988 11:54 a.m."/>
    <x v="31"/>
    <s v="200/40 | Baikonur Cosmodrome, Republic of Kazakhstan"/>
    <x v="0"/>
    <x v="0"/>
    <x v="0"/>
  </r>
  <r>
    <s v="Ariane 44LP | Skynet 4B &amp; Astra 1A"/>
    <x v="0"/>
    <s v="Arianespace"/>
    <s v="Ariane 44LP"/>
    <s v="Skynet 4B &amp; Astra 1A"/>
    <s v="12/11/1988 12:33 a.m."/>
    <x v="31"/>
    <s v="Ariane Launch Area 2 | Kourou, French Guiana"/>
    <x v="7"/>
    <x v="7"/>
    <x v="7"/>
  </r>
  <r>
    <s v="Soyuz U | Yantar-4K2 42"/>
    <x v="0"/>
    <s v="Soviet Space Program"/>
    <s v="Soyuz U"/>
    <s v="Yantar-4K2 42"/>
    <s v="12/16/1988 7 p.m."/>
    <x v="31"/>
    <s v="16/2 | Plesetsk Cosmodrome, Russian Federation"/>
    <x v="3"/>
    <x v="3"/>
    <x v="3"/>
  </r>
  <r>
    <s v="Long March 3 | DFH-2A 3"/>
    <x v="0"/>
    <s v="Ministry of Aerospace Industry"/>
    <s v="Long March 3"/>
    <s v="DFH-2A 3"/>
    <s v="12/22/1988 12:40 p.m."/>
    <x v="31"/>
    <s v="Launch Complex 3 ( LC-3 ) ( LA-1 ) | Xichang Satellite Launch Center, People's Republic of China"/>
    <x v="2"/>
    <x v="2"/>
    <x v="2"/>
  </r>
  <r>
    <s v="Molniya-M | Molniya-3 52L"/>
    <x v="0"/>
    <s v="Soviet Space Program"/>
    <s v="Molniya-M"/>
    <s v="Molniya-3 52L"/>
    <s v="12/22/1988 2:15 p.m."/>
    <x v="31"/>
    <s v="43/3 (43L) | Plesetsk Cosmodrome, Russian Federation"/>
    <x v="3"/>
    <x v="3"/>
    <x v="3"/>
  </r>
  <r>
    <s v="Tsiklon-3 | Koltso 1"/>
    <x v="0"/>
    <s v="Soviet Space Program"/>
    <s v="Tsiklon-3"/>
    <s v="Koltso 1"/>
    <s v="12/23/1988 7:20 a.m."/>
    <x v="31"/>
    <s v="32/1 | Plesetsk Cosmodrome, Russian Federation"/>
    <x v="3"/>
    <x v="3"/>
    <x v="3"/>
  </r>
  <r>
    <s v="Soyuz-U2 | Progress 39"/>
    <x v="0"/>
    <s v="Soviet Space Program"/>
    <s v="Soyuz-U"/>
    <s v="—"/>
    <s v="12/25/1988 4:11 a.m."/>
    <x v="31"/>
    <s v="1/5 | Baikonur Cosmodrome, Republic of Kazakhstan"/>
    <x v="0"/>
    <x v="0"/>
    <x v="0"/>
  </r>
  <r>
    <s v="Molniya-M | Molniya-1T 74"/>
    <x v="0"/>
    <s v="Soviet Space Program"/>
    <s v="Molniya-M"/>
    <s v="Molniya-1T 74"/>
    <s v="12/28/1988 5:27 a.m."/>
    <x v="31"/>
    <s v="43/3 (43L) | Plesetsk Cosmodrome, Russian Federation"/>
    <x v="3"/>
    <x v="3"/>
    <x v="3"/>
  </r>
  <r>
    <s v="Soyuz U | Yantar-1KFT 10"/>
    <x v="0"/>
    <s v="Soviet Space Program"/>
    <s v="Soyuz U"/>
    <s v="Yantar-1KFT 10"/>
    <s v="12/29/1988 10 a.m."/>
    <x v="31"/>
    <s v="1/5 | Baikonur Cosmodrome, Republic of Kazakhstan"/>
    <x v="0"/>
    <x v="0"/>
    <x v="0"/>
  </r>
  <r>
    <s v="Proton | Uragan 32 &amp; 33"/>
    <x v="0"/>
    <s v="Soviet Space Program"/>
    <s v="Proton"/>
    <s v="Uragan 32 &amp; 33"/>
    <s v="01/10/1989 2:05 a.m."/>
    <x v="32"/>
    <s v="200/39 (200L) | Baikonur Cosmodrome, Republic of Kazakhstan"/>
    <x v="0"/>
    <x v="0"/>
    <x v="0"/>
  </r>
  <r>
    <s v="Soyuz U | Resurs-F2 3"/>
    <x v="0"/>
    <s v="Soviet Space Program"/>
    <s v="Soyuz U"/>
    <s v="Resurs-F2 3"/>
    <s v="01/12/1989 11:29 a.m."/>
    <x v="32"/>
    <s v="16/2 | Plesetsk Cosmodrome, Russian Federation"/>
    <x v="3"/>
    <x v="3"/>
    <x v="3"/>
  </r>
  <r>
    <s v="Soyuz U | Zenit-8 75"/>
    <x v="0"/>
    <s v="Soviet Space Program"/>
    <s v="Soyuz U"/>
    <s v="Zenit-8 75"/>
    <s v="01/18/1989 8:20 a.m."/>
    <x v="32"/>
    <s v="1/5 | Baikonur Cosmodrome, Republic of Kazakhstan"/>
    <x v="0"/>
    <x v="0"/>
    <x v="0"/>
  </r>
  <r>
    <s v="Proton | Gorizont 17"/>
    <x v="0"/>
    <s v="Soviet Space Program"/>
    <s v="Proton"/>
    <s v="Gorizont 17"/>
    <s v="01/26/1989 9:16 a.m."/>
    <x v="32"/>
    <s v="200/40 | Baikonur Cosmodrome, Republic of Kazakhstan"/>
    <x v="0"/>
    <x v="0"/>
    <x v="0"/>
  </r>
  <r>
    <s v="Kosmos-3M | Strela-2M 46"/>
    <x v="0"/>
    <s v="Soviet Space Program"/>
    <s v="Kosmos-3M"/>
    <s v="Strela-2M 46"/>
    <s v="01/26/1989 3:36 p.m."/>
    <x v="32"/>
    <s v="132/2 | Plesetsk Cosmodrome, Russian Federation"/>
    <x v="3"/>
    <x v="3"/>
    <x v="3"/>
  </r>
  <r>
    <s v="Ariane 2 | Intelsat 515"/>
    <x v="0"/>
    <s v="Arianespace"/>
    <s v="Ariane 2"/>
    <s v="Intelsat 515"/>
    <s v="01/27/1989 1:21 a.m."/>
    <x v="32"/>
    <s v="Ariane Launch Area 1 | Kourou, French Guiana"/>
    <x v="7"/>
    <x v="7"/>
    <x v="7"/>
  </r>
  <r>
    <s v="Soyuz U | Yantar-4K2 43"/>
    <x v="0"/>
    <s v="Soviet Space Program"/>
    <s v="Soyuz U"/>
    <s v="Yantar-4K2 43"/>
    <s v="01/28/1989 12:30 p.m."/>
    <x v="32"/>
    <s v="1/5 | Baikonur Cosmodrome, Republic of Kazakhstan"/>
    <x v="0"/>
    <x v="0"/>
    <x v="0"/>
  </r>
  <r>
    <s v="Soyuz-U2 | Progress 40"/>
    <x v="0"/>
    <s v="Soviet Space Program"/>
    <s v="Soyuz-U"/>
    <s v="—"/>
    <s v="02/10/1989 8:53 a.m."/>
    <x v="32"/>
    <s v="1/5 | Baikonur Cosmodrome, Republic of Kazakhstan"/>
    <x v="0"/>
    <x v="0"/>
    <x v="0"/>
  </r>
  <r>
    <s v="Tsiklon-3 | Strela-3 37 to 42"/>
    <x v="0"/>
    <s v="Soviet Space Program"/>
    <s v="Tsiklon-3"/>
    <s v="Strela-3 37 to 42"/>
    <s v="02/10/1989 3:13 p.m."/>
    <x v="32"/>
    <s v="32/1 | Plesetsk Cosmodrome, Russian Federation"/>
    <x v="3"/>
    <x v="3"/>
    <x v="3"/>
  </r>
  <r>
    <s v="Soyuz U | Zenit-8 76"/>
    <x v="0"/>
    <s v="Soviet Space Program"/>
    <s v="Soyuz U"/>
    <s v="Zenit-8 76"/>
    <s v="02/10/1989 4:55 p.m."/>
    <x v="32"/>
    <s v="41/1 | Plesetsk Cosmodrome, Russian Federation"/>
    <x v="3"/>
    <x v="3"/>
    <x v="3"/>
  </r>
  <r>
    <s v="Molniya-M | US-K 60 (Kosmos 2001)"/>
    <x v="0"/>
    <s v="Soviet Space Program"/>
    <s v="Molniya-M"/>
    <s v="US-K 60 (Kosmos 2001)"/>
    <s v="02/14/1989 4:21 a.m."/>
    <x v="32"/>
    <s v="43/3 (43L) | Plesetsk Cosmodrome, Russian Federation"/>
    <x v="3"/>
    <x v="3"/>
    <x v="3"/>
  </r>
  <r>
    <s v="Kosmos-3M | Duga-K 1"/>
    <x v="0"/>
    <s v="Soviet Space Program"/>
    <s v="Kosmos-3M"/>
    <s v="Duga-K 1"/>
    <s v="02/14/1989 5 p.m."/>
    <x v="32"/>
    <s v="132/2 | Plesetsk Cosmodrome, Russian Federation"/>
    <x v="3"/>
    <x v="3"/>
    <x v="3"/>
  </r>
  <r>
    <s v="Delta 6925 | GPS-2 1"/>
    <x v="0"/>
    <s v="United States Air Force"/>
    <s v="Delta 6925"/>
    <s v="GPS-2 1"/>
    <s v="02/14/1989 6:30 p.m."/>
    <x v="32"/>
    <s v="Space Launch Complex 17A | Cape Canaveral, FL, USA"/>
    <x v="1"/>
    <x v="1"/>
    <x v="1"/>
  </r>
  <r>
    <s v="Molniya-M | Molniya-1T 75"/>
    <x v="0"/>
    <s v="Soviet Space Program"/>
    <s v="Molniya-M"/>
    <s v="Molniya-1T 75"/>
    <s v="02/15/1989 11 a.m."/>
    <x v="32"/>
    <s v="1/5 | Baikonur Cosmodrome, Republic of Kazakhstan"/>
    <x v="0"/>
    <x v="0"/>
    <x v="0"/>
  </r>
  <r>
    <s v="Soyuz U | Zenit-8 77"/>
    <x v="0"/>
    <s v="Soviet Space Program"/>
    <s v="Soyuz U"/>
    <s v="Zenit-8 77"/>
    <s v="02/17/1989 2:59 p.m."/>
    <x v="32"/>
    <s v="43/3 (43L) | Plesetsk Cosmodrome, Russian Federation"/>
    <x v="3"/>
    <x v="3"/>
    <x v="3"/>
  </r>
  <r>
    <s v="Mu-3S-II | Akebono"/>
    <x v="0"/>
    <s v="Institute of Space and Astronautical Science"/>
    <s v="Mu-3S-II"/>
    <s v="Akebono"/>
    <s v="02/21/1989 11:30 p.m."/>
    <x v="32"/>
    <s v="Mu Center | Uchinoura Space Center, Japan"/>
    <x v="5"/>
    <x v="5"/>
    <x v="5"/>
  </r>
  <r>
    <s v="Kosmos-3M | Parus 64"/>
    <x v="0"/>
    <s v="Soviet Space Program"/>
    <s v="Kosmos-3M"/>
    <s v="Parus 64"/>
    <s v="02/22/1989 3:28 a.m."/>
    <x v="32"/>
    <s v="132/2 | Plesetsk Cosmodrome, Russian Federation"/>
    <x v="3"/>
    <x v="3"/>
    <x v="3"/>
  </r>
  <r>
    <s v="Tsiklon-3 | Meteor-2 18"/>
    <x v="0"/>
    <s v="Soviet Space Program"/>
    <s v="Tsiklon-3"/>
    <s v="Meteor-2 18"/>
    <s v="02/28/1989 4:05 a.m."/>
    <x v="32"/>
    <s v="32/2 | Plesetsk Cosmodrome, Russian Federation"/>
    <x v="3"/>
    <x v="3"/>
    <x v="3"/>
  </r>
  <r>
    <s v="Soyuz U | Yantar-4K2 44"/>
    <x v="0"/>
    <s v="Soviet Space Program"/>
    <s v="Soyuz U"/>
    <s v="Yantar-4K2 44"/>
    <s v="03/02/1989 6:59 p.m."/>
    <x v="32"/>
    <s v="43/3 (43L) | Plesetsk Cosmodrome, Russian Federation"/>
    <x v="3"/>
    <x v="3"/>
    <x v="3"/>
  </r>
  <r>
    <s v="Ariane 44LP | JCSAT 1 &amp; Meteosat 4"/>
    <x v="0"/>
    <s v="Arianespace"/>
    <s v="Ariane 44LP"/>
    <s v="JCSAT 1 &amp; Meteosat 4"/>
    <s v="03/06/1989 11:29 p.m."/>
    <x v="32"/>
    <s v="Ariane Launch Area 2 | Kourou, French Guiana"/>
    <x v="7"/>
    <x v="7"/>
    <x v="7"/>
  </r>
  <r>
    <s v="Space Shuttle Discovery / OV-103 | STS-29"/>
    <x v="0"/>
    <s v="Lockheed Space Operations Company"/>
    <s v="Space Shuttle"/>
    <s v="STS-29"/>
    <s v="03/13/1989 2:57 p.m."/>
    <x v="32"/>
    <s v="Launch Complex 39B | Kennedy Space Center, FL, USA"/>
    <x v="1"/>
    <x v="1"/>
    <x v="1"/>
  </r>
  <r>
    <s v="Soyuz-U-PVB | Zenit-8 78"/>
    <x v="0"/>
    <s v="Soviet Space Program"/>
    <s v="Soyuz-U-PVB"/>
    <s v="Zenit-8 78"/>
    <s v="03/16/1989 2:59 p.m."/>
    <x v="32"/>
    <s v="16/2 | Plesetsk Cosmodrome, Russian Federation"/>
    <x v="3"/>
    <x v="3"/>
    <x v="3"/>
  </r>
  <r>
    <s v="Soyuz-U2 | Progress 41"/>
    <x v="0"/>
    <s v="Soviet Space Program"/>
    <s v="Soyuz-U"/>
    <s v="—"/>
    <s v="03/16/1989 6:54 p.m."/>
    <x v="32"/>
    <s v="1/5 | Baikonur Cosmodrome, Republic of Kazakhstan"/>
    <x v="0"/>
    <x v="0"/>
    <x v="0"/>
  </r>
  <r>
    <s v="Soyuz U | Yantar-4KS1 12"/>
    <x v="0"/>
    <s v="Soviet Space Program"/>
    <s v="Soyuz U"/>
    <s v="Yantar-4KS1 12"/>
    <s v="03/23/1989 12:25 p.m."/>
    <x v="32"/>
    <s v="1/5 | Baikonur Cosmodrome, Republic of Kazakhstan"/>
    <x v="0"/>
    <x v="0"/>
    <x v="0"/>
  </r>
  <r>
    <s v="Kosmos-3M | Strela-1M 337-344"/>
    <x v="0"/>
    <s v="Soviet Space Program"/>
    <s v="Kosmos-3M"/>
    <s v="Strela-1M 337-344"/>
    <s v="03/24/1989 1:38 p.m."/>
    <x v="32"/>
    <s v="132/2 | Plesetsk Cosmodrome, Russian Federation"/>
    <x v="3"/>
    <x v="3"/>
    <x v="3"/>
  </r>
  <r>
    <s v="Delta 3920-8 | Delta Star"/>
    <x v="0"/>
    <s v="United States Air Force"/>
    <s v="Delta 3920-8"/>
    <s v="Delta Star"/>
    <s v="03/24/1989 9:50 p.m."/>
    <x v="32"/>
    <s v="Space Launch Complex 17B | Cape Canaveral, FL, USA"/>
    <x v="1"/>
    <x v="1"/>
    <x v="1"/>
  </r>
  <r>
    <s v="Ariane 2 | Tele-X"/>
    <x v="0"/>
    <s v="Arianespace"/>
    <s v="Ariane 2"/>
    <s v="Tele-X"/>
    <s v="04/02/1989 2:28 a.m."/>
    <x v="32"/>
    <s v="Ariane Launch Area 1 | Kourou, French Guiana"/>
    <x v="7"/>
    <x v="7"/>
    <x v="7"/>
  </r>
  <r>
    <s v="Kosmos-3M | Parus 65"/>
    <x v="0"/>
    <s v="Soviet Space Program"/>
    <s v="Kosmos-3M"/>
    <s v="Parus 65"/>
    <s v="04/04/1989 6:36 p.m."/>
    <x v="32"/>
    <s v="132/2 | Plesetsk Cosmodrome, Russian Federation"/>
    <x v="3"/>
    <x v="3"/>
    <x v="3"/>
  </r>
  <r>
    <s v="Soyuz-U-PVB | Zenit-8 79"/>
    <x v="0"/>
    <s v="Soviet Space Program"/>
    <s v="Soyuz-U-PVB"/>
    <s v="Zenit-8 79"/>
    <s v="04/06/1989 2 p.m."/>
    <x v="32"/>
    <s v="43/3 (43L) | Plesetsk Cosmodrome, Russian Federation"/>
    <x v="3"/>
    <x v="3"/>
    <x v="3"/>
  </r>
  <r>
    <s v="Proton | Raduga 23"/>
    <x v="0"/>
    <s v="Soviet Space Program"/>
    <s v="Proton"/>
    <s v="Raduga 23"/>
    <s v="04/14/1989 4:08 a.m."/>
    <x v="32"/>
    <s v="200/39 (200L) | Baikonur Cosmodrome, Republic of Kazakhstan"/>
    <x v="0"/>
    <x v="0"/>
    <x v="0"/>
  </r>
  <r>
    <s v="Soyuz U | Yantar-4K2 45"/>
    <x v="0"/>
    <s v="Soviet Space Program"/>
    <s v="Soyuz U"/>
    <s v="Yantar-4K2 45"/>
    <s v="04/20/1989 6:29 p.m."/>
    <x v="32"/>
    <s v="43/3 (43L) | Plesetsk Cosmodrome, Russian Federation"/>
    <x v="3"/>
    <x v="3"/>
    <x v="3"/>
  </r>
  <r>
    <s v="Soyuz U | Foton 5"/>
    <x v="0"/>
    <s v="Soviet Space Program"/>
    <s v="Soyuz U"/>
    <s v="Foton 5"/>
    <s v="04/26/1989 5 p.m."/>
    <x v="32"/>
    <s v="41/1 | Plesetsk Cosmodrome, Russian Federation"/>
    <x v="3"/>
    <x v="3"/>
    <x v="3"/>
  </r>
  <r>
    <s v="Space Shuttle Atlantis / OV-104 | STS-30"/>
    <x v="0"/>
    <s v="Lockheed Space Operations Company"/>
    <s v="Space Shuttle"/>
    <s v="STS-30"/>
    <s v="05/04/1989 6:46 p.m."/>
    <x v="32"/>
    <s v="Launch Complex 39B | Kennedy Space Center, FL, USA"/>
    <x v="1"/>
    <x v="1"/>
    <x v="1"/>
  </r>
  <r>
    <s v="Soyuz-U-PVB | Zenit-8 80"/>
    <x v="0"/>
    <s v="Soviet Space Program"/>
    <s v="Soyuz-U-PVB"/>
    <s v="Zenit-8 80"/>
    <s v="05/05/1989 1 p.m."/>
    <x v="32"/>
    <s v="16/2 | Plesetsk Cosmodrome, Russian Federation"/>
    <x v="3"/>
    <x v="3"/>
    <x v="3"/>
  </r>
  <r>
    <s v="Titan 34D Transtage | Mercury 13"/>
    <x v="0"/>
    <s v="United States Air Force"/>
    <s v="Titan 34D Transtage"/>
    <s v="Mercury 13"/>
    <s v="05/10/1989 7:47 p.m."/>
    <x v="32"/>
    <s v="Space Launch Complex 40 | Cape Canaveral, FL, USA"/>
    <x v="1"/>
    <x v="1"/>
    <x v="1"/>
  </r>
  <r>
    <s v="Soyuz U | Yantar-4K2 46"/>
    <x v="0"/>
    <s v="Soviet Space Program"/>
    <s v="Soyuz U"/>
    <s v="Yantar-4K2 46"/>
    <s v="05/17/1989 1 p.m."/>
    <x v="32"/>
    <s v="1/5 | Baikonur Cosmodrome, Republic of Kazakhstan"/>
    <x v="0"/>
    <x v="0"/>
    <x v="0"/>
  </r>
  <r>
    <s v="Soyuz U | Yantar-1KFT 11"/>
    <x v="0"/>
    <s v="Soviet Space Program"/>
    <s v="Soyuz U"/>
    <s v="Yantar-1KFT 11"/>
    <s v="05/24/1989 10:30 a.m."/>
    <x v="32"/>
    <s v="1/5 | Baikonur Cosmodrome, Republic of Kazakhstan"/>
    <x v="0"/>
    <x v="0"/>
    <x v="0"/>
  </r>
  <r>
    <s v="Soyuz-U-PVB | Resurs-F 1"/>
    <x v="0"/>
    <s v="Soviet Space Program"/>
    <s v="Soyuz-U-PVB"/>
    <s v="Resurs-F 1"/>
    <s v="05/25/1989 8:50 a.m."/>
    <x v="32"/>
    <s v="43/3 (43L) | Plesetsk Cosmodrome, Russian Federation"/>
    <x v="3"/>
    <x v="3"/>
    <x v="3"/>
  </r>
  <r>
    <s v="Proton | Uragan 34 &amp; 35"/>
    <x v="0"/>
    <s v="Soviet Space Program"/>
    <s v="Proton"/>
    <s v="Uragan 34 &amp; 35"/>
    <s v="05/31/1989 8:31 a.m."/>
    <x v="32"/>
    <s v="200/40 | Baikonur Cosmodrome, Republic of Kazakhstan"/>
    <x v="0"/>
    <x v="0"/>
    <x v="0"/>
  </r>
  <r>
    <s v="Soyuz U | Zenit-8 81"/>
    <x v="0"/>
    <s v="Soviet Space Program"/>
    <s v="Soyuz U"/>
    <s v="Zenit-8 81"/>
    <s v="06/01/1989 12:59 p.m."/>
    <x v="32"/>
    <s v="43/4 (43R) | Plesetsk Cosmodrome, Russian Federation"/>
    <x v="3"/>
    <x v="3"/>
    <x v="3"/>
  </r>
  <r>
    <s v="Ariane 44L | Superbird A &amp; DFS-Kopernikus 1"/>
    <x v="0"/>
    <s v="Arianespace"/>
    <s v="Ariane 44L"/>
    <s v="Superbird A &amp; DFS-Kopernikus 1"/>
    <s v="06/05/1989 10:37 p.m."/>
    <x v="32"/>
    <s v="Ariane Launch Area 2 | Kourou, French Guiana"/>
    <x v="7"/>
    <x v="7"/>
    <x v="7"/>
  </r>
  <r>
    <s v="Kosmos-3M | Parus 66"/>
    <x v="0"/>
    <s v="Soviet Space Program"/>
    <s v="Kosmos-3M"/>
    <s v="Parus 66"/>
    <s v="06/07/1989 5:12 a.m."/>
    <x v="32"/>
    <s v="132/2 | Plesetsk Cosmodrome, Russian Federation"/>
    <x v="3"/>
    <x v="3"/>
    <x v="3"/>
  </r>
  <r>
    <s v="Molniya-M | Molniya-3 45L"/>
    <x v="0"/>
    <s v="Soviet Space Program"/>
    <s v="Molniya-M"/>
    <s v="Molniya-3 45L"/>
    <s v="06/08/1989 5:09 p.m."/>
    <x v="32"/>
    <s v="43/3 (43L) | Plesetsk Cosmodrome, Russian Federation"/>
    <x v="3"/>
    <x v="3"/>
    <x v="3"/>
  </r>
  <r>
    <s v="Tsiklon-3 | Okean-O1 4"/>
    <x v="1"/>
    <s v="Soviet Space Program"/>
    <s v="Tsiklon-3"/>
    <s v="Okean-O1 4"/>
    <s v="06/09/1989 10:10 a.m."/>
    <x v="32"/>
    <s v="32/2 | Plesetsk Cosmodrome, Russian Federation"/>
    <x v="3"/>
    <x v="3"/>
    <x v="3"/>
  </r>
  <r>
    <s v="Delta 6925 | GPS-2 2"/>
    <x v="0"/>
    <s v="United States Air Force"/>
    <s v="Delta 6925"/>
    <s v="GPS-2 2"/>
    <s v="06/10/1989 10:30 p.m."/>
    <x v="32"/>
    <s v="Space Launch Complex 17A | Cape Canaveral, FL, USA"/>
    <x v="1"/>
    <x v="1"/>
    <x v="1"/>
  </r>
  <r>
    <s v="Kosmos-3M | Taifun-1 22"/>
    <x v="0"/>
    <s v="Soviet Space Program"/>
    <s v="Kosmos-3M"/>
    <s v="Taifun-1 22"/>
    <s v="06/14/1989 12:30 p.m."/>
    <x v="32"/>
    <s v="133/3 (133L) | Plesetsk Cosmodrome, Russian Federation"/>
    <x v="3"/>
    <x v="3"/>
    <x v="3"/>
  </r>
  <r>
    <s v="Titan 402A IUS | DSP 14"/>
    <x v="0"/>
    <s v="United States Air Force"/>
    <s v="Titan 402A IUS"/>
    <s v="DSP 14"/>
    <s v="06/14/1989 1:18 p.m."/>
    <x v="32"/>
    <s v="Space Launch Complex 41 | Cape Canaveral, FL, USA"/>
    <x v="1"/>
    <x v="1"/>
    <x v="1"/>
  </r>
  <r>
    <s v="Soyuz U | Zenit-8 82"/>
    <x v="0"/>
    <s v="Soviet Space Program"/>
    <s v="Soyuz U"/>
    <s v="Zenit-8 82"/>
    <s v="06/16/1989 9:30 a.m."/>
    <x v="32"/>
    <s v="1/5 | Baikonur Cosmodrome, Republic of Kazakhstan"/>
    <x v="0"/>
    <x v="0"/>
    <x v="0"/>
  </r>
  <r>
    <s v="Proton | Raduga-1 1"/>
    <x v="0"/>
    <s v="Soviet Space Program"/>
    <s v="Proton"/>
    <s v="Raduga-1 1"/>
    <s v="06/21/1989 11:35 p.m."/>
    <x v="32"/>
    <s v="200/39 (200L) | Baikonur Cosmodrome, Republic of Kazakhstan"/>
    <x v="0"/>
    <x v="0"/>
    <x v="0"/>
  </r>
  <r>
    <s v="Soyuz U | Resurs-F 2"/>
    <x v="0"/>
    <s v="Soviet Space Program"/>
    <s v="Soyuz U"/>
    <s v="Resurs-F 2"/>
    <s v="06/27/1989 8:04 a.m."/>
    <x v="32"/>
    <s v="16/2 | Plesetsk Cosmodrome, Russian Federation"/>
    <x v="3"/>
    <x v="3"/>
    <x v="3"/>
  </r>
  <r>
    <s v="Kosmos-3M | Nadezhda 4"/>
    <x v="0"/>
    <s v="Soviet Space Program"/>
    <s v="Kosmos-3M"/>
    <s v="Nadezhda 4"/>
    <s v="07/04/1989 3:21 p.m."/>
    <x v="32"/>
    <s v="133/3 (133L) | Plesetsk Cosmodrome, Russian Federation"/>
    <x v="3"/>
    <x v="3"/>
    <x v="3"/>
  </r>
  <r>
    <s v="Soyuz-U-PVB | Zenit-8 83"/>
    <x v="0"/>
    <s v="Soviet Space Program"/>
    <s v="Soyuz-U-PVB"/>
    <s v="Zenit-8 83"/>
    <s v="07/05/1989 8 a.m."/>
    <x v="32"/>
    <s v="43/4 (43R) | Plesetsk Cosmodrome, Russian Federation"/>
    <x v="3"/>
    <x v="3"/>
    <x v="3"/>
  </r>
  <r>
    <s v="Proton | Gorizont 18"/>
    <x v="0"/>
    <s v="Soviet Space Program"/>
    <s v="Proton"/>
    <s v="Gorizont 18"/>
    <s v="07/05/1989 10:45 p.m."/>
    <x v="32"/>
    <s v="200/40 | Baikonur Cosmodrome, Republic of Kazakhstan"/>
    <x v="0"/>
    <x v="0"/>
    <x v="0"/>
  </r>
  <r>
    <s v="Ariane 3 | Olympus"/>
    <x v="0"/>
    <s v="Arianespace"/>
    <s v="Ariane 3"/>
    <s v="Olympus"/>
    <s v="07/12/1989 12:14 a.m."/>
    <x v="32"/>
    <s v="Ariane Launch Area 1 | Kourou, French Guiana"/>
    <x v="7"/>
    <x v="7"/>
    <x v="7"/>
  </r>
  <r>
    <s v="Soyuz U | Yantar-4K2 47"/>
    <x v="0"/>
    <s v="Soviet Space Program"/>
    <s v="Soyuz U"/>
    <s v="Yantar-4K2 47"/>
    <s v="07/12/1989 3 p.m."/>
    <x v="32"/>
    <s v="41/1 | Plesetsk Cosmodrome, Russian Federation"/>
    <x v="3"/>
    <x v="3"/>
    <x v="3"/>
  </r>
  <r>
    <s v="Soyuz U | Resurs-F 3"/>
    <x v="0"/>
    <s v="Soviet Space Program"/>
    <s v="Soyuz U"/>
    <s v="Resurs-F 3"/>
    <s v="07/18/1989 9:44 a.m."/>
    <x v="32"/>
    <s v="16/2 | Plesetsk Cosmodrome, Russian Federation"/>
    <x v="3"/>
    <x v="3"/>
    <x v="3"/>
  </r>
  <r>
    <s v="Soyuz U | Orlets-1 1"/>
    <x v="0"/>
    <s v="Soviet Space Program"/>
    <s v="Soyuz U"/>
    <s v="Orlets-1 1"/>
    <s v="07/18/1989 12:10 p.m."/>
    <x v="32"/>
    <s v="1/5 | Baikonur Cosmodrome, Republic of Kazakhstan"/>
    <x v="0"/>
    <x v="0"/>
    <x v="0"/>
  </r>
  <r>
    <s v="Soyuz U | Zenit-8 84"/>
    <x v="0"/>
    <s v="Soviet Space Program"/>
    <s v="Soyuz U"/>
    <s v="Zenit-8 84"/>
    <s v="07/20/1989 8:59 a.m."/>
    <x v="32"/>
    <s v="43/3 (43L) | Plesetsk Cosmodrome, Russian Federation"/>
    <x v="3"/>
    <x v="3"/>
    <x v="3"/>
  </r>
  <r>
    <s v="Tsiklon-2 | US-P 30"/>
    <x v="0"/>
    <s v="Soviet Space Program"/>
    <s v="Tsiklon-2"/>
    <s v="US-P 30"/>
    <s v="07/24/1989 midnight"/>
    <x v="32"/>
    <s v="90 | Baikonur Cosmodrome, Republic of Kazakhstan"/>
    <x v="0"/>
    <x v="0"/>
    <x v="0"/>
  </r>
  <r>
    <s v="Kosmos-3M | Parus 67"/>
    <x v="0"/>
    <s v="Soviet Space Program"/>
    <s v="Kosmos-3M"/>
    <s v="Parus 67"/>
    <s v="07/25/1989 7:48 a.m."/>
    <x v="32"/>
    <s v="133/3 (133L) | Plesetsk Cosmodrome, Russian Federation"/>
    <x v="3"/>
    <x v="3"/>
    <x v="3"/>
  </r>
  <r>
    <s v="Soyuz U | Zenit-8 85"/>
    <x v="0"/>
    <s v="Soviet Space Program"/>
    <s v="Soyuz U"/>
    <s v="Zenit-8 85"/>
    <s v="08/02/1989 11:29 a.m."/>
    <x v="32"/>
    <s v="16/2 | Plesetsk Cosmodrome, Russian Federation"/>
    <x v="3"/>
    <x v="3"/>
    <x v="3"/>
  </r>
  <r>
    <s v="Space Shuttle Columbia / OV-102 | STS-28"/>
    <x v="0"/>
    <s v="Lockheed Space Operations Company"/>
    <s v="Space Shuttle"/>
    <s v="STS-28"/>
    <s v="08/08/1989 12:37 p.m."/>
    <x v="32"/>
    <s v="Launch Complex 39B | Kennedy Space Center, FL, USA"/>
    <x v="1"/>
    <x v="1"/>
    <x v="1"/>
  </r>
  <r>
    <s v="Ariane 44LP | TV-Sat 2"/>
    <x v="0"/>
    <s v="Arianespace"/>
    <s v="Ariane 44LP"/>
    <s v="TV-Sat 2"/>
    <s v="08/08/1989 11:25 p.m."/>
    <x v="32"/>
    <s v="Ariane Launch Area 2 | Kourou, French Guiana"/>
    <x v="7"/>
    <x v="7"/>
    <x v="7"/>
  </r>
  <r>
    <s v="Soyuz U | Resurs-F2 4"/>
    <x v="0"/>
    <s v="Soviet Space Program"/>
    <s v="Soyuz U"/>
    <s v="Resurs-F2 4"/>
    <s v="08/15/1989 10:29 a.m."/>
    <x v="32"/>
    <s v="43/4 (43R) | Plesetsk Cosmodrome, Russian Federation"/>
    <x v="3"/>
    <x v="3"/>
    <x v="3"/>
  </r>
  <r>
    <s v="Delta 6925 | GPS-2 3"/>
    <x v="0"/>
    <s v="United States Air Force"/>
    <s v="Delta 6925"/>
    <s v="GPS-2 3"/>
    <s v="08/18/1989 5:57 a.m."/>
    <x v="32"/>
    <s v="Space Launch Complex 17A | Cape Canaveral, FL, USA"/>
    <x v="1"/>
    <x v="1"/>
    <x v="1"/>
  </r>
  <r>
    <s v="Soyuz U | Zenit-8 86"/>
    <x v="0"/>
    <s v="Soviet Space Program"/>
    <s v="Soyuz U"/>
    <s v="Zenit-8 86"/>
    <s v="08/22/1989 12:59 p.m."/>
    <x v="32"/>
    <s v="41/1 | Plesetsk Cosmodrome, Russian Federation"/>
    <x v="3"/>
    <x v="3"/>
    <x v="3"/>
  </r>
  <r>
    <s v="Soyuz-U2 | Progress M-1"/>
    <x v="0"/>
    <s v="Soviet Space Program"/>
    <s v="Soyuz-U"/>
    <s v="—"/>
    <s v="08/23/1989 3:09 a.m."/>
    <x v="32"/>
    <s v="1/5 | Baikonur Cosmodrome, Republic of Kazakhstan"/>
    <x v="0"/>
    <x v="0"/>
    <x v="0"/>
  </r>
  <r>
    <s v="Delta 4925-8 | Marcopolo 1"/>
    <x v="0"/>
    <s v="United States Air Force"/>
    <s v="Delta 4925-8"/>
    <s v="Marcopolo 1"/>
    <s v="08/27/1989 10:59 p.m."/>
    <x v="32"/>
    <s v="Space Launch Complex 17B | Cape Canaveral, FL, USA"/>
    <x v="1"/>
    <x v="1"/>
    <x v="1"/>
  </r>
  <r>
    <s v="Tsiklon-3 | Geo-IK 11"/>
    <x v="0"/>
    <s v="Soviet Space Program"/>
    <s v="Tsiklon-3"/>
    <s v="Geo-IK 11"/>
    <s v="08/28/1989 12:14 a.m."/>
    <x v="32"/>
    <s v="32/2 | Plesetsk Cosmodrome, Russian Federation"/>
    <x v="3"/>
    <x v="3"/>
    <x v="3"/>
  </r>
  <r>
    <s v="Titan 34D Transtage | DSCS-2 15"/>
    <x v="0"/>
    <s v="United States Air Force"/>
    <s v="Titan 34D Transtage"/>
    <s v="DSCS-2 15"/>
    <s v="09/04/1989 5:54 a.m."/>
    <x v="32"/>
    <s v="Space Launch Complex 40 | Cape Canaveral, FL, USA"/>
    <x v="1"/>
    <x v="1"/>
    <x v="1"/>
  </r>
  <r>
    <s v="H-1 | Himawari 4"/>
    <x v="0"/>
    <s v="Mitsubishi Heavy Industries"/>
    <s v="H-1"/>
    <s v="Himawari 4"/>
    <s v="09/05/1989 7:11 p.m."/>
    <x v="32"/>
    <s v="Unknown Pad | Tanegashima, Japan"/>
    <x v="5"/>
    <x v="5"/>
    <x v="5"/>
  </r>
  <r>
    <s v="Soyuz-U2 | Soyuz TM-8"/>
    <x v="0"/>
    <s v="Soviet Space Program"/>
    <s v="Soyuz-U"/>
    <s v="Soyuz TM-8"/>
    <s v="09/05/1989 9:38 p.m."/>
    <x v="32"/>
    <s v="1/5 | Baikonur Cosmodrome, Republic of Kazakhstan"/>
    <x v="0"/>
    <x v="0"/>
    <x v="0"/>
  </r>
  <r>
    <s v="Titan II SLV | P-11 5104"/>
    <x v="0"/>
    <s v="United States Air Force"/>
    <s v="Titan II SLV"/>
    <s v="P-11 5104"/>
    <s v="09/06/1989 1:48 a.m."/>
    <x v="32"/>
    <s v="Space Launch Complex 4W | Vandenberg SFB, CA, USA"/>
    <x v="1"/>
    <x v="1"/>
    <x v="1"/>
  </r>
  <r>
    <s v="Soyuz-U-PVB | Resurs-F 5"/>
    <x v="0"/>
    <s v="Soviet Space Program"/>
    <s v="Soyuz-U-PVB"/>
    <s v="Resurs-F 5"/>
    <s v="09/06/1989 10:49 a.m."/>
    <x v="32"/>
    <s v="43/3 (43L) | Plesetsk Cosmodrome, Russian Federation"/>
    <x v="3"/>
    <x v="3"/>
    <x v="3"/>
  </r>
  <r>
    <s v="Tsiklon-3 | Strela-3 43 to 48"/>
    <x v="0"/>
    <s v="Soviet Space Program"/>
    <s v="Tsiklon-3"/>
    <s v="Strela-3 43 to 48"/>
    <s v="09/14/1989 9:49 a.m."/>
    <x v="32"/>
    <s v="32/1 | Plesetsk Cosmodrome, Russian Federation"/>
    <x v="3"/>
    <x v="3"/>
    <x v="3"/>
  </r>
  <r>
    <s v="Soyuz U | Bion 9"/>
    <x v="0"/>
    <s v="Soviet Space Program"/>
    <s v="Soyuz U"/>
    <s v="Bion 9"/>
    <s v="09/15/1989 6:30 a.m."/>
    <x v="32"/>
    <s v="41/1 | Plesetsk Cosmodrome, Russian Federation"/>
    <x v="3"/>
    <x v="3"/>
    <x v="3"/>
  </r>
  <r>
    <s v="Soyuz U | Zenit-8 87"/>
    <x v="0"/>
    <s v="Soviet Space Program"/>
    <s v="Soyuz U"/>
    <s v="Zenit-8 87"/>
    <s v="09/22/1989 8 a.m."/>
    <x v="32"/>
    <s v="1/5 | Baikonur Cosmodrome, Republic of Kazakhstan"/>
    <x v="0"/>
    <x v="0"/>
    <x v="0"/>
  </r>
  <r>
    <s v="Atlas G Centaur | FLTSATCOM F8"/>
    <x v="0"/>
    <s v="United States Air Force"/>
    <s v="Atlas G Centaur"/>
    <s v="FLTSATCOM F8"/>
    <s v="09/25/1989 8:56 a.m."/>
    <x v="32"/>
    <s v="Launch Complex 36B | Cape Canaveral, FL, USA"/>
    <x v="1"/>
    <x v="1"/>
    <x v="1"/>
  </r>
  <r>
    <s v="Molniya-M | Molniya-1T 76"/>
    <x v="0"/>
    <s v="Soviet Space Program"/>
    <s v="Molniya-M"/>
    <s v="Molniya-1T 76"/>
    <s v="09/27/1989 2:38 p.m."/>
    <x v="32"/>
    <s v="43/4 (43R) | Plesetsk Cosmodrome, Russian Federation"/>
    <x v="3"/>
    <x v="3"/>
    <x v="3"/>
  </r>
  <r>
    <s v="Tsiklon-2 | US-P 31"/>
    <x v="0"/>
    <s v="Soviet Space Program"/>
    <s v="Tsiklon-2"/>
    <s v="US-P 31"/>
    <s v="09/27/1989 4:20 p.m."/>
    <x v="32"/>
    <s v="90 | Baikonur Cosmodrome, Republic of Kazakhstan"/>
    <x v="0"/>
    <x v="0"/>
    <x v="0"/>
  </r>
  <r>
    <s v="Tsiklon-3 | AUOS-Z-AV-IK 1"/>
    <x v="0"/>
    <s v="Soviet Space Program"/>
    <s v="Tsiklon-3"/>
    <s v="AUOS-Z-AV-IK 1"/>
    <s v="09/28/1989 12:04 a.m."/>
    <x v="32"/>
    <s v="32/2 | Plesetsk Cosmodrome, Russian Federation"/>
    <x v="3"/>
    <x v="3"/>
    <x v="3"/>
  </r>
  <r>
    <s v="Proton | Gorizont 19"/>
    <x v="0"/>
    <s v="Soviet Space Program"/>
    <s v="Proton"/>
    <s v="Gorizont 19"/>
    <s v="09/28/1989 5:05 p.m."/>
    <x v="32"/>
    <s v="200/40 | Baikonur Cosmodrome, Republic of Kazakhstan"/>
    <x v="0"/>
    <x v="0"/>
    <x v="0"/>
  </r>
  <r>
    <s v="Soyuz U | Yantar-4K2 48"/>
    <x v="0"/>
    <s v="Soviet Space Program"/>
    <s v="Soyuz U"/>
    <s v="Yantar-4K2 48"/>
    <s v="10/03/1989 2:59 p.m."/>
    <x v="32"/>
    <s v="43/3 (43L) | Plesetsk Cosmodrome, Russian Federation"/>
    <x v="3"/>
    <x v="3"/>
    <x v="3"/>
  </r>
  <r>
    <s v="Soyuz U | Zenit-8 88"/>
    <x v="0"/>
    <s v="Soviet Space Program"/>
    <s v="Soyuz U"/>
    <s v="Zenit-8 88"/>
    <s v="10/17/1989 1 p.m."/>
    <x v="32"/>
    <s v="43/4 (43R) | Plesetsk Cosmodrome, Russian Federation"/>
    <x v="3"/>
    <x v="3"/>
    <x v="3"/>
  </r>
  <r>
    <s v="Space Shuttle Atlantis / OV-104 | STS-34"/>
    <x v="0"/>
    <s v="Lockheed Space Operations Company"/>
    <s v="Space Shuttle"/>
    <s v="STS-34"/>
    <s v="10/18/1989 4:53 p.m."/>
    <x v="32"/>
    <s v="Launch Complex 39B | Kennedy Space Center, FL, USA"/>
    <x v="1"/>
    <x v="1"/>
    <x v="1"/>
  </r>
  <r>
    <s v="Delta 6925 | GPS-2 4"/>
    <x v="0"/>
    <s v="United States Air Force"/>
    <s v="Delta 6925"/>
    <s v="GPS-2 4"/>
    <s v="10/21/1989 9:31 a.m."/>
    <x v="32"/>
    <s v="Space Launch Complex 17A | Cape Canaveral, FL, USA"/>
    <x v="1"/>
    <x v="1"/>
    <x v="1"/>
  </r>
  <r>
    <s v="Tsiklon-3 | Meteor-3 3"/>
    <x v="0"/>
    <s v="Soviet Space Program"/>
    <s v="Tsiklon-3"/>
    <s v="Meteor-3 3"/>
    <s v="10/24/1989 9:35 p.m."/>
    <x v="32"/>
    <s v="32/1 | Plesetsk Cosmodrome, Russian Federation"/>
    <x v="3"/>
    <x v="3"/>
    <x v="3"/>
  </r>
  <r>
    <s v="Ariane 44L | Intelsat 602"/>
    <x v="0"/>
    <s v="Arianespace"/>
    <s v="Ariane 44L"/>
    <s v="Intelsat 602"/>
    <s v="10/27/1989 11:05 p.m."/>
    <x v="32"/>
    <s v="Ariane Launch Area 2 | Kourou, French Guiana"/>
    <x v="7"/>
    <x v="7"/>
    <x v="7"/>
  </r>
  <r>
    <s v="Soyuz U | Yantar-4KS1 13"/>
    <x v="0"/>
    <s v="Soviet Space Program"/>
    <s v="Soyuz U"/>
    <s v="Yantar-4KS1 13"/>
    <s v="11/17/1989 10:50 a.m."/>
    <x v="32"/>
    <s v="1/5 | Baikonur Cosmodrome, Republic of Kazakhstan"/>
    <x v="0"/>
    <x v="0"/>
    <x v="0"/>
  </r>
  <r>
    <s v="Delta 5920-8 | COBE"/>
    <x v="0"/>
    <s v="United States Air Force"/>
    <s v="Delta 5920-8"/>
    <s v="COBE"/>
    <s v="11/18/1989 2:34 p.m."/>
    <x v="32"/>
    <s v="Space Launch Complex 2W | Vandenberg SFB, CA, USA"/>
    <x v="1"/>
    <x v="1"/>
    <x v="1"/>
  </r>
  <r>
    <s v="Space Shuttle Discovery / OV-103 | STS-33"/>
    <x v="0"/>
    <s v="Lockheed Space Operations Company"/>
    <s v="Space Shuttle"/>
    <s v="STS-33"/>
    <s v="11/23/1989 12:23 a.m."/>
    <x v="32"/>
    <s v="Launch Complex 39B | Kennedy Space Center, FL, USA"/>
    <x v="1"/>
    <x v="1"/>
    <x v="1"/>
  </r>
  <r>
    <s v="Molniya-M | US-K 61"/>
    <x v="0"/>
    <s v="Soviet Space Program"/>
    <s v="Molniya-M"/>
    <s v="US-K 61"/>
    <s v="11/23/1989 8:35 p.m."/>
    <x v="32"/>
    <s v="16/2 | Plesetsk Cosmodrome, Russian Federation"/>
    <x v="3"/>
    <x v="3"/>
    <x v="3"/>
  </r>
  <r>
    <s v="Tsiklon-2 | US-P 32"/>
    <x v="1"/>
    <s v="Soviet Space Program"/>
    <s v="Tsiklon-2"/>
    <s v="US-P 32"/>
    <s v="11/24/1989 11:22 p.m."/>
    <x v="32"/>
    <s v="90 | Baikonur Cosmodrome, Republic of Kazakhstan"/>
    <x v="0"/>
    <x v="0"/>
    <x v="0"/>
  </r>
  <r>
    <s v="Proton | Kvant-2"/>
    <x v="0"/>
    <s v="Soviet Space Program"/>
    <s v="Proton"/>
    <s v="Kvant-2"/>
    <s v="11/26/1989 1:01 p.m."/>
    <x v="32"/>
    <s v="200/39 (200L) | Baikonur Cosmodrome, Republic of Kazakhstan"/>
    <x v="0"/>
    <x v="0"/>
    <x v="0"/>
  </r>
  <r>
    <s v="Molniya-M | Molniya-3 46L"/>
    <x v="0"/>
    <s v="Soviet Space Program"/>
    <s v="Molniya-M"/>
    <s v="Molniya-3 46L"/>
    <s v="11/28/1989 10:02 a.m."/>
    <x v="32"/>
    <s v="43/3 (43L) | Plesetsk Cosmodrome, Russian Federation"/>
    <x v="3"/>
    <x v="3"/>
    <x v="3"/>
  </r>
  <r>
    <s v="Soyuz U | Yantar-4K2 49"/>
    <x v="0"/>
    <s v="Soviet Space Program"/>
    <s v="Soyuz U"/>
    <s v="Yantar-4K2 49"/>
    <s v="11/30/1989 3 p.m."/>
    <x v="32"/>
    <s v="16/2 | Plesetsk Cosmodrome, Russian Federation"/>
    <x v="3"/>
    <x v="3"/>
    <x v="3"/>
  </r>
  <r>
    <s v="Proton-K/D-1 | Granat"/>
    <x v="0"/>
    <s v="Soviet Space Program"/>
    <s v="Proton-K/D-1"/>
    <s v="Granat"/>
    <s v="12/01/1989 8:20 p.m."/>
    <x v="32"/>
    <s v="200/40 | Baikonur Cosmodrome, Republic of Kazakhstan"/>
    <x v="0"/>
    <x v="0"/>
    <x v="0"/>
  </r>
  <r>
    <s v="Delta 6925 | GPS-2 5"/>
    <x v="0"/>
    <s v="United States Air Force"/>
    <s v="Delta 6925"/>
    <s v="GPS-2 5"/>
    <s v="12/11/1989 6:10 p.m."/>
    <x v="32"/>
    <s v="Space Launch Complex 17B | Cape Canaveral, FL, USA"/>
    <x v="1"/>
    <x v="1"/>
    <x v="1"/>
  </r>
  <r>
    <s v="Proton | Raduga 24"/>
    <x v="0"/>
    <s v="Soviet Space Program"/>
    <s v="Proton"/>
    <s v="Raduga 24"/>
    <s v="12/15/1989 11:30 a.m."/>
    <x v="32"/>
    <s v="81/23 (81L) | Baikonur Cosmodrome, Republic of Kazakhstan"/>
    <x v="0"/>
    <x v="0"/>
    <x v="0"/>
  </r>
  <r>
    <s v="Soyuz-U2 | Progress M-2"/>
    <x v="0"/>
    <s v="Soviet Space Program"/>
    <s v="Soyuz-U"/>
    <s v="—"/>
    <s v="12/20/1989 3:30 a.m."/>
    <x v="32"/>
    <s v="1/5 | Baikonur Cosmodrome, Republic of Kazakhstan"/>
    <x v="0"/>
    <x v="0"/>
    <x v="0"/>
  </r>
  <r>
    <s v="Tsiklon-3 | Koltso 2"/>
    <x v="0"/>
    <s v="Soviet Space Program"/>
    <s v="Tsiklon-3"/>
    <s v="Koltso 2"/>
    <s v="12/27/1989 midnight"/>
    <x v="32"/>
    <s v="32/2 | Plesetsk Cosmodrome, Russian Federation"/>
    <x v="3"/>
    <x v="3"/>
    <x v="3"/>
  </r>
  <r>
    <s v="Proton | Luch #3"/>
    <x v="0"/>
    <s v="Soviet Space Program"/>
    <s v="Proton"/>
    <s v="Luch #3"/>
    <s v="12/27/1989 11:10 a.m."/>
    <x v="32"/>
    <s v="200/39 (200L) | Baikonur Cosmodrome, Republic of Kazakhstan"/>
    <x v="0"/>
    <x v="0"/>
    <x v="0"/>
  </r>
  <r>
    <s v="Commercial Titan III | Skynet 4A &amp; JCSat 2"/>
    <x v="0"/>
    <s v="Martin Marietta"/>
    <s v="Commercial Titan III"/>
    <s v="Skynet 4A &amp; JCSat 2"/>
    <s v="01/01/1990 12:07 a.m."/>
    <x v="33"/>
    <s v="Space Launch Complex 40 | Cape Canaveral, FL, USA"/>
    <x v="1"/>
    <x v="1"/>
    <x v="1"/>
  </r>
  <r>
    <s v="Space Shuttle Columbia / OV-102 | STS-32"/>
    <x v="0"/>
    <s v="Lockheed Space Operations Company"/>
    <s v="Space Shuttle"/>
    <s v="STS-32"/>
    <s v="01/09/1990 12:35 p.m."/>
    <x v="33"/>
    <s v="Launch Complex 39A | Kennedy Space Center, FL, USA"/>
    <x v="1"/>
    <x v="1"/>
    <x v="1"/>
  </r>
  <r>
    <s v="Soyuz U | Zenit-8 89"/>
    <x v="0"/>
    <s v="Soviet Space Program"/>
    <s v="Soyuz U"/>
    <s v="Zenit-8 89"/>
    <s v="01/17/1990 2:45 p.m."/>
    <x v="33"/>
    <s v="43/3 (43L) | Plesetsk Cosmodrome, Russian Federation"/>
    <x v="3"/>
    <x v="3"/>
    <x v="3"/>
  </r>
  <r>
    <s v="Kosmos-3M | Strela-2M 47"/>
    <x v="0"/>
    <s v="Soviet Space Program"/>
    <s v="Kosmos-3M"/>
    <s v="Strela-2M 47"/>
    <s v="01/18/1990 12:52 p.m."/>
    <x v="33"/>
    <s v="133/3 (133L) | Plesetsk Cosmodrome, Russian Federation"/>
    <x v="3"/>
    <x v="3"/>
    <x v="3"/>
  </r>
  <r>
    <s v="Ariane 40 | SPOT 2"/>
    <x v="0"/>
    <s v="Arianespace"/>
    <s v="Ariane 40"/>
    <s v="SPOT 2"/>
    <s v="01/22/1990 1:35 a.m."/>
    <x v="33"/>
    <s v="Ariane Launch Area 2 | Kourou, French Guiana"/>
    <x v="7"/>
    <x v="7"/>
    <x v="7"/>
  </r>
  <r>
    <s v="Molniya-M | Molniya-3 53L"/>
    <x v="0"/>
    <s v="Soviet Space Program"/>
    <s v="Molniya-M"/>
    <s v="Molniya-3 53L"/>
    <s v="01/23/1990 2:51 a.m."/>
    <x v="33"/>
    <s v="43/4 (43R) | Plesetsk Cosmodrome, Russian Federation"/>
    <x v="3"/>
    <x v="3"/>
    <x v="3"/>
  </r>
  <r>
    <s v="Mu-3S-II | Hiten"/>
    <x v="0"/>
    <s v="Institute of Space and Astronautical Science"/>
    <s v="Mu-3S-II"/>
    <s v="Hiten"/>
    <s v="01/24/1990 11:46 a.m."/>
    <x v="33"/>
    <s v="Mu Center | Uchinoura Space Center, Japan"/>
    <x v="5"/>
    <x v="5"/>
    <x v="5"/>
  </r>
  <r>
    <s v="Delta 6925 | GPS-2 6"/>
    <x v="0"/>
    <s v="United States Air Force"/>
    <s v="Delta 6925"/>
    <s v="GPS-2 6"/>
    <s v="01/24/1990 10:55 p.m."/>
    <x v="33"/>
    <s v="Space Launch Complex 17A | Cape Canaveral, FL, USA"/>
    <x v="1"/>
    <x v="1"/>
    <x v="1"/>
  </r>
  <r>
    <s v="Soyuz U | Yantar-4K2 50"/>
    <x v="0"/>
    <s v="Soviet Space Program"/>
    <s v="Soyuz U"/>
    <s v="Yantar-4K2 50"/>
    <s v="01/25/1990 5:15 p.m."/>
    <x v="33"/>
    <s v="16/2 | Plesetsk Cosmodrome, Russian Federation"/>
    <x v="3"/>
    <x v="3"/>
    <x v="3"/>
  </r>
  <r>
    <s v="Tsiklon-3 | Tselina-R 2"/>
    <x v="0"/>
    <s v="Soviet Space Program"/>
    <s v="Tsiklon-3"/>
    <s v="Tselina-R 2"/>
    <s v="01/30/1990 11:20 a.m."/>
    <x v="33"/>
    <s v="32/1 | Plesetsk Cosmodrome, Russian Federation"/>
    <x v="3"/>
    <x v="3"/>
    <x v="3"/>
  </r>
  <r>
    <s v="Long March 3 | DFH-2A 4"/>
    <x v="0"/>
    <s v="Ministry of Aerospace Industry"/>
    <s v="Long March 3"/>
    <s v="DFH-2A 4"/>
    <s v="02/04/1990 12:27 p.m."/>
    <x v="33"/>
    <s v="Launch Complex 3 ( LC-3 ) ( LA-1 ) | Xichang Satellite Launch Center, People's Republic of China"/>
    <x v="2"/>
    <x v="2"/>
    <x v="2"/>
  </r>
  <r>
    <s v="Kosmos-3M | Duga-K 2"/>
    <x v="0"/>
    <s v="Soviet Space Program"/>
    <s v="Kosmos-3M"/>
    <s v="Duga-K 2"/>
    <s v="02/06/1990 4:30 p.m."/>
    <x v="33"/>
    <s v="132/2 | Plesetsk Cosmodrome, Russian Federation"/>
    <x v="3"/>
    <x v="3"/>
    <x v="3"/>
  </r>
  <r>
    <s v="H-1 | Momo 1b"/>
    <x v="0"/>
    <s v="Mitsubishi Heavy Industries"/>
    <s v="H-1"/>
    <s v="Momo 1b"/>
    <s v="02/07/1990 1:33 a.m."/>
    <x v="33"/>
    <s v="Unknown Pad | Tanegashima, Japan"/>
    <x v="5"/>
    <x v="5"/>
    <x v="5"/>
  </r>
  <r>
    <s v="Soyuz-U2 | Soyuz TM-9"/>
    <x v="0"/>
    <s v="Soviet Space Program"/>
    <s v="Soyuz-U"/>
    <s v="Soyuz TM-9"/>
    <s v="02/11/1990 6:16 a.m."/>
    <x v="33"/>
    <s v="1/5 | Baikonur Cosmodrome, Republic of Kazakhstan"/>
    <x v="0"/>
    <x v="0"/>
    <x v="0"/>
  </r>
  <r>
    <s v="Delta 6920-8 | LACE &amp; RME"/>
    <x v="0"/>
    <s v="United States Air Force"/>
    <s v="Delta 6920-8"/>
    <s v="LACE &amp; RME"/>
    <s v="02/14/1990 4:15 p.m."/>
    <x v="33"/>
    <s v="Space Launch Complex 17B | Cape Canaveral, FL, USA"/>
    <x v="1"/>
    <x v="1"/>
    <x v="1"/>
  </r>
  <r>
    <s v="Proton | Raduga 25"/>
    <x v="0"/>
    <s v="Soviet Space Program"/>
    <s v="Proton"/>
    <s v="Raduga 25"/>
    <s v="02/15/1990 7:52 a.m."/>
    <x v="33"/>
    <s v="81/23 (81L) | Baikonur Cosmodrome, Republic of Kazakhstan"/>
    <x v="0"/>
    <x v="0"/>
    <x v="0"/>
  </r>
  <r>
    <s v="Ariane 44L | Superbird B &amp; BS 2x"/>
    <x v="1"/>
    <s v="Arianespace"/>
    <s v="Ariane 44L"/>
    <s v="Superbird B &amp; BS 2x"/>
    <s v="02/22/1990 11:17 p.m."/>
    <x v="33"/>
    <s v="Ariane Launch Area 2 | Kourou, French Guiana"/>
    <x v="7"/>
    <x v="7"/>
    <x v="7"/>
  </r>
  <r>
    <s v="Kosmos-3M | Nadezhda 5"/>
    <x v="0"/>
    <s v="Soviet Space Program"/>
    <s v="Kosmos-3M"/>
    <s v="Nadezhda 5"/>
    <s v="02/27/1990 8:59 p.m."/>
    <x v="33"/>
    <s v="132/2 | Plesetsk Cosmodrome, Russian Federation"/>
    <x v="3"/>
    <x v="3"/>
    <x v="3"/>
  </r>
  <r>
    <s v="Tsiklon-3 | Okean-O1 5"/>
    <x v="0"/>
    <s v="Soviet Space Program"/>
    <s v="Tsiklon-3"/>
    <s v="Okean-O1 5"/>
    <s v="02/28/1990 12:55 a.m."/>
    <x v="33"/>
    <s v="32/2 | Plesetsk Cosmodrome, Russian Federation"/>
    <x v="3"/>
    <x v="3"/>
    <x v="3"/>
  </r>
  <r>
    <s v="Space Shuttle Atlantis / OV-104 | STS-36"/>
    <x v="0"/>
    <s v="Lockheed Space Operations Company"/>
    <s v="Space Shuttle"/>
    <s v="STS-36"/>
    <s v="02/28/1990 7:50 a.m."/>
    <x v="33"/>
    <s v="Launch Complex 39A | Kennedy Space Center, FL, USA"/>
    <x v="1"/>
    <x v="1"/>
    <x v="1"/>
  </r>
  <r>
    <s v="Soyuz-U2 | Progress M-3"/>
    <x v="0"/>
    <s v="Soviet Space Program"/>
    <s v="Soyuz-U"/>
    <s v="—"/>
    <s v="02/28/1990 11:10 p.m."/>
    <x v="33"/>
    <s v="1/5 | Baikonur Cosmodrome, Republic of Kazakhstan"/>
    <x v="0"/>
    <x v="0"/>
    <x v="0"/>
  </r>
  <r>
    <s v="Commercial Titan III | Intelsat 603"/>
    <x v="0"/>
    <s v="Martin Marietta"/>
    <s v="Commercial Titan III"/>
    <s v="Intelsat 603"/>
    <s v="03/14/1990 11:52 a.m."/>
    <x v="33"/>
    <s v="Space Launch Complex 40 | Cape Canaveral, FL, USA"/>
    <x v="1"/>
    <x v="1"/>
    <x v="1"/>
  </r>
  <r>
    <s v="Tsiklon-2 | US-P 33"/>
    <x v="0"/>
    <s v="Soviet Space Program"/>
    <s v="Tsiklon-2"/>
    <s v="US-P 33"/>
    <s v="03/14/1990 3:27 p.m."/>
    <x v="33"/>
    <s v="90 | Baikonur Cosmodrome, Republic of Kazakhstan"/>
    <x v="0"/>
    <x v="0"/>
    <x v="0"/>
  </r>
  <r>
    <s v="Kosmos-3M | Parus 68"/>
    <x v="0"/>
    <s v="Soviet Space Program"/>
    <s v="Kosmos-3M"/>
    <s v="Parus 68"/>
    <s v="03/20/1990 12:25 a.m."/>
    <x v="33"/>
    <s v="133/3 (133L) | Plesetsk Cosmodrome, Russian Federation"/>
    <x v="3"/>
    <x v="3"/>
    <x v="3"/>
  </r>
  <r>
    <s v="Soyuz U | Zenit-8 90"/>
    <x v="0"/>
    <s v="Soviet Space Program"/>
    <s v="Soyuz U"/>
    <s v="Zenit-8 90"/>
    <s v="03/22/1990 7:20 a.m."/>
    <x v="33"/>
    <s v="43/4 (43R) | Plesetsk Cosmodrome, Russian Federation"/>
    <x v="3"/>
    <x v="3"/>
    <x v="3"/>
  </r>
  <r>
    <s v="Delta 6925 | GPS-2 7"/>
    <x v="0"/>
    <s v="United States Air Force"/>
    <s v="Delta 6925"/>
    <s v="GPS-2 7"/>
    <s v="03/26/1990 2:45 a.m."/>
    <x v="33"/>
    <s v="Space Launch Complex 17A | Cape Canaveral, FL, USA"/>
    <x v="1"/>
    <x v="1"/>
    <x v="1"/>
  </r>
  <r>
    <s v="Molniya-M | US-K 62"/>
    <x v="0"/>
    <s v="Soviet Space Program"/>
    <s v="Molniya-M"/>
    <s v="US-K 62"/>
    <s v="03/27/1990 4:40 p.m."/>
    <x v="33"/>
    <s v="43/3 (43L) | Plesetsk Cosmodrome, Russian Federation"/>
    <x v="3"/>
    <x v="3"/>
    <x v="3"/>
  </r>
  <r>
    <s v="Shavit | Ofeq-2"/>
    <x v="0"/>
    <s v="Israeli Space Agency"/>
    <s v="Shavit"/>
    <s v="Ofeq-2"/>
    <s v="04/03/1990 12:02 p.m."/>
    <x v="33"/>
    <s v="Unknown Pad | Palmachim Airbase, State of Israel"/>
    <x v="9"/>
    <x v="9"/>
    <x v="9"/>
  </r>
  <r>
    <s v="Soyuz U | Yantar-4K2 51"/>
    <x v="1"/>
    <s v="Soviet Space Program"/>
    <s v="Soyuz U"/>
    <s v="Yantar-4K2 51"/>
    <s v="04/03/1990 6 p.m."/>
    <x v="33"/>
    <s v="43/4 (43R) | Plesetsk Cosmodrome, Russian Federation"/>
    <x v="3"/>
    <x v="3"/>
    <x v="3"/>
  </r>
  <r>
    <s v="Pegasus | Pegsat, NavySat"/>
    <x v="0"/>
    <s v="Orbital Sciences Corporation"/>
    <s v="Pegasus"/>
    <s v="—"/>
    <s v="04/05/1990 7:10 p.m."/>
    <x v="33"/>
    <s v="Edwards Air Force Base | Air launch to orbit"/>
    <x v="1"/>
    <x v="1"/>
    <x v="1"/>
  </r>
  <r>
    <s v="Kosmos-3M | Strela-1M 345-352"/>
    <x v="0"/>
    <s v="Soviet Space Program"/>
    <s v="Kosmos-3M"/>
    <s v="Strela-1M 345-352"/>
    <s v="04/06/1990 3:13 a.m."/>
    <x v="33"/>
    <s v="133/3 (133L) | Plesetsk Cosmodrome, Russian Federation"/>
    <x v="3"/>
    <x v="3"/>
    <x v="3"/>
  </r>
  <r>
    <s v="Long March 3 | Asiasat 1"/>
    <x v="0"/>
    <s v="Ministry of Aerospace Industry"/>
    <s v="Long March 3"/>
    <s v="Asiasat 1"/>
    <s v="04/07/1990 1:30 p.m."/>
    <x v="33"/>
    <s v="Launch Complex 3 ( LC-3 ) ( LA-1 ) | Xichang Satellite Launch Center, People's Republic of China"/>
    <x v="2"/>
    <x v="2"/>
    <x v="2"/>
  </r>
  <r>
    <s v="Atlas E Altair | POGS &amp; SSR, TEX, SCE"/>
    <x v="0"/>
    <s v="United States Air Force"/>
    <s v="Atlas E Altair"/>
    <s v="POGS &amp; SSR, TEX, SCE"/>
    <s v="04/11/1990 3 p.m."/>
    <x v="33"/>
    <s v="Space Launch Complex 3W | Vandenberg SFB, CA, USA"/>
    <x v="1"/>
    <x v="1"/>
    <x v="1"/>
  </r>
  <r>
    <s v="Soyuz U | Foton 6"/>
    <x v="0"/>
    <s v="Soviet Space Program"/>
    <s v="Soyuz U"/>
    <s v="Foton 6"/>
    <s v="04/11/1990 5 p.m."/>
    <x v="33"/>
    <s v="43/3 (43L) | Plesetsk Cosmodrome, Russian Federation"/>
    <x v="3"/>
    <x v="3"/>
    <x v="3"/>
  </r>
  <r>
    <s v="Soyuz U | Yantar-4KS1 14"/>
    <x v="0"/>
    <s v="Soviet Space Program"/>
    <s v="Soyuz U"/>
    <s v="Yantar-4KS1 14"/>
    <s v="04/13/1990 6:53 p.m."/>
    <x v="33"/>
    <s v="1/5 | Baikonur Cosmodrome, Republic of Kazakhstan"/>
    <x v="0"/>
    <x v="0"/>
    <x v="0"/>
  </r>
  <r>
    <s v="Delta 6925-8 | Palapa B2R"/>
    <x v="0"/>
    <s v="United States Air Force"/>
    <s v="Delta 6925-8"/>
    <s v="Palapa B2R"/>
    <s v="04/13/1990 10:28 p.m."/>
    <x v="33"/>
    <s v="Space Launch Complex 17B | Cape Canaveral, FL, USA"/>
    <x v="1"/>
    <x v="1"/>
    <x v="1"/>
  </r>
  <r>
    <s v="Soyuz U | Zenit-8 91"/>
    <x v="0"/>
    <s v="Soviet Space Program"/>
    <s v="Soyuz U"/>
    <s v="Zenit-8 91"/>
    <s v="04/17/1990 8 a.m."/>
    <x v="33"/>
    <s v="43/4 (43R) | Plesetsk Cosmodrome, Russian Federation"/>
    <x v="3"/>
    <x v="3"/>
    <x v="3"/>
  </r>
  <r>
    <s v="Kosmos-3M | Parus 69"/>
    <x v="0"/>
    <s v="Soviet Space Program"/>
    <s v="Kosmos-3M"/>
    <s v="Parus 69"/>
    <s v="04/20/1990 6:41 p.m."/>
    <x v="33"/>
    <s v="133/3 (133L) | Plesetsk Cosmodrome, Russian Federation"/>
    <x v="3"/>
    <x v="3"/>
    <x v="3"/>
  </r>
  <r>
    <s v="Space Shuttle Discovery / OV-103 | STS-31"/>
    <x v="0"/>
    <s v="Lockheed Space Operations Company"/>
    <s v="Space Shuttle"/>
    <s v="STS-31"/>
    <s v="04/24/1990 12:33 p.m."/>
    <x v="33"/>
    <s v="Launch Complex 39B | Kennedy Space Center, FL, USA"/>
    <x v="1"/>
    <x v="1"/>
    <x v="1"/>
  </r>
  <r>
    <s v="Kosmos-3M | Taifun-2 25"/>
    <x v="0"/>
    <s v="Soviet Space Program"/>
    <s v="Kosmos-3M"/>
    <s v="Taifun-2 25"/>
    <s v="04/25/1990 1 p.m."/>
    <x v="33"/>
    <s v="132/2 | Plesetsk Cosmodrome, Russian Federation"/>
    <x v="3"/>
    <x v="3"/>
    <x v="3"/>
  </r>
  <r>
    <s v="Molniya-M | Molniya-1T 77"/>
    <x v="0"/>
    <s v="Soviet Space Program"/>
    <s v="Molniya-M"/>
    <s v="Molniya-1T 77"/>
    <s v="04/26/1990 1:37 a.m."/>
    <x v="33"/>
    <s v="43/4 (43R) | Plesetsk Cosmodrome, Russian Federation"/>
    <x v="3"/>
    <x v="3"/>
    <x v="3"/>
  </r>
  <r>
    <s v="Molniya-M | US-K 63"/>
    <x v="0"/>
    <s v="Soviet Space Program"/>
    <s v="Molniya-M"/>
    <s v="US-K 63"/>
    <s v="04/28/1990 11:37 a.m."/>
    <x v="33"/>
    <s v="16/2 | Plesetsk Cosmodrome, Russian Federation"/>
    <x v="3"/>
    <x v="3"/>
    <x v="3"/>
  </r>
  <r>
    <s v="Soyuz-U2 | Progress 42"/>
    <x v="0"/>
    <s v="Soviet Space Program"/>
    <s v="Soyuz-U"/>
    <s v="—"/>
    <s v="05/05/1990 8:44 p.m."/>
    <x v="33"/>
    <s v="1/5 | Baikonur Cosmodrome, Republic of Kazakhstan"/>
    <x v="0"/>
    <x v="0"/>
    <x v="0"/>
  </r>
  <r>
    <s v="Soyuz U | Yantar-4K2 52"/>
    <x v="0"/>
    <s v="Soviet Space Program"/>
    <s v="Soyuz U"/>
    <s v="Yantar-4K2 52"/>
    <s v="05/07/1990 6:39 p.m."/>
    <x v="33"/>
    <s v="16/2 | Plesetsk Cosmodrome, Russian Federation"/>
    <x v="3"/>
    <x v="3"/>
    <x v="3"/>
  </r>
  <r>
    <s v="Scout G-1 | MACSAT 1 &amp; 2"/>
    <x v="0"/>
    <s v="United States Air Force"/>
    <s v="Scout G-1"/>
    <s v="MACSAT 1 &amp; 2"/>
    <s v="05/09/1990 5:50 p.m."/>
    <x v="33"/>
    <s v="Space Launch Complex 5 | Vandenberg SFB, CA, USA"/>
    <x v="1"/>
    <x v="1"/>
    <x v="1"/>
  </r>
  <r>
    <s v="Soyuz U | Yantar-1KFT 12"/>
    <x v="0"/>
    <s v="Soviet Space Program"/>
    <s v="Soyuz U"/>
    <s v="Yantar-1KFT 12"/>
    <s v="05/15/1990 9:55 a.m."/>
    <x v="33"/>
    <s v="1/5 | Baikonur Cosmodrome, Republic of Kazakhstan"/>
    <x v="0"/>
    <x v="0"/>
    <x v="0"/>
  </r>
  <r>
    <s v="Proton | Uragan 36 to 38"/>
    <x v="0"/>
    <s v="Soviet Space Program"/>
    <s v="Proton"/>
    <s v="Uragan 36 to 38"/>
    <s v="05/19/1990 8:32 a.m."/>
    <x v="33"/>
    <s v="200/40 | Baikonur Cosmodrome, Republic of Kazakhstan"/>
    <x v="0"/>
    <x v="0"/>
    <x v="0"/>
  </r>
  <r>
    <s v="Zenit-2 | Tselina-2 7"/>
    <x v="0"/>
    <s v="Soviet Space Program"/>
    <s v="Zenit-2"/>
    <s v="Tselina-2 7"/>
    <s v="05/22/1990 5:14 a.m."/>
    <x v="33"/>
    <s v="45/2 | Baikonur Cosmodrome, Republic of Kazakhstan"/>
    <x v="0"/>
    <x v="0"/>
    <x v="0"/>
  </r>
  <r>
    <s v="Soyuz U | Resurs-F 6"/>
    <x v="0"/>
    <s v="Soviet Space Program"/>
    <s v="Soyuz U"/>
    <s v="Resurs-F 6"/>
    <s v="05/29/1990 7:19 a.m."/>
    <x v="33"/>
    <s v="43/4 (43R) | Plesetsk Cosmodrome, Russian Federation"/>
    <x v="3"/>
    <x v="3"/>
    <x v="3"/>
  </r>
  <r>
    <s v="Proton | Kristall"/>
    <x v="0"/>
    <s v="Soviet Space Program"/>
    <s v="Proton"/>
    <s v="Kristall"/>
    <s v="05/31/1990 10:33 a.m."/>
    <x v="33"/>
    <s v="200/39 (200L) | Baikonur Cosmodrome, Republic of Kazakhstan"/>
    <x v="0"/>
    <x v="0"/>
    <x v="0"/>
  </r>
  <r>
    <s v="Delta 6920-10 | ROSAT"/>
    <x v="0"/>
    <s v="United States Air Force"/>
    <s v="Delta 6920-10"/>
    <s v="ROSAT"/>
    <s v="06/01/1990 9:48 p.m."/>
    <x v="33"/>
    <s v="Space Launch Complex 17A | Cape Canaveral, FL, USA"/>
    <x v="1"/>
    <x v="1"/>
    <x v="1"/>
  </r>
  <r>
    <s v="Titan 405A | SLDCOM 1"/>
    <x v="0"/>
    <s v="United States Air Force"/>
    <s v="Titan 405A"/>
    <s v="SLDCOM 1"/>
    <s v="06/08/1990 5:21 a.m."/>
    <x v="33"/>
    <s v="Space Launch Complex 41 | Cape Canaveral, FL, USA"/>
    <x v="1"/>
    <x v="1"/>
    <x v="1"/>
  </r>
  <r>
    <s v="Delta 4925-8 | Insat 1D"/>
    <x v="0"/>
    <s v="United States Air Force"/>
    <s v="Delta 4925-8"/>
    <s v="Insat 1D"/>
    <s v="06/12/1990 5:52 a.m."/>
    <x v="33"/>
    <s v="Space Launch Complex 17B | Cape Canaveral, FL, USA"/>
    <x v="1"/>
    <x v="1"/>
    <x v="1"/>
  </r>
  <r>
    <s v="Molniya-M | Molniya-3 47L"/>
    <x v="0"/>
    <s v="Soviet Space Program"/>
    <s v="Molniya-M"/>
    <s v="Molniya-3 47L"/>
    <s v="06/13/1990 1:07 a.m."/>
    <x v="33"/>
    <s v="43/3 (43L) | Plesetsk Cosmodrome, Russian Federation"/>
    <x v="3"/>
    <x v="3"/>
    <x v="3"/>
  </r>
  <r>
    <s v="Soyuz U | Zenit-8 92"/>
    <x v="0"/>
    <s v="Soviet Space Program"/>
    <s v="Soyuz U"/>
    <s v="Zenit-8 92"/>
    <s v="06/19/1990 8:45 a.m."/>
    <x v="33"/>
    <s v="16/2 | Plesetsk Cosmodrome, Russian Federation"/>
    <x v="3"/>
    <x v="3"/>
    <x v="3"/>
  </r>
  <r>
    <s v="Proton-K/DM | Gorizont 20"/>
    <x v="0"/>
    <s v="Soviet Space Program"/>
    <s v="Proton-K/DM"/>
    <s v="Gorizont 20"/>
    <s v="06/20/1990 11:36 p.m."/>
    <x v="33"/>
    <s v="200/40 | Baikonur Cosmodrome, Republic of Kazakhstan"/>
    <x v="0"/>
    <x v="0"/>
    <x v="0"/>
  </r>
  <r>
    <s v="Molniya-M | US-K 64"/>
    <x v="1"/>
    <s v="Soviet Space Program"/>
    <s v="Molniya-M"/>
    <s v="US-K 64"/>
    <s v="06/21/1990 8:45 p.m."/>
    <x v="33"/>
    <s v="43/3 (43L) | Plesetsk Cosmodrome, Russian Federation"/>
    <x v="3"/>
    <x v="3"/>
    <x v="3"/>
  </r>
  <r>
    <s v="Commercial Titan III | Intelsat 604"/>
    <x v="0"/>
    <s v="Martin Marietta"/>
    <s v="Commercial Titan III"/>
    <s v="Intelsat 604"/>
    <s v="06/23/1990 11:19 a.m."/>
    <x v="33"/>
    <s v="Space Launch Complex 40 | Cape Canaveral, FL, USA"/>
    <x v="1"/>
    <x v="1"/>
    <x v="1"/>
  </r>
  <r>
    <s v="Tsiklon-3 | Meteor-2 19"/>
    <x v="0"/>
    <s v="Soviet Space Program"/>
    <s v="Tsiklon-3"/>
    <s v="Meteor-2 19"/>
    <s v="06/27/1990 10:30 p.m."/>
    <x v="33"/>
    <s v="32/1 | Plesetsk Cosmodrome, Russian Federation"/>
    <x v="3"/>
    <x v="3"/>
    <x v="3"/>
  </r>
  <r>
    <s v="Soyuz U | Yantar-4K2 53"/>
    <x v="1"/>
    <s v="Soviet Space Program"/>
    <s v="Soyuz U"/>
    <s v="Yantar-4K2 53"/>
    <s v="07/03/1990 7:19 p.m."/>
    <x v="33"/>
    <s v="16/2 | Plesetsk Cosmodrome, Russian Federation"/>
    <x v="3"/>
    <x v="3"/>
    <x v="3"/>
  </r>
  <r>
    <s v="Soyuz-U | Gamma"/>
    <x v="0"/>
    <s v="Soviet Space Program"/>
    <s v="Soyuz-U"/>
    <s v="Gamma"/>
    <s v="07/11/1990 10 a.m."/>
    <x v="33"/>
    <s v="1/5 | Baikonur Cosmodrome, Republic of Kazakhstan"/>
    <x v="0"/>
    <x v="0"/>
    <x v="0"/>
  </r>
  <r>
    <s v="Long March 2E | BADR &amp; Aussat-B-MFS"/>
    <x v="0"/>
    <s v="Ministry of Aerospace Industry"/>
    <s v="Long March 2E"/>
    <s v="BADR &amp; Aussat-B-MFS"/>
    <s v="07/16/1990 12:40 a.m."/>
    <x v="33"/>
    <s v="Launch Complex 2 (LC-2) | Xichang Satellite Launch Center, People's Republic of China"/>
    <x v="2"/>
    <x v="2"/>
    <x v="2"/>
  </r>
  <r>
    <s v="Soyuz-U-PVB | Resurs-F2 5"/>
    <x v="0"/>
    <s v="Soviet Space Program"/>
    <s v="Soyuz-U-PVB"/>
    <s v="Resurs-F2 5"/>
    <s v="07/17/1990 9:29 a.m."/>
    <x v="33"/>
    <s v="43/3 (43L) | Plesetsk Cosmodrome, Russian Federation"/>
    <x v="3"/>
    <x v="3"/>
    <x v="3"/>
  </r>
  <r>
    <s v="Proton | Potok 6"/>
    <x v="0"/>
    <s v="Soviet Space Program"/>
    <s v="Proton"/>
    <s v="Potok 6"/>
    <s v="07/18/1990 9:46 p.m."/>
    <x v="33"/>
    <s v="200/39 (200L) | Baikonur Cosmodrome, Republic of Kazakhstan"/>
    <x v="0"/>
    <x v="0"/>
    <x v="0"/>
  </r>
  <r>
    <s v="Soyuz U | Zenit-8 93"/>
    <x v="0"/>
    <s v="Soviet Space Program"/>
    <s v="Soyuz U"/>
    <s v="Zenit-8 93"/>
    <s v="07/20/1990 8:40 a.m."/>
    <x v="33"/>
    <s v="43/3 (43L) | Plesetsk Cosmodrome, Russian Federation"/>
    <x v="3"/>
    <x v="3"/>
    <x v="3"/>
  </r>
  <r>
    <s v="Ariane 44L | TDF 2 &amp; DFS-Kopernikus 2"/>
    <x v="0"/>
    <s v="Arianespace"/>
    <s v="Ariane 44L"/>
    <s v="TDF 2 &amp; DFS-Kopernikus 2"/>
    <s v="07/24/1990 10:25 p.m."/>
    <x v="33"/>
    <s v="Ariane Launch Area 2 | Kourou, French Guiana"/>
    <x v="7"/>
    <x v="7"/>
    <x v="7"/>
  </r>
  <r>
    <s v="Molniya 8K78M-PVB | US-K 65"/>
    <x v="0"/>
    <s v="Soviet Space Program"/>
    <s v="Molniya 8K78M-PVB"/>
    <s v="US-K 65"/>
    <s v="07/25/1990 6:13 p.m."/>
    <x v="33"/>
    <s v="16/2 | Plesetsk Cosmodrome, Russian Federation"/>
    <x v="3"/>
    <x v="3"/>
    <x v="3"/>
  </r>
  <r>
    <s v="Atlas I | CRRES"/>
    <x v="0"/>
    <s v="General Dynamics"/>
    <s v="Atlas I"/>
    <s v="CRRES"/>
    <s v="07/25/1990 7:21 p.m."/>
    <x v="33"/>
    <s v="Launch Complex 36B | Cape Canaveral, FL, USA"/>
    <x v="1"/>
    <x v="1"/>
    <x v="1"/>
  </r>
  <r>
    <s v="Tsiklon-3 | Geo-IK 12"/>
    <x v="0"/>
    <s v="Soviet Space Program"/>
    <s v="Tsiklon-3"/>
    <s v="Geo-IK 12"/>
    <s v="07/30/1990 12:06 a.m."/>
    <x v="33"/>
    <s v="32/1 | Plesetsk Cosmodrome, Russian Federation"/>
    <x v="3"/>
    <x v="3"/>
    <x v="3"/>
  </r>
  <r>
    <s v="Soyuz-U2 | Soyuz TM-10"/>
    <x v="0"/>
    <s v="Soviet Space Program"/>
    <s v="Soyuz-U"/>
    <s v="Soyuz TM-10"/>
    <s v="08/01/1990 9:32 a.m."/>
    <x v="33"/>
    <s v="1/5 | Baikonur Cosmodrome, Republic of Kazakhstan"/>
    <x v="0"/>
    <x v="0"/>
    <x v="0"/>
  </r>
  <r>
    <s v="Delta 6925 | GPS-2 8"/>
    <x v="0"/>
    <s v="United States Air Force"/>
    <s v="Delta 6925"/>
    <s v="GPS-2 8"/>
    <s v="08/02/1990 5:39 a.m."/>
    <x v="33"/>
    <s v="Space Launch Complex 17A | Cape Canaveral, FL, USA"/>
    <x v="1"/>
    <x v="1"/>
    <x v="1"/>
  </r>
  <r>
    <s v="Soyuz-U-PVB | Yantar-4K2 54"/>
    <x v="0"/>
    <s v="Soviet Space Program"/>
    <s v="Soyuz-U-PVB"/>
    <s v="Yantar-4K2 54"/>
    <s v="08/03/1990 7:45 p.m."/>
    <x v="33"/>
    <s v="16/2 | Plesetsk Cosmodrome, Russian Federation"/>
    <x v="3"/>
    <x v="3"/>
    <x v="3"/>
  </r>
  <r>
    <s v="Tsiklon-3 | Strela-3 49 to 54"/>
    <x v="0"/>
    <s v="Soviet Space Program"/>
    <s v="Tsiklon-3"/>
    <s v="Strela-3 49 to 54"/>
    <s v="08/08/1990 4:15 a.m."/>
    <x v="33"/>
    <s v="32/2 | Plesetsk Cosmodrome, Russian Federation"/>
    <x v="3"/>
    <x v="3"/>
    <x v="3"/>
  </r>
  <r>
    <s v="Proton | Ekran-M 14L"/>
    <x v="1"/>
    <s v="Soviet Space Program"/>
    <s v="Proton"/>
    <s v="Ekran-M 14L"/>
    <s v="08/09/1990 8:18 p.m."/>
    <x v="33"/>
    <s v="200/39 (200L) | Baikonur Cosmodrome, Republic of Kazakhstan"/>
    <x v="0"/>
    <x v="0"/>
    <x v="0"/>
  </r>
  <r>
    <s v="Molniya-M | Molniya-1T 78"/>
    <x v="0"/>
    <s v="Soviet Space Program"/>
    <s v="Molniya-M"/>
    <s v="Molniya-1T 78"/>
    <s v="08/10/1990 8:18 p.m."/>
    <x v="33"/>
    <s v="43/4 (43R) | Plesetsk Cosmodrome, Russian Federation"/>
    <x v="3"/>
    <x v="3"/>
    <x v="3"/>
  </r>
  <r>
    <s v="Soyuz-U2 | Progress M-4"/>
    <x v="0"/>
    <s v="Soviet Space Program"/>
    <s v="Soyuz-U"/>
    <s v="—"/>
    <s v="08/15/1990 4 a.m."/>
    <x v="33"/>
    <s v="1/5 | Baikonur Cosmodrome, Republic of Kazakhstan"/>
    <x v="0"/>
    <x v="0"/>
    <x v="0"/>
  </r>
  <r>
    <s v="Soyuz-U-PVB | Resurs-F 8"/>
    <x v="0"/>
    <s v="Soviet Space Program"/>
    <s v="Soyuz-U-PVB"/>
    <s v="Resurs-F 8"/>
    <s v="08/16/1990 9:54 a.m."/>
    <x v="33"/>
    <s v="43/4 (43R) | Plesetsk Cosmodrome, Russian Federation"/>
    <x v="3"/>
    <x v="3"/>
    <x v="3"/>
  </r>
  <r>
    <s v="Delta 6925 | Marcopolo 2"/>
    <x v="0"/>
    <s v="United States Air Force"/>
    <s v="Delta 6925"/>
    <s v="Marcopolo 2"/>
    <s v="08/18/1990 12:42 a.m."/>
    <x v="33"/>
    <s v="Space Launch Complex 17B | Cape Canaveral, FL, USA"/>
    <x v="1"/>
    <x v="1"/>
    <x v="1"/>
  </r>
  <r>
    <s v="Tsiklon-2 | US-P 34"/>
    <x v="0"/>
    <s v="Soviet Space Program"/>
    <s v="Tsiklon-2"/>
    <s v="US-P 34"/>
    <s v="08/23/1990 4:17 p.m."/>
    <x v="33"/>
    <s v="90 | Baikonur Cosmodrome, Republic of Kazakhstan"/>
    <x v="0"/>
    <x v="0"/>
    <x v="0"/>
  </r>
  <r>
    <s v="Molniya 8K78M-PVB | US-K 66"/>
    <x v="0"/>
    <s v="Soviet Space Program"/>
    <s v="Molniya 8K78M-PVB"/>
    <s v="US-K 66"/>
    <s v="08/28/1990 7:49 a.m."/>
    <x v="33"/>
    <s v="43/4 (43R) | Plesetsk Cosmodrome, Russian Federation"/>
    <x v="3"/>
    <x v="3"/>
    <x v="3"/>
  </r>
  <r>
    <s v="H-1 | Yuri 3A"/>
    <x v="0"/>
    <s v="Mitsubishi Heavy Industries"/>
    <s v="H-1"/>
    <s v="Yuri 3A"/>
    <s v="08/28/1990 9:05 a.m."/>
    <x v="33"/>
    <s v="Unknown Pad | Tanegashima, Japan"/>
    <x v="5"/>
    <x v="5"/>
    <x v="5"/>
  </r>
  <r>
    <s v="Kosmos-3M | Taifun-1 23"/>
    <x v="0"/>
    <s v="Soviet Space Program"/>
    <s v="Kosmos-3M"/>
    <s v="Taifun-1 23"/>
    <s v="08/28/1990 3:45 p.m."/>
    <x v="33"/>
    <s v="133/3 (133L) | Plesetsk Cosmodrome, Russian Federation"/>
    <x v="3"/>
    <x v="3"/>
    <x v="3"/>
  </r>
  <r>
    <s v="Ariane 44LP | Skynet 4C &amp; Eutelsat-2 F1"/>
    <x v="0"/>
    <s v="Arianespace"/>
    <s v="Ariane 44LP"/>
    <s v="Skynet 4C &amp; Eutelsat-2 F1"/>
    <s v="08/30/1990 10:46 p.m."/>
    <x v="33"/>
    <s v="Ariane Launch Area 2 | Kourou, French Guiana"/>
    <x v="7"/>
    <x v="7"/>
    <x v="7"/>
  </r>
  <r>
    <s v="Soyuz U | Zenit-8 94"/>
    <x v="0"/>
    <s v="Soviet Space Program"/>
    <s v="Soyuz U"/>
    <s v="Zenit-8 94"/>
    <s v="08/31/1990 8 a.m."/>
    <x v="33"/>
    <s v="43/4 (43R) | Plesetsk Cosmodrome, Russian Federation"/>
    <x v="3"/>
    <x v="3"/>
    <x v="3"/>
  </r>
  <r>
    <s v="Long March 4A | Feng Yun 1B"/>
    <x v="0"/>
    <s v="Ministry of Aerospace Industry"/>
    <s v="Long March 4A"/>
    <s v="Feng Yun 1B"/>
    <s v="09/03/1990 12:53 a.m."/>
    <x v="33"/>
    <s v="Launch Complex 7 | Taiyuan, People's Republic of China"/>
    <x v="2"/>
    <x v="2"/>
    <x v="2"/>
  </r>
  <r>
    <s v="Soyuz-U-PVB | Resurs-F 9"/>
    <x v="0"/>
    <s v="Soviet Space Program"/>
    <s v="Soyuz-U-PVB"/>
    <s v="Resurs-F 9"/>
    <s v="09/07/1990 11:59 a.m."/>
    <x v="33"/>
    <s v="16/2 | Plesetsk Cosmodrome, Russian Federation"/>
    <x v="3"/>
    <x v="3"/>
    <x v="3"/>
  </r>
  <r>
    <s v="Kosmos-3M | Parus 70"/>
    <x v="0"/>
    <s v="Soviet Space Program"/>
    <s v="Kosmos-3M"/>
    <s v="Parus 70"/>
    <s v="09/14/1990 5:59 a.m."/>
    <x v="33"/>
    <s v="133/3 (133L) | Plesetsk Cosmodrome, Russian Federation"/>
    <x v="3"/>
    <x v="3"/>
    <x v="3"/>
  </r>
  <r>
    <s v="Molniya-M | Molniya-3 54L"/>
    <x v="0"/>
    <s v="Soviet Space Program"/>
    <s v="Molniya-M"/>
    <s v="Molniya-3 54L"/>
    <s v="09/20/1990 8:16 p.m."/>
    <x v="33"/>
    <s v="43/4 (43R) | Plesetsk Cosmodrome, Russian Federation"/>
    <x v="3"/>
    <x v="3"/>
    <x v="3"/>
  </r>
  <r>
    <s v="Soyuz-U2 | Progress M-5"/>
    <x v="0"/>
    <s v="Soviet Space Program"/>
    <s v="Soyuz-U"/>
    <s v="—"/>
    <s v="09/27/1990 10:37 a.m."/>
    <x v="33"/>
    <s v="1/5 | Baikonur Cosmodrome, Republic of Kazakhstan"/>
    <x v="0"/>
    <x v="0"/>
    <x v="0"/>
  </r>
  <r>
    <s v="Tsiklon-3 | Meteor-2 20"/>
    <x v="0"/>
    <s v="Soviet Space Program"/>
    <s v="Tsiklon-3"/>
    <s v="Meteor-2 20"/>
    <s v="09/28/1990 7:30 a.m."/>
    <x v="33"/>
    <s v="32/1 | Plesetsk Cosmodrome, Russian Federation"/>
    <x v="3"/>
    <x v="3"/>
    <x v="3"/>
  </r>
  <r>
    <s v="Soyuz-U | Orlets-1 2"/>
    <x v="0"/>
    <s v="Soviet Space Program"/>
    <s v="Soyuz-U"/>
    <s v="Orlets-1 2"/>
    <s v="10/01/1990 11 a.m."/>
    <x v="33"/>
    <s v="1/5 | Baikonur Cosmodrome, Republic of Kazakhstan"/>
    <x v="0"/>
    <x v="0"/>
    <x v="0"/>
  </r>
  <r>
    <s v="Delta 6925 | GPS-2 9"/>
    <x v="0"/>
    <s v="United States Air Force"/>
    <s v="Delta 6925"/>
    <s v="GPS-2 9"/>
    <s v="10/01/1990 9:56 p.m."/>
    <x v="33"/>
    <s v="Space Launch Complex 17A | Cape Canaveral, FL, USA"/>
    <x v="1"/>
    <x v="1"/>
    <x v="1"/>
  </r>
  <r>
    <s v="Zenit-2 | Tselina-2 8"/>
    <x v="1"/>
    <s v="Soviet Space Program"/>
    <s v="Zenit-2"/>
    <s v="Tselina-2 8"/>
    <s v="10/04/1990 4:28 a.m."/>
    <x v="33"/>
    <s v="45/2 | Baikonur Cosmodrome, Republic of Kazakhstan"/>
    <x v="0"/>
    <x v="0"/>
    <x v="0"/>
  </r>
  <r>
    <s v="Long March 2 | FSW-1 3"/>
    <x v="0"/>
    <s v="Ministry of Aerospace Industry"/>
    <s v="Long March 2"/>
    <s v="FSW-1 3"/>
    <s v="10/05/1990 6:14 a.m."/>
    <x v="33"/>
    <s v="Launch Area 2B | Jiuquan, People's Republic of China"/>
    <x v="2"/>
    <x v="2"/>
    <x v="2"/>
  </r>
  <r>
    <s v="Space Shuttle Discovery / OV-103 | STS-41"/>
    <x v="0"/>
    <s v="Lockheed Space Operations Company"/>
    <s v="Space Shuttle"/>
    <s v="STS-41"/>
    <s v="10/06/1990 11:47 a.m."/>
    <x v="33"/>
    <s v="Launch Complex 39B | Kennedy Space Center, FL, USA"/>
    <x v="1"/>
    <x v="1"/>
    <x v="1"/>
  </r>
  <r>
    <s v="Ariane 44L | SBS 6 &amp; Galaxy 6"/>
    <x v="0"/>
    <s v="Arianespace"/>
    <s v="Ariane 44L"/>
    <s v="SBS 6 &amp; Galaxy 6"/>
    <s v="10/12/1990 10:58 p.m."/>
    <x v="33"/>
    <s v="Ariane Launch Area 2 | Kourou, French Guiana"/>
    <x v="7"/>
    <x v="7"/>
    <x v="7"/>
  </r>
  <r>
    <s v="Soyuz U | Yantar-4K2 55"/>
    <x v="0"/>
    <s v="Soviet Space Program"/>
    <s v="Soyuz U"/>
    <s v="Yantar-4K2 55"/>
    <s v="10/16/1990 7 p.m."/>
    <x v="33"/>
    <s v="16/2 | Plesetsk Cosmodrome, Russian Federation"/>
    <x v="3"/>
    <x v="3"/>
    <x v="3"/>
  </r>
  <r>
    <s v="Delta 6925 | INMARSAT II F-1"/>
    <x v="0"/>
    <s v="United States Air Force"/>
    <s v="Delta 6925"/>
    <s v="INMARSAT II F-1"/>
    <s v="10/30/1990 11:16 p.m."/>
    <x v="33"/>
    <s v="Space Launch Complex 17B | Cape Canaveral, FL, USA"/>
    <x v="1"/>
    <x v="1"/>
    <x v="1"/>
  </r>
  <r>
    <s v="Proton | Gorizont 21"/>
    <x v="0"/>
    <s v="Soviet Space Program"/>
    <s v="Proton"/>
    <s v="Gorizont 21"/>
    <s v="11/03/1990 2:40 p.m."/>
    <x v="33"/>
    <s v="81/23 (81L) | Baikonur Cosmodrome, Republic of Kazakhstan"/>
    <x v="0"/>
    <x v="0"/>
    <x v="0"/>
  </r>
  <r>
    <s v="Titan 402A IUS | DSP 15"/>
    <x v="0"/>
    <s v="United States Air Force"/>
    <s v="Titan 402A IUS"/>
    <s v="DSP 15"/>
    <s v="11/13/1990 12:37 a.m."/>
    <x v="33"/>
    <s v="Space Launch Complex 41 | Cape Canaveral, FL, USA"/>
    <x v="1"/>
    <x v="1"/>
    <x v="1"/>
  </r>
  <r>
    <s v="Tsiklon-2 | US-P 35"/>
    <x v="0"/>
    <s v="Soviet Space Program"/>
    <s v="Tsiklon-2"/>
    <s v="US-P 35"/>
    <s v="11/14/1990 6:33 a.m."/>
    <x v="33"/>
    <s v="90 | Baikonur Cosmodrome, Republic of Kazakhstan"/>
    <x v="0"/>
    <x v="0"/>
    <x v="0"/>
  </r>
  <r>
    <s v="Space Shuttle Atlantis / OV-104 | STS-38"/>
    <x v="0"/>
    <s v="Lockheed Space Operations Company"/>
    <s v="Space Shuttle"/>
    <s v="STS-38"/>
    <s v="11/15/1990 11:48 p.m."/>
    <x v="33"/>
    <s v="Launch Complex 39A | Kennedy Space Center, FL, USA"/>
    <x v="1"/>
    <x v="1"/>
    <x v="1"/>
  </r>
  <r>
    <s v="Soyuz U | Zenit-8 95"/>
    <x v="0"/>
    <s v="Soviet Space Program"/>
    <s v="Soyuz U"/>
    <s v="Zenit-8 95"/>
    <s v="11/16/1990 4:30 p.m."/>
    <x v="33"/>
    <s v="43/4 (43R) | Plesetsk Cosmodrome, Russian Federation"/>
    <x v="3"/>
    <x v="3"/>
    <x v="3"/>
  </r>
  <r>
    <s v="Molniya 8K78M-PVB | US-K 67"/>
    <x v="0"/>
    <s v="Soviet Space Program"/>
    <s v="Molniya 8K78M-PVB"/>
    <s v="US-K 67"/>
    <s v="11/20/1990 2:33 a.m."/>
    <x v="33"/>
    <s v="16/2 | Plesetsk Cosmodrome, Russian Federation"/>
    <x v="3"/>
    <x v="3"/>
    <x v="3"/>
  </r>
  <r>
    <s v="Ariane 42P | Satcom C1 &amp; GStar 4"/>
    <x v="0"/>
    <s v="Arianespace"/>
    <s v="Ariane 42P"/>
    <s v="Satcom C1 &amp; GStar 4"/>
    <s v="11/20/1990 11:11 p.m."/>
    <x v="33"/>
    <s v="Ariane Launch Area 2 | Kourou, French Guiana"/>
    <x v="7"/>
    <x v="7"/>
    <x v="7"/>
  </r>
  <r>
    <s v="Molniya-M | Molniya-1T 79"/>
    <x v="0"/>
    <s v="Soviet Space Program"/>
    <s v="Molniya-M"/>
    <s v="Molniya-1T 79"/>
    <s v="11/23/1990 3:51 a.m."/>
    <x v="33"/>
    <s v="43/3 (43L) | Plesetsk Cosmodrome, Russian Federation"/>
    <x v="3"/>
    <x v="3"/>
    <x v="3"/>
  </r>
  <r>
    <s v="Proton | Gorizont 22"/>
    <x v="0"/>
    <s v="Soviet Space Program"/>
    <s v="Proton"/>
    <s v="Gorizont 22"/>
    <s v="11/23/1990 1:22 p.m."/>
    <x v="33"/>
    <s v="200/39 (200L) | Baikonur Cosmodrome, Republic of Kazakhstan"/>
    <x v="0"/>
    <x v="0"/>
    <x v="0"/>
  </r>
  <r>
    <s v="Delta II | GPS IIA-1"/>
    <x v="0"/>
    <s v="United States Air Force"/>
    <s v="Delta II"/>
    <s v="GPS IIA-1"/>
    <s v="11/26/1990 9:39 p.m."/>
    <x v="33"/>
    <s v="Space Launch Complex 17A | Cape Canaveral, FL, USA"/>
    <x v="1"/>
    <x v="1"/>
    <x v="1"/>
  </r>
  <r>
    <s v="Tsiklon-3 | Koltso 3"/>
    <x v="0"/>
    <s v="Soviet Space Program"/>
    <s v="Tsiklon-3"/>
    <s v="Koltso 3"/>
    <s v="11/28/1990 4:33 p.m."/>
    <x v="33"/>
    <s v="32/2 | Plesetsk Cosmodrome, Russian Federation"/>
    <x v="3"/>
    <x v="3"/>
    <x v="3"/>
  </r>
  <r>
    <s v="Atlas E | DMSP-5D2 F10"/>
    <x v="0"/>
    <s v="United States Air Force"/>
    <s v="Atlas E"/>
    <s v="DMSP-5D2 F10"/>
    <s v="12/01/1990 3:57 p.m."/>
    <x v="33"/>
    <s v="Space Launch Complex 3W | Vandenberg SFB, CA, USA"/>
    <x v="1"/>
    <x v="1"/>
    <x v="1"/>
  </r>
  <r>
    <s v="Space Shuttle Columbia / OV-102 | STS-35"/>
    <x v="0"/>
    <s v="Lockheed Space Operations Company"/>
    <s v="Space Shuttle"/>
    <s v="STS-35"/>
    <s v="12/02/1990 6:49 a.m."/>
    <x v="33"/>
    <s v="Launch Complex 39B | Kennedy Space Center, FL, USA"/>
    <x v="1"/>
    <x v="1"/>
    <x v="1"/>
  </r>
  <r>
    <s v="Soyuz-U2 | Soyuz TM-11"/>
    <x v="0"/>
    <s v="Soviet Space Program"/>
    <s v="Soyuz-U"/>
    <s v="Soyuz TM-11"/>
    <s v="12/02/1990 8:13 a.m."/>
    <x v="33"/>
    <s v="1/5 | Baikonur Cosmodrome, Republic of Kazakhstan"/>
    <x v="0"/>
    <x v="0"/>
    <x v="0"/>
  </r>
  <r>
    <s v="Tsiklon-2 | US-P 36"/>
    <x v="0"/>
    <s v="Soviet Space Program"/>
    <s v="Tsiklon-2"/>
    <s v="US-P 36"/>
    <s v="12/04/1990 12:48 a.m."/>
    <x v="33"/>
    <s v="90 | Baikonur Cosmodrome, Republic of Kazakhstan"/>
    <x v="0"/>
    <x v="0"/>
    <x v="0"/>
  </r>
  <r>
    <s v="Soyuz U | Yantar-4K2 56"/>
    <x v="0"/>
    <s v="Soviet Space Program"/>
    <s v="Soyuz U"/>
    <s v="Yantar-4K2 56"/>
    <s v="12/04/1990 6:30 p.m."/>
    <x v="33"/>
    <s v="43/4 (43R) | Plesetsk Cosmodrome, Russian Federation"/>
    <x v="3"/>
    <x v="3"/>
    <x v="3"/>
  </r>
  <r>
    <s v="Proton | Uragan 39 to 41"/>
    <x v="0"/>
    <s v="Soviet Space Program"/>
    <s v="Proton"/>
    <s v="Uragan 39 to 41"/>
    <s v="12/08/1990 2:43 a.m."/>
    <x v="33"/>
    <s v="200/40 | Baikonur Cosmodrome, Republic of Kazakhstan"/>
    <x v="0"/>
    <x v="0"/>
    <x v="0"/>
  </r>
  <r>
    <s v="Kosmos-3M | Strela-2M 48"/>
    <x v="0"/>
    <s v="Soviet Space Program"/>
    <s v="Kosmos-3M"/>
    <s v="Strela-2M 48"/>
    <s v="12/10/1990 7:54 a.m."/>
    <x v="33"/>
    <s v="133/3 (133L) | Plesetsk Cosmodrome, Russian Federation"/>
    <x v="3"/>
    <x v="3"/>
    <x v="3"/>
  </r>
  <r>
    <s v="Proton | Raduga 26"/>
    <x v="0"/>
    <s v="Soviet Space Program"/>
    <s v="Proton"/>
    <s v="Raduga 26"/>
    <s v="12/20/1990 11:35 a.m."/>
    <x v="33"/>
    <s v="81/23 (81L) | Baikonur Cosmodrome, Republic of Kazakhstan"/>
    <x v="0"/>
    <x v="0"/>
    <x v="0"/>
  </r>
  <r>
    <s v="Soyuz U | Yantar-4KS1 15"/>
    <x v="0"/>
    <s v="Soviet Space Program"/>
    <s v="Soyuz U"/>
    <s v="Yantar-4KS1 15"/>
    <s v="12/21/1990 6:20 a.m."/>
    <x v="33"/>
    <s v="1/5 | Baikonur Cosmodrome, Republic of Kazakhstan"/>
    <x v="0"/>
    <x v="0"/>
    <x v="0"/>
  </r>
  <r>
    <s v="Tsiklon-3 | Strela-3 55 to 60"/>
    <x v="0"/>
    <s v="Soviet Space Program"/>
    <s v="Tsiklon-3"/>
    <s v="Strela-3 55 to 60"/>
    <s v="12/22/1990 7:28 a.m."/>
    <x v="33"/>
    <s v="32/2 | Plesetsk Cosmodrome, Russian Federation"/>
    <x v="3"/>
    <x v="3"/>
    <x v="3"/>
  </r>
  <r>
    <s v="Soyuz-U-PVB | Zenit-8 96"/>
    <x v="0"/>
    <s v="Soviet Space Program"/>
    <s v="Soyuz-U-PVB"/>
    <s v="Zenit-8 96"/>
    <s v="12/26/1990 11:10 a.m."/>
    <x v="33"/>
    <s v="16/2 | Plesetsk Cosmodrome, Russian Federation"/>
    <x v="3"/>
    <x v="3"/>
    <x v="3"/>
  </r>
  <r>
    <s v="Proton | Raduga-1 2"/>
    <x v="0"/>
    <s v="Soviet Space Program"/>
    <s v="Proton"/>
    <s v="Raduga-1 2"/>
    <s v="12/27/1990 11:08 a.m."/>
    <x v="33"/>
    <s v="200/39 (200L) | Baikonur Cosmodrome, Republic of Kazakhstan"/>
    <x v="0"/>
    <x v="0"/>
    <x v="0"/>
  </r>
  <r>
    <s v="Delta II | NATO 4A"/>
    <x v="0"/>
    <s v="United States Air Force"/>
    <s v="Delta II"/>
    <s v="NATO 4A"/>
    <s v="01/08/1991 12:53 a.m."/>
    <x v="34"/>
    <s v="Space Launch Complex 17B | Cape Canaveral, FL, USA"/>
    <x v="1"/>
    <x v="1"/>
    <x v="1"/>
  </r>
  <r>
    <s v="Soyuz-U2 | Progress M-6"/>
    <x v="0"/>
    <s v="Soviet Space Program"/>
    <s v="Soyuz-U"/>
    <s v="—"/>
    <s v="01/14/1991 2:50 p.m."/>
    <x v="34"/>
    <s v="1/5 | Baikonur Cosmodrome, Republic of Kazakhstan"/>
    <x v="0"/>
    <x v="0"/>
    <x v="0"/>
  </r>
  <r>
    <s v="Ariane 44L | Italsat 1"/>
    <x v="0"/>
    <s v="Arianespace"/>
    <s v="Ariane 44L"/>
    <s v="Italsat 1"/>
    <s v="01/15/1991 11:10 p.m."/>
    <x v="34"/>
    <s v="Ariane Launch Area 2 | Kourou, French Guiana"/>
    <x v="7"/>
    <x v="7"/>
    <x v="7"/>
  </r>
  <r>
    <s v="Soyuz-U-PVB | Zenit-8 97"/>
    <x v="0"/>
    <s v="Soviet Space Program"/>
    <s v="Soyuz-U-PVB"/>
    <s v="Zenit-8 97"/>
    <s v="01/17/1991 10:30 a.m."/>
    <x v="34"/>
    <s v="16/2 | Plesetsk Cosmodrome, Russian Federation"/>
    <x v="3"/>
    <x v="3"/>
    <x v="3"/>
  </r>
  <r>
    <s v="Tsiklon-2 | US-P 37"/>
    <x v="0"/>
    <s v="Soviet Space Program"/>
    <s v="Tsiklon-2"/>
    <s v="US-P 37"/>
    <s v="01/18/1991 11:34 a.m."/>
    <x v="34"/>
    <s v="90 | Baikonur Cosmodrome, Republic of Kazakhstan"/>
    <x v="0"/>
    <x v="0"/>
    <x v="0"/>
  </r>
  <r>
    <s v="Kosmos-3M | Informator-1"/>
    <x v="0"/>
    <s v="Soviet Space Program"/>
    <s v="Kosmos-3M"/>
    <s v="Informator-1"/>
    <s v="01/29/1991 11:59 a.m."/>
    <x v="34"/>
    <s v="133/3 (133L) | Plesetsk Cosmodrome, Russian Federation"/>
    <x v="3"/>
    <x v="3"/>
    <x v="3"/>
  </r>
  <r>
    <s v="Kosmos-3M | Tsikada 17"/>
    <x v="0"/>
    <s v="Soviet Space Program"/>
    <s v="Kosmos-3M"/>
    <s v="Tsikada 17"/>
    <s v="02/05/1991 2:36 a.m."/>
    <x v="34"/>
    <s v="133/3 (133L) | Plesetsk Cosmodrome, Russian Federation"/>
    <x v="3"/>
    <x v="3"/>
    <x v="3"/>
  </r>
  <r>
    <s v="Soyuz U | Yantar-4K2 57"/>
    <x v="0"/>
    <s v="Soviet Space Program"/>
    <s v="Soyuz U"/>
    <s v="Yantar-4K2 57"/>
    <s v="02/07/1991 6:15 p.m."/>
    <x v="34"/>
    <s v="16/2 | Plesetsk Cosmodrome, Russian Federation"/>
    <x v="3"/>
    <x v="3"/>
    <x v="3"/>
  </r>
  <r>
    <s v="Kosmos-3M | Strela-1M 353-360"/>
    <x v="0"/>
    <s v="Soviet Space Program"/>
    <s v="Kosmos-3M"/>
    <s v="Strela-1M 353-360"/>
    <s v="02/12/1991 2:44 a.m."/>
    <x v="34"/>
    <s v="133/3 (133L) | Plesetsk Cosmodrome, Russian Federation"/>
    <x v="3"/>
    <x v="3"/>
    <x v="3"/>
  </r>
  <r>
    <s v="Proton | US-KMO 1"/>
    <x v="0"/>
    <s v="Soviet Space Program"/>
    <s v="Proton"/>
    <s v="US-KMO 1"/>
    <s v="02/14/1991 8:31 a.m."/>
    <x v="34"/>
    <s v="200/39 (200L) | Baikonur Cosmodrome, Republic of Kazakhstan"/>
    <x v="0"/>
    <x v="0"/>
    <x v="0"/>
  </r>
  <r>
    <s v="Soyuz U | Yantar-1KFT 13"/>
    <x v="0"/>
    <s v="Soviet Space Program"/>
    <s v="Soyuz U"/>
    <s v="Yantar-1KFT 13"/>
    <s v="02/15/1991 9:30 a.m."/>
    <x v="34"/>
    <s v="1/5 | Baikonur Cosmodrome, Republic of Kazakhstan"/>
    <x v="0"/>
    <x v="0"/>
    <x v="0"/>
  </r>
  <r>
    <s v="Molniya-M | Molniya-1T 80"/>
    <x v="0"/>
    <s v="Soviet Space Program"/>
    <s v="Molniya-M"/>
    <s v="Molniya-1T 80"/>
    <s v="02/15/1991 3:19 p.m."/>
    <x v="34"/>
    <s v="43/3 (43L) | Plesetsk Cosmodrome, Russian Federation"/>
    <x v="3"/>
    <x v="3"/>
    <x v="3"/>
  </r>
  <r>
    <s v="Kosmos-3M | Parus 71"/>
    <x v="0"/>
    <s v="Soviet Space Program"/>
    <s v="Kosmos-3M"/>
    <s v="Parus 71"/>
    <s v="02/26/1991 4:53 a.m."/>
    <x v="34"/>
    <s v="133/3 (133L) | Plesetsk Cosmodrome, Russian Federation"/>
    <x v="3"/>
    <x v="3"/>
    <x v="3"/>
  </r>
  <r>
    <s v="Proton | Raduga 27"/>
    <x v="0"/>
    <s v="Soviet Space Program"/>
    <s v="Proton"/>
    <s v="Raduga 27"/>
    <s v="02/28/1991 5:30 a.m."/>
    <x v="34"/>
    <s v="81/23 (81L) | Baikonur Cosmodrome, Republic of Kazakhstan"/>
    <x v="0"/>
    <x v="0"/>
    <x v="0"/>
  </r>
  <r>
    <s v="Ariane 44LP | Astra 1B &amp; Meteosat 5"/>
    <x v="0"/>
    <s v="Arianespace"/>
    <s v="Ariane 44LP"/>
    <s v="Astra 1B &amp; Meteosat 5"/>
    <s v="03/02/1991 11:36 p.m."/>
    <x v="34"/>
    <s v="Ariane Launch Area 2 | Kourou, French Guiana"/>
    <x v="7"/>
    <x v="7"/>
    <x v="7"/>
  </r>
  <r>
    <s v="Soyuz-U-PVB | Zenit-8 98"/>
    <x v="0"/>
    <s v="Soviet Space Program"/>
    <s v="Soyuz-U-PVB"/>
    <s v="Zenit-8 98"/>
    <s v="03/06/1991 3:30 p.m."/>
    <x v="34"/>
    <s v="16/2 | Plesetsk Cosmodrome, Russian Federation"/>
    <x v="3"/>
    <x v="3"/>
    <x v="3"/>
  </r>
  <r>
    <s v="Titan 403A | Onyx 2"/>
    <x v="0"/>
    <s v="United States Air Force"/>
    <s v="Titan 403A"/>
    <s v="Onyx 2"/>
    <s v="03/08/1991 12:03 p.m."/>
    <x v="34"/>
    <s v="Space Launch Complex 4E | Vandenberg SFB, CA, USA"/>
    <x v="1"/>
    <x v="1"/>
    <x v="1"/>
  </r>
  <r>
    <s v="Delta 6925 | INMARSAT II F-2"/>
    <x v="0"/>
    <s v="United States Air Force"/>
    <s v="Delta 6925"/>
    <s v="INMARSAT II F-2"/>
    <s v="03/08/1991 11:03 p.m."/>
    <x v="34"/>
    <s v="Space Launch Complex 17B | Cape Canaveral, FL, USA"/>
    <x v="1"/>
    <x v="1"/>
    <x v="1"/>
  </r>
  <r>
    <s v="Kosmos-3M | Nadezhda 6"/>
    <x v="0"/>
    <s v="Soviet Space Program"/>
    <s v="Kosmos-3M"/>
    <s v="Nadezhda 6"/>
    <s v="03/12/1991 7:29 p.m."/>
    <x v="34"/>
    <s v="133/3 (133L) | Plesetsk Cosmodrome, Russian Federation"/>
    <x v="3"/>
    <x v="3"/>
    <x v="3"/>
  </r>
  <r>
    <s v="Soyuz-U2 | Progress M-7"/>
    <x v="0"/>
    <s v="Soviet Space Program"/>
    <s v="Soyuz-U"/>
    <s v="—"/>
    <s v="03/19/1991 1:05 p.m."/>
    <x v="34"/>
    <s v="1/5 | Baikonur Cosmodrome, Republic of Kazakhstan"/>
    <x v="0"/>
    <x v="0"/>
    <x v="0"/>
  </r>
  <r>
    <s v="Kosmos-3M | Taifun-1B 11"/>
    <x v="0"/>
    <s v="Soviet Space Program"/>
    <s v="Kosmos-3M"/>
    <s v="Taifun-1B 11"/>
    <s v="03/19/1991 2:30 p.m."/>
    <x v="34"/>
    <s v="132/1 (132L) | Plesetsk Cosmodrome, Russian Federation"/>
    <x v="3"/>
    <x v="3"/>
    <x v="3"/>
  </r>
  <r>
    <s v="Molniya-M | Molniya-3 55L"/>
    <x v="0"/>
    <s v="Soviet Space Program"/>
    <s v="Molniya-M"/>
    <s v="Molniya-3 55L"/>
    <s v="03/22/1991 12:19 p.m."/>
    <x v="34"/>
    <s v="43/3 (43L) | Plesetsk Cosmodrome, Russian Federation"/>
    <x v="3"/>
    <x v="3"/>
    <x v="3"/>
  </r>
  <r>
    <s v="Soyuz U | Yantar-4K2 58"/>
    <x v="0"/>
    <s v="Soviet Space Program"/>
    <s v="Soyuz U"/>
    <s v="Yantar-4K2 58"/>
    <s v="03/26/1991 1:45 p.m."/>
    <x v="34"/>
    <s v="16/2 | Plesetsk Cosmodrome, Russian Federation"/>
    <x v="3"/>
    <x v="3"/>
    <x v="3"/>
  </r>
  <r>
    <s v="Proton | Almaz-1"/>
    <x v="0"/>
    <s v="Soviet Space Program"/>
    <s v="Proton"/>
    <s v="Almaz-1"/>
    <s v="03/31/1991 3:12 p.m."/>
    <x v="34"/>
    <s v="200/40 | Baikonur Cosmodrome, Republic of Kazakhstan"/>
    <x v="0"/>
    <x v="0"/>
    <x v="0"/>
  </r>
  <r>
    <s v="Proton | Uragan 42 to 44"/>
    <x v="0"/>
    <s v="Soviet Space Program"/>
    <s v="Proton"/>
    <s v="Uragan 42 to 44"/>
    <s v="04/04/1991 10:47 a.m."/>
    <x v="34"/>
    <s v="200/39 (200L) | Baikonur Cosmodrome, Republic of Kazakhstan"/>
    <x v="0"/>
    <x v="0"/>
    <x v="0"/>
  </r>
  <r>
    <s v="Ariane 44P | Anik E2"/>
    <x v="0"/>
    <s v="Arianespace"/>
    <s v="Ariane 44P"/>
    <s v="Anik E2"/>
    <s v="04/04/1991 11:33 p.m."/>
    <x v="34"/>
    <s v="Ariane Launch Area 2 | Kourou, French Guiana"/>
    <x v="7"/>
    <x v="7"/>
    <x v="7"/>
  </r>
  <r>
    <s v="Space Shuttle Atlantis / OV-104 | STS-37"/>
    <x v="0"/>
    <s v="Lockheed Space Operations Company"/>
    <s v="Space Shuttle"/>
    <s v="STS-37"/>
    <s v="04/05/1991 2:22 p.m."/>
    <x v="34"/>
    <s v="Launch Complex 39B | Kennedy Space Center, FL, USA"/>
    <x v="1"/>
    <x v="1"/>
    <x v="1"/>
  </r>
  <r>
    <s v="Delta II | ASC 2"/>
    <x v="0"/>
    <s v="United States Air Force"/>
    <s v="Delta II"/>
    <s v="ASC 2"/>
    <s v="04/13/1991 12:09 a.m."/>
    <x v="34"/>
    <s v="Space Launch Complex 17B | Cape Canaveral, FL, USA"/>
    <x v="1"/>
    <x v="1"/>
    <x v="1"/>
  </r>
  <r>
    <s v="Kosmos-3M | Parus 72"/>
    <x v="0"/>
    <s v="Soviet Space Program"/>
    <s v="Kosmos-3M"/>
    <s v="Parus 72"/>
    <s v="04/16/1991 7:21 a.m."/>
    <x v="34"/>
    <s v="132/1 (132L) | Plesetsk Cosmodrome, Russian Federation"/>
    <x v="3"/>
    <x v="3"/>
    <x v="3"/>
  </r>
  <r>
    <s v="Atlas I | BS-3H"/>
    <x v="1"/>
    <s v="General Dynamics"/>
    <s v="Atlas I"/>
    <s v="BS-3H"/>
    <s v="04/18/1991 11:30 p.m."/>
    <x v="34"/>
    <s v="Launch Complex 36B | Cape Canaveral, FL, USA"/>
    <x v="1"/>
    <x v="1"/>
    <x v="1"/>
  </r>
  <r>
    <s v="Tsiklon-3 | Meteor-3 4"/>
    <x v="0"/>
    <s v="Soviet Space Program"/>
    <s v="Tsiklon-3"/>
    <s v="Meteor-3 4"/>
    <s v="04/24/1991 1:37 a.m."/>
    <x v="34"/>
    <s v="32/2 | Plesetsk Cosmodrome, Russian Federation"/>
    <x v="3"/>
    <x v="3"/>
    <x v="3"/>
  </r>
  <r>
    <s v="Space Shuttle Discovery / OV-103 | STS-39"/>
    <x v="0"/>
    <s v="Lockheed Space Operations Company"/>
    <s v="Space Shuttle"/>
    <s v="STS-39"/>
    <s v="04/28/1991 11:33 a.m."/>
    <x v="34"/>
    <s v="Launch Complex 39A | Kennedy Space Center, FL, USA"/>
    <x v="1"/>
    <x v="1"/>
    <x v="1"/>
  </r>
  <r>
    <s v="Atlas E | NOAA 12"/>
    <x v="0"/>
    <s v="United States Air Force"/>
    <s v="Atlas E"/>
    <s v="NOAA 12"/>
    <s v="05/14/1991 3:52 p.m."/>
    <x v="34"/>
    <s v="Space Launch Complex 3W | Vandenberg SFB, CA, USA"/>
    <x v="1"/>
    <x v="1"/>
    <x v="1"/>
  </r>
  <r>
    <s v="Tsiklon-3 | Strela-3 61 to 66"/>
    <x v="0"/>
    <s v="Soviet Space Program"/>
    <s v="Tsiklon-3"/>
    <s v="Strela-3 61 to 66"/>
    <s v="05/16/1991 9:40 p.m."/>
    <x v="34"/>
    <s v="32/2 | Plesetsk Cosmodrome, Russian Federation"/>
    <x v="3"/>
    <x v="3"/>
    <x v="3"/>
  </r>
  <r>
    <s v="Soyuz-U2 | Soyuz TM-12"/>
    <x v="0"/>
    <s v="Soviet Space Program"/>
    <s v="Soyuz-U"/>
    <s v="Soyuz TM-12"/>
    <s v="05/18/1991 12:50 p.m."/>
    <x v="34"/>
    <s v="1/5 | Baikonur Cosmodrome, Republic of Kazakhstan"/>
    <x v="0"/>
    <x v="0"/>
    <x v="0"/>
  </r>
  <r>
    <s v="Soyuz-U-PVB | Resurs-F2 6"/>
    <x v="0"/>
    <s v="Soviet Space Program"/>
    <s v="Soyuz-U-PVB"/>
    <s v="Resurs-F2 6"/>
    <s v="05/21/1991 9 a.m."/>
    <x v="34"/>
    <s v="43/4 (43R) | Plesetsk Cosmodrome, Russian Federation"/>
    <x v="3"/>
    <x v="3"/>
    <x v="3"/>
  </r>
  <r>
    <s v="Soyuz U | Yantar-4K2 59"/>
    <x v="0"/>
    <s v="Soviet Space Program"/>
    <s v="Soyuz U"/>
    <s v="Yantar-4K2 59"/>
    <s v="05/24/1991 3:29 p.m."/>
    <x v="34"/>
    <s v="43/3 (43L) | Plesetsk Cosmodrome, Russian Federation"/>
    <x v="3"/>
    <x v="3"/>
    <x v="3"/>
  </r>
  <r>
    <s v="Delta II | Satcom C5"/>
    <x v="0"/>
    <s v="United States Air Force"/>
    <s v="Delta II"/>
    <s v="Satcom C5"/>
    <s v="05/29/1991 10:55 p.m."/>
    <x v="34"/>
    <s v="Space Launch Complex 17B | Cape Canaveral, FL, USA"/>
    <x v="1"/>
    <x v="1"/>
    <x v="1"/>
  </r>
  <r>
    <s v="Soyuz-U2 | Progress M-8"/>
    <x v="0"/>
    <s v="Soviet Space Program"/>
    <s v="Soyuz-U"/>
    <s v="—"/>
    <s v="05/30/1991 8:04 a.m."/>
    <x v="34"/>
    <s v="1/5 | Baikonur Cosmodrome, Republic of Kazakhstan"/>
    <x v="0"/>
    <x v="0"/>
    <x v="0"/>
  </r>
  <r>
    <s v="Tsiklon-3 | Okean-O1 6"/>
    <x v="0"/>
    <s v="Soviet Space Program"/>
    <s v="Tsiklon-3"/>
    <s v="Okean-O1 6"/>
    <s v="06/04/1991 8:10 a.m."/>
    <x v="34"/>
    <s v="32/2 | Plesetsk Cosmodrome, Russian Federation"/>
    <x v="3"/>
    <x v="3"/>
    <x v="3"/>
  </r>
  <r>
    <s v="Space Shuttle Columbia / OV-102 | STS-40"/>
    <x v="0"/>
    <s v="Lockheed Space Operations Company"/>
    <s v="Space Shuttle"/>
    <s v="STS-40"/>
    <s v="06/05/1991 1:24 p.m."/>
    <x v="34"/>
    <s v="Launch Complex 39B | Kennedy Space Center, FL, USA"/>
    <x v="1"/>
    <x v="1"/>
    <x v="1"/>
  </r>
  <r>
    <s v="Kosmos-3M | Strela-2M 49"/>
    <x v="0"/>
    <s v="Soviet Space Program"/>
    <s v="Kosmos-3M"/>
    <s v="Strela-2M 49"/>
    <s v="06/11/1991 5:41 a.m."/>
    <x v="34"/>
    <s v="133/3 (133L) | Plesetsk Cosmodrome, Russian Federation"/>
    <x v="3"/>
    <x v="3"/>
    <x v="3"/>
  </r>
  <r>
    <s v="Tsiklon-3 | Tselina-R 3"/>
    <x v="0"/>
    <s v="Soviet Space Program"/>
    <s v="Tsiklon-3"/>
    <s v="Tselina-R 3"/>
    <s v="06/13/1991 3:41 p.m."/>
    <x v="34"/>
    <s v="32/2 | Plesetsk Cosmodrome, Russian Federation"/>
    <x v="3"/>
    <x v="3"/>
    <x v="3"/>
  </r>
  <r>
    <s v="Molniya-M | Molniya-1T 81"/>
    <x v="0"/>
    <s v="Soviet Space Program"/>
    <s v="Molniya-M"/>
    <s v="Molniya-1T 81"/>
    <s v="06/18/1991 9:09 a.m."/>
    <x v="34"/>
    <s v="43/4 (43R) | Plesetsk Cosmodrome, Russian Federation"/>
    <x v="3"/>
    <x v="3"/>
    <x v="3"/>
  </r>
  <r>
    <s v="Kosmos-3M | Taifun-2 26"/>
    <x v="1"/>
    <s v="Soviet Space Program"/>
    <s v="Kosmos-3M"/>
    <s v="Taifun-2 26"/>
    <s v="06/25/1991 1:20 p.m."/>
    <x v="34"/>
    <s v="132/1 (132L) | Plesetsk Cosmodrome, Russian Federation"/>
    <x v="3"/>
    <x v="3"/>
    <x v="3"/>
  </r>
  <r>
    <s v="Soyuz-U-PVB | Resurs-F 11"/>
    <x v="0"/>
    <s v="Soviet Space Program"/>
    <s v="Soyuz-U-PVB"/>
    <s v="Resurs-F 11"/>
    <s v="06/28/1991 8:09 a.m."/>
    <x v="34"/>
    <s v="43/3 (43L) | Plesetsk Cosmodrome, Russian Federation"/>
    <x v="3"/>
    <x v="3"/>
    <x v="3"/>
  </r>
  <r>
    <s v="Scout G-1 | REX"/>
    <x v="0"/>
    <s v="United States Air Force"/>
    <s v="Scout G-1"/>
    <s v="REX"/>
    <s v="06/29/1991 2 p.m."/>
    <x v="34"/>
    <s v="Space Launch Complex 5 | Vandenberg SFB, CA, USA"/>
    <x v="1"/>
    <x v="1"/>
    <x v="1"/>
  </r>
  <r>
    <s v="Proton | Gorizont 23"/>
    <x v="0"/>
    <s v="Soviet Space Program"/>
    <s v="Proton"/>
    <s v="Gorizont 23"/>
    <s v="07/01/1991 9:53 p.m."/>
    <x v="34"/>
    <s v="200/39 (200L) | Baikonur Cosmodrome, Republic of Kazakhstan"/>
    <x v="0"/>
    <x v="0"/>
    <x v="0"/>
  </r>
  <r>
    <s v="Delta II | GPS IIA-2"/>
    <x v="0"/>
    <s v="United States Air Force"/>
    <s v="Delta II"/>
    <s v="GPS IIA-2"/>
    <s v="07/04/1991 2:32 a.m."/>
    <x v="34"/>
    <s v="Space Launch Complex 17A | Cape Canaveral, FL, USA"/>
    <x v="1"/>
    <x v="1"/>
    <x v="1"/>
  </r>
  <r>
    <s v="Soyuz-U-PVB | Zenit-8 99"/>
    <x v="0"/>
    <s v="Soviet Space Program"/>
    <s v="Soyuz-U-PVB"/>
    <s v="Zenit-8 99"/>
    <s v="07/09/1991 9:40 a.m."/>
    <x v="34"/>
    <s v="43/4 (43R) | Plesetsk Cosmodrome, Russian Federation"/>
    <x v="3"/>
    <x v="3"/>
    <x v="3"/>
  </r>
  <r>
    <s v="Soyuz U | Yantar-4KS1M 1"/>
    <x v="0"/>
    <s v="Soviet Space Program"/>
    <s v="Soyuz U"/>
    <s v="Yantar-4KS1M 1"/>
    <s v="07/10/1991 2 p.m."/>
    <x v="34"/>
    <s v="31/6 | Baikonur Cosmodrome, Republic of Kazakhstan"/>
    <x v="0"/>
    <x v="0"/>
    <x v="0"/>
  </r>
  <r>
    <s v="Ariane 40 | ERS-1"/>
    <x v="0"/>
    <s v="Arianespace"/>
    <s v="Ariane 40"/>
    <s v="ERS-1"/>
    <s v="07/17/1991 1:46 a.m."/>
    <x v="34"/>
    <s v="Ariane Launch Area 2 | Kourou, French Guiana"/>
    <x v="7"/>
    <x v="7"/>
    <x v="7"/>
  </r>
  <r>
    <s v="Pegasus HAPS | 7 microsats"/>
    <x v="0"/>
    <s v="Orbital Sciences Corporation"/>
    <s v="Pegasus HAPS"/>
    <s v="—"/>
    <s v="07/17/1991 5:33 p.m."/>
    <x v="34"/>
    <s v="Edwards Air Force Base | Air launch to orbit"/>
    <x v="1"/>
    <x v="1"/>
    <x v="1"/>
  </r>
  <r>
    <s v="Soyuz U | Resurs-F 12"/>
    <x v="0"/>
    <s v="Soviet Space Program"/>
    <s v="Soyuz U"/>
    <s v="Resurs-F 12"/>
    <s v="07/23/1991 9:05 a.m."/>
    <x v="34"/>
    <s v="43/3 (43L) | Plesetsk Cosmodrome, Russian Federation"/>
    <x v="3"/>
    <x v="3"/>
    <x v="3"/>
  </r>
  <r>
    <s v="Molniya-M | Molniya-1T 82"/>
    <x v="0"/>
    <s v="Soviet Space Program"/>
    <s v="Molniya-M"/>
    <s v="Molniya-1T 82"/>
    <s v="08/01/1991 11:53 a.m."/>
    <x v="34"/>
    <s v="43/4 (43R) | Plesetsk Cosmodrome, Russian Federation"/>
    <x v="3"/>
    <x v="3"/>
    <x v="3"/>
  </r>
  <r>
    <s v="Space Shuttle Atlantis / OV-104 | STS-43"/>
    <x v="0"/>
    <s v="Lockheed Space Operations Company"/>
    <s v="Space Shuttle"/>
    <s v="STS-43"/>
    <s v="08/02/1991 3:01 p.m."/>
    <x v="34"/>
    <s v="Launch Complex 39A | Kennedy Space Center, FL, USA"/>
    <x v="1"/>
    <x v="1"/>
    <x v="1"/>
  </r>
  <r>
    <s v="Ariane 44L | Intelsat 605"/>
    <x v="0"/>
    <s v="Arianespace"/>
    <s v="Ariane 44L"/>
    <s v="Intelsat 605"/>
    <s v="08/14/1991 11:15 p.m."/>
    <x v="34"/>
    <s v="Ariane Launch Area 2 | Kourou, French Guiana"/>
    <x v="7"/>
    <x v="7"/>
    <x v="7"/>
  </r>
  <r>
    <s v="Tsiklon-3 | Meteor-3 5"/>
    <x v="0"/>
    <s v="Soviet Space Program"/>
    <s v="Tsiklon-3"/>
    <s v="Meteor-3 5"/>
    <s v="08/15/1991 9:15 a.m."/>
    <x v="34"/>
    <s v="32/2 | Plesetsk Cosmodrome, Russian Federation"/>
    <x v="3"/>
    <x v="3"/>
    <x v="3"/>
  </r>
  <r>
    <s v="Soyuz-U2 | Progress M-9"/>
    <x v="0"/>
    <s v="Soviet Space Program"/>
    <s v="Soyuz-U"/>
    <s v="—"/>
    <s v="08/20/1991 10:54 p.m."/>
    <x v="34"/>
    <s v="1/5 | Baikonur Cosmodrome, Republic of Kazakhstan"/>
    <x v="0"/>
    <x v="0"/>
    <x v="0"/>
  </r>
  <r>
    <s v="Soyuz-U-PVB | Resurs-F2 7"/>
    <x v="0"/>
    <s v="Soviet Space Program"/>
    <s v="Soyuz-U-PVB"/>
    <s v="Resurs-F2 7"/>
    <s v="08/21/1991 10:50 a.m."/>
    <x v="34"/>
    <s v="43/3 (43L) | Plesetsk Cosmodrome, Russian Federation"/>
    <x v="3"/>
    <x v="3"/>
    <x v="3"/>
  </r>
  <r>
    <s v="Kosmos-3M | Parus 73"/>
    <x v="0"/>
    <s v="Soviet Space Program"/>
    <s v="Kosmos-3M"/>
    <s v="Parus 73"/>
    <s v="08/22/1991 12:35 p.m."/>
    <x v="34"/>
    <s v="132/1 (132L) | Plesetsk Cosmodrome, Russian Federation"/>
    <x v="3"/>
    <x v="3"/>
    <x v="3"/>
  </r>
  <r>
    <s v="H-1 | Yuri 3B"/>
    <x v="0"/>
    <s v="Mitsubishi Heavy Industries"/>
    <s v="H-1"/>
    <s v="Yuri 3B"/>
    <s v="08/25/1991 8:40 a.m."/>
    <x v="34"/>
    <s v="Unknown Pad | Tanegashima, Japan"/>
    <x v="5"/>
    <x v="5"/>
    <x v="5"/>
  </r>
  <r>
    <s v="Vostok 8A92M | IRS-1B"/>
    <x v="0"/>
    <s v="Soviet Space Program"/>
    <s v="Vostok 8A92M"/>
    <s v="IRS-1B"/>
    <s v="08/29/1991 6:48 a.m."/>
    <x v="34"/>
    <s v="31/6 | Baikonur Cosmodrome, Republic of Kazakhstan"/>
    <x v="0"/>
    <x v="0"/>
    <x v="0"/>
  </r>
  <r>
    <s v="Mu-3S-II | Yohkoh"/>
    <x v="0"/>
    <s v="Institute of Space and Astronautical Science"/>
    <s v="Mu-3S-II"/>
    <s v="Yohkoh"/>
    <s v="08/30/1991 2:30 a.m."/>
    <x v="34"/>
    <s v="Mu Center | Uchinoura Space Center, Japan"/>
    <x v="5"/>
    <x v="5"/>
    <x v="5"/>
  </r>
  <r>
    <s v="Zenit-2 | Tselina-2 9"/>
    <x v="1"/>
    <s v="Soviet Space Program"/>
    <s v="Zenit-2"/>
    <s v="Tselina-2 9"/>
    <s v="08/30/1991 8:58 a.m."/>
    <x v="34"/>
    <s v="45/1 | Baikonur Cosmodrome, Republic of Kazakhstan"/>
    <x v="0"/>
    <x v="0"/>
    <x v="0"/>
  </r>
  <r>
    <s v="Space Shuttle Discovery / OV-103 | STS-48"/>
    <x v="0"/>
    <s v="Lockheed Space Operations Company"/>
    <s v="Space Shuttle"/>
    <s v="STS-48"/>
    <s v="09/12/1991 11:11 p.m."/>
    <x v="34"/>
    <s v="Launch Complex 39A | Kennedy Space Center, FL, USA"/>
    <x v="1"/>
    <x v="1"/>
    <x v="1"/>
  </r>
  <r>
    <s v="Proton | US-KS 5"/>
    <x v="0"/>
    <s v="Soviet Space Program"/>
    <s v="Proton"/>
    <s v="US-KS 5"/>
    <s v="09/13/1991 5:51 p.m."/>
    <x v="34"/>
    <s v="81/23 (81L) | Baikonur Cosmodrome, Republic of Kazakhstan"/>
    <x v="0"/>
    <x v="0"/>
    <x v="0"/>
  </r>
  <r>
    <s v="Molniya-M | Molniya-3 48L"/>
    <x v="0"/>
    <s v="Soviet Space Program"/>
    <s v="Molniya-M"/>
    <s v="Molniya-3 48L"/>
    <s v="09/17/1991 8:01 p.m."/>
    <x v="34"/>
    <s v="43/4 (43R) | Plesetsk Cosmodrome, Russian Federation"/>
    <x v="3"/>
    <x v="3"/>
    <x v="3"/>
  </r>
  <r>
    <s v="Soyuz U | Yantar-4K2 60"/>
    <x v="0"/>
    <s v="Soviet Space Program"/>
    <s v="Soyuz U"/>
    <s v="Yantar-4K2 60"/>
    <s v="09/19/1991 4:20 p.m."/>
    <x v="34"/>
    <s v="43/3 (43L) | Plesetsk Cosmodrome, Russian Federation"/>
    <x v="3"/>
    <x v="3"/>
    <x v="3"/>
  </r>
  <r>
    <s v="Ariane 44P | Anik E1"/>
    <x v="0"/>
    <s v="Arianespace"/>
    <s v="Ariane 44P"/>
    <s v="Anik E1"/>
    <s v="09/26/1991 11:43 p.m."/>
    <x v="34"/>
    <s v="Ariane Launch Area 2 | Kourou, French Guiana"/>
    <x v="7"/>
    <x v="7"/>
    <x v="7"/>
  </r>
  <r>
    <s v="Tsiklon-3 | Strela-3 67 to 72"/>
    <x v="0"/>
    <s v="Soviet Space Program"/>
    <s v="Tsiklon-3"/>
    <s v="Strela-3 67 to 72"/>
    <s v="09/28/1991 7:05 a.m."/>
    <x v="34"/>
    <s v="32/2 | Plesetsk Cosmodrome, Russian Federation"/>
    <x v="3"/>
    <x v="3"/>
    <x v="3"/>
  </r>
  <r>
    <s v="Soyuz-U2 | Soyuz TM-13"/>
    <x v="0"/>
    <s v="Soviet Space Program"/>
    <s v="Soyuz-U"/>
    <s v="Soyuz TM-13"/>
    <s v="10/02/1991 5:59 a.m."/>
    <x v="34"/>
    <s v="1/5 | Baikonur Cosmodrome, Republic of Kazakhstan"/>
    <x v="0"/>
    <x v="0"/>
    <x v="0"/>
  </r>
  <r>
    <s v="Soyuz-U-PVB | Foton 7"/>
    <x v="0"/>
    <s v="Soviet Space Program"/>
    <s v="Soyuz-U-PVB"/>
    <s v="Foton 7"/>
    <s v="10/04/1991 6:10 p.m."/>
    <x v="34"/>
    <s v="43/4 (43R) | Plesetsk Cosmodrome, Russian Federation"/>
    <x v="3"/>
    <x v="3"/>
    <x v="3"/>
  </r>
  <r>
    <s v="Soyuz-U | Orlets-1 3"/>
    <x v="0"/>
    <s v="Soviet Space Program"/>
    <s v="Soyuz-U"/>
    <s v="Orlets-1 3"/>
    <s v="10/09/1991 1:15 p.m."/>
    <x v="34"/>
    <s v="1/5 | Baikonur Cosmodrome, Republic of Kazakhstan"/>
    <x v="0"/>
    <x v="0"/>
    <x v="0"/>
  </r>
  <r>
    <s v="Kosmos-3M | Taifun-1B 12"/>
    <x v="0"/>
    <s v="Soviet Space Program"/>
    <s v="Kosmos-3M"/>
    <s v="Taifun-1B 12"/>
    <s v="10/10/1991 2 p.m."/>
    <x v="34"/>
    <s v="132/1 (132L) | Plesetsk Cosmodrome, Russian Federation"/>
    <x v="3"/>
    <x v="3"/>
    <x v="3"/>
  </r>
  <r>
    <s v="Soyuz-U2 | Progress M-10"/>
    <x v="0"/>
    <s v="Soviet Space Program"/>
    <s v="Soyuz-U"/>
    <s v="—"/>
    <s v="10/17/1991 12:05 a.m."/>
    <x v="34"/>
    <s v="1/5 | Baikonur Cosmodrome, Republic of Kazakhstan"/>
    <x v="0"/>
    <x v="0"/>
    <x v="0"/>
  </r>
  <r>
    <s v="Proton | Gorizont 24"/>
    <x v="0"/>
    <s v="Soviet Space Program"/>
    <s v="Proton"/>
    <s v="Gorizont 24"/>
    <s v="10/23/1991 3:25 p.m."/>
    <x v="34"/>
    <s v="200/39 (200L) | Baikonur Cosmodrome, Republic of Kazakhstan"/>
    <x v="0"/>
    <x v="0"/>
    <x v="0"/>
  </r>
  <r>
    <s v="Ariane 44L | Intelsat 601"/>
    <x v="0"/>
    <s v="Arianespace"/>
    <s v="Ariane 44L"/>
    <s v="Intelsat 601"/>
    <s v="10/29/1991 11:08 p.m."/>
    <x v="34"/>
    <s v="Ariane Launch Area 2 | Kourou, French Guiana"/>
    <x v="7"/>
    <x v="7"/>
    <x v="7"/>
  </r>
  <r>
    <s v="Titan 403A | SLDCOM 2"/>
    <x v="0"/>
    <s v="United States Air Force"/>
    <s v="Titan 403A"/>
    <s v="SLDCOM 2"/>
    <s v="11/08/1991 7:07 a.m."/>
    <x v="34"/>
    <s v="Space Launch Complex 4E | Vandenberg SFB, CA, USA"/>
    <x v="1"/>
    <x v="1"/>
    <x v="1"/>
  </r>
  <r>
    <s v="Tsiklon-3 | Strela-3 73 to 78"/>
    <x v="0"/>
    <s v="Soviet Space Program"/>
    <s v="Tsiklon-3"/>
    <s v="Strela-3 73 to 78"/>
    <s v="11/12/1991 8:09 p.m."/>
    <x v="34"/>
    <s v="32/1 | Plesetsk Cosmodrome, Russian Federation"/>
    <x v="3"/>
    <x v="3"/>
    <x v="3"/>
  </r>
  <r>
    <s v="Soyuz U | Yantar-4K2 61"/>
    <x v="0"/>
    <s v="Soviet Space Program"/>
    <s v="Soyuz U"/>
    <s v="Yantar-4K2 61"/>
    <s v="11/20/1991 7:15 p.m."/>
    <x v="34"/>
    <s v="43/3 (43L) | Plesetsk Cosmodrome, Russian Federation"/>
    <x v="3"/>
    <x v="3"/>
    <x v="3"/>
  </r>
  <r>
    <s v="Proton | Potok 7"/>
    <x v="0"/>
    <s v="Soviet Space Program"/>
    <s v="Proton"/>
    <s v="Potok 7"/>
    <s v="11/22/1991 1:27 p.m."/>
    <x v="34"/>
    <s v="81/23 (81L) | Baikonur Cosmodrome, Republic of Kazakhstan"/>
    <x v="0"/>
    <x v="0"/>
    <x v="0"/>
  </r>
  <r>
    <s v="Space Shuttle Atlantis / OV-104 | STS-44"/>
    <x v="0"/>
    <s v="Lockheed Space Operations Company"/>
    <s v="Space Shuttle"/>
    <s v="STS-44"/>
    <s v="11/24/1991 11:44 p.m."/>
    <x v="34"/>
    <s v="Launch Complex 39A | Kennedy Space Center, FL, USA"/>
    <x v="1"/>
    <x v="1"/>
    <x v="1"/>
  </r>
  <r>
    <s v="Kosmos-3M | Parus 74"/>
    <x v="0"/>
    <s v="Soviet Space Program"/>
    <s v="Kosmos-3M"/>
    <s v="Parus 74"/>
    <s v="11/27/1991 3:30 a.m."/>
    <x v="34"/>
    <s v="133/3 (133L) | Plesetsk Cosmodrome, Russian Federation"/>
    <x v="3"/>
    <x v="3"/>
    <x v="3"/>
  </r>
  <r>
    <s v="Atlas E | DMSP-5D2 F11"/>
    <x v="0"/>
    <s v="United States Air Force"/>
    <s v="Atlas E"/>
    <s v="DMSP-5D2 F11"/>
    <s v="11/28/1991 1:23 p.m."/>
    <x v="34"/>
    <s v="Space Launch Complex 3W | Vandenberg SFB, CA, USA"/>
    <x v="1"/>
    <x v="1"/>
    <x v="1"/>
  </r>
  <r>
    <s v="Atlas II | Eutelsat II F-3"/>
    <x v="0"/>
    <s v="United States Air Force"/>
    <s v="Atlas II"/>
    <s v="Eutelsat II F-3"/>
    <s v="12/07/1991 10:47 p.m."/>
    <x v="34"/>
    <s v="Launch Complex 36B | Cape Canaveral, FL, USA"/>
    <x v="1"/>
    <x v="1"/>
    <x v="1"/>
  </r>
  <r>
    <s v="Ariane 44L | Telecom 2A"/>
    <x v="0"/>
    <s v="Arianespace"/>
    <s v="Ariane 44L"/>
    <s v="Telecom 2A"/>
    <s v="12/16/1991 11:19 p.m."/>
    <x v="34"/>
    <s v="Ariane Launch Area 2 | Kourou, French Guiana"/>
    <x v="7"/>
    <x v="7"/>
    <x v="7"/>
  </r>
  <r>
    <s v="Soyuz U | Yantar-1KFT 14"/>
    <x v="0"/>
    <s v="Soviet Space Program"/>
    <s v="Soyuz U"/>
    <s v="Yantar-1KFT 14"/>
    <s v="12/17/1991 11 a.m."/>
    <x v="34"/>
    <s v="31/6 | Baikonur Cosmodrome, Republic of Kazakhstan"/>
    <x v="0"/>
    <x v="0"/>
    <x v="0"/>
  </r>
  <r>
    <s v="Tsiklon-3 | AUOS-Z-AP-IK 1"/>
    <x v="0"/>
    <s v="Soviet Space Program"/>
    <s v="Tsiklon-3"/>
    <s v="AUOS-Z-AP-IK 1"/>
    <s v="12/18/1991 3:54 a.m."/>
    <x v="34"/>
    <s v="32/2 | Plesetsk Cosmodrome, Russian Federation"/>
    <x v="3"/>
    <x v="3"/>
    <x v="3"/>
  </r>
  <r>
    <s v="Proton | Raduga 28"/>
    <x v="0"/>
    <s v="Soviet Space Program"/>
    <s v="Proton"/>
    <s v="Raduga 28"/>
    <s v="12/19/1991 11:41 a.m."/>
    <x v="34"/>
    <s v="81/23 (81L) | Baikonur Cosmodrome, Republic of Kazakhstan"/>
    <x v="0"/>
    <x v="0"/>
    <x v="0"/>
  </r>
  <r>
    <s v="Long March 3 | DFH-2A 5"/>
    <x v="0"/>
    <s v="Ministry of Aerospace Industry"/>
    <s v="Long March 3"/>
    <s v="DFH-2A 5"/>
    <s v="12/28/1991 noon"/>
    <x v="34"/>
    <s v="Launch Complex 3 ( LC-3 ) ( LA-1 ) | Xichang Satellite Launch Center, People's Republic of China"/>
    <x v="2"/>
    <x v="2"/>
    <x v="2"/>
  </r>
  <r>
    <s v="Soyuz U | Yantar-4K2 62"/>
    <x v="0"/>
    <s v="Russian Space Forces"/>
    <s v="Soyuz U"/>
    <s v="Yantar-4K2 62"/>
    <s v="01/21/1992 3 p.m."/>
    <x v="35"/>
    <s v="43/4 (43R) | Plesetsk Cosmodrome, Russian Federation"/>
    <x v="3"/>
    <x v="3"/>
    <x v="3"/>
  </r>
  <r>
    <s v="Space Shuttle Discovery / OV-103 | STS-42"/>
    <x v="0"/>
    <s v="Lockheed Space Operations Company"/>
    <s v="Space Shuttle"/>
    <s v="STS-42"/>
    <s v="01/22/1992 2:52 p.m."/>
    <x v="35"/>
    <s v="Launch Complex 39A | Kennedy Space Center, FL, USA"/>
    <x v="1"/>
    <x v="1"/>
    <x v="1"/>
  </r>
  <r>
    <s v="Molniya-M | US-K 68"/>
    <x v="0"/>
    <s v="Progress Rocket Space Center"/>
    <s v="Molniya-M"/>
    <s v="US-K 68"/>
    <s v="01/24/1992 1:18 a.m."/>
    <x v="35"/>
    <s v="43/3 (43L) | Plesetsk Cosmodrome, Russian Federation"/>
    <x v="3"/>
    <x v="3"/>
    <x v="3"/>
  </r>
  <r>
    <s v="Soyuz-U2 | Progress M-11"/>
    <x v="0"/>
    <s v="Russian Federal Space Agency (ROSCOSMOS)"/>
    <s v="Soyuz-U"/>
    <s v="—"/>
    <s v="01/25/1992 7:50 a.m."/>
    <x v="35"/>
    <s v="1/5 | Baikonur Cosmodrome, Republic of Kazakhstan"/>
    <x v="0"/>
    <x v="0"/>
    <x v="0"/>
  </r>
  <r>
    <s v="Proton | Uragan 45 to 47"/>
    <x v="0"/>
    <s v="Khrunichev State Research and Production Space Center"/>
    <s v="Proton"/>
    <s v="Uragan 45 to 47"/>
    <s v="01/29/1992 10:19 p.m."/>
    <x v="35"/>
    <s v="81/23 (81L) | Baikonur Cosmodrome, Republic of Kazakhstan"/>
    <x v="0"/>
    <x v="0"/>
    <x v="0"/>
  </r>
  <r>
    <s v="Zenit-2 | Tselina-2 10"/>
    <x v="1"/>
    <s v="Russian Federal Space Agency (ROSCOSMOS)"/>
    <s v="Zenit-2"/>
    <s v="Tselina-2 10"/>
    <s v="02/05/1992 6:14 p.m."/>
    <x v="35"/>
    <s v="45/1 | Baikonur Cosmodrome, Republic of Kazakhstan"/>
    <x v="0"/>
    <x v="0"/>
    <x v="0"/>
  </r>
  <r>
    <s v="Atlas II | DSCS-3 B14"/>
    <x v="0"/>
    <s v="United States Air Force"/>
    <s v="Atlas II"/>
    <s v="DSCS-3 B14"/>
    <s v="02/11/1992 12:41 a.m."/>
    <x v="35"/>
    <s v="Launch Complex 36A | Cape Canaveral, FL, USA"/>
    <x v="1"/>
    <x v="1"/>
    <x v="1"/>
  </r>
  <r>
    <s v="H-1 | Fuyo 1"/>
    <x v="0"/>
    <s v="Mitsubishi Heavy Industries"/>
    <s v="H-1"/>
    <s v="Fuyo 1"/>
    <s v="02/11/1992 1:50 a.m."/>
    <x v="35"/>
    <s v="Unknown Pad | Tanegashima, Japan"/>
    <x v="5"/>
    <x v="5"/>
    <x v="5"/>
  </r>
  <r>
    <s v="Kosmos-3M | Parus 75"/>
    <x v="0"/>
    <s v="Production Corporation Polyot"/>
    <s v="Kosmos-3M"/>
    <s v="Parus 75"/>
    <s v="02/17/1992 10:05 p.m."/>
    <x v="35"/>
    <s v="133/3 (133L) | Plesetsk Cosmodrome, Russian Federation"/>
    <x v="3"/>
    <x v="3"/>
    <x v="3"/>
  </r>
  <r>
    <s v="Delta II | GPS IIA-3"/>
    <x v="0"/>
    <s v="United States Air Force"/>
    <s v="Delta II"/>
    <s v="GPS IIA-3"/>
    <s v="02/23/1992 10:29 p.m."/>
    <x v="35"/>
    <s v="Space Launch Complex 17B | Cape Canaveral, FL, USA"/>
    <x v="1"/>
    <x v="1"/>
    <x v="1"/>
  </r>
  <r>
    <s v="Ariane 44L | Superbird B1 &amp; Arabsat 1C"/>
    <x v="0"/>
    <s v="Arianespace"/>
    <s v="Ariane 44L"/>
    <s v="Superbird B1 &amp; Arabsat 1C"/>
    <s v="02/26/1992 11:58 p.m."/>
    <x v="35"/>
    <s v="Ariane Launch Area 2 | Kourou, French Guiana"/>
    <x v="7"/>
    <x v="7"/>
    <x v="7"/>
  </r>
  <r>
    <s v="Molniya-M | Molniya-1T 83"/>
    <x v="0"/>
    <s v="Progress Rocket Space Center"/>
    <s v="Molniya-M"/>
    <s v="Molniya-1T 83"/>
    <s v="03/04/1992 4:27 a.m."/>
    <x v="35"/>
    <s v="43/4 (43R) | Plesetsk Cosmodrome, Russian Federation"/>
    <x v="3"/>
    <x v="3"/>
    <x v="3"/>
  </r>
  <r>
    <s v="Kosmos-3M | Tsikada 18"/>
    <x v="0"/>
    <s v="Production Corporation Polyot"/>
    <s v="Kosmos-3M"/>
    <s v="Tsikada 18"/>
    <s v="03/09/1992 10:35 p.m."/>
    <x v="35"/>
    <s v="132/1 (132L) | Plesetsk Cosmodrome, Russian Federation"/>
    <x v="3"/>
    <x v="3"/>
    <x v="3"/>
  </r>
  <r>
    <s v="Atlas I | Galaxy 5"/>
    <x v="0"/>
    <s v="General Dynamics"/>
    <s v="Atlas I"/>
    <s v="Galaxy 5"/>
    <s v="03/14/1992 midnight"/>
    <x v="35"/>
    <s v="Launch Complex 36B | Cape Canaveral, FL, USA"/>
    <x v="1"/>
    <x v="1"/>
    <x v="1"/>
  </r>
  <r>
    <s v="Soyuz-U2 | Soyuz TM-14"/>
    <x v="0"/>
    <s v="Russian Federal Space Agency (ROSCOSMOS)"/>
    <s v="Soyuz-U"/>
    <s v="Soyuz TM-14"/>
    <s v="03/17/1992 10:54 a.m."/>
    <x v="35"/>
    <s v="1/5 | Baikonur Cosmodrome, Republic of Kazakhstan"/>
    <x v="0"/>
    <x v="0"/>
    <x v="0"/>
  </r>
  <r>
    <s v="Space Shuttle Atlantis / OV-104 | STS-45"/>
    <x v="0"/>
    <s v="Lockheed Space Operations Company"/>
    <s v="Space Shuttle"/>
    <s v="STS-45"/>
    <s v="03/24/1992 1:13 p.m."/>
    <x v="35"/>
    <s v="Launch Complex 39A | Kennedy Space Center, FL, USA"/>
    <x v="1"/>
    <x v="1"/>
    <x v="1"/>
  </r>
  <r>
    <s v="Soyuz-U-PVB | Yantar-4K2 63"/>
    <x v="0"/>
    <s v="Russian Space Forces"/>
    <s v="Soyuz-U-PVB"/>
    <s v="Yantar-4K2 63"/>
    <s v="04/01/1992 2:18 p.m."/>
    <x v="35"/>
    <s v="16/2 | Plesetsk Cosmodrome, Russian Federation"/>
    <x v="3"/>
    <x v="3"/>
    <x v="3"/>
  </r>
  <r>
    <s v="Proton | Gorizont 25"/>
    <x v="0"/>
    <s v="Khrunichev State Research and Production Space Center"/>
    <s v="Proton"/>
    <s v="Gorizont 25"/>
    <s v="04/02/1992 1:50 a.m."/>
    <x v="35"/>
    <s v="81/23 (81L) | Baikonur Cosmodrome, Republic of Kazakhstan"/>
    <x v="0"/>
    <x v="0"/>
    <x v="0"/>
  </r>
  <r>
    <s v="Soyuz U | Yantar-4KS1M 2"/>
    <x v="0"/>
    <s v="Russian Federal Space Agency (ROSCOSMOS)"/>
    <s v="Soyuz U"/>
    <s v="Yantar-4KS1M 2"/>
    <s v="04/08/1992 12:20 p.m."/>
    <x v="35"/>
    <s v="31/6 | Baikonur Cosmodrome, Republic of Kazakhstan"/>
    <x v="0"/>
    <x v="0"/>
    <x v="0"/>
  </r>
  <r>
    <s v="Delta II | GPS IIA-4"/>
    <x v="0"/>
    <s v="United States Air Force"/>
    <s v="Delta II"/>
    <s v="GPS IIA-4"/>
    <s v="04/10/1992 3:20 a.m."/>
    <x v="35"/>
    <s v="Space Launch Complex 17B | Cape Canaveral, FL, USA"/>
    <x v="1"/>
    <x v="1"/>
    <x v="1"/>
  </r>
  <r>
    <s v="Kosmos-3M | Parus 76"/>
    <x v="0"/>
    <s v="Production Corporation Polyot"/>
    <s v="Kosmos-3M"/>
    <s v="Parus 76"/>
    <s v="04/15/1992 7:17 a.m."/>
    <x v="35"/>
    <s v="132/1 (132L) | Plesetsk Cosmodrome, Russian Federation"/>
    <x v="3"/>
    <x v="3"/>
    <x v="3"/>
  </r>
  <r>
    <s v="Ariane 44L | Télécom 2B &amp; Inmarsat-2 F4"/>
    <x v="0"/>
    <s v="Arianespace"/>
    <s v="Ariane 44L"/>
    <s v="Télécom 2B &amp; Inmarsat-2 F4"/>
    <s v="04/15/1992 11:25 p.m."/>
    <x v="35"/>
    <s v="Ariane Launch Area 2 | Kourou, French Guiana"/>
    <x v="7"/>
    <x v="7"/>
    <x v="7"/>
  </r>
  <r>
    <s v="Soyuz-U2 | Progress M-12"/>
    <x v="0"/>
    <s v="Russian Federal Space Agency (ROSCOSMOS)"/>
    <s v="Soyuz-U"/>
    <s v="—"/>
    <s v="04/19/1992 9:29 p.m."/>
    <x v="35"/>
    <s v="1/5 | Baikonur Cosmodrome, Republic of Kazakhstan"/>
    <x v="0"/>
    <x v="0"/>
    <x v="0"/>
  </r>
  <r>
    <s v="Titan II SLV | P-11 5105"/>
    <x v="0"/>
    <s v="United States Air Force"/>
    <s v="Titan II SLV"/>
    <s v="P-11 5105"/>
    <s v="04/25/1992 8:53 a.m."/>
    <x v="35"/>
    <s v="Space Launch Complex 4W | Vandenberg SFB, CA, USA"/>
    <x v="1"/>
    <x v="1"/>
    <x v="1"/>
  </r>
  <r>
    <s v="Soyuz U | Resurs-F2 8"/>
    <x v="0"/>
    <s v="Russian Space Forces"/>
    <s v="Soyuz U"/>
    <s v="Resurs-F2 8"/>
    <s v="04/29/1992 7 a.m."/>
    <x v="35"/>
    <s v="43/4 (43R) | Plesetsk Cosmodrome, Russian Federation"/>
    <x v="3"/>
    <x v="3"/>
    <x v="3"/>
  </r>
  <r>
    <s v="Soyuz U | Yantar-1KFT 15"/>
    <x v="0"/>
    <s v="Russian Federal Space Agency (ROSCOSMOS)"/>
    <s v="Soyuz U"/>
    <s v="Yantar-1KFT 15"/>
    <s v="04/29/1992 10:10 a.m."/>
    <x v="35"/>
    <s v="1/5 | Baikonur Cosmodrome, Republic of Kazakhstan"/>
    <x v="0"/>
    <x v="0"/>
    <x v="0"/>
  </r>
  <r>
    <s v="Space Shuttle Endeavour / OV-105 | STS-49"/>
    <x v="0"/>
    <s v="Lockheed Space Operations Company"/>
    <s v="Space Shuttle"/>
    <s v="STS-49"/>
    <s v="05/07/1992 11:40 p.m."/>
    <x v="35"/>
    <s v="Launch Complex 39B | Kennedy Space Center, FL, USA"/>
    <x v="1"/>
    <x v="1"/>
    <x v="1"/>
  </r>
  <r>
    <s v="Delta II | Palapa B4"/>
    <x v="0"/>
    <s v="United States Air Force"/>
    <s v="Delta II"/>
    <s v="Palapa B4"/>
    <s v="05/14/1992 12:40 a.m."/>
    <x v="35"/>
    <s v="Space Launch Complex 17B | Cape Canaveral, FL, USA"/>
    <x v="1"/>
    <x v="1"/>
    <x v="1"/>
  </r>
  <r>
    <s v="ASLV | SROSS-C"/>
    <x v="0"/>
    <s v="Indian Space Research Organization"/>
    <s v="ASLV"/>
    <s v="SROSS-C"/>
    <s v="05/20/1992 12:30 a.m."/>
    <x v="35"/>
    <s v="Unknown Pad | Satish Dhawan Space Centre, India"/>
    <x v="8"/>
    <x v="8"/>
    <x v="8"/>
  </r>
  <r>
    <s v="Soyuz U | Yantar-4K2 64"/>
    <x v="0"/>
    <s v="Russian Space Forces"/>
    <s v="Soyuz U"/>
    <s v="Yantar-4K2 64"/>
    <s v="05/28/1992 7:09 p.m."/>
    <x v="35"/>
    <s v="16/2 | Plesetsk Cosmodrome, Russian Federation"/>
    <x v="3"/>
    <x v="3"/>
    <x v="3"/>
  </r>
  <r>
    <s v="Kosmos-3M | Strela-1M 361-368"/>
    <x v="0"/>
    <s v="Production Corporation Polyot"/>
    <s v="Kosmos-3M"/>
    <s v="Strela-1M 361-368"/>
    <s v="06/03/1992 12:50 a.m."/>
    <x v="35"/>
    <s v="133/3 (133L) | Plesetsk Cosmodrome, Russian Federation"/>
    <x v="3"/>
    <x v="3"/>
    <x v="3"/>
  </r>
  <r>
    <s v="Delta 6920-10 | EUVE"/>
    <x v="0"/>
    <s v="United States Air Force"/>
    <s v="Delta 6920-10"/>
    <s v="EUVE"/>
    <s v="06/07/1992 4:40 p.m."/>
    <x v="35"/>
    <s v="Space Launch Complex 17A | Cape Canaveral, FL, USA"/>
    <x v="1"/>
    <x v="1"/>
    <x v="1"/>
  </r>
  <r>
    <s v="Atlas IIA | INTELSAT K"/>
    <x v="0"/>
    <s v="United States Air Force"/>
    <s v="Atlas IIA"/>
    <s v="INTELSAT K"/>
    <s v="06/10/1992 midnight"/>
    <x v="35"/>
    <s v="Launch Complex 36B | Cape Canaveral, FL, USA"/>
    <x v="1"/>
    <x v="1"/>
    <x v="1"/>
  </r>
  <r>
    <s v="Soyuz-U-PVB | Resurs-F 15"/>
    <x v="0"/>
    <s v="Russian Space Forces"/>
    <s v="Soyuz-U-PVB"/>
    <s v="Resurs-F 15"/>
    <s v="06/23/1992 8 a.m."/>
    <x v="35"/>
    <s v="43/3 (43L) | Plesetsk Cosmodrome, Russian Federation"/>
    <x v="3"/>
    <x v="3"/>
    <x v="3"/>
  </r>
  <r>
    <s v="Space Shuttle Columbia / OV-102 | STS-50"/>
    <x v="0"/>
    <s v="Lockheed Space Operations Company"/>
    <s v="Space Shuttle"/>
    <s v="STS-50"/>
    <s v="06/25/1992 4:12 p.m."/>
    <x v="35"/>
    <s v="Launch Complex 39A | Kennedy Space Center, FL, USA"/>
    <x v="1"/>
    <x v="1"/>
    <x v="1"/>
  </r>
  <r>
    <s v="Soyuz-U2 | Progress M-13"/>
    <x v="0"/>
    <s v="Russian Federal Space Agency (ROSCOSMOS)"/>
    <s v="Soyuz-U"/>
    <s v="—"/>
    <s v="06/30/1992 4:43 p.m."/>
    <x v="35"/>
    <s v="31/6 | Baikonur Cosmodrome, Republic of Kazakhstan"/>
    <x v="0"/>
    <x v="0"/>
    <x v="0"/>
  </r>
  <r>
    <s v="Kosmos-3M | Parus 77"/>
    <x v="0"/>
    <s v="Production Corporation Polyot"/>
    <s v="Kosmos-3M"/>
    <s v="Parus 77"/>
    <s v="07/01/1992 8:16 p.m."/>
    <x v="35"/>
    <s v="133/3 (133L) | Plesetsk Cosmodrome, Russian Federation"/>
    <x v="3"/>
    <x v="3"/>
    <x v="3"/>
  </r>
  <r>
    <s v="Atlas II | DSCS-3 B12"/>
    <x v="0"/>
    <s v="United States Air Force"/>
    <s v="Atlas II"/>
    <s v="DSCS-3 B12"/>
    <s v="07/02/1992 9:54 p.m."/>
    <x v="35"/>
    <s v="Launch Complex 36A | Cape Canaveral, FL, USA"/>
    <x v="1"/>
    <x v="1"/>
    <x v="1"/>
  </r>
  <r>
    <s v="Scout G-1 | SAMPEX"/>
    <x v="0"/>
    <s v="National Aeronautics and Space Administration"/>
    <s v="Scout G-1"/>
    <s v="SAMPEX"/>
    <s v="07/03/1992 2:19 p.m."/>
    <x v="35"/>
    <s v="Space Launch Complex 5 | Vandenberg SFB, CA, USA"/>
    <x v="1"/>
    <x v="1"/>
    <x v="1"/>
  </r>
  <r>
    <s v="Delta II | GPS IIA-5"/>
    <x v="0"/>
    <s v="United States Air Force"/>
    <s v="Delta II"/>
    <s v="GPS IIA-5"/>
    <s v="07/07/1992 9:20 a.m."/>
    <x v="35"/>
    <s v="Space Launch Complex 17B | Cape Canaveral, FL, USA"/>
    <x v="1"/>
    <x v="1"/>
    <x v="1"/>
  </r>
  <r>
    <s v="Molniya 8K78M-PVB | US-K 69"/>
    <x v="0"/>
    <s v="Progress Rocket Space Center"/>
    <s v="Molniya 8K78M-PVB"/>
    <s v="US-K 69"/>
    <s v="07/08/1992 9:53 a.m."/>
    <x v="35"/>
    <s v="43/3 (43L) | Plesetsk Cosmodrome, Russian Federation"/>
    <x v="3"/>
    <x v="3"/>
    <x v="3"/>
  </r>
  <r>
    <s v="Ariane 44L | Insat 2A &amp; Eutelsat-2 F4"/>
    <x v="0"/>
    <s v="Arianespace"/>
    <s v="Ariane 44L"/>
    <s v="Insat 2A &amp; Eutelsat-2 F4"/>
    <s v="07/09/1992 10:42 p.m."/>
    <x v="35"/>
    <s v="Ariane Launch Area 2 | Kourou, French Guiana"/>
    <x v="7"/>
    <x v="7"/>
    <x v="7"/>
  </r>
  <r>
    <s v="Tsiklon-3 | Strela-3 79 to 82"/>
    <x v="0"/>
    <s v="Russian Space Forces"/>
    <s v="Tsiklon-3"/>
    <s v="Strela-3 79 to 82"/>
    <s v="07/13/1992 5:41 p.m."/>
    <x v="35"/>
    <s v="32/1 | Plesetsk Cosmodrome, Russian Federation"/>
    <x v="3"/>
    <x v="3"/>
    <x v="3"/>
  </r>
  <r>
    <s v="Proton | Gorizont 26"/>
    <x v="0"/>
    <s v="Khrunichev State Research and Production Space Center"/>
    <s v="Proton"/>
    <s v="Gorizont 26"/>
    <s v="07/14/1992 10:02 p.m."/>
    <x v="35"/>
    <s v="81/23 (81L) | Baikonur Cosmodrome, Republic of Kazakhstan"/>
    <x v="0"/>
    <x v="0"/>
    <x v="0"/>
  </r>
  <r>
    <s v="Delta 6925 | Geotail &amp; DUVE"/>
    <x v="0"/>
    <s v="United States Air Force"/>
    <s v="Delta 6925"/>
    <s v="Geotail &amp; DUVE"/>
    <s v="07/24/1992 2:26 p.m."/>
    <x v="35"/>
    <s v="Space Launch Complex 17A | Cape Canaveral, FL, USA"/>
    <x v="1"/>
    <x v="1"/>
    <x v="1"/>
  </r>
  <r>
    <s v="Soyuz U | Yantar-4K2 65"/>
    <x v="0"/>
    <s v="Russian Space Forces"/>
    <s v="Soyuz U"/>
    <s v="Yantar-4K2 65"/>
    <s v="07/24/1992 7:40 p.m."/>
    <x v="35"/>
    <s v="43/3 (43L) | Plesetsk Cosmodrome, Russian Federation"/>
    <x v="3"/>
    <x v="3"/>
    <x v="3"/>
  </r>
  <r>
    <s v="Soyuz-U2 | Soyuz TM-15"/>
    <x v="0"/>
    <s v="Russian Federal Space Agency (ROSCOSMOS)"/>
    <s v="Soyuz-U"/>
    <s v="Soyuz TM-15"/>
    <s v="07/27/1992 6:08 a.m."/>
    <x v="35"/>
    <s v="1/5 | Baikonur Cosmodrome, Republic of Kazakhstan"/>
    <x v="0"/>
    <x v="0"/>
    <x v="0"/>
  </r>
  <r>
    <s v="Proton | Uragan 48 to 50"/>
    <x v="0"/>
    <s v="Khrunichev State Research and Production Space Center"/>
    <s v="Proton"/>
    <s v="Uragan 48 to 50"/>
    <s v="07/30/1992 1:59 a.m."/>
    <x v="35"/>
    <s v="81/23 (81L) | Baikonur Cosmodrome, Republic of Kazakhstan"/>
    <x v="0"/>
    <x v="0"/>
    <x v="0"/>
  </r>
  <r>
    <s v="Soyuz-U-PVB | Zenit-8 100"/>
    <x v="0"/>
    <s v="Russian Space Forces"/>
    <s v="Soyuz-U-PVB"/>
    <s v="Zenit-8 100"/>
    <s v="07/30/1992 11 a.m."/>
    <x v="35"/>
    <s v="43/4 (43R) | Plesetsk Cosmodrome, Russian Federation"/>
    <x v="3"/>
    <x v="3"/>
    <x v="3"/>
  </r>
  <r>
    <s v="Space Shuttle Atlantis / OV-104 | STS-46"/>
    <x v="0"/>
    <s v="Lockheed Space Operations Company"/>
    <s v="Space Shuttle"/>
    <s v="STS-46"/>
    <s v="07/31/1992 1:56 p.m."/>
    <x v="35"/>
    <s v="Launch Complex 39A | Kennedy Space Center, FL, USA"/>
    <x v="1"/>
    <x v="1"/>
    <x v="1"/>
  </r>
  <r>
    <s v="Molniya-M | Molniya-1T 84"/>
    <x v="0"/>
    <s v="Progress Rocket Space Center"/>
    <s v="Molniya-M"/>
    <s v="Molniya-1T 84"/>
    <s v="08/06/1992 7:30 p.m."/>
    <x v="35"/>
    <s v="43/3 (43L) | Plesetsk Cosmodrome, Russian Federation"/>
    <x v="3"/>
    <x v="3"/>
    <x v="3"/>
  </r>
  <r>
    <s v="Long March 2D | Fanhui Shi Weixing (13)"/>
    <x v="0"/>
    <s v="Ministry of Aerospace Industry"/>
    <s v="Long March 2D"/>
    <s v="Fanhui Shi Weixing (13)"/>
    <s v="08/09/1992 8 a.m."/>
    <x v="35"/>
    <s v="Launch Area 2B | Jiuquan, People's Republic of China"/>
    <x v="2"/>
    <x v="2"/>
    <x v="2"/>
  </r>
  <r>
    <s v="Ariane 42P | Topex-Poseidon, Kitsat 1 &amp; S80/T"/>
    <x v="0"/>
    <s v="Arianespace"/>
    <s v="Ariane 42P"/>
    <s v="Topex-Poseidon, Kitsat 1 &amp; S80/T"/>
    <s v="08/10/1992 11:08 p.m."/>
    <x v="35"/>
    <s v="Ariane Launch Area 2 | Kourou, French Guiana"/>
    <x v="7"/>
    <x v="7"/>
    <x v="7"/>
  </r>
  <r>
    <s v="Kosmos-3M | Strela-2M 50"/>
    <x v="0"/>
    <s v="Production Corporation Polyot"/>
    <s v="Kosmos-3M"/>
    <s v="Strela-2M 50"/>
    <s v="08/12/1992 5:44 a.m."/>
    <x v="35"/>
    <s v="132/1 (132L) | Plesetsk Cosmodrome, Russian Federation"/>
    <x v="3"/>
    <x v="3"/>
    <x v="3"/>
  </r>
  <r>
    <s v="Long March 2E | Optus B1"/>
    <x v="0"/>
    <s v="Ministry of Aerospace Industry"/>
    <s v="Long March 2E"/>
    <s v="Optus B1"/>
    <s v="08/13/1992 11 p.m."/>
    <x v="35"/>
    <s v="Launch Complex 2 (LC-2) | Xichang Satellite Launch Center, People's Republic of China"/>
    <x v="2"/>
    <x v="2"/>
    <x v="2"/>
  </r>
  <r>
    <s v="Soyuz-U2 | Progress M-14"/>
    <x v="0"/>
    <s v="Russian Federal Space Agency (ROSCOSMOS)"/>
    <s v="Soyuz-U"/>
    <s v="—"/>
    <s v="08/15/1992 10:18 p.m."/>
    <x v="35"/>
    <s v="31/6 | Baikonur Cosmodrome, Republic of Kazakhstan"/>
    <x v="0"/>
    <x v="0"/>
    <x v="0"/>
  </r>
  <r>
    <s v="Soyuz U | Resurs-F 16"/>
    <x v="0"/>
    <s v="Russian Space Forces"/>
    <s v="Soyuz U"/>
    <s v="Resurs-F 16"/>
    <s v="08/19/1992 10:20 a.m."/>
    <x v="35"/>
    <s v="16/2 | Plesetsk Cosmodrome, Russian Federation"/>
    <x v="3"/>
    <x v="3"/>
    <x v="3"/>
  </r>
  <r>
    <s v="Atlas I | Galaxy 1R"/>
    <x v="1"/>
    <s v="General Dynamics"/>
    <s v="Atlas I"/>
    <s v="Galaxy 1R"/>
    <s v="08/22/1992 10:40 p.m."/>
    <x v="35"/>
    <s v="Launch Complex 36B | Cape Canaveral, FL, USA"/>
    <x v="1"/>
    <x v="1"/>
    <x v="1"/>
  </r>
  <r>
    <s v="Delta II | Satcom C4"/>
    <x v="0"/>
    <s v="United States Air Force"/>
    <s v="Delta II"/>
    <s v="Satcom C4"/>
    <s v="08/31/1992 10:40 a.m."/>
    <x v="35"/>
    <s v="Space Launch Complex 17B | Cape Canaveral, FL, USA"/>
    <x v="1"/>
    <x v="1"/>
    <x v="1"/>
  </r>
  <r>
    <s v="Delta II | GPS IIA-6"/>
    <x v="0"/>
    <s v="United States Air Force"/>
    <s v="Delta II"/>
    <s v="GPS IIA-6"/>
    <s v="09/09/1992 8:57 a.m."/>
    <x v="35"/>
    <s v="Space Launch Complex 17A | Cape Canaveral, FL, USA"/>
    <x v="1"/>
    <x v="1"/>
    <x v="1"/>
  </r>
  <r>
    <s v="Proton | US-KS 6"/>
    <x v="0"/>
    <s v="Khrunichev State Research and Production Space Center"/>
    <s v="Proton"/>
    <s v="US-KS 6"/>
    <s v="09/10/1992 6:01 p.m."/>
    <x v="35"/>
    <s v="81/23 (81L) | Baikonur Cosmodrome, Republic of Kazakhstan"/>
    <x v="0"/>
    <x v="0"/>
    <x v="0"/>
  </r>
  <r>
    <s v="Ariane 44LP | Hispasat 1A &amp; Satcom C3"/>
    <x v="0"/>
    <s v="Arianespace"/>
    <s v="Ariane 44LP"/>
    <s v="Hispasat 1A &amp; Satcom C3"/>
    <s v="09/10/1992 11:04 p.m."/>
    <x v="35"/>
    <s v="Ariane Launch Area 2 | Kourou, French Guiana"/>
    <x v="7"/>
    <x v="7"/>
    <x v="7"/>
  </r>
  <r>
    <s v="Space Shuttle Endeavour / OV-105 | STS-47"/>
    <x v="0"/>
    <s v="Lockheed Space Operations Company"/>
    <s v="Space Shuttle"/>
    <s v="STS-47"/>
    <s v="09/12/1992 2:23 p.m."/>
    <x v="35"/>
    <s v="Launch Complex 39B | Kennedy Space Center, FL, USA"/>
    <x v="1"/>
    <x v="1"/>
    <x v="1"/>
  </r>
  <r>
    <s v="Soyuz U | Yantar-4K2 66"/>
    <x v="0"/>
    <s v="Russian Space Forces"/>
    <s v="Soyuz U"/>
    <s v="Yantar-4K2 66"/>
    <s v="09/22/1992 4:10 p.m."/>
    <x v="35"/>
    <s v="16/2 | Plesetsk Cosmodrome, Russian Federation"/>
    <x v="3"/>
    <x v="3"/>
    <x v="3"/>
  </r>
  <r>
    <s v="Commercial Titan III | Mars Observer"/>
    <x v="0"/>
    <s v="Martin Marietta"/>
    <s v="Commercial Titan III"/>
    <s v="Mars Observer"/>
    <s v="09/25/1992 5:05 p.m."/>
    <x v="35"/>
    <s v="Space Launch Complex 40 | Cape Canaveral, FL, USA"/>
    <x v="1"/>
    <x v="1"/>
    <x v="1"/>
  </r>
  <r>
    <s v="Long March 2 | FSW-1 4 &amp; Freja"/>
    <x v="0"/>
    <s v="Ministry of Aerospace Industry"/>
    <s v="Long March 2"/>
    <s v="FSW-1 4 &amp; Freja"/>
    <s v="10/06/1992 6:20 a.m."/>
    <x v="35"/>
    <s v="Launch Area 2B | Jiuquan, People's Republic of China"/>
    <x v="2"/>
    <x v="2"/>
    <x v="2"/>
  </r>
  <r>
    <s v="Soyuz U | Foton 8"/>
    <x v="0"/>
    <s v="Russian Space Forces"/>
    <s v="Soyuz U"/>
    <s v="Foton 8"/>
    <s v="10/08/1992 7 p.m."/>
    <x v="35"/>
    <s v="43/4 (43R) | Plesetsk Cosmodrome, Russian Federation"/>
    <x v="3"/>
    <x v="3"/>
    <x v="3"/>
  </r>
  <r>
    <s v="Delta II | DFS-Kopernikus 3"/>
    <x v="0"/>
    <s v="United States Air Force"/>
    <s v="Delta II"/>
    <s v="DFS-Kopernikus 3"/>
    <s v="10/12/1992 9:47 a.m."/>
    <x v="35"/>
    <s v="Space Launch Complex 17B | Cape Canaveral, FL, USA"/>
    <x v="1"/>
    <x v="1"/>
    <x v="1"/>
  </r>
  <r>
    <s v="Molniya 8K78M-PVB | Molniya-3 50L"/>
    <x v="0"/>
    <s v="Progress Rocket Space Center"/>
    <s v="Molniya 8K78M-PVB"/>
    <s v="Molniya-3 50L"/>
    <s v="10/14/1992 7:58 p.m."/>
    <x v="35"/>
    <s v="43/3 (43L) | Plesetsk Cosmodrome, Russian Federation"/>
    <x v="3"/>
    <x v="3"/>
    <x v="3"/>
  </r>
  <r>
    <s v="Tsiklon-3 | Strela-3 83 to 88"/>
    <x v="0"/>
    <s v="Russian Space Forces"/>
    <s v="Tsiklon-3"/>
    <s v="Strela-3 83 to 88"/>
    <s v="10/20/1992 12:58 p.m."/>
    <x v="35"/>
    <s v="32/1 | Plesetsk Cosmodrome, Russian Federation"/>
    <x v="3"/>
    <x v="3"/>
    <x v="3"/>
  </r>
  <r>
    <s v="Molniya 8K78M-PVB | US-K 70"/>
    <x v="0"/>
    <s v="Progress Rocket Space Center"/>
    <s v="Molniya 8K78M-PVB"/>
    <s v="US-K 70"/>
    <s v="10/21/1992 10:21 a.m."/>
    <x v="35"/>
    <s v="16/2 | Plesetsk Cosmodrome, Russian Federation"/>
    <x v="3"/>
    <x v="3"/>
    <x v="3"/>
  </r>
  <r>
    <s v="Space Shuttle Columbia / OV-102 | STS-52"/>
    <x v="0"/>
    <s v="Lockheed Space Operations Company"/>
    <s v="Space Shuttle"/>
    <s v="STS-52"/>
    <s v="10/22/1992 2:05 p.m."/>
    <x v="35"/>
    <s v="Launch Complex 39B | Kennedy Space Center, FL, USA"/>
    <x v="1"/>
    <x v="1"/>
    <x v="1"/>
  </r>
  <r>
    <s v="Soyuz-U2 | Progress M-15"/>
    <x v="0"/>
    <s v="Russian Federal Space Agency (ROSCOSMOS)"/>
    <s v="Soyuz-U"/>
    <s v="—"/>
    <s v="10/27/1992 5:19 p.m."/>
    <x v="35"/>
    <s v="31/6 | Baikonur Cosmodrome, Republic of Kazakhstan"/>
    <x v="0"/>
    <x v="0"/>
    <x v="0"/>
  </r>
  <r>
    <s v="Ariane 42P | Galaxy 7"/>
    <x v="0"/>
    <s v="Arianespace"/>
    <s v="Ariane 42P"/>
    <s v="Galaxy 7"/>
    <s v="10/28/1992 12:15 a.m."/>
    <x v="35"/>
    <s v="Ariane Launch Area 2 | Kourou, French Guiana"/>
    <x v="7"/>
    <x v="7"/>
    <x v="7"/>
  </r>
  <r>
    <s v="Kosmos-3M | Parus 78"/>
    <x v="0"/>
    <s v="Production Corporation Polyot"/>
    <s v="Kosmos-3M"/>
    <s v="Parus 78"/>
    <s v="10/29/1992 10:40 a.m."/>
    <x v="35"/>
    <s v="133/3 (133L) | Plesetsk Cosmodrome, Russian Federation"/>
    <x v="3"/>
    <x v="3"/>
    <x v="3"/>
  </r>
  <r>
    <s v="Proton | Ekran-M 3"/>
    <x v="0"/>
    <s v="Khrunichev State Research and Production Space Center"/>
    <s v="Proton"/>
    <s v="Ekran-M 3"/>
    <s v="10/30/1992 2:59 p.m."/>
    <x v="35"/>
    <s v="81/23 (81L) | Baikonur Cosmodrome, Republic of Kazakhstan"/>
    <x v="0"/>
    <x v="0"/>
    <x v="0"/>
  </r>
  <r>
    <s v="Soyuz-U-PVB | Resurs-500"/>
    <x v="0"/>
    <s v="Russian Space Forces"/>
    <s v="Soyuz-U-PVB"/>
    <s v="Resurs-500"/>
    <s v="11/15/1992 9:45 p.m."/>
    <x v="35"/>
    <s v="16/2 | Plesetsk Cosmodrome, Russian Federation"/>
    <x v="3"/>
    <x v="3"/>
    <x v="3"/>
  </r>
  <r>
    <s v="Zenit-2 | Tselina-2 11"/>
    <x v="0"/>
    <s v="Russian Federal Space Agency (ROSCOSMOS)"/>
    <s v="Zenit-2"/>
    <s v="Tselina-2 11"/>
    <s v="11/17/1992 7:47 a.m."/>
    <x v="35"/>
    <s v="45/1 | Baikonur Cosmodrome, Republic of Kazakhstan"/>
    <x v="0"/>
    <x v="0"/>
    <x v="0"/>
  </r>
  <r>
    <s v="Soyuz U | Yantar-4K2 67"/>
    <x v="0"/>
    <s v="Russian Space Forces"/>
    <s v="Soyuz U"/>
    <s v="Yantar-4K2 67"/>
    <s v="11/20/1992 3:29 p.m."/>
    <x v="35"/>
    <s v="43/4 (43R) | Plesetsk Cosmodrome, Russian Federation"/>
    <x v="3"/>
    <x v="3"/>
    <x v="3"/>
  </r>
  <r>
    <s v="Scout G-1 | MSTI-1"/>
    <x v="0"/>
    <s v="United States Air Force"/>
    <s v="Scout G-1"/>
    <s v="MSTI-1"/>
    <s v="11/21/1992 1:45 p.m."/>
    <x v="35"/>
    <s v="Space Launch Complex 5 | Vandenberg SFB, CA, USA"/>
    <x v="1"/>
    <x v="1"/>
    <x v="1"/>
  </r>
  <r>
    <s v="Delta II | GPS IIA-7"/>
    <x v="0"/>
    <s v="United States Air Force"/>
    <s v="Delta II"/>
    <s v="GPS IIA-7"/>
    <s v="11/22/1992 11:54 p.m."/>
    <x v="35"/>
    <s v="Space Launch Complex 17A | Cape Canaveral, FL, USA"/>
    <x v="1"/>
    <x v="1"/>
    <x v="1"/>
  </r>
  <r>
    <s v="Tsiklon-3 | Tselina-D 67"/>
    <x v="0"/>
    <s v="Russian Space Forces"/>
    <s v="Tsiklon-3"/>
    <s v="Tselina-D 67"/>
    <s v="11/24/1992 4:09 a.m."/>
    <x v="35"/>
    <s v="32/2 | Plesetsk Cosmodrome, Russian Federation"/>
    <x v="3"/>
    <x v="3"/>
    <x v="3"/>
  </r>
  <r>
    <s v="Molniya 8K78M-PVB | US-K 71"/>
    <x v="0"/>
    <s v="Progress Rocket Space Center"/>
    <s v="Molniya 8K78M-PVB"/>
    <s v="US-K 71"/>
    <s v="11/25/1992 12:18 p.m."/>
    <x v="35"/>
    <s v="43/3 (43L) | Plesetsk Cosmodrome, Russian Federation"/>
    <x v="3"/>
    <x v="3"/>
    <x v="3"/>
  </r>
  <r>
    <s v="Proton | Gorizont 27"/>
    <x v="0"/>
    <s v="Khrunichev State Research and Production Space Center"/>
    <s v="Proton"/>
    <s v="Gorizont 27"/>
    <s v="11/27/1992 1:10 p.m."/>
    <x v="35"/>
    <s v="81/23 (81L) | Baikonur Cosmodrome, Republic of Kazakhstan"/>
    <x v="0"/>
    <x v="0"/>
    <x v="0"/>
  </r>
  <r>
    <s v="Titan 404A | KH-11 10"/>
    <x v="0"/>
    <s v="United States Air Force"/>
    <s v="Titan 404A"/>
    <s v="KH-11 10"/>
    <s v="11/28/1992 9:34 p.m."/>
    <x v="35"/>
    <s v="Space Launch Complex 4E | Vandenberg SFB, CA, USA"/>
    <x v="1"/>
    <x v="1"/>
    <x v="1"/>
  </r>
  <r>
    <s v="Ariane 42P | Superbird A1"/>
    <x v="0"/>
    <s v="Arianespace"/>
    <s v="Ariane 42P"/>
    <s v="Superbird A1"/>
    <s v="12/01/1992 10:48 p.m."/>
    <x v="35"/>
    <s v="Ariane Launch Area 2 | Kourou, French Guiana"/>
    <x v="7"/>
    <x v="7"/>
    <x v="7"/>
  </r>
  <r>
    <s v="Molniya 8K78M-PVB | Molniya-3 56L"/>
    <x v="0"/>
    <s v="Progress Rocket Space Center"/>
    <s v="Molniya 8K78M-PVB"/>
    <s v="Molniya-3 56L"/>
    <s v="12/02/1992 1:57 a.m."/>
    <x v="35"/>
    <s v="43/3 (43L) | Plesetsk Cosmodrome, Russian Federation"/>
    <x v="3"/>
    <x v="3"/>
    <x v="3"/>
  </r>
  <r>
    <s v="Space Shuttle Discovery / OV-103 | STS-53"/>
    <x v="0"/>
    <s v="Lockheed Space Operations Company"/>
    <s v="Space Shuttle"/>
    <s v="STS-53"/>
    <s v="12/02/1992 1:24 p.m."/>
    <x v="35"/>
    <s v="Launch Complex 39A | Kennedy Space Center, FL, USA"/>
    <x v="1"/>
    <x v="1"/>
    <x v="1"/>
  </r>
  <r>
    <s v="Soyuz U | Yantar-4KS1M 3"/>
    <x v="0"/>
    <s v="Russian Federal Space Agency (ROSCOSMOS)"/>
    <s v="Soyuz U"/>
    <s v="Yantar-4KS1M 3"/>
    <s v="12/09/1992 11:25 a.m."/>
    <x v="35"/>
    <s v="1/5 | Baikonur Cosmodrome, Republic of Kazakhstan"/>
    <x v="0"/>
    <x v="0"/>
    <x v="0"/>
  </r>
  <r>
    <s v="Proton | US-KMO 2"/>
    <x v="0"/>
    <s v="Khrunichev State Research and Production Space Center"/>
    <s v="Proton"/>
    <s v="US-KMO 2"/>
    <s v="12/17/1992 12:45 p.m."/>
    <x v="35"/>
    <s v="200/39 (200L) | Baikonur Cosmodrome, Republic of Kazakhstan"/>
    <x v="0"/>
    <x v="0"/>
    <x v="0"/>
  </r>
  <r>
    <s v="Delta II | GPS IIA-8"/>
    <x v="0"/>
    <s v="United States Air Force"/>
    <s v="Delta II"/>
    <s v="GPS IIA-8"/>
    <s v="12/18/1992 10:16 p.m."/>
    <x v="35"/>
    <s v="Space Launch Complex 17B | Cape Canaveral, FL, USA"/>
    <x v="1"/>
    <x v="1"/>
    <x v="1"/>
  </r>
  <r>
    <s v="Long March 2E | Optus B2"/>
    <x v="1"/>
    <s v="Ministry of Aerospace Industry"/>
    <s v="Long March 2E"/>
    <s v="Optus B2"/>
    <s v="12/21/1992 11:21 a.m."/>
    <x v="35"/>
    <s v="Launch Complex 2 (LC-2) | Xichang Satellite Launch Center, People's Republic of China"/>
    <x v="2"/>
    <x v="2"/>
    <x v="2"/>
  </r>
  <r>
    <s v="Soyuz U | Orlets-1 4"/>
    <x v="0"/>
    <s v="Russian Federal Space Agency (ROSCOSMOS)"/>
    <s v="Soyuz U"/>
    <s v="Orlets-1 4"/>
    <s v="12/22/1992 noon"/>
    <x v="35"/>
    <s v="31/6 | Baikonur Cosmodrome, Republic of Kazakhstan"/>
    <x v="0"/>
    <x v="0"/>
    <x v="0"/>
  </r>
  <r>
    <s v="Tsiklon-3 | Geo-IK 13"/>
    <x v="0"/>
    <s v="Russian Space Forces"/>
    <s v="Tsiklon-3"/>
    <s v="Geo-IK 13"/>
    <s v="12/22/1992 12:36 p.m."/>
    <x v="35"/>
    <s v="32/2 | Plesetsk Cosmodrome, Russian Federation"/>
    <x v="3"/>
    <x v="3"/>
    <x v="3"/>
  </r>
  <r>
    <s v="Zenit-2 | Tselina-2 12"/>
    <x v="0"/>
    <s v="Russian Federal Space Agency (ROSCOSMOS)"/>
    <s v="Zenit-2"/>
    <s v="Tselina-2 12"/>
    <s v="12/25/1992 5:56 a.m."/>
    <x v="35"/>
    <s v="45/1 | Baikonur Cosmodrome, Republic of Kazakhstan"/>
    <x v="0"/>
    <x v="0"/>
    <x v="0"/>
  </r>
  <r>
    <s v="Tsiklon-3 | Tselina-D 68"/>
    <x v="0"/>
    <s v="Russian Space Forces"/>
    <s v="Tsiklon-3"/>
    <s v="Tselina-D 68"/>
    <s v="12/25/1992 8:07 p.m."/>
    <x v="35"/>
    <s v="32/2 | Plesetsk Cosmodrome, Russian Federation"/>
    <x v="3"/>
    <x v="3"/>
    <x v="3"/>
  </r>
  <r>
    <s v="Soyuz-U-PVB | Bion 10"/>
    <x v="0"/>
    <s v="Russian Space Forces"/>
    <s v="Soyuz-U-PVB"/>
    <s v="Bion 10"/>
    <s v="12/29/1992 1:30 p.m."/>
    <x v="35"/>
    <s v="43/3 (43L) | Plesetsk Cosmodrome, Russian Federation"/>
    <x v="3"/>
    <x v="3"/>
    <x v="3"/>
  </r>
  <r>
    <s v="Kosmos-3M | Tsikada 19"/>
    <x v="0"/>
    <s v="Production Corporation Polyot"/>
    <s v="Kosmos-3M"/>
    <s v="Tsikada 19"/>
    <s v="01/12/1993 11:10 a.m."/>
    <x v="36"/>
    <s v="133/3 (133L) | Plesetsk Cosmodrome, Russian Federation"/>
    <x v="3"/>
    <x v="3"/>
    <x v="3"/>
  </r>
  <r>
    <s v="Molniya-M | Molniya-1T 85"/>
    <x v="0"/>
    <s v="Progress Rocket Space Center"/>
    <s v="Molniya-M"/>
    <s v="Molniya-1T 85"/>
    <s v="01/13/1993 1:49 a.m."/>
    <x v="36"/>
    <s v="43/4 (43R) | Plesetsk Cosmodrome, Russian Federation"/>
    <x v="3"/>
    <x v="3"/>
    <x v="3"/>
  </r>
  <r>
    <s v="Space Shuttle Endeavour / OV-105 | STS-54"/>
    <x v="0"/>
    <s v="Lockheed Space Operations Company"/>
    <s v="Space Shuttle"/>
    <s v="STS-54"/>
    <s v="01/13/1993 1:59 p.m."/>
    <x v="36"/>
    <s v="Launch Complex 39B | Kennedy Space Center, FL, USA"/>
    <x v="1"/>
    <x v="1"/>
    <x v="1"/>
  </r>
  <r>
    <s v="Soyuz U | Yantar-4K2 68"/>
    <x v="0"/>
    <s v="Russian Space Forces"/>
    <s v="Soyuz U"/>
    <s v="Yantar-4K2 68"/>
    <s v="01/19/1993 2:49 p.m."/>
    <x v="36"/>
    <s v="43/3 (43L) | Plesetsk Cosmodrome, Russian Federation"/>
    <x v="3"/>
    <x v="3"/>
    <x v="3"/>
  </r>
  <r>
    <s v="Soyuz-U2 | Soyuz TM-16"/>
    <x v="0"/>
    <s v="Russian Federal Space Agency (ROSCOSMOS)"/>
    <s v="Soyuz-U"/>
    <s v="Soyuz TM-16"/>
    <s v="01/24/1993 5:58 a.m."/>
    <x v="36"/>
    <s v="1/5 | Baikonur Cosmodrome, Republic of Kazakhstan"/>
    <x v="0"/>
    <x v="0"/>
    <x v="0"/>
  </r>
  <r>
    <s v="Molniya-M | US-K 72"/>
    <x v="0"/>
    <s v="Progress Rocket Space Center"/>
    <s v="Molniya-M"/>
    <s v="US-K 72"/>
    <s v="01/26/1993 3:55 p.m."/>
    <x v="36"/>
    <s v="16/2 | Plesetsk Cosmodrome, Russian Federation"/>
    <x v="3"/>
    <x v="3"/>
    <x v="3"/>
  </r>
  <r>
    <s v="Delta II | GPS IIA-9"/>
    <x v="0"/>
    <s v="United States Air Force"/>
    <s v="Delta II"/>
    <s v="GPS IIA-9"/>
    <s v="02/03/1993 2:55 a.m."/>
    <x v="36"/>
    <s v="Space Launch Complex 17A | Cape Canaveral, FL, USA"/>
    <x v="1"/>
    <x v="1"/>
    <x v="1"/>
  </r>
  <r>
    <s v="Kosmos-3M | Parus 79"/>
    <x v="0"/>
    <s v="Production Corporation Polyot"/>
    <s v="Kosmos-3M"/>
    <s v="Parus 79"/>
    <s v="02/09/1993 2:56 a.m."/>
    <x v="36"/>
    <s v="133/3 (133L) | Plesetsk Cosmodrome, Russian Federation"/>
    <x v="3"/>
    <x v="3"/>
    <x v="3"/>
  </r>
  <r>
    <s v="Pegasus | Satélite de Coleta de Dados-1 (SCD-1)"/>
    <x v="0"/>
    <s v="Orbital Sciences Corporation"/>
    <s v="Pegasus"/>
    <s v="—"/>
    <s v="02/09/1993 2:30 p.m."/>
    <x v="36"/>
    <s v="Cape Canaveral | Air launch to orbit"/>
    <x v="1"/>
    <x v="1"/>
    <x v="1"/>
  </r>
  <r>
    <s v="Proton | Uragan 51 to 53"/>
    <x v="0"/>
    <s v="Khrunichev State Research and Production Space Center"/>
    <s v="Proton"/>
    <s v="Uragan 51 to 53"/>
    <s v="02/17/1993 8:09 p.m."/>
    <x v="36"/>
    <s v="81/23 (81L) | Baikonur Cosmodrome, Republic of Kazakhstan"/>
    <x v="0"/>
    <x v="0"/>
    <x v="0"/>
  </r>
  <r>
    <s v="Mu-3S-II | Asuka"/>
    <x v="0"/>
    <s v="Institute of Space and Astronautical Science"/>
    <s v="Mu-3S-II"/>
    <s v="Asuka"/>
    <s v="02/20/1993 2:20 a.m."/>
    <x v="36"/>
    <s v="Mu Center | Uchinoura Space Center, Japan"/>
    <x v="5"/>
    <x v="5"/>
    <x v="5"/>
  </r>
  <r>
    <s v="Soyuz-U2 | Progress M-16"/>
    <x v="0"/>
    <s v="Russian Federal Space Agency (ROSCOSMOS)"/>
    <s v="Soyuz-U"/>
    <s v="—"/>
    <s v="02/21/1993 6:32 p.m."/>
    <x v="36"/>
    <s v="1/5 | Baikonur Cosmodrome, Republic of Kazakhstan"/>
    <x v="0"/>
    <x v="0"/>
    <x v="0"/>
  </r>
  <r>
    <s v="Proton | Raduga 29"/>
    <x v="0"/>
    <s v="Khrunichev State Research and Production Space Center"/>
    <s v="Proton"/>
    <s v="Raduga 29"/>
    <s v="03/25/1993 2:28 a.m."/>
    <x v="36"/>
    <s v="81/23 (81L) | Baikonur Cosmodrome, Republic of Kazakhstan"/>
    <x v="0"/>
    <x v="0"/>
    <x v="0"/>
  </r>
  <r>
    <s v="Start-1 | EKA-1"/>
    <x v="0"/>
    <s v="Russian Space Forces"/>
    <s v="Start-1"/>
    <s v="EKA-1"/>
    <s v="03/25/1993 1:15 p.m."/>
    <x v="36"/>
    <s v="158 | Plesetsk Cosmodrome, Russian Federation"/>
    <x v="3"/>
    <x v="3"/>
    <x v="3"/>
  </r>
  <r>
    <s v="Atlas I | UHF F/O F1"/>
    <x v="0"/>
    <s v="General Dynamics"/>
    <s v="Atlas I"/>
    <s v="UHF F/O F1"/>
    <s v="03/25/1993 9:38 p.m."/>
    <x v="36"/>
    <s v="Launch Complex 36B | Cape Canaveral, FL, USA"/>
    <x v="1"/>
    <x v="1"/>
    <x v="1"/>
  </r>
  <r>
    <s v="Zenit-2 | Tselina-2 13"/>
    <x v="0"/>
    <s v="Russian Federal Space Agency (ROSCOSMOS)"/>
    <s v="Zenit-2"/>
    <s v="Tselina-2 13"/>
    <s v="03/26/1993 2:21 a.m."/>
    <x v="36"/>
    <s v="45/1 | Baikonur Cosmodrome, Republic of Kazakhstan"/>
    <x v="0"/>
    <x v="0"/>
    <x v="0"/>
  </r>
  <r>
    <s v="Delta II | GPS IIA-10"/>
    <x v="0"/>
    <s v="United States Air Force"/>
    <s v="Delta II"/>
    <s v="GPS IIA-10"/>
    <s v="03/30/1993 3:09 a.m."/>
    <x v="36"/>
    <s v="Space Launch Complex 17A | Cape Canaveral, FL, USA"/>
    <x v="1"/>
    <x v="1"/>
    <x v="1"/>
  </r>
  <r>
    <s v="Tsiklon-2 | US-PM 1"/>
    <x v="0"/>
    <s v="Russian Federal Space Agency (ROSCOSMOS)"/>
    <s v="Tsiklon-2"/>
    <s v="US-PM 1"/>
    <s v="03/30/1993 noon"/>
    <x v="36"/>
    <s v="90/20 | Baikonur Cosmodrome, Republic of Kazakhstan"/>
    <x v="0"/>
    <x v="0"/>
    <x v="0"/>
  </r>
  <r>
    <s v="Soyuz-U2 | Progress M-17"/>
    <x v="0"/>
    <s v="Russian Federal Space Agency (ROSCOSMOS)"/>
    <s v="Soyuz-U"/>
    <s v="—"/>
    <s v="03/31/1993 3:34 a.m."/>
    <x v="36"/>
    <s v="1/5 | Baikonur Cosmodrome, Republic of Kazakhstan"/>
    <x v="0"/>
    <x v="0"/>
    <x v="0"/>
  </r>
  <r>
    <s v="Kosmos-3M | Parus 80"/>
    <x v="0"/>
    <s v="Production Corporation Polyot"/>
    <s v="Kosmos-3M"/>
    <s v="Parus 80"/>
    <s v="04/01/1993 6:57 p.m."/>
    <x v="36"/>
    <s v="133/3 (133L) | Plesetsk Cosmodrome, Russian Federation"/>
    <x v="3"/>
    <x v="3"/>
    <x v="3"/>
  </r>
  <r>
    <s v="Soyuz U | Yantar-4K2 69"/>
    <x v="0"/>
    <s v="Russian Space Forces"/>
    <s v="Soyuz U"/>
    <s v="Yantar-4K2 69"/>
    <s v="04/02/1993 2:30 p.m."/>
    <x v="36"/>
    <s v="16/2 | Plesetsk Cosmodrome, Russian Federation"/>
    <x v="3"/>
    <x v="3"/>
    <x v="3"/>
  </r>
  <r>
    <s v="Molniya-M | US-K 73"/>
    <x v="0"/>
    <s v="Progress Rocket Space Center"/>
    <s v="Molniya-M"/>
    <s v="US-K 73"/>
    <s v="04/06/1993 7:07 p.m."/>
    <x v="36"/>
    <s v="43/4 (43R) | Plesetsk Cosmodrome, Russian Federation"/>
    <x v="3"/>
    <x v="3"/>
    <x v="3"/>
  </r>
  <r>
    <s v="Space Shuttle Discovery / OV-103 | STS-56"/>
    <x v="0"/>
    <s v="Lockheed Space Operations Company"/>
    <s v="Space Shuttle"/>
    <s v="STS-56"/>
    <s v="04/08/1993 5:29 a.m."/>
    <x v="36"/>
    <s v="Launch Complex 39B | Kennedy Space Center, FL, USA"/>
    <x v="1"/>
    <x v="1"/>
    <x v="1"/>
  </r>
  <r>
    <s v="Tsiklon-3 | Tselina-R 4"/>
    <x v="0"/>
    <s v="Russian Space Forces"/>
    <s v="Tsiklon-3"/>
    <s v="Tselina-R 4"/>
    <s v="04/16/1993 7:49 a.m."/>
    <x v="36"/>
    <s v="32/1 | Plesetsk Cosmodrome, Russian Federation"/>
    <x v="3"/>
    <x v="3"/>
    <x v="3"/>
  </r>
  <r>
    <s v="Molniya-M | Molniya-3 57L"/>
    <x v="0"/>
    <s v="Progress Rocket Space Center"/>
    <s v="Molniya-M"/>
    <s v="Molniya-3 57L"/>
    <s v="04/21/1993 12:23 a.m."/>
    <x v="36"/>
    <s v="43/4 (43R) | Plesetsk Cosmodrome, Russian Federation"/>
    <x v="3"/>
    <x v="3"/>
    <x v="3"/>
  </r>
  <r>
    <s v="Pegasus | Array of Low Energy X-ray Imaging Sensors (ALEXIS)"/>
    <x v="0"/>
    <s v="Orbital Sciences Corporation"/>
    <s v="Pegasus"/>
    <s v="—"/>
    <s v="04/25/1993 1:56 p.m."/>
    <x v="36"/>
    <s v="Edwards Air Force Base | Air launch to orbit"/>
    <x v="1"/>
    <x v="1"/>
    <x v="1"/>
  </r>
  <r>
    <s v="Space Shuttle Columbia / OV-102 | STS-55"/>
    <x v="0"/>
    <s v="Lockheed Space Operations Company"/>
    <s v="Space Shuttle"/>
    <s v="STS-55"/>
    <s v="04/26/1993 2:50 p.m."/>
    <x v="36"/>
    <s v="Launch Complex 39A | Kennedy Space Center, FL, USA"/>
    <x v="1"/>
    <x v="1"/>
    <x v="1"/>
  </r>
  <r>
    <s v="Soyuz U | Yantar-1KFT 16"/>
    <x v="0"/>
    <s v="Russian Federal Space Agency (ROSCOSMOS)"/>
    <s v="Soyuz U"/>
    <s v="Yantar-1KFT 16"/>
    <s v="04/27/1993 10:35 a.m."/>
    <x v="36"/>
    <s v="31/6 | Baikonur Cosmodrome, Republic of Kazakhstan"/>
    <x v="0"/>
    <x v="0"/>
    <x v="0"/>
  </r>
  <r>
    <s v="Tsiklon-2 | US-PM 2"/>
    <x v="0"/>
    <s v="Russian Federal Space Agency (ROSCOSMOS)"/>
    <s v="Tsiklon-2"/>
    <s v="US-PM 2"/>
    <s v="04/28/1993 3:39 a.m."/>
    <x v="36"/>
    <s v="90/20 | Baikonur Cosmodrome, Republic of Kazakhstan"/>
    <x v="0"/>
    <x v="0"/>
    <x v="0"/>
  </r>
  <r>
    <s v="Tsiklon-3 | Strela-3 89 to 94"/>
    <x v="0"/>
    <s v="Russian Space Forces"/>
    <s v="Tsiklon-3"/>
    <s v="Strela-3 89 to 94"/>
    <s v="05/11/1993 2:56 p.m."/>
    <x v="36"/>
    <s v="32/1 | Plesetsk Cosmodrome, Russian Federation"/>
    <x v="3"/>
    <x v="3"/>
    <x v="3"/>
  </r>
  <r>
    <s v="Ariane 42L | Astra 1C &amp; Arsene"/>
    <x v="0"/>
    <s v="Arianespace"/>
    <s v="Ariane 42L"/>
    <s v="Astra 1C &amp; Arsene"/>
    <s v="05/12/1993 12:56 a.m."/>
    <x v="36"/>
    <s v="Ariane Launch Area 2 | Kourou, French Guiana"/>
    <x v="7"/>
    <x v="7"/>
    <x v="7"/>
  </r>
  <r>
    <s v="Delta II | GPS IIA-11"/>
    <x v="0"/>
    <s v="United States Air Force"/>
    <s v="Delta II"/>
    <s v="GPS IIA-11"/>
    <s v="05/13/1993 12:07 a.m."/>
    <x v="36"/>
    <s v="Space Launch Complex 17A | Cape Canaveral, FL, USA"/>
    <x v="1"/>
    <x v="1"/>
    <x v="1"/>
  </r>
  <r>
    <s v="Soyuz U | Resurs-F2 9"/>
    <x v="0"/>
    <s v="Russian Space Forces"/>
    <s v="Soyuz U"/>
    <s v="Resurs-F2 9"/>
    <s v="05/21/1993 9:15 a.m."/>
    <x v="36"/>
    <s v="16/2 | Plesetsk Cosmodrome, Russian Federation"/>
    <x v="3"/>
    <x v="3"/>
    <x v="3"/>
  </r>
  <r>
    <s v="Soyuz-U2 | Progress M-18"/>
    <x v="0"/>
    <s v="Russian Federal Space Agency (ROSCOSMOS)"/>
    <s v="Soyuz-U"/>
    <s v="—"/>
    <s v="05/22/1993 6:41 a.m."/>
    <x v="36"/>
    <s v="1/5 | Baikonur Cosmodrome, Republic of Kazakhstan"/>
    <x v="0"/>
    <x v="0"/>
    <x v="0"/>
  </r>
  <r>
    <s v="Molniya-M | Molniya-1T 86"/>
    <x v="0"/>
    <s v="Progress Rocket Space Center"/>
    <s v="Molniya-M"/>
    <s v="Molniya-1T 86"/>
    <s v="05/26/1993 3:23 a.m."/>
    <x v="36"/>
    <s v="43/4 (43R) | Plesetsk Cosmodrome, Russian Federation"/>
    <x v="3"/>
    <x v="3"/>
    <x v="3"/>
  </r>
  <r>
    <s v="Proton | Gorizont 39L"/>
    <x v="1"/>
    <s v="Khrunichev State Research and Production Space Center"/>
    <s v="Proton"/>
    <s v="Gorizont 39L"/>
    <s v="05/27/1993 1:22 a.m."/>
    <x v="36"/>
    <s v="81/23 (81L) | Baikonur Cosmodrome, Republic of Kazakhstan"/>
    <x v="0"/>
    <x v="0"/>
    <x v="0"/>
  </r>
  <r>
    <s v="Kosmos-3M | Strela-2M 51"/>
    <x v="0"/>
    <s v="Production Corporation Polyot"/>
    <s v="Kosmos-3M"/>
    <s v="Strela-2M 51"/>
    <s v="06/16/1993 4:17 a.m."/>
    <x v="36"/>
    <s v="132/1 (132L) | Plesetsk Cosmodrome, Russian Federation"/>
    <x v="3"/>
    <x v="3"/>
    <x v="3"/>
  </r>
  <r>
    <s v="Space Shuttle Endeavour / OV-105 | STS-57"/>
    <x v="0"/>
    <s v="Lockheed Space Operations Company"/>
    <s v="Space Shuttle"/>
    <s v="STS-57"/>
    <s v="06/21/1993 1:07 p.m."/>
    <x v="36"/>
    <s v="Launch Complex 39B | Kennedy Space Center, FL, USA"/>
    <x v="1"/>
    <x v="1"/>
    <x v="1"/>
  </r>
  <r>
    <s v="Tsiklon-3 | Strela-3 95 to 100"/>
    <x v="0"/>
    <s v="Russian Space Forces"/>
    <s v="Tsiklon-3"/>
    <s v="Strela-3 95 to 100"/>
    <s v="06/24/1993 4:12 a.m."/>
    <x v="36"/>
    <s v="32/1 | Plesetsk Cosmodrome, Russian Federation"/>
    <x v="3"/>
    <x v="3"/>
    <x v="3"/>
  </r>
  <r>
    <s v="Ariane 42P | Galaxy 4H"/>
    <x v="0"/>
    <s v="Arianespace"/>
    <s v="Ariane 42P"/>
    <s v="Galaxy 4H"/>
    <s v="06/25/1993 12:18 a.m."/>
    <x v="36"/>
    <s v="Ariane Launch Area 2 | Kourou, French Guiana"/>
    <x v="7"/>
    <x v="7"/>
    <x v="7"/>
  </r>
  <r>
    <s v="Soyuz-U-PVB | Resurs-F 18"/>
    <x v="0"/>
    <s v="Russian Space Forces"/>
    <s v="Soyuz-U-PVB"/>
    <s v="Resurs-F 18"/>
    <s v="06/25/1993 8:20 a.m."/>
    <x v="36"/>
    <s v="16/2 | Plesetsk Cosmodrome, Russian Federation"/>
    <x v="3"/>
    <x v="3"/>
    <x v="3"/>
  </r>
  <r>
    <s v="Scout G-1 | RADCAL"/>
    <x v="0"/>
    <s v="United States Air Force"/>
    <s v="Scout G-1"/>
    <s v="RADCAL"/>
    <s v="06/25/1993 11:30 p.m."/>
    <x v="36"/>
    <s v="Space Launch Complex 5 | Vandenberg SFB, CA, USA"/>
    <x v="1"/>
    <x v="1"/>
    <x v="1"/>
  </r>
  <r>
    <s v="Delta II | GPS IIA-12"/>
    <x v="0"/>
    <s v="United States Air Force"/>
    <s v="Delta II"/>
    <s v="GPS IIA-12"/>
    <s v="06/26/1993 1:27 p.m."/>
    <x v="36"/>
    <s v="Space Launch Complex 17A | Cape Canaveral, FL, USA"/>
    <x v="1"/>
    <x v="1"/>
    <x v="1"/>
  </r>
  <r>
    <s v="Soyuz-U2 | Soyuz TM-17"/>
    <x v="0"/>
    <s v="Russian Federal Space Agency (ROSCOSMOS)"/>
    <s v="Soyuz-U"/>
    <s v="Soyuz TM-17"/>
    <s v="07/01/1993 2:32 p.m."/>
    <x v="36"/>
    <s v="1/5 | Baikonur Cosmodrome, Republic of Kazakhstan"/>
    <x v="0"/>
    <x v="0"/>
    <x v="0"/>
  </r>
  <r>
    <s v="Tsiklon-2 | US-PM 3"/>
    <x v="0"/>
    <s v="Russian Federal Space Agency (ROSCOSMOS)"/>
    <s v="Tsiklon-2"/>
    <s v="US-PM 3"/>
    <s v="07/07/1993 7:15 a.m."/>
    <x v="36"/>
    <s v="90/20 | Baikonur Cosmodrome, Republic of Kazakhstan"/>
    <x v="0"/>
    <x v="0"/>
    <x v="0"/>
  </r>
  <r>
    <s v="Soyuz-U-PVB | Yantar-4K2 70"/>
    <x v="0"/>
    <s v="Russian Space Forces"/>
    <s v="Soyuz-U-PVB"/>
    <s v="Yantar-4K2 70"/>
    <s v="07/14/1993 2:40 p.m."/>
    <x v="36"/>
    <s v="43/3 (43L) | Plesetsk Cosmodrome, Russian Federation"/>
    <x v="3"/>
    <x v="3"/>
    <x v="3"/>
  </r>
  <r>
    <s v="Atlas II | DSCS-3 B9"/>
    <x v="0"/>
    <s v="United States Air Force"/>
    <s v="Atlas II"/>
    <s v="DSCS-3 B9"/>
    <s v="07/19/1993 10:04 p.m."/>
    <x v="36"/>
    <s v="Launch Complex 36A | Cape Canaveral, FL, USA"/>
    <x v="1"/>
    <x v="1"/>
    <x v="1"/>
  </r>
  <r>
    <s v="Soyuz-U-PVB | Zenit-8 101"/>
    <x v="0"/>
    <s v="Russian Space Forces"/>
    <s v="Soyuz-U-PVB"/>
    <s v="Zenit-8 101"/>
    <s v="07/22/1993 8:45 a.m."/>
    <x v="36"/>
    <s v="43/3 (43L) | Plesetsk Cosmodrome, Russian Federation"/>
    <x v="3"/>
    <x v="3"/>
    <x v="3"/>
  </r>
  <r>
    <s v="Ariane 44L | Hispasat 1B &amp; Insat 2B"/>
    <x v="0"/>
    <s v="Arianespace"/>
    <s v="Ariane 44L"/>
    <s v="Hispasat 1B &amp; Insat 2B"/>
    <s v="07/22/1993 10:58 p.m."/>
    <x v="36"/>
    <s v="Ariane Launch Area 2 | Kourou, French Guiana"/>
    <x v="7"/>
    <x v="7"/>
    <x v="7"/>
  </r>
  <r>
    <s v="Titan 403A | SLDCOM 3"/>
    <x v="1"/>
    <s v="United States Air Force"/>
    <s v="Titan 403A"/>
    <s v="SLDCOM 3"/>
    <s v="08/02/1993 7:59 p.m."/>
    <x v="36"/>
    <s v="Space Launch Complex 4E | Vandenberg SFB, CA, USA"/>
    <x v="1"/>
    <x v="1"/>
    <x v="1"/>
  </r>
  <r>
    <s v="Molniya-M | Molniya-3 58L"/>
    <x v="0"/>
    <s v="Progress Rocket Space Center"/>
    <s v="Molniya-M"/>
    <s v="Molniya-3 58L"/>
    <s v="08/04/1993 12:52 a.m."/>
    <x v="36"/>
    <s v="43/3 (43L) | Plesetsk Cosmodrome, Russian Federation"/>
    <x v="3"/>
    <x v="3"/>
    <x v="3"/>
  </r>
  <r>
    <s v="Atlas E | NOAA 13"/>
    <x v="0"/>
    <s v="United States Air Force"/>
    <s v="Atlas E"/>
    <s v="NOAA 13"/>
    <s v="08/09/1993 10:02 a.m."/>
    <x v="36"/>
    <s v="Space Launch Complex 3W | Vandenberg SFB, CA, USA"/>
    <x v="1"/>
    <x v="1"/>
    <x v="1"/>
  </r>
  <r>
    <s v="Molniya-M | US-K 74"/>
    <x v="0"/>
    <s v="Progress Rocket Space Center"/>
    <s v="Molniya-M"/>
    <s v="US-K 74"/>
    <s v="08/10/1993 2:53 p.m."/>
    <x v="36"/>
    <s v="16/2 | Plesetsk Cosmodrome, Russian Federation"/>
    <x v="3"/>
    <x v="3"/>
    <x v="3"/>
  </r>
  <r>
    <s v="Soyuz U | Progress M-19"/>
    <x v="0"/>
    <s v="Russian Federal Space Agency (ROSCOSMOS)"/>
    <s v="Soyuz U"/>
    <s v="—"/>
    <s v="08/10/1993 10:23 p.m."/>
    <x v="36"/>
    <s v="1/5 | Baikonur Cosmodrome, Republic of Kazakhstan"/>
    <x v="0"/>
    <x v="0"/>
    <x v="0"/>
  </r>
  <r>
    <s v="Soyuz-U-PVB | Resurs-F 19"/>
    <x v="0"/>
    <s v="Russian Space Forces"/>
    <s v="Soyuz-U-PVB"/>
    <s v="Resurs-F 19"/>
    <s v="08/24/1993 10:45 a.m."/>
    <x v="36"/>
    <s v="16/2 | Plesetsk Cosmodrome, Russian Federation"/>
    <x v="3"/>
    <x v="3"/>
    <x v="3"/>
  </r>
  <r>
    <s v="Delta II | GPS IIA-13"/>
    <x v="0"/>
    <s v="United States Air Force"/>
    <s v="Delta II"/>
    <s v="GPS IIA-13"/>
    <s v="08/30/1993 12:38 p.m."/>
    <x v="36"/>
    <s v="Space Launch Complex 17B | Cape Canaveral, FL, USA"/>
    <x v="1"/>
    <x v="1"/>
    <x v="1"/>
  </r>
  <r>
    <s v="Tsiklon-3 | Meteor-2 21"/>
    <x v="0"/>
    <s v="Russian Space Forces"/>
    <s v="Tsiklon-3"/>
    <s v="Meteor-2 21"/>
    <s v="08/31/1993 4:40 a.m."/>
    <x v="36"/>
    <s v="32/1 | Plesetsk Cosmodrome, Russian Federation"/>
    <x v="3"/>
    <x v="3"/>
    <x v="3"/>
  </r>
  <r>
    <s v="Atlas I | UHF F/O F2"/>
    <x v="0"/>
    <s v="General Dynamics"/>
    <s v="Atlas I"/>
    <s v="UHF F/O F2"/>
    <s v="09/03/1993 11:17 a.m."/>
    <x v="36"/>
    <s v="Launch Complex 36B | Cape Canaveral, FL, USA"/>
    <x v="1"/>
    <x v="1"/>
    <x v="1"/>
  </r>
  <r>
    <s v="Soyuz-U | Orlets-1 5"/>
    <x v="0"/>
    <s v="Russian Federal Space Agency (ROSCOSMOS)"/>
    <s v="Soyuz-U"/>
    <s v="Orlets-1 5"/>
    <s v="09/07/1993 1:25 p.m."/>
    <x v="36"/>
    <s v="31/6 | Baikonur Cosmodrome, Republic of Kazakhstan"/>
    <x v="0"/>
    <x v="0"/>
    <x v="0"/>
  </r>
  <r>
    <s v="Space Shuttle Discovery / OV-103 | STS-51"/>
    <x v="0"/>
    <s v="Lockheed Space Operations Company"/>
    <s v="Space Shuttle"/>
    <s v="STS-51"/>
    <s v="09/12/1993 11:45 a.m."/>
    <x v="36"/>
    <s v="Launch Complex 39B | Kennedy Space Center, FL, USA"/>
    <x v="1"/>
    <x v="1"/>
    <x v="1"/>
  </r>
  <r>
    <s v="Zenit-2 | Tselina-2 14"/>
    <x v="0"/>
    <s v="Russian Federal Space Agency (ROSCOSMOS)"/>
    <s v="Zenit-2"/>
    <s v="Tselina-2 14"/>
    <s v="09/16/1993 7:36 a.m."/>
    <x v="36"/>
    <s v="45/1 | Baikonur Cosmodrome, Republic of Kazakhstan"/>
    <x v="0"/>
    <x v="0"/>
    <x v="0"/>
  </r>
  <r>
    <s v="Tsiklon-2 | US-PM 4"/>
    <x v="0"/>
    <s v="Russian Federal Space Agency (ROSCOSMOS)"/>
    <s v="Tsiklon-2"/>
    <s v="US-PM 4"/>
    <s v="09/17/1993 12:43 a.m."/>
    <x v="36"/>
    <s v="90/20 | Baikonur Cosmodrome, Republic of Kazakhstan"/>
    <x v="0"/>
    <x v="0"/>
    <x v="0"/>
  </r>
  <r>
    <s v="PSLV | IRS-P1"/>
    <x v="1"/>
    <s v="Indian Space Research Organization"/>
    <s v="PSLV"/>
    <s v="IRS-P1"/>
    <s v="09/20/1993 5:12 a.m."/>
    <x v="36"/>
    <s v="Satish Dhawan Space Centre First Launch Pad | Satish Dhawan Space Centre, India"/>
    <x v="8"/>
    <x v="8"/>
    <x v="8"/>
  </r>
  <r>
    <s v="Ariane 40 | SPOT 3"/>
    <x v="0"/>
    <s v="Arianespace"/>
    <s v="Ariane 40"/>
    <s v="SPOT 3"/>
    <s v="09/26/1993 1:45 a.m."/>
    <x v="36"/>
    <s v="Ariane Launch Area 2 | Kourou, French Guiana"/>
    <x v="7"/>
    <x v="7"/>
    <x v="7"/>
  </r>
  <r>
    <s v="Proton | Raduga 30"/>
    <x v="0"/>
    <s v="Khrunichev State Research and Production Space Center"/>
    <s v="Proton"/>
    <s v="Raduga 30"/>
    <s v="09/30/1993 5:05 p.m."/>
    <x v="36"/>
    <s v="81/23 (81L) | Baikonur Cosmodrome, Republic of Kazakhstan"/>
    <x v="0"/>
    <x v="0"/>
    <x v="0"/>
  </r>
  <r>
    <s v="Titan II SLV | Landsat 6"/>
    <x v="1"/>
    <s v="United States Air Force"/>
    <s v="Titan II SLV"/>
    <s v="Landsat 6"/>
    <s v="10/05/1993 5:56 p.m."/>
    <x v="36"/>
    <s v="Space Launch Complex 4W | Vandenberg SFB, CA, USA"/>
    <x v="1"/>
    <x v="1"/>
    <x v="1"/>
  </r>
  <r>
    <s v="Long March 2 | FSW-1 5"/>
    <x v="0"/>
    <s v="China Aerospace Corporation"/>
    <s v="Long March 2"/>
    <s v="FSW-1 5"/>
    <s v="10/08/1993 8 a.m."/>
    <x v="36"/>
    <s v="Launch Area 2B | Jiuquan, People's Republic of China"/>
    <x v="2"/>
    <x v="2"/>
    <x v="2"/>
  </r>
  <r>
    <s v="Soyuz U | Progress M-20"/>
    <x v="0"/>
    <s v="Russian Federal Space Agency (ROSCOSMOS)"/>
    <s v="Soyuz U"/>
    <s v="—"/>
    <s v="10/11/1993 9:33 p.m."/>
    <x v="36"/>
    <s v="1/5 | Baikonur Cosmodrome, Republic of Kazakhstan"/>
    <x v="0"/>
    <x v="0"/>
    <x v="0"/>
  </r>
  <r>
    <s v="Space Shuttle Columbia / OV-102 | STS-58"/>
    <x v="0"/>
    <s v="Lockheed Space Operations Company"/>
    <s v="Space Shuttle"/>
    <s v="STS-58"/>
    <s v="10/18/1993 2:53 p.m."/>
    <x v="36"/>
    <s v="Launch Complex 39B | Kennedy Space Center, FL, USA"/>
    <x v="1"/>
    <x v="1"/>
    <x v="1"/>
  </r>
  <r>
    <s v="Ariane 44LP | INTELSAT 701"/>
    <x v="0"/>
    <s v="Arianespace"/>
    <s v="Ariane 44LP"/>
    <s v="INTELSAT 701"/>
    <s v="10/22/1993 6:46 a.m."/>
    <x v="36"/>
    <s v="Ariane Launch Area 2 | Kourou, French Guiana"/>
    <x v="7"/>
    <x v="7"/>
    <x v="7"/>
  </r>
  <r>
    <s v="Kosmos-3M | Taifun-1B 13"/>
    <x v="0"/>
    <s v="Production Corporation Polyot"/>
    <s v="Kosmos-3M"/>
    <s v="Taifun-1B 13"/>
    <s v="10/26/1993 1 p.m."/>
    <x v="36"/>
    <s v="132/1 (132L) | Plesetsk Cosmodrome, Russian Federation"/>
    <x v="3"/>
    <x v="3"/>
    <x v="3"/>
  </r>
  <r>
    <s v="Delta II | GPS IIA-14"/>
    <x v="0"/>
    <s v="United States Air Force"/>
    <s v="Delta II"/>
    <s v="GPS IIA-14"/>
    <s v="10/26/1993 5:04 p.m."/>
    <x v="36"/>
    <s v="Space Launch Complex 17B | Cape Canaveral, FL, USA"/>
    <x v="1"/>
    <x v="1"/>
    <x v="1"/>
  </r>
  <r>
    <s v="Proton | Gorizont 28"/>
    <x v="0"/>
    <s v="Khrunichev State Research and Production Space Center"/>
    <s v="Proton"/>
    <s v="Gorizont 28"/>
    <s v="10/28/1993 3:17 p.m."/>
    <x v="36"/>
    <s v="81/23 (81L) | Baikonur Cosmodrome, Republic of Kazakhstan"/>
    <x v="0"/>
    <x v="0"/>
    <x v="0"/>
  </r>
  <r>
    <s v="Kosmos-3M | Parus 81"/>
    <x v="0"/>
    <s v="Production Corporation Polyot"/>
    <s v="Kosmos-3M"/>
    <s v="Parus 81"/>
    <s v="11/02/1993 12:10 p.m."/>
    <x v="36"/>
    <s v="132/1 (132L) | Plesetsk Cosmodrome, Russian Federation"/>
    <x v="3"/>
    <x v="3"/>
    <x v="3"/>
  </r>
  <r>
    <s v="Soyuz U | Yantar-4KS1M 4"/>
    <x v="0"/>
    <s v="Russian Federal Space Agency (ROSCOSMOS)"/>
    <s v="Soyuz U"/>
    <s v="Yantar-4KS1M 4"/>
    <s v="11/05/1993 8:25 a.m."/>
    <x v="36"/>
    <s v="1/5 | Baikonur Cosmodrome, Republic of Kazakhstan"/>
    <x v="0"/>
    <x v="0"/>
    <x v="0"/>
  </r>
  <r>
    <s v="Proton | Rimsat G1"/>
    <x v="0"/>
    <s v="Khrunichev State Research and Production Space Center"/>
    <s v="Proton"/>
    <s v="Rimsat G1"/>
    <s v="11/18/1993 1:54 p.m."/>
    <x v="36"/>
    <s v="81/23 (81L) | Baikonur Cosmodrome, Republic of Kazakhstan"/>
    <x v="0"/>
    <x v="0"/>
    <x v="0"/>
  </r>
  <r>
    <s v="Ariane 44LP | Solidaridad 1 &amp; Meteosat 6"/>
    <x v="0"/>
    <s v="Arianespace"/>
    <s v="Ariane 44LP"/>
    <s v="Solidaridad 1 &amp; Meteosat 6"/>
    <s v="11/20/1993 1:17 a.m."/>
    <x v="36"/>
    <s v="Ariane Launch Area 2 | Kourou, French Guiana"/>
    <x v="7"/>
    <x v="7"/>
    <x v="7"/>
  </r>
  <r>
    <s v="Atlas II | DSCS-3 B10"/>
    <x v="0"/>
    <s v="United States Air Force"/>
    <s v="Atlas II"/>
    <s v="DSCS-3 B10"/>
    <s v="11/28/1993 11:40 p.m."/>
    <x v="36"/>
    <s v="Launch Complex 36A | Cape Canaveral, FL, USA"/>
    <x v="1"/>
    <x v="1"/>
    <x v="1"/>
  </r>
  <r>
    <s v="Space Shuttle Endeavour / OV-105 | STS-61"/>
    <x v="0"/>
    <s v="Lockheed Space Operations Company"/>
    <s v="Space Shuttle"/>
    <s v="STS-61"/>
    <s v="12/02/1993 9:27 a.m."/>
    <x v="36"/>
    <s v="Launch Complex 39B | Kennedy Space Center, FL, USA"/>
    <x v="1"/>
    <x v="1"/>
    <x v="1"/>
  </r>
  <r>
    <s v="Delta II | NATO 4B"/>
    <x v="0"/>
    <s v="United States Air Force"/>
    <s v="Delta II"/>
    <s v="NATO 4B"/>
    <s v="12/08/1993 12:48 a.m."/>
    <x v="36"/>
    <s v="Space Launch Complex 17A | Cape Canaveral, FL, USA"/>
    <x v="1"/>
    <x v="1"/>
    <x v="1"/>
  </r>
  <r>
    <s v="Atlas IIAS | Telstar 401"/>
    <x v="0"/>
    <s v="United States Air Force"/>
    <s v="Atlas IIAS"/>
    <s v="Telstar 401"/>
    <s v="12/16/1993 12:40 a.m."/>
    <x v="36"/>
    <s v="Launch Complex 36B | Cape Canaveral, FL, USA"/>
    <x v="1"/>
    <x v="1"/>
    <x v="1"/>
  </r>
  <r>
    <s v="Ariane 44L | DirecTV 1 &amp; Thaicom 1"/>
    <x v="0"/>
    <s v="Arianespace"/>
    <s v="Ariane 44L"/>
    <s v="DirecTV 1 &amp; Thaicom 1"/>
    <s v="12/18/1993 1:27 a.m."/>
    <x v="36"/>
    <s v="Ariane Launch Area 2 | Kourou, French Guiana"/>
    <x v="7"/>
    <x v="7"/>
    <x v="7"/>
  </r>
  <r>
    <s v="Molniya-M | Molniya-1T 87"/>
    <x v="0"/>
    <s v="Progress Rocket Space Center"/>
    <s v="Molniya-M"/>
    <s v="Molniya-1T 87"/>
    <s v="12/22/1993 8:37 p.m."/>
    <x v="36"/>
    <s v="43/3 (43L) | Plesetsk Cosmodrome, Russian Federation"/>
    <x v="3"/>
    <x v="3"/>
    <x v="3"/>
  </r>
  <r>
    <s v="Soyuz-U2 | Soyuz TM-18"/>
    <x v="0"/>
    <s v="Russian Federal Space Agency (ROSCOSMOS)"/>
    <s v="Soyuz-U"/>
    <s v="Soyuz TM-18"/>
    <s v="01/08/1994 10:05 a.m."/>
    <x v="37"/>
    <s v="1/5 | Baikonur Cosmodrome, Republic of Kazakhstan"/>
    <x v="0"/>
    <x v="0"/>
    <x v="0"/>
  </r>
  <r>
    <s v="Proton-K/DM-2M | Gals 1"/>
    <x v="0"/>
    <s v="Khrunichev State Research and Production Space Center"/>
    <s v="Proton-K/DM-2M"/>
    <s v="Gals 1"/>
    <s v="01/20/1994 9:49 a.m."/>
    <x v="37"/>
    <s v="81/23 (81L) | Baikonur Cosmodrome, Republic of Kazakhstan"/>
    <x v="0"/>
    <x v="0"/>
    <x v="0"/>
  </r>
  <r>
    <s v="Ariane 44LP | Eutelsat 2 F5 &amp; Türksat 1A"/>
    <x v="1"/>
    <s v="Arianespace"/>
    <s v="Ariane 44LP"/>
    <s v="Eutelsat 2 F5 &amp; Türksat 1A"/>
    <s v="01/24/1994 9:37 p.m."/>
    <x v="37"/>
    <s v="Ariane Launch Area 2 | Kourou, French Guiana"/>
    <x v="7"/>
    <x v="7"/>
    <x v="7"/>
  </r>
  <r>
    <s v="Tsiklon-3 | Meteor-3 6"/>
    <x v="0"/>
    <s v="Russian Space Forces"/>
    <s v="Tsiklon-3"/>
    <s v="Meteor-3 6"/>
    <s v="01/25/1994 12:25 a.m."/>
    <x v="37"/>
    <s v="32/1 | Plesetsk Cosmodrome, Russian Federation"/>
    <x v="3"/>
    <x v="3"/>
    <x v="3"/>
  </r>
  <r>
    <s v="Titan II SLV | Clementine 1"/>
    <x v="0"/>
    <s v="United States Air Force"/>
    <s v="Titan II SLV"/>
    <s v="Clementine 1"/>
    <s v="01/25/1994 4:34 p.m."/>
    <x v="37"/>
    <s v="Space Launch Complex 4W | Vandenberg SFB, CA, USA"/>
    <x v="1"/>
    <x v="1"/>
    <x v="1"/>
  </r>
  <r>
    <s v="Soyuz U | Progress M-21"/>
    <x v="0"/>
    <s v="Russian Federal Space Agency (ROSCOSMOS)"/>
    <s v="Soyuz U"/>
    <s v="—"/>
    <s v="01/28/1994 2:12 a.m."/>
    <x v="37"/>
    <s v="1/5 | Baikonur Cosmodrome, Republic of Kazakhstan"/>
    <x v="0"/>
    <x v="0"/>
    <x v="0"/>
  </r>
  <r>
    <s v="Space Shuttle Discovery / OV-103 | STS-60"/>
    <x v="0"/>
    <s v="Lockheed Space Operations Company"/>
    <s v="Space Shuttle"/>
    <s v="STS-60"/>
    <s v="02/03/1994 12:10 p.m."/>
    <x v="37"/>
    <s v="Launch Complex 39A | Kennedy Space Center, FL, USA"/>
    <x v="1"/>
    <x v="1"/>
    <x v="1"/>
  </r>
  <r>
    <s v="H-II | Myojo &amp; Ryusei"/>
    <x v="0"/>
    <s v="Japan Aerospace Exploration Agency"/>
    <s v="H-II"/>
    <s v="Myojo &amp; Ryusei"/>
    <s v="02/03/1994 10:20 p.m."/>
    <x v="37"/>
    <s v="Yoshinobu Launch Complex | Tanegashima, Japan"/>
    <x v="5"/>
    <x v="5"/>
    <x v="5"/>
  </r>
  <r>
    <s v="Proton | Raduga-1 3"/>
    <x v="0"/>
    <s v="Khrunichev State Research and Production Space Center"/>
    <s v="Proton"/>
    <s v="Raduga-1 3"/>
    <s v="02/05/1994 8:46 a.m."/>
    <x v="37"/>
    <s v="81/23 (81L) | Baikonur Cosmodrome, Republic of Kazakhstan"/>
    <x v="0"/>
    <x v="0"/>
    <x v="0"/>
  </r>
  <r>
    <s v="Titan 401A Centaur | Milstar 1"/>
    <x v="0"/>
    <s v="United States Air Force"/>
    <s v="Titan 401A Centaur"/>
    <s v="Milstar 1"/>
    <s v="02/07/1994 9:47 p.m."/>
    <x v="37"/>
    <s v="Space Launch Complex 40 | Cape Canaveral, FL, USA"/>
    <x v="1"/>
    <x v="1"/>
    <x v="1"/>
  </r>
  <r>
    <s v="Long March 3A | Shi Jian 4"/>
    <x v="0"/>
    <s v="China Aerospace Corporation"/>
    <s v="Long March 3A"/>
    <s v="Shi Jian 4"/>
    <s v="02/08/1994 8:33 a.m."/>
    <x v="37"/>
    <s v="Launch Complex 2 (LC-2) | Xichang Satellite Launch Center, People's Republic of China"/>
    <x v="2"/>
    <x v="2"/>
    <x v="2"/>
  </r>
  <r>
    <s v="Tsiklon-3 | Strela-3 101 to 106"/>
    <x v="0"/>
    <s v="Russian Space Forces"/>
    <s v="Tsiklon-3"/>
    <s v="Strela-3 101 to 106"/>
    <s v="02/12/1994 8:54 a.m."/>
    <x v="37"/>
    <s v="32/1 | Plesetsk Cosmodrome, Russian Federation"/>
    <x v="3"/>
    <x v="3"/>
    <x v="3"/>
  </r>
  <r>
    <s v="Proton | Raduga 31"/>
    <x v="0"/>
    <s v="Khrunichev State Research and Production Space Center"/>
    <s v="Proton"/>
    <s v="Raduga 31"/>
    <s v="02/18/1994 7:56 a.m."/>
    <x v="37"/>
    <s v="81/23 (81L) | Baikonur Cosmodrome, Republic of Kazakhstan"/>
    <x v="0"/>
    <x v="0"/>
    <x v="0"/>
  </r>
  <r>
    <s v="Delta 7925-8 | Galaxy 1R2"/>
    <x v="0"/>
    <s v="United States Air Force"/>
    <s v="Delta 7925-8"/>
    <s v="Galaxy 1R2"/>
    <s v="02/19/1994 11:45 p.m."/>
    <x v="37"/>
    <s v="Space Launch Complex 17B | Cape Canaveral, FL, USA"/>
    <x v="1"/>
    <x v="1"/>
    <x v="1"/>
  </r>
  <r>
    <s v="Tsiklon-3 | Koronas-I"/>
    <x v="0"/>
    <s v="Russian Space Forces"/>
    <s v="Tsiklon-3"/>
    <s v="Koronas-I"/>
    <s v="03/02/1994 3:25 a.m."/>
    <x v="37"/>
    <s v="32/1 | Plesetsk Cosmodrome, Russian Federation"/>
    <x v="3"/>
    <x v="3"/>
    <x v="3"/>
  </r>
  <r>
    <s v="Space Shuttle Columbia / OV-102 | STS-62"/>
    <x v="0"/>
    <s v="Lockheed Space Operations Company"/>
    <s v="Space Shuttle"/>
    <s v="STS-62"/>
    <s v="03/04/1994 1:53 p.m."/>
    <x v="37"/>
    <s v="Launch Complex 39B | Kennedy Space Center, FL, USA"/>
    <x v="1"/>
    <x v="1"/>
    <x v="1"/>
  </r>
  <r>
    <s v="Delta II | GPS IIA-15"/>
    <x v="0"/>
    <s v="United States Air Force"/>
    <s v="Delta II"/>
    <s v="GPS IIA-15"/>
    <s v="03/10/1994 3:40 a.m."/>
    <x v="37"/>
    <s v="Space Launch Complex 17A | Cape Canaveral, FL, USA"/>
    <x v="1"/>
    <x v="1"/>
    <x v="1"/>
  </r>
  <r>
    <s v="Minotaur | STEP 0 &amp; DARPASAT"/>
    <x v="0"/>
    <s v="Orbital Sciences Corporation"/>
    <s v="Minotaur"/>
    <s v="STEP 0 &amp; DARPASAT"/>
    <s v="03/13/1994 10:32 p.m."/>
    <x v="37"/>
    <s v="Space Launch Complex 576E | Vandenberg SFB, CA, USA"/>
    <x v="1"/>
    <x v="1"/>
    <x v="1"/>
  </r>
  <r>
    <s v="Soyuz-U-PVB | Yantar-4K2 71"/>
    <x v="0"/>
    <s v="Russian Space Forces"/>
    <s v="Soyuz-U-PVB"/>
    <s v="Yantar-4K2 71"/>
    <s v="03/17/1994 4:30 p.m."/>
    <x v="37"/>
    <s v="43/3 (43L) | Plesetsk Cosmodrome, Russian Federation"/>
    <x v="3"/>
    <x v="3"/>
    <x v="3"/>
  </r>
  <r>
    <s v="Soyuz U | Progress M-22"/>
    <x v="0"/>
    <s v="Russian Federal Space Agency (ROSCOSMOS)"/>
    <s v="Soyuz U"/>
    <s v="—"/>
    <s v="03/22/1994 4:54 a.m."/>
    <x v="37"/>
    <s v="1/5 | Baikonur Cosmodrome, Republic of Kazakhstan"/>
    <x v="0"/>
    <x v="0"/>
    <x v="0"/>
  </r>
  <r>
    <s v="Space Shuttle Endeavour / OV-105 | STS-59"/>
    <x v="0"/>
    <s v="Lockheed Space Operations Company"/>
    <s v="Space Shuttle"/>
    <s v="STS-59"/>
    <s v="04/09/1994 11:05 a.m."/>
    <x v="37"/>
    <s v="Launch Complex 39A | Kennedy Space Center, FL, USA"/>
    <x v="1"/>
    <x v="1"/>
    <x v="1"/>
  </r>
  <r>
    <s v="Proton | Uragan 54 to 56"/>
    <x v="0"/>
    <s v="Khrunichev State Research and Production Space Center"/>
    <s v="Proton"/>
    <s v="Uragan 54 to 56"/>
    <s v="04/11/1994 7:49 a.m."/>
    <x v="37"/>
    <s v="81/23 (81L) | Baikonur Cosmodrome, Republic of Kazakhstan"/>
    <x v="0"/>
    <x v="0"/>
    <x v="0"/>
  </r>
  <r>
    <s v="Atlas I | GOES 8"/>
    <x v="0"/>
    <s v="General Dynamics"/>
    <s v="Atlas I"/>
    <s v="GOES 8"/>
    <s v="04/13/1994 6:04 a.m."/>
    <x v="37"/>
    <s v="Launch Complex 36B | Cape Canaveral, FL, USA"/>
    <x v="1"/>
    <x v="1"/>
    <x v="1"/>
  </r>
  <r>
    <s v="Zenit-2 | Tselina-2 15"/>
    <x v="0"/>
    <s v="Russian Federal Space Agency (ROSCOSMOS)"/>
    <s v="Zenit-2"/>
    <s v="Tselina-2 15"/>
    <s v="04/23/1994 8:01 a.m."/>
    <x v="37"/>
    <s v="45/1 | Baikonur Cosmodrome, Republic of Kazakhstan"/>
    <x v="0"/>
    <x v="0"/>
    <x v="0"/>
  </r>
  <r>
    <s v="Kosmos-3M | Parus 82"/>
    <x v="0"/>
    <s v="Production Corporation Polyot"/>
    <s v="Kosmos-3M"/>
    <s v="Parus 82"/>
    <s v="04/26/1994 2:14 a.m."/>
    <x v="37"/>
    <s v="133/3 (133L) | Plesetsk Cosmodrome, Russian Federation"/>
    <x v="3"/>
    <x v="3"/>
    <x v="3"/>
  </r>
  <r>
    <s v="Soyuz U | Yantar-4KS1M 5"/>
    <x v="0"/>
    <s v="Russian Federal Space Agency (ROSCOSMOS)"/>
    <s v="Soyuz U"/>
    <s v="Yantar-4KS1M 5"/>
    <s v="04/28/1994 5:14 p.m."/>
    <x v="37"/>
    <s v="31/6 | Baikonur Cosmodrome, Republic of Kazakhstan"/>
    <x v="0"/>
    <x v="0"/>
    <x v="0"/>
  </r>
  <r>
    <s v="Titan 401A Centaur | Trumpet 1"/>
    <x v="0"/>
    <s v="United States Air Force"/>
    <s v="Titan 401A Centaur"/>
    <s v="Trumpet 1"/>
    <s v="05/03/1994 3:55 p.m."/>
    <x v="37"/>
    <s v="Space Launch Complex 41 | Cape Canaveral, FL, USA"/>
    <x v="1"/>
    <x v="1"/>
    <x v="1"/>
  </r>
  <r>
    <s v="ASLV | SROSS-C2"/>
    <x v="0"/>
    <s v="Indian Space Research Organization"/>
    <s v="ASLV"/>
    <s v="SROSS-C2"/>
    <s v="05/04/1994 midnight"/>
    <x v="37"/>
    <s v="Unknown Pad | Satish Dhawan Space Centre, India"/>
    <x v="8"/>
    <x v="8"/>
    <x v="8"/>
  </r>
  <r>
    <s v="Scout G-1 | MSTI-2"/>
    <x v="0"/>
    <s v="United States Air Force"/>
    <s v="Scout G-1"/>
    <s v="MSTI-2"/>
    <s v="05/09/1994 2:47 a.m."/>
    <x v="37"/>
    <s v="Space Launch Complex 5 | Vandenberg SFB, CA, USA"/>
    <x v="1"/>
    <x v="1"/>
    <x v="1"/>
  </r>
  <r>
    <s v="Pegasus HAPS | Space Test Experiments Platform 2 (STEP-2)"/>
    <x v="0"/>
    <s v="Orbital Sciences Corporation"/>
    <s v="Pegasus HAPS"/>
    <s v="—"/>
    <s v="05/19/1994 5:03 p.m."/>
    <x v="37"/>
    <s v="Edwards Air Force Base | Air launch to orbit"/>
    <x v="1"/>
    <x v="1"/>
    <x v="1"/>
  </r>
  <r>
    <s v="Proton | Rimsat G2"/>
    <x v="0"/>
    <s v="Khrunichev State Research and Production Space Center"/>
    <s v="Proton"/>
    <s v="Rimsat G2"/>
    <s v="05/20/1994 2:01 a.m."/>
    <x v="37"/>
    <s v="81/23 (81L) | Baikonur Cosmodrome, Republic of Kazakhstan"/>
    <x v="0"/>
    <x v="0"/>
    <x v="0"/>
  </r>
  <r>
    <s v="Soyuz U | Progress M-23"/>
    <x v="0"/>
    <s v="Russian Federal Space Agency (ROSCOSMOS)"/>
    <s v="Soyuz U"/>
    <s v="—"/>
    <s v="05/22/1994 4:30 a.m."/>
    <x v="37"/>
    <s v="1/5 | Baikonur Cosmodrome, Republic of Kazakhstan"/>
    <x v="0"/>
    <x v="0"/>
    <x v="0"/>
  </r>
  <r>
    <s v="Tsiklon-3 | Tselina-D 69"/>
    <x v="1"/>
    <s v="Russian Space Forces"/>
    <s v="Tsiklon-3"/>
    <s v="Tselina-D 69"/>
    <s v="05/25/1994 10:15 a.m."/>
    <x v="37"/>
    <s v="32/2 | Plesetsk Cosmodrome, Russian Federation"/>
    <x v="3"/>
    <x v="3"/>
    <x v="3"/>
  </r>
  <r>
    <s v="Soyuz-U-PVB | Zenit-8 102"/>
    <x v="0"/>
    <s v="Russian Space Forces"/>
    <s v="Soyuz-U-PVB"/>
    <s v="Zenit-8 102"/>
    <s v="06/07/1994 7:20 a.m."/>
    <x v="37"/>
    <s v="16/2 | Plesetsk Cosmodrome, Russian Federation"/>
    <x v="3"/>
    <x v="3"/>
    <x v="3"/>
  </r>
  <r>
    <s v="Soyuz-U-PVB | Foton 9"/>
    <x v="0"/>
    <s v="Russian Space Forces"/>
    <s v="Soyuz-U-PVB"/>
    <s v="Foton 9"/>
    <s v="06/14/1994 4:05 p.m."/>
    <x v="37"/>
    <s v="43/3 (43L) | Plesetsk Cosmodrome, Russian Federation"/>
    <x v="3"/>
    <x v="3"/>
    <x v="3"/>
  </r>
  <r>
    <s v="Ariane 44LP | INTELSAT 702"/>
    <x v="0"/>
    <s v="Arianespace"/>
    <s v="Ariane 44LP"/>
    <s v="INTELSAT 702"/>
    <s v="06/17/1994 7:07 a.m."/>
    <x v="37"/>
    <s v="Ariane Launch Area 2 | Kourou, French Guiana"/>
    <x v="7"/>
    <x v="7"/>
    <x v="7"/>
  </r>
  <r>
    <s v="Atlas I | UHF F/O F3"/>
    <x v="0"/>
    <s v="General Dynamics"/>
    <s v="Atlas I"/>
    <s v="UHF F/O F3"/>
    <s v="06/24/1994 1:50 p.m."/>
    <x v="37"/>
    <s v="Launch Complex 36B | Cape Canaveral, FL, USA"/>
    <x v="1"/>
    <x v="1"/>
    <x v="1"/>
  </r>
  <r>
    <s v="Pegasus XL | Space Test Experiments Platform 1 (STEP-1)"/>
    <x v="1"/>
    <s v="Orbital Sciences Corporation"/>
    <s v="Pegasus XL"/>
    <s v="—"/>
    <s v="06/27/1994 9:15 p.m."/>
    <x v="37"/>
    <s v="Vandenberg Space Force Base | Air launch to orbit"/>
    <x v="1"/>
    <x v="1"/>
    <x v="1"/>
  </r>
  <r>
    <s v="Soyuz-U2 | Soyuz TM-19"/>
    <x v="0"/>
    <s v="Russian Federal Space Agency (ROSCOSMOS)"/>
    <s v="Soyuz-U"/>
    <s v="Soyuz TM-19"/>
    <s v="07/01/1994 12:24 p.m."/>
    <x v="37"/>
    <s v="1/5 | Baikonur Cosmodrome, Republic of Kazakhstan"/>
    <x v="0"/>
    <x v="0"/>
    <x v="0"/>
  </r>
  <r>
    <s v="Long March 2D | Fanhui Shi Weixing (16)"/>
    <x v="0"/>
    <s v="China Aerospace Corporation"/>
    <s v="Long March 2D"/>
    <s v="Fanhui Shi Weixing (16)"/>
    <s v="07/03/1994 8 a.m."/>
    <x v="37"/>
    <s v="Launch Area 2B | Jiuquan, People's Republic of China"/>
    <x v="2"/>
    <x v="2"/>
    <x v="2"/>
  </r>
  <r>
    <s v="Proton | US-KMO 3"/>
    <x v="0"/>
    <s v="Khrunichev State Research and Production Space Center"/>
    <s v="Proton"/>
    <s v="US-KMO 3"/>
    <s v="07/06/1994 11:58 p.m."/>
    <x v="37"/>
    <s v="81/23 (81L) | Baikonur Cosmodrome, Republic of Kazakhstan"/>
    <x v="0"/>
    <x v="0"/>
    <x v="0"/>
  </r>
  <r>
    <s v="Space Shuttle Columbia / OV-102 | STS-65"/>
    <x v="0"/>
    <s v="Lockheed Space Operations Company"/>
    <s v="Space Shuttle"/>
    <s v="STS-65"/>
    <s v="07/08/1994 4:43 p.m."/>
    <x v="37"/>
    <s v="Launch Complex 39A | Kennedy Space Center, FL, USA"/>
    <x v="1"/>
    <x v="1"/>
    <x v="1"/>
  </r>
  <r>
    <s v="Ariane 44L | PAS 2 &amp; BS 3n"/>
    <x v="0"/>
    <s v="Arianespace"/>
    <s v="Ariane 44L"/>
    <s v="PAS 2 &amp; BS 3n"/>
    <s v="07/08/1994 11:05 p.m."/>
    <x v="37"/>
    <s v="Ariane Launch Area 2 | Kourou, French Guiana"/>
    <x v="7"/>
    <x v="7"/>
    <x v="7"/>
  </r>
  <r>
    <s v="Kosmos-3M | Nadezhda 7"/>
    <x v="0"/>
    <s v="Production Corporation Polyot"/>
    <s v="Kosmos-3M"/>
    <s v="Nadezhda 7"/>
    <s v="07/14/1994 5:13 a.m."/>
    <x v="37"/>
    <s v="133/3 (133L) | Plesetsk Cosmodrome, Russian Federation"/>
    <x v="3"/>
    <x v="3"/>
    <x v="3"/>
  </r>
  <r>
    <s v="Soyuz-U-PVB | Yantar-4K2 72"/>
    <x v="0"/>
    <s v="Russian Space Forces"/>
    <s v="Soyuz-U-PVB"/>
    <s v="Yantar-4K2 72"/>
    <s v="07/20/1994 5:35 p.m."/>
    <x v="37"/>
    <s v="43/3 (43L) | Plesetsk Cosmodrome, Russian Federation"/>
    <x v="3"/>
    <x v="3"/>
    <x v="3"/>
  </r>
  <r>
    <s v="Long March 3 | APSTAR 1"/>
    <x v="0"/>
    <s v="China Aerospace Corporation"/>
    <s v="Long March 3"/>
    <s v="APSTAR 1"/>
    <s v="07/21/1994 10:55 a.m."/>
    <x v="37"/>
    <s v="Launch Complex 3 ( LC-3 ) ( LA-1 ) | Xichang Satellite Launch Center, People's Republic of China"/>
    <x v="2"/>
    <x v="2"/>
    <x v="2"/>
  </r>
  <r>
    <s v="Soyuz U | Yantar-1KFT 17"/>
    <x v="0"/>
    <s v="Russian Federal Space Agency (ROSCOSMOS)"/>
    <s v="Soyuz U"/>
    <s v="Yantar-1KFT 17"/>
    <s v="07/29/1994 9:30 a.m."/>
    <x v="37"/>
    <s v="31/6 | Baikonur Cosmodrome, Republic of Kazakhstan"/>
    <x v="0"/>
    <x v="0"/>
    <x v="0"/>
  </r>
  <r>
    <s v="Kosmos-3M | Obzor Test"/>
    <x v="0"/>
    <s v="Production Corporation Polyot"/>
    <s v="Kosmos-3M"/>
    <s v="Obzor Test"/>
    <s v="08/02/1994 8 p.m."/>
    <x v="37"/>
    <s v="132/1 (132L) | Plesetsk Cosmodrome, Russian Federation"/>
    <x v="3"/>
    <x v="3"/>
    <x v="3"/>
  </r>
  <r>
    <s v="Pegasus | APEX"/>
    <x v="0"/>
    <s v="Orbital Sciences Corporation"/>
    <s v="Pegasus"/>
    <s v="APEX"/>
    <s v="08/03/1994 2:38 p.m."/>
    <x v="37"/>
    <s v="Edwards Air Force Base | Air launch to orbit"/>
    <x v="1"/>
    <x v="1"/>
    <x v="1"/>
  </r>
  <r>
    <s v="Atlas IIA | DirecTV 2"/>
    <x v="0"/>
    <s v="United States Air Force"/>
    <s v="Atlas IIA"/>
    <s v="DirecTV 2"/>
    <s v="08/03/1994 11:57 p.m."/>
    <x v="37"/>
    <s v="Launch Complex 36A | Cape Canaveral, FL, USA"/>
    <x v="1"/>
    <x v="1"/>
    <x v="1"/>
  </r>
  <r>
    <s v="Molniya-M | US-K 75"/>
    <x v="0"/>
    <s v="Progress Rocket Space Center"/>
    <s v="Molniya-M"/>
    <s v="US-K 75"/>
    <s v="08/05/1994 1:12 a.m."/>
    <x v="37"/>
    <s v="16/2 | Plesetsk Cosmodrome, Russian Federation"/>
    <x v="3"/>
    <x v="3"/>
    <x v="3"/>
  </r>
  <r>
    <s v="Ariane 44LP | Brasilsat B1 &amp; Türksat 1B"/>
    <x v="0"/>
    <s v="Arianespace"/>
    <s v="Ariane 44LP"/>
    <s v="Brasilsat B1 &amp; Türksat 1B"/>
    <s v="08/10/1994 11:05 p.m."/>
    <x v="37"/>
    <s v="Ariane Launch Area 2 | Kourou, French Guiana"/>
    <x v="7"/>
    <x v="7"/>
    <x v="7"/>
  </r>
  <r>
    <s v="Proton | Uragan 57 to 59"/>
    <x v="0"/>
    <s v="Khrunichev State Research and Production Space Center"/>
    <s v="Proton"/>
    <s v="Uragan 57 to 59"/>
    <s v="08/11/1994 3:27 p.m."/>
    <x v="37"/>
    <s v="81/23 (81L) | Baikonur Cosmodrome, Republic of Kazakhstan"/>
    <x v="0"/>
    <x v="0"/>
    <x v="0"/>
  </r>
  <r>
    <s v="Molniya-M | Molniya-3 60L"/>
    <x v="0"/>
    <s v="Progress Rocket Space Center"/>
    <s v="Molniya-M"/>
    <s v="Molniya-3 60L"/>
    <s v="08/23/1994 2:30 p.m."/>
    <x v="37"/>
    <s v="43/4 (43R) | Plesetsk Cosmodrome, Russian Federation"/>
    <x v="3"/>
    <x v="3"/>
    <x v="3"/>
  </r>
  <r>
    <s v="Soyuz U | Progress M-24"/>
    <x v="0"/>
    <s v="Russian Federal Space Agency (ROSCOSMOS)"/>
    <s v="Soyuz U"/>
    <s v="—"/>
    <s v="08/25/1994 2:25 p.m."/>
    <x v="37"/>
    <s v="1/5 | Baikonur Cosmodrome, Republic of Kazakhstan"/>
    <x v="0"/>
    <x v="0"/>
    <x v="0"/>
  </r>
  <r>
    <s v="Zenit-2 | Orlets-2 1"/>
    <x v="0"/>
    <s v="Russian Federal Space Agency (ROSCOSMOS)"/>
    <s v="Zenit-2"/>
    <s v="Orlets-2 1"/>
    <s v="08/26/1994 noon"/>
    <x v="37"/>
    <s v="45/1 | Baikonur Cosmodrome, Republic of Kazakhstan"/>
    <x v="0"/>
    <x v="0"/>
    <x v="0"/>
  </r>
  <r>
    <s v="Titan 401A Centaur | Mercury 14"/>
    <x v="0"/>
    <s v="United States Air Force"/>
    <s v="Titan 401A Centaur"/>
    <s v="Mercury 14"/>
    <s v="08/27/1994 8:58 a.m."/>
    <x v="37"/>
    <s v="Space Launch Complex 41 | Cape Canaveral, FL, USA"/>
    <x v="1"/>
    <x v="1"/>
    <x v="1"/>
  </r>
  <r>
    <s v="Long March 2E | Optus B3"/>
    <x v="0"/>
    <s v="China Aerospace Corporation"/>
    <s v="Long March 2E"/>
    <s v="Optus B3"/>
    <s v="08/27/1994 11:10 p.m."/>
    <x v="37"/>
    <s v="Launch Complex 2 (LC-2) | Xichang Satellite Launch Center, People's Republic of China"/>
    <x v="2"/>
    <x v="2"/>
    <x v="2"/>
  </r>
  <r>
    <s v="H-II | Kiku-6"/>
    <x v="0"/>
    <s v="Japan Aerospace Exploration Agency"/>
    <s v="H-II"/>
    <s v="Kiku-6"/>
    <s v="08/28/1994 7:50 a.m."/>
    <x v="37"/>
    <s v="Yoshinobu Launch Complex | Tanegashima, Japan"/>
    <x v="5"/>
    <x v="5"/>
    <x v="5"/>
  </r>
  <r>
    <s v="Atlas E | DMSP-5D2 F12"/>
    <x v="0"/>
    <s v="United States Air Force"/>
    <s v="Atlas E"/>
    <s v="DMSP-5D2 F12"/>
    <s v="08/29/1994 5:38 p.m."/>
    <x v="37"/>
    <s v="Space Launch Complex 3W | Vandenberg SFB, CA, USA"/>
    <x v="1"/>
    <x v="1"/>
    <x v="1"/>
  </r>
  <r>
    <s v="Ariane 42L | Telstar 402"/>
    <x v="0"/>
    <s v="Arianespace"/>
    <s v="Ariane 42L"/>
    <s v="Telstar 402"/>
    <s v="09/09/1994 12:29 a.m."/>
    <x v="37"/>
    <s v="Ariane Launch Area 2 | Kourou, French Guiana"/>
    <x v="7"/>
    <x v="7"/>
    <x v="7"/>
  </r>
  <r>
    <s v="Space Shuttle Discovery / OV-103 | STS-64"/>
    <x v="0"/>
    <s v="Lockheed Space Operations Company"/>
    <s v="Space Shuttle"/>
    <s v="STS-64"/>
    <s v="09/09/1994 10:22 p.m."/>
    <x v="37"/>
    <s v="Launch Complex 39B | Kennedy Space Center, FL, USA"/>
    <x v="1"/>
    <x v="1"/>
    <x v="1"/>
  </r>
  <r>
    <s v="Proton | Potok 8"/>
    <x v="0"/>
    <s v="Khrunichev State Research and Production Space Center"/>
    <s v="Proton"/>
    <s v="Potok 8"/>
    <s v="09/21/1994 5:53 p.m."/>
    <x v="37"/>
    <s v="200/39 (200L) | Baikonur Cosmodrome, Republic of Kazakhstan"/>
    <x v="0"/>
    <x v="0"/>
    <x v="0"/>
  </r>
  <r>
    <s v="Kosmos-3M | Taifun-1 24"/>
    <x v="0"/>
    <s v="Production Corporation Polyot"/>
    <s v="Kosmos-3M"/>
    <s v="Taifun-1 24"/>
    <s v="09/27/1994 2 p.m."/>
    <x v="37"/>
    <s v="132/1 (132L) | Plesetsk Cosmodrome, Russian Federation"/>
    <x v="3"/>
    <x v="3"/>
    <x v="3"/>
  </r>
  <r>
    <s v="Space Shuttle Endeavour / OV-105 | STS-68"/>
    <x v="0"/>
    <s v="Lockheed Space Operations Company"/>
    <s v="Space Shuttle"/>
    <s v="STS-68"/>
    <s v="09/30/1994 11:16 a.m."/>
    <x v="37"/>
    <s v="Launch Complex 39A | Kennedy Space Center, FL, USA"/>
    <x v="1"/>
    <x v="1"/>
    <x v="1"/>
  </r>
  <r>
    <s v="Soyuz-U2 | Soyuz TM-20"/>
    <x v="0"/>
    <s v="Russian Federal Space Agency (ROSCOSMOS)"/>
    <s v="Soyuz-U"/>
    <s v="Soyuz TM-20"/>
    <s v="10/03/1994 10:42 p.m."/>
    <x v="37"/>
    <s v="1/5 | Baikonur Cosmodrome, Republic of Kazakhstan"/>
    <x v="0"/>
    <x v="0"/>
    <x v="0"/>
  </r>
  <r>
    <s v="Atlas IIAS | INTELSAT 703"/>
    <x v="0"/>
    <s v="United States Air Force"/>
    <s v="Atlas IIAS"/>
    <s v="INTELSAT 703"/>
    <s v="10/06/1994 6:35 a.m."/>
    <x v="37"/>
    <s v="Launch Complex 36B | Cape Canaveral, FL, USA"/>
    <x v="1"/>
    <x v="1"/>
    <x v="1"/>
  </r>
  <r>
    <s v="Ariane 44L | Solidaridad 2 &amp; Thaicom 2"/>
    <x v="0"/>
    <s v="Arianespace"/>
    <s v="Ariane 44L"/>
    <s v="Solidaridad 2 &amp; Thaicom 2"/>
    <s v="10/08/1994 1:07 a.m."/>
    <x v="37"/>
    <s v="Ariane Launch Area 2 | Kourou, French Guiana"/>
    <x v="7"/>
    <x v="7"/>
    <x v="7"/>
  </r>
  <r>
    <s v="Tsiklon-3 | Okean-O1 7"/>
    <x v="0"/>
    <s v="Russian Space Forces"/>
    <s v="Tsiklon-3"/>
    <s v="Okean-O1 7"/>
    <s v="10/11/1994 2:30 p.m."/>
    <x v="37"/>
    <s v="32/2 | Plesetsk Cosmodrome, Russian Federation"/>
    <x v="3"/>
    <x v="3"/>
    <x v="3"/>
  </r>
  <r>
    <s v="Proton-K/DM-2M | Ekspress-2"/>
    <x v="0"/>
    <s v="Khrunichev State Research and Production Space Center"/>
    <s v="Proton-K/DM-2M"/>
    <s v="Ekspress-2"/>
    <s v="10/13/1994 4:19 p.m."/>
    <x v="37"/>
    <s v="200/39 (200L) | Baikonur Cosmodrome, Republic of Kazakhstan"/>
    <x v="0"/>
    <x v="0"/>
    <x v="0"/>
  </r>
  <r>
    <s v="PSLV | IRS-P2"/>
    <x v="0"/>
    <s v="Indian Space Research Organization"/>
    <s v="PSLV"/>
    <s v="IRS-P2"/>
    <s v="10/15/1994 5:05 a.m."/>
    <x v="37"/>
    <s v="Satish Dhawan Space Centre First Launch Pad | Satish Dhawan Space Centre, India"/>
    <x v="8"/>
    <x v="8"/>
    <x v="8"/>
  </r>
  <r>
    <s v="Proton | Elektro"/>
    <x v="0"/>
    <s v="Khrunichev State Research and Production Space Center"/>
    <s v="Proton"/>
    <s v="Elektro"/>
    <s v="10/31/1994 2:30 p.m."/>
    <x v="37"/>
    <s v="81/23 (81L) | Baikonur Cosmodrome, Republic of Kazakhstan"/>
    <x v="0"/>
    <x v="0"/>
    <x v="0"/>
  </r>
  <r>
    <s v="Ariane 42P | Astra 1D"/>
    <x v="0"/>
    <s v="Arianespace"/>
    <s v="Ariane 42P"/>
    <s v="Astra 1D"/>
    <s v="11/01/1994 12:37 a.m."/>
    <x v="37"/>
    <s v="Ariane Launch Area 2 | Kourou, French Guiana"/>
    <x v="7"/>
    <x v="7"/>
    <x v="7"/>
  </r>
  <r>
    <s v="Delta 7925-10 | Wind"/>
    <x v="0"/>
    <s v="United States Air Force"/>
    <s v="Delta 7925-10"/>
    <s v="Wind"/>
    <s v="11/01/1994 9:31 a.m."/>
    <x v="37"/>
    <s v="Space Launch Complex 17B | Cape Canaveral, FL, USA"/>
    <x v="1"/>
    <x v="1"/>
    <x v="1"/>
  </r>
  <r>
    <s v="Tsiklon-2 | US-PM 5"/>
    <x v="0"/>
    <s v="Russian Federal Space Agency (ROSCOSMOS)"/>
    <s v="Tsiklon-2"/>
    <s v="US-PM 5"/>
    <s v="11/02/1994 1:04 a.m."/>
    <x v="37"/>
    <s v="90/20 | Baikonur Cosmodrome, Republic of Kazakhstan"/>
    <x v="0"/>
    <x v="0"/>
    <x v="0"/>
  </r>
  <r>
    <s v="Space Shuttle Atlantis / OV-104 | STS-66"/>
    <x v="0"/>
    <s v="Lockheed Space Operations Company"/>
    <s v="Space Shuttle"/>
    <s v="STS-66"/>
    <s v="11/03/1994 4:59 p.m."/>
    <x v="37"/>
    <s v="Launch Complex 39B | Kennedy Space Center, FL, USA"/>
    <x v="1"/>
    <x v="1"/>
    <x v="1"/>
  </r>
  <r>
    <s v="Zenit-2 | Resurs-O1"/>
    <x v="0"/>
    <s v="Russian Federal Space Agency (ROSCOSMOS)"/>
    <s v="Zenit-2"/>
    <s v="Resurs-O1"/>
    <s v="11/04/1994 5:47 a.m."/>
    <x v="37"/>
    <s v="45/1 | Baikonur Cosmodrome, Republic of Kazakhstan"/>
    <x v="0"/>
    <x v="0"/>
    <x v="0"/>
  </r>
  <r>
    <s v="Soyuz U | Progress M-25"/>
    <x v="0"/>
    <s v="Russian Federal Space Agency (ROSCOSMOS)"/>
    <s v="Soyuz U"/>
    <s v="—"/>
    <s v="11/11/1994 7:21 a.m."/>
    <x v="37"/>
    <s v="1/5 | Baikonur Cosmodrome, Republic of Kazakhstan"/>
    <x v="0"/>
    <x v="0"/>
    <x v="0"/>
  </r>
  <r>
    <s v="Proton | Uragan 60 to 62"/>
    <x v="0"/>
    <s v="Khrunichev State Research and Production Space Center"/>
    <s v="Proton"/>
    <s v="Uragan 60 to 62"/>
    <s v="11/20/1994 12:39 a.m."/>
    <x v="37"/>
    <s v="200/39 (200L) | Baikonur Cosmodrome, Republic of Kazakhstan"/>
    <x v="0"/>
    <x v="0"/>
    <x v="0"/>
  </r>
  <r>
    <s v="Zenit-2 | Tselina-2 16"/>
    <x v="0"/>
    <s v="Russian Federal Space Agency (ROSCOSMOS)"/>
    <s v="Zenit-2"/>
    <s v="Tselina-2 16"/>
    <s v="11/24/1994 9:15 a.m."/>
    <x v="37"/>
    <s v="45/1 | Baikonur Cosmodrome, Republic of Kazakhstan"/>
    <x v="0"/>
    <x v="0"/>
    <x v="0"/>
  </r>
  <r>
    <s v="Tsiklon-3 | Geo-IK 14"/>
    <x v="0"/>
    <s v="Russian Space Forces"/>
    <s v="Tsiklon-3"/>
    <s v="Geo-IK 14"/>
    <s v="11/29/1994 2:54 a.m."/>
    <x v="37"/>
    <s v="32/2 | Plesetsk Cosmodrome, Russian Federation"/>
    <x v="3"/>
    <x v="3"/>
    <x v="3"/>
  </r>
  <r>
    <s v="Atlas IIA | Orion 1"/>
    <x v="0"/>
    <s v="United States Air Force"/>
    <s v="Atlas IIA"/>
    <s v="Orion 1"/>
    <s v="11/29/1994 10:21 a.m."/>
    <x v="37"/>
    <s v="Launch Complex 36A | Cape Canaveral, FL, USA"/>
    <x v="1"/>
    <x v="1"/>
    <x v="1"/>
  </r>
  <r>
    <s v="Long March 3A | DFH-3"/>
    <x v="0"/>
    <s v="China Aerospace Corporation"/>
    <s v="Long March 3A"/>
    <s v="DFH-3"/>
    <s v="11/29/1994 5:02 p.m."/>
    <x v="37"/>
    <s v="Launch Complex 2 (LC-2) | Xichang Satellite Launch Center, People's Republic of China"/>
    <x v="2"/>
    <x v="2"/>
    <x v="2"/>
  </r>
  <r>
    <s v="Ariane 42P | PAS 3"/>
    <x v="1"/>
    <s v="Arianespace"/>
    <s v="Ariane 42P"/>
    <s v="PAS 3"/>
    <s v="12/01/1994 10:57 p.m."/>
    <x v="37"/>
    <s v="Ariane Launch Area 2 | Kourou, French Guiana"/>
    <x v="7"/>
    <x v="7"/>
    <x v="7"/>
  </r>
  <r>
    <s v="Molniya-M | Molniya-1T 88"/>
    <x v="0"/>
    <s v="Progress Rocket Space Center"/>
    <s v="Molniya-M"/>
    <s v="Molniya-1T 88"/>
    <s v="12/14/1994 2:21 p.m."/>
    <x v="37"/>
    <s v="43/4 (43R) | Plesetsk Cosmodrome, Russian Federation"/>
    <x v="3"/>
    <x v="3"/>
    <x v="3"/>
  </r>
  <r>
    <s v="Proton | Altair 13L (Luch 1)"/>
    <x v="0"/>
    <s v="Khrunichev State Research and Production Space Center"/>
    <s v="Proton"/>
    <s v="Altair 13L (Luch 1)"/>
    <s v="12/16/1994 noon"/>
    <x v="37"/>
    <s v="81/23 (81L) | Baikonur Cosmodrome, Republic of Kazakhstan"/>
    <x v="0"/>
    <x v="0"/>
    <x v="0"/>
  </r>
  <r>
    <s v="Kosmos-3M | Strela-2M 52"/>
    <x v="0"/>
    <s v="Production Corporation Polyot"/>
    <s v="Kosmos-3M"/>
    <s v="Strela-2M 52"/>
    <s v="12/20/1994 5:11 a.m."/>
    <x v="37"/>
    <s v="132/1 (132L) | Plesetsk Cosmodrome, Russian Federation"/>
    <x v="3"/>
    <x v="3"/>
    <x v="3"/>
  </r>
  <r>
    <s v="Titan 402A IUS | DSP 17"/>
    <x v="0"/>
    <s v="United States Air Force"/>
    <s v="Titan 402A IUS"/>
    <s v="DSP 17"/>
    <s v="12/22/1994 10:19 p.m."/>
    <x v="37"/>
    <s v="Space Launch Complex 40 | Cape Canaveral, FL, USA"/>
    <x v="1"/>
    <x v="1"/>
    <x v="1"/>
  </r>
  <r>
    <s v="Rokot / Briz-K | RS-15 Radio-ROSTO"/>
    <x v="0"/>
    <s v="Russian Space Forces"/>
    <s v="Rokot/Briz-K"/>
    <s v="RS-15 Radio-ROSTO"/>
    <s v="12/26/1994 3:01 a.m."/>
    <x v="37"/>
    <s v="175/58 | Baikonur Cosmodrome, Republic of Kazakhstan"/>
    <x v="0"/>
    <x v="0"/>
    <x v="0"/>
  </r>
  <r>
    <s v="Tsiklon-3 | Strela-3 107 to 112"/>
    <x v="0"/>
    <s v="Russian Space Forces"/>
    <s v="Tsiklon-3"/>
    <s v="Strela-3 107 to 112"/>
    <s v="12/26/1994 10:26 p.m."/>
    <x v="37"/>
    <s v="32/2 | Plesetsk Cosmodrome, Russian Federation"/>
    <x v="3"/>
    <x v="3"/>
    <x v="3"/>
  </r>
  <r>
    <s v="Proton | Raduga 32"/>
    <x v="0"/>
    <s v="Khrunichev State Research and Production Space Center"/>
    <s v="Proton"/>
    <s v="Raduga 32"/>
    <s v="12/28/1994 11:31 a.m."/>
    <x v="37"/>
    <s v="81/23 (81L) | Baikonur Cosmodrome, Republic of Kazakhstan"/>
    <x v="0"/>
    <x v="0"/>
    <x v="0"/>
  </r>
  <r>
    <s v="Soyuz U | Yantar-4KS1M 6"/>
    <x v="0"/>
    <s v="Russian Federal Space Agency (ROSCOSMOS)"/>
    <s v="Soyuz U"/>
    <s v="Yantar-4KS1M 6"/>
    <s v="12/29/1994 11:30 a.m."/>
    <x v="37"/>
    <s v="31/6 | Baikonur Cosmodrome, Republic of Kazakhstan"/>
    <x v="0"/>
    <x v="0"/>
    <x v="0"/>
  </r>
  <r>
    <s v="Atlas E | NOAA 14"/>
    <x v="0"/>
    <s v="United States Air Force"/>
    <s v="Atlas E"/>
    <s v="NOAA 14"/>
    <s v="12/30/1994 10:02 a.m."/>
    <x v="37"/>
    <s v="Space Launch Complex 3W | Vandenberg SFB, CA, USA"/>
    <x v="1"/>
    <x v="1"/>
    <x v="1"/>
  </r>
  <r>
    <s v="Atlas IIAS | INTELSAT 704"/>
    <x v="0"/>
    <s v="United States Air Force"/>
    <s v="Atlas IIAS"/>
    <s v="INTELSAT 704"/>
    <s v="01/10/1995 6:18 a.m."/>
    <x v="38"/>
    <s v="Launch Complex 36B | Cape Canaveral, FL, USA"/>
    <x v="1"/>
    <x v="1"/>
    <x v="1"/>
  </r>
  <r>
    <s v="Mu-3S-II | EXPRESS"/>
    <x v="1"/>
    <s v="Institute of Space and Astronautical Science"/>
    <s v="Mu-3S-II"/>
    <s v="EXPRESS"/>
    <s v="01/15/1995 1:45 p.m."/>
    <x v="38"/>
    <s v="Mu Center | Uchinoura Space Center, Japan"/>
    <x v="5"/>
    <x v="5"/>
    <x v="5"/>
  </r>
  <r>
    <s v="Kosmos-3M | Tsikada 20"/>
    <x v="0"/>
    <s v="Production Corporation Polyot"/>
    <s v="Kosmos-3M"/>
    <s v="Tsikada 20"/>
    <s v="01/24/1995 3:54 a.m."/>
    <x v="38"/>
    <s v="132/1 (132L) | Plesetsk Cosmodrome, Russian Federation"/>
    <x v="3"/>
    <x v="3"/>
    <x v="3"/>
  </r>
  <r>
    <s v="Long March 2E | Apstar 2"/>
    <x v="1"/>
    <s v="China Aerospace Corporation"/>
    <s v="Long March 2E"/>
    <s v="Apstar 2"/>
    <s v="01/25/1995 10:40 p.m."/>
    <x v="38"/>
    <s v="Launch Complex 2 (LC-2) | Xichang Satellite Launch Center, People's Republic of China"/>
    <x v="2"/>
    <x v="2"/>
    <x v="2"/>
  </r>
  <r>
    <s v="Atlas II | UHF F/O F4"/>
    <x v="0"/>
    <s v="United States Air Force"/>
    <s v="Atlas II"/>
    <s v="UHF F/O F4"/>
    <s v="01/29/1995 1:25 a.m."/>
    <x v="38"/>
    <s v="Launch Complex 36A | Cape Canaveral, FL, USA"/>
    <x v="1"/>
    <x v="1"/>
    <x v="1"/>
  </r>
  <r>
    <s v="Space Shuttle Discovery / OV-103 | STS-63"/>
    <x v="0"/>
    <s v="Lockheed Space Operations Company"/>
    <s v="Space Shuttle"/>
    <s v="STS-63"/>
    <s v="02/03/1995 5:22 a.m."/>
    <x v="38"/>
    <s v="Launch Complex 39B | Kennedy Space Center, FL, USA"/>
    <x v="1"/>
    <x v="1"/>
    <x v="1"/>
  </r>
  <r>
    <s v="Soyuz U | Progress M-26"/>
    <x v="0"/>
    <s v="Russian Federal Space Agency (ROSCOSMOS)"/>
    <s v="Soyuz U"/>
    <s v="—"/>
    <s v="02/15/1995 4:42 p.m."/>
    <x v="38"/>
    <s v="1/5 | Baikonur Cosmodrome, Republic of Kazakhstan"/>
    <x v="0"/>
    <x v="0"/>
    <x v="0"/>
  </r>
  <r>
    <s v="Soyuz U | Foton 10"/>
    <x v="0"/>
    <s v="Russian Space Forces"/>
    <s v="Soyuz U"/>
    <s v="Foton 10"/>
    <s v="02/16/1995 5:39 p.m."/>
    <x v="38"/>
    <s v="43/4 (43R) | Plesetsk Cosmodrome, Russian Federation"/>
    <x v="3"/>
    <x v="3"/>
    <x v="3"/>
  </r>
  <r>
    <s v="Space Shuttle Endeavour / OV-105 | STS-67"/>
    <x v="0"/>
    <s v="Lockheed Space Operations Company"/>
    <s v="Space Shuttle"/>
    <s v="STS-67"/>
    <s v="03/02/1995 6:38 a.m."/>
    <x v="38"/>
    <s v="Launch Complex 39A | Kennedy Space Center, FL, USA"/>
    <x v="1"/>
    <x v="1"/>
    <x v="1"/>
  </r>
  <r>
    <s v="Kosmos-3M | Taifun-2 27"/>
    <x v="0"/>
    <s v="Production Corporation Polyot"/>
    <s v="Kosmos-3M"/>
    <s v="Taifun-2 27"/>
    <s v="03/02/1995 1 p.m."/>
    <x v="38"/>
    <s v="132/1 (132L) | Plesetsk Cosmodrome, Russian Federation"/>
    <x v="3"/>
    <x v="3"/>
    <x v="3"/>
  </r>
  <r>
    <s v="Proton | Uragan 63 to 65"/>
    <x v="0"/>
    <s v="Khrunichev State Research and Production Space Center"/>
    <s v="Proton"/>
    <s v="Uragan 63 to 65"/>
    <s v="03/07/1995 9:23 a.m."/>
    <x v="38"/>
    <s v="200/39 (200L) | Baikonur Cosmodrome, Republic of Kazakhstan"/>
    <x v="0"/>
    <x v="0"/>
    <x v="0"/>
  </r>
  <r>
    <s v="Soyuz-U2 | Soyuz TM-21"/>
    <x v="0"/>
    <s v="Russian Federal Space Agency (ROSCOSMOS)"/>
    <s v="Soyuz-U"/>
    <s v="Soyuz TM-21"/>
    <s v="03/14/1995 6:11 a.m."/>
    <x v="38"/>
    <s v="1/5 | Baikonur Cosmodrome, Republic of Kazakhstan"/>
    <x v="0"/>
    <x v="0"/>
    <x v="0"/>
  </r>
  <r>
    <s v="H-II | SFU &amp; Himawari 5"/>
    <x v="0"/>
    <s v="Japan Aerospace Exploration Agency"/>
    <s v="H-II"/>
    <s v="SFU &amp; Himawari 5"/>
    <s v="03/18/1995 8:01 a.m."/>
    <x v="38"/>
    <s v="Yoshinobu Launch Complex | Tanegashima, Japan"/>
    <x v="5"/>
    <x v="5"/>
    <x v="5"/>
  </r>
  <r>
    <s v="Kosmos-3M | Parus 83"/>
    <x v="0"/>
    <s v="Production Corporation Polyot"/>
    <s v="Kosmos-3M"/>
    <s v="Parus 83"/>
    <s v="03/22/1995 4:09 a.m."/>
    <x v="38"/>
    <s v="132/1 (132L) | Plesetsk Cosmodrome, Russian Federation"/>
    <x v="3"/>
    <x v="3"/>
    <x v="3"/>
  </r>
  <r>
    <s v="Atlas IIAS | INTELSAT 705"/>
    <x v="0"/>
    <s v="Lockheed Martin"/>
    <s v="Atlas IIAS"/>
    <s v="INTELSAT 705"/>
    <s v="03/22/1995 6:18 a.m."/>
    <x v="38"/>
    <s v="Launch Complex 36B | Cape Canaveral, FL, USA"/>
    <x v="1"/>
    <x v="1"/>
    <x v="1"/>
  </r>
  <r>
    <s v="Soyuz-U-PVB | Yantar-4K2 73"/>
    <x v="0"/>
    <s v="Russian Space Forces"/>
    <s v="Soyuz-U-PVB"/>
    <s v="Yantar-4K2 73"/>
    <s v="03/22/1995 4:44 p.m."/>
    <x v="38"/>
    <s v="43/3 (43L) | Plesetsk Cosmodrome, Russian Federation"/>
    <x v="3"/>
    <x v="3"/>
    <x v="3"/>
  </r>
  <r>
    <s v="Atlas E | DMSP-5D2 F13"/>
    <x v="0"/>
    <s v="United States Air Force"/>
    <s v="Atlas E"/>
    <s v="DMSP-5D2 F13"/>
    <s v="03/24/1995 2:05 p.m."/>
    <x v="38"/>
    <s v="Space Launch Complex 3W | Vandenberg SFB, CA, USA"/>
    <x v="1"/>
    <x v="1"/>
    <x v="1"/>
  </r>
  <r>
    <s v="Start | Gurwin-1"/>
    <x v="1"/>
    <s v="Russian Space Forces"/>
    <s v="Start"/>
    <s v="Gurwin-1"/>
    <s v="03/28/1995 10 a.m."/>
    <x v="38"/>
    <s v="158 | Plesetsk Cosmodrome, Russian Federation"/>
    <x v="3"/>
    <x v="3"/>
    <x v="3"/>
  </r>
  <r>
    <s v="Ariane 44LP | Brasilsat B2 &amp; Hotbird 1"/>
    <x v="0"/>
    <s v="Arianespace"/>
    <s v="Ariane 44LP"/>
    <s v="Brasilsat B2 &amp; Hotbird 1"/>
    <s v="03/28/1995 11:14 p.m."/>
    <x v="38"/>
    <s v="Ariane Launch Area 2 | Kourou, French Guiana"/>
    <x v="7"/>
    <x v="7"/>
    <x v="7"/>
  </r>
  <r>
    <s v="Pegasus Hybrid | Orbcomm F1 - F2 &amp; OrbView-1"/>
    <x v="0"/>
    <s v="Orbital Sciences Corporation"/>
    <s v="Pegasus Hybrid"/>
    <s v="—"/>
    <s v="04/03/1995 1:48 p.m."/>
    <x v="38"/>
    <s v="Vandenberg Space Force Base | Air launch to orbit"/>
    <x v="1"/>
    <x v="1"/>
    <x v="1"/>
  </r>
  <r>
    <s v="Shavit-2 | Ofeq-3"/>
    <x v="0"/>
    <s v="Israeli Space Agency"/>
    <s v="Shavit-2"/>
    <s v="Ofeq-3"/>
    <s v="04/05/1995 11:16 a.m."/>
    <x v="38"/>
    <s v="Unknown Pad | Palmachim Airbase, State of Israel"/>
    <x v="9"/>
    <x v="9"/>
    <x v="9"/>
  </r>
  <r>
    <s v="Atlas IIA | AMSC 1"/>
    <x v="0"/>
    <s v="Lockheed Martin"/>
    <s v="Atlas IIA"/>
    <s v="AMSC 1"/>
    <s v="04/07/1995 11:47 p.m."/>
    <x v="38"/>
    <s v="Launch Complex 36A | Cape Canaveral, FL, USA"/>
    <x v="1"/>
    <x v="1"/>
    <x v="1"/>
  </r>
  <r>
    <s v="Soyuz U | Progress M-27"/>
    <x v="0"/>
    <s v="Russian Federal Space Agency (ROSCOSMOS)"/>
    <s v="Soyuz U"/>
    <s v="—"/>
    <s v="04/09/1995 7:34 p.m."/>
    <x v="38"/>
    <s v="1/5 | Baikonur Cosmodrome, Republic of Kazakhstan"/>
    <x v="0"/>
    <x v="0"/>
    <x v="0"/>
  </r>
  <r>
    <s v="Ariane 40 | ERS-2"/>
    <x v="0"/>
    <s v="Arianespace"/>
    <s v="Ariane 40"/>
    <s v="ERS-2"/>
    <s v="04/21/1995 1:44 a.m."/>
    <x v="38"/>
    <s v="Ariane Launch Area 2 | Kourou, French Guiana"/>
    <x v="7"/>
    <x v="7"/>
    <x v="7"/>
  </r>
  <r>
    <s v="Titan 401A Centaur | Orion 3"/>
    <x v="0"/>
    <s v="United States Air Force"/>
    <s v="Titan 401A Centaur"/>
    <s v="Orion 3"/>
    <s v="05/14/1995 1:45 p.m."/>
    <x v="38"/>
    <s v="Space Launch Complex 40 | Cape Canaveral, FL, USA"/>
    <x v="1"/>
    <x v="1"/>
    <x v="1"/>
  </r>
  <r>
    <s v="Ariane 44LP | INTELSAT 706"/>
    <x v="0"/>
    <s v="Arianespace"/>
    <s v="Ariane 44LP"/>
    <s v="INTELSAT 706"/>
    <s v="05/17/1995 6:34 a.m."/>
    <x v="38"/>
    <s v="Ariane Launch Area 2 | Kourou, French Guiana"/>
    <x v="7"/>
    <x v="7"/>
    <x v="7"/>
  </r>
  <r>
    <s v="Proton | Spektr"/>
    <x v="0"/>
    <s v="Khrunichev State Research and Production Space Center"/>
    <s v="Proton"/>
    <s v="Spektr"/>
    <s v="05/20/1995 3:33 a.m."/>
    <x v="38"/>
    <s v="81/23 (81L) | Baikonur Cosmodrome, Republic of Kazakhstan"/>
    <x v="0"/>
    <x v="0"/>
    <x v="0"/>
  </r>
  <r>
    <s v="Atlas I | GOES 9"/>
    <x v="0"/>
    <s v="General Dynamics"/>
    <s v="Atlas I"/>
    <s v="GOES 9"/>
    <s v="05/23/1995 5:52 a.m."/>
    <x v="38"/>
    <s v="Launch Complex 36B | Cape Canaveral, FL, USA"/>
    <x v="1"/>
    <x v="1"/>
    <x v="1"/>
  </r>
  <r>
    <s v="Molniya-M | US-K 76"/>
    <x v="0"/>
    <s v="Progress Rocket Space Center"/>
    <s v="Molniya-M"/>
    <s v="US-K 76"/>
    <s v="05/24/1995 8:10 p.m."/>
    <x v="38"/>
    <s v="16/2 | Plesetsk Cosmodrome, Russian Federation"/>
    <x v="3"/>
    <x v="3"/>
    <x v="3"/>
  </r>
  <r>
    <s v="Atlas II | UHF F/O F5"/>
    <x v="0"/>
    <s v="Lockheed Martin"/>
    <s v="Atlas II"/>
    <s v="UHF F/O F5"/>
    <s v="05/31/1995 3:27 p.m."/>
    <x v="38"/>
    <s v="Launch Complex 36A | Cape Canaveral, FL, USA"/>
    <x v="1"/>
    <x v="1"/>
    <x v="1"/>
  </r>
  <r>
    <s v="Tsiklon-2 | US-PM 6"/>
    <x v="0"/>
    <s v="Russian Federal Space Agency (ROSCOSMOS)"/>
    <s v="Tsiklon-2"/>
    <s v="US-PM 6"/>
    <s v="06/08/1995 4:43 a.m."/>
    <x v="38"/>
    <s v="90/20 | Baikonur Cosmodrome, Republic of Kazakhstan"/>
    <x v="0"/>
    <x v="0"/>
    <x v="0"/>
  </r>
  <r>
    <s v="Ariane 42P | DirecTV 3"/>
    <x v="0"/>
    <s v="Arianespace"/>
    <s v="Ariane 42P"/>
    <s v="DirecTV 3"/>
    <s v="06/10/1995 12:24 a.m."/>
    <x v="38"/>
    <s v="Ariane Launch Area 2 | Kourou, French Guiana"/>
    <x v="7"/>
    <x v="7"/>
    <x v="7"/>
  </r>
  <r>
    <s v="Pegasus XL | Space Test Experiments Platform-3 (STEP-3)"/>
    <x v="1"/>
    <s v="Orbital Sciences Corporation"/>
    <s v="Pegasus XL"/>
    <s v="—"/>
    <s v="06/22/1995 7:58 p.m."/>
    <x v="38"/>
    <s v="Vandenberg Space Force Base | Air launch to orbit"/>
    <x v="1"/>
    <x v="1"/>
    <x v="1"/>
  </r>
  <r>
    <s v="Space Shuttle Atlantis / OV-104 | STS-71"/>
    <x v="0"/>
    <s v="Lockheed Martin Space Operations"/>
    <s v="Space Shuttle"/>
    <s v="STS-71"/>
    <s v="06/27/1995 7:32 p.m."/>
    <x v="38"/>
    <s v="Launch Complex 39A | Kennedy Space Center, FL, USA"/>
    <x v="1"/>
    <x v="1"/>
    <x v="1"/>
  </r>
  <r>
    <s v="Soyuz-U-PVB | Yantar-4K2 74"/>
    <x v="0"/>
    <s v="Russian Space Forces"/>
    <s v="Soyuz-U-PVB"/>
    <s v="Yantar-4K2 74"/>
    <s v="06/28/1995 6:25 p.m."/>
    <x v="38"/>
    <s v="43/3 (43L) | Plesetsk Cosmodrome, Russian Federation"/>
    <x v="3"/>
    <x v="3"/>
    <x v="3"/>
  </r>
  <r>
    <s v="Kosmos-3M | Tsikada 21"/>
    <x v="0"/>
    <s v="Production Corporation Polyot"/>
    <s v="Kosmos-3M"/>
    <s v="Tsikada 21"/>
    <s v="07/05/1995 3:09 a.m."/>
    <x v="38"/>
    <s v="132/1 (132L) | Plesetsk Cosmodrome, Russian Federation"/>
    <x v="3"/>
    <x v="3"/>
    <x v="3"/>
  </r>
  <r>
    <s v="Ariane 40 | Helios 1A"/>
    <x v="0"/>
    <s v="Arianespace"/>
    <s v="Ariane 40"/>
    <s v="Helios 1A"/>
    <s v="07/07/1995 4:23 p.m."/>
    <x v="38"/>
    <s v="Ariane Launch Area 2 | Kourou, French Guiana"/>
    <x v="7"/>
    <x v="7"/>
    <x v="7"/>
  </r>
  <r>
    <s v="Titan 401A Centaur | Trumpet 2"/>
    <x v="0"/>
    <s v="United States Air Force"/>
    <s v="Titan 401A Centaur"/>
    <s v="Trumpet 2"/>
    <s v="07/10/1995 12:38 p.m."/>
    <x v="38"/>
    <s v="Space Launch Complex 41 | Cape Canaveral, FL, USA"/>
    <x v="1"/>
    <x v="1"/>
    <x v="1"/>
  </r>
  <r>
    <s v="Space Shuttle Discovery / OV-103 | STS-70"/>
    <x v="0"/>
    <s v="Lockheed Space Operations Company"/>
    <s v="Space Shuttle"/>
    <s v="STS-70"/>
    <s v="07/13/1995 1:41 p.m."/>
    <x v="38"/>
    <s v="Launch Complex 39B | Kennedy Space Center, FL, USA"/>
    <x v="1"/>
    <x v="1"/>
    <x v="1"/>
  </r>
  <r>
    <s v="Soyuz U | Progress M-28"/>
    <x v="0"/>
    <s v="Russian Federal Space Agency (ROSCOSMOS)"/>
    <s v="Soyuz U"/>
    <s v="—"/>
    <s v="07/20/1995 3:04 a.m."/>
    <x v="38"/>
    <s v="1/5 | Baikonur Cosmodrome, Republic of Kazakhstan"/>
    <x v="0"/>
    <x v="0"/>
    <x v="0"/>
  </r>
  <r>
    <s v="Proton | Uragan 66 to 68"/>
    <x v="0"/>
    <s v="Khrunichev State Research and Production Space Center"/>
    <s v="Proton"/>
    <s v="Uragan 66 to 68"/>
    <s v="07/24/1995 3:52 p.m."/>
    <x v="38"/>
    <s v="200/39 (200L) | Baikonur Cosmodrome, Republic of Kazakhstan"/>
    <x v="0"/>
    <x v="0"/>
    <x v="0"/>
  </r>
  <r>
    <s v="Atlas IIA | DSCS-3 B7"/>
    <x v="0"/>
    <s v="Lockheed Martin"/>
    <s v="Atlas IIA"/>
    <s v="DSCS-3 B7"/>
    <s v="07/31/1995 11:30 p.m."/>
    <x v="38"/>
    <s v="Launch Complex 36A | Cape Canaveral, FL, USA"/>
    <x v="1"/>
    <x v="1"/>
    <x v="1"/>
  </r>
  <r>
    <s v="Molniya-M | Interbol-1"/>
    <x v="0"/>
    <s v="Progress Rocket Space Center"/>
    <s v="Molniya-M"/>
    <s v="Interbol-1"/>
    <s v="08/02/1995 11:59 p.m."/>
    <x v="38"/>
    <s v="43/3 (43L) | Plesetsk Cosmodrome, Russian Federation"/>
    <x v="3"/>
    <x v="3"/>
    <x v="3"/>
  </r>
  <r>
    <s v="Ariane 42L | PAS 4"/>
    <x v="0"/>
    <s v="Arianespace"/>
    <s v="Ariane 42L"/>
    <s v="PAS 4"/>
    <s v="08/03/1995 10:58 p.m."/>
    <x v="38"/>
    <s v="Ariane Launch Area 2 | Kourou, French Guiana"/>
    <x v="7"/>
    <x v="7"/>
    <x v="7"/>
  </r>
  <r>
    <s v="Delta II | Mugunghwa 1"/>
    <x v="1"/>
    <s v="United States Air Force"/>
    <s v="Delta II"/>
    <s v="Mugunghwa 1"/>
    <s v="08/05/1995 11:10 a.m."/>
    <x v="38"/>
    <s v="Space Launch Complex 17B | Cape Canaveral, FL, USA"/>
    <x v="1"/>
    <x v="1"/>
    <x v="1"/>
  </r>
  <r>
    <s v="Molniya-M | Molniya-3 59L"/>
    <x v="0"/>
    <s v="Progress Rocket Space Center"/>
    <s v="Molniya-M"/>
    <s v="Molniya-3 59L"/>
    <s v="08/09/1995 2:21 a.m."/>
    <x v="38"/>
    <s v="43/3 (43L) | Plesetsk Cosmodrome, Russian Federation"/>
    <x v="3"/>
    <x v="3"/>
    <x v="3"/>
  </r>
  <r>
    <s v="LLV-I | Gemstar DSS-1"/>
    <x v="1"/>
    <s v="Lockheed Martin"/>
    <s v="LLV-I"/>
    <s v="Gemstar DSS-1"/>
    <s v="08/15/1995 10:30 p.m."/>
    <x v="38"/>
    <s v="Space Launch Complex 6 | Vandenberg SFB, CA, USA"/>
    <x v="1"/>
    <x v="1"/>
    <x v="1"/>
  </r>
  <r>
    <s v="Atlas IIAS | JCSAT 3"/>
    <x v="0"/>
    <s v="Lockheed Martin"/>
    <s v="Atlas IIAS"/>
    <s v="JCSAT 3"/>
    <s v="08/29/1995 12:53 a.m."/>
    <x v="38"/>
    <s v="Launch Complex 36B | Cape Canaveral, FL, USA"/>
    <x v="1"/>
    <x v="1"/>
    <x v="1"/>
  </r>
  <r>
    <s v="Ariane 44P | N-STAR a"/>
    <x v="0"/>
    <s v="Arianespace"/>
    <s v="Ariane 44P"/>
    <s v="N-STAR a"/>
    <s v="08/29/1995 6:41 a.m."/>
    <x v="38"/>
    <s v="Ariane Launch Area 2 | Kourou, French Guiana"/>
    <x v="7"/>
    <x v="7"/>
    <x v="7"/>
  </r>
  <r>
    <s v="Proton | Potok 9"/>
    <x v="0"/>
    <s v="Khrunichev State Research and Production Space Center"/>
    <s v="Proton"/>
    <s v="Potok 9"/>
    <s v="08/30/1995 7:33 p.m."/>
    <x v="38"/>
    <s v="200/39 (200L) | Baikonur Cosmodrome, Republic of Kazakhstan"/>
    <x v="0"/>
    <x v="0"/>
    <x v="0"/>
  </r>
  <r>
    <s v="Tsiklon-3 | Okean-O1 8"/>
    <x v="0"/>
    <s v="Russian Space Forces"/>
    <s v="Tsiklon-3"/>
    <s v="Okean-O1 8"/>
    <s v="08/31/1995 6:49 a.m."/>
    <x v="38"/>
    <s v="32/2 | Plesetsk Cosmodrome, Russian Federation"/>
    <x v="3"/>
    <x v="3"/>
    <x v="3"/>
  </r>
  <r>
    <s v="Soyuz-U2 | Soyuz TM-22"/>
    <x v="0"/>
    <s v="Russian Federal Space Agency (ROSCOSMOS)"/>
    <s v="Soyuz-U"/>
    <s v="Soyuz TM-22"/>
    <s v="09/03/1995 9 a.m."/>
    <x v="38"/>
    <s v="1/5 | Baikonur Cosmodrome, Republic of Kazakhstan"/>
    <x v="0"/>
    <x v="0"/>
    <x v="0"/>
  </r>
  <r>
    <s v="Space Shuttle Endeavour / OV-105 | STS-69"/>
    <x v="0"/>
    <s v="Lockheed Martin Space Operations"/>
    <s v="Space Shuttle"/>
    <s v="STS-69"/>
    <s v="09/07/1995 3:09 p.m."/>
    <x v="38"/>
    <s v="Launch Complex 39A | Kennedy Space Center, FL, USA"/>
    <x v="1"/>
    <x v="1"/>
    <x v="1"/>
  </r>
  <r>
    <s v="Ariane 42L | Telstar 402R"/>
    <x v="0"/>
    <s v="Arianespace"/>
    <s v="Ariane 42L"/>
    <s v="Telstar 402R"/>
    <s v="09/24/1995 12:06 a.m."/>
    <x v="38"/>
    <s v="Ariane Launch Area 2 | Kourou, French Guiana"/>
    <x v="7"/>
    <x v="7"/>
    <x v="7"/>
  </r>
  <r>
    <s v="Soyuz U | Resurs-F2 10"/>
    <x v="0"/>
    <s v="Russian Space Forces"/>
    <s v="Soyuz U"/>
    <s v="Resurs-F2 10"/>
    <s v="09/26/1995 11:20 a.m."/>
    <x v="38"/>
    <s v="43/4 (43R) | Plesetsk Cosmodrome, Russian Federation"/>
    <x v="3"/>
    <x v="3"/>
    <x v="3"/>
  </r>
  <r>
    <s v="Soyuz U | Yantar-4KS1M 7"/>
    <x v="0"/>
    <s v="Russian Federal Space Agency (ROSCOSMOS)"/>
    <s v="Soyuz U"/>
    <s v="Yantar-4KS1M 7"/>
    <s v="09/29/1995 4:25 a.m."/>
    <x v="38"/>
    <s v="31/6 | Baikonur Cosmodrome, Republic of Kazakhstan"/>
    <x v="0"/>
    <x v="0"/>
    <x v="0"/>
  </r>
  <r>
    <s v="Kosmos-3M | Parus 84"/>
    <x v="1"/>
    <s v="Production Corporation Polyot"/>
    <s v="Kosmos-3M"/>
    <s v="Parus 84"/>
    <s v="10/06/1995 3:23 a.m."/>
    <x v="38"/>
    <s v="132/1 (132L) | Plesetsk Cosmodrome, Russian Federation"/>
    <x v="3"/>
    <x v="3"/>
    <x v="3"/>
  </r>
  <r>
    <s v="Soyuz U | Progress M-29"/>
    <x v="0"/>
    <s v="Russian Federal Space Agency (ROSCOSMOS)"/>
    <s v="Soyuz U"/>
    <s v="—"/>
    <s v="10/08/1995 6:50 p.m."/>
    <x v="38"/>
    <s v="1/5 | Baikonur Cosmodrome, Republic of Kazakhstan"/>
    <x v="0"/>
    <x v="0"/>
    <x v="0"/>
  </r>
  <r>
    <s v="Proton | Luch 2"/>
    <x v="0"/>
    <s v="Khrunichev State Research and Production Space Center"/>
    <s v="Proton"/>
    <s v="Luch 2"/>
    <s v="10/11/1995 4:26 p.m."/>
    <x v="38"/>
    <s v="81/23 (81L) | Baikonur Cosmodrome, Republic of Kazakhstan"/>
    <x v="0"/>
    <x v="0"/>
    <x v="0"/>
  </r>
  <r>
    <s v="Ariane 42L | Astra 1E"/>
    <x v="0"/>
    <s v="Arianespace"/>
    <s v="Ariane 42L"/>
    <s v="Astra 1E"/>
    <s v="10/19/1995 12:38 a.m."/>
    <x v="38"/>
    <s v="Ariane Launch Area 2 | Kourou, French Guiana"/>
    <x v="7"/>
    <x v="7"/>
    <x v="7"/>
  </r>
  <r>
    <s v="Space Shuttle Columbia / OV-102 | STS-73"/>
    <x v="0"/>
    <s v="Lockheed Martin Space Operations"/>
    <s v="Space Shuttle"/>
    <s v="STS-73"/>
    <s v="10/20/1995 1:53 p.m."/>
    <x v="38"/>
    <s v="Launch Complex 39B | Kennedy Space Center, FL, USA"/>
    <x v="1"/>
    <x v="1"/>
    <x v="1"/>
  </r>
  <r>
    <s v="Atlas II | UHF F/O F6"/>
    <x v="0"/>
    <s v="Lockheed Martin"/>
    <s v="Atlas II"/>
    <s v="UHF F/O F6"/>
    <s v="10/22/1995 8 a.m."/>
    <x v="38"/>
    <s v="Launch Complex 36A | Cape Canaveral, FL, USA"/>
    <x v="1"/>
    <x v="1"/>
    <x v="1"/>
  </r>
  <r>
    <s v="Conestoga 1620 | Meteor SM"/>
    <x v="1"/>
    <s v="Space Services Inc."/>
    <s v="Conestoga 1620"/>
    <s v="Meteor SM"/>
    <s v="10/23/1995 10:03 p.m."/>
    <x v="38"/>
    <s v="Launch Area 0 A | Wallops Island, Virginia, USA"/>
    <x v="1"/>
    <x v="1"/>
    <x v="1"/>
  </r>
  <r>
    <s v="Zenit-2 | Tselina-2 17"/>
    <x v="0"/>
    <s v="Russian Federal Space Agency (ROSCOSMOS)"/>
    <s v="Zenit-2"/>
    <s v="Tselina-2 17"/>
    <s v="10/31/1995 8:19 p.m."/>
    <x v="38"/>
    <s v="45/1 | Baikonur Cosmodrome, Republic of Kazakhstan"/>
    <x v="0"/>
    <x v="0"/>
    <x v="0"/>
  </r>
  <r>
    <s v="Delta II | Radarsat"/>
    <x v="0"/>
    <s v="United States Air Force"/>
    <s v="Delta II"/>
    <s v="Radarsat"/>
    <s v="11/04/1995 2:22 p.m."/>
    <x v="38"/>
    <s v="Space Launch Complex 2W | Vandenberg SFB, CA, USA"/>
    <x v="1"/>
    <x v="1"/>
    <x v="1"/>
  </r>
  <r>
    <s v="Titan 401A Centaur | Milstar 2"/>
    <x v="0"/>
    <s v="United States Air Force"/>
    <s v="Titan 401A Centaur"/>
    <s v="Milstar 2"/>
    <s v="11/06/1995 5:15 a.m."/>
    <x v="38"/>
    <s v="Space Launch Complex 40 | Cape Canaveral, FL, USA"/>
    <x v="1"/>
    <x v="1"/>
    <x v="1"/>
  </r>
  <r>
    <s v="Space Shuttle Atlantis / OV-104 | STS-74"/>
    <x v="0"/>
    <s v="Lockheed Martin Space Operations"/>
    <s v="Space Shuttle"/>
    <s v="STS-74"/>
    <s v="11/12/1995 12:30 p.m."/>
    <x v="38"/>
    <s v="Launch Complex 39A | Kennedy Space Center, FL, USA"/>
    <x v="1"/>
    <x v="1"/>
    <x v="1"/>
  </r>
  <r>
    <s v="Ariane 44P | ISO"/>
    <x v="0"/>
    <s v="Arianespace"/>
    <s v="Ariane 44P"/>
    <s v="ISO"/>
    <s v="11/17/1995 1:20 a.m."/>
    <x v="38"/>
    <s v="Ariane Launch Area 2 | Kourou, French Guiana"/>
    <x v="7"/>
    <x v="7"/>
    <x v="7"/>
  </r>
  <r>
    <s v="Proton | Gals 2"/>
    <x v="0"/>
    <s v="Khrunichev State Research and Production Space Center"/>
    <s v="Proton"/>
    <s v="Gals 2"/>
    <s v="11/17/1995 2:25 p.m."/>
    <x v="38"/>
    <s v="200/39 (200L) | Baikonur Cosmodrome, Republic of Kazakhstan"/>
    <x v="0"/>
    <x v="0"/>
    <x v="0"/>
  </r>
  <r>
    <s v="Long March 2E | Asiasat 2"/>
    <x v="0"/>
    <s v="China Aerospace Corporation"/>
    <s v="Long March 2E"/>
    <s v="Asiasat 2"/>
    <s v="11/28/1995 11:30 a.m."/>
    <x v="38"/>
    <s v="Launch Complex 2 (LC-2) | Xichang Satellite Launch Center, People's Republic of China"/>
    <x v="2"/>
    <x v="2"/>
    <x v="2"/>
  </r>
  <r>
    <s v="Atlas IIAS | SOHO"/>
    <x v="0"/>
    <s v="Lockheed Martin"/>
    <s v="Atlas IIAS"/>
    <s v="SOHO"/>
    <s v="12/02/1995 8:08 a.m."/>
    <x v="38"/>
    <s v="Launch Complex 36B | Cape Canaveral, FL, USA"/>
    <x v="1"/>
    <x v="1"/>
    <x v="1"/>
  </r>
  <r>
    <s v="Titan 404A | KH-11 11"/>
    <x v="0"/>
    <s v="United States Air Force"/>
    <s v="Titan 404A"/>
    <s v="KH-11 11"/>
    <s v="12/05/1995 9:18 p.m."/>
    <x v="38"/>
    <s v="Space Launch Complex 4E | Vandenberg SFB, CA, USA"/>
    <x v="1"/>
    <x v="1"/>
    <x v="1"/>
  </r>
  <r>
    <s v="Ariane 44L | Telecom 2C &amp; Insat 2C"/>
    <x v="0"/>
    <s v="Arianespace"/>
    <s v="Ariane 44L"/>
    <s v="Telecom 2C &amp; Insat 2C"/>
    <s v="12/06/1995 11:23 p.m."/>
    <x v="38"/>
    <s v="Ariane Launch Area 2 | Kourou, French Guiana"/>
    <x v="7"/>
    <x v="7"/>
    <x v="7"/>
  </r>
  <r>
    <s v="Proton | Uragan 69 to 71"/>
    <x v="0"/>
    <s v="Khrunichev State Research and Production Space Center"/>
    <s v="Proton"/>
    <s v="Uragan 69 to 71"/>
    <s v="12/14/1995 6:10 a.m."/>
    <x v="38"/>
    <s v="200/39 (200L) | Baikonur Cosmodrome, Republic of Kazakhstan"/>
    <x v="0"/>
    <x v="0"/>
    <x v="0"/>
  </r>
  <r>
    <s v="Atlas IIA | Galaxy 3R"/>
    <x v="0"/>
    <s v="Lockheed Martin"/>
    <s v="Atlas IIA"/>
    <s v="Galaxy 3R"/>
    <s v="12/15/1995 12:23 a.m."/>
    <x v="38"/>
    <s v="Launch Complex 36A | Cape Canaveral, FL, USA"/>
    <x v="1"/>
    <x v="1"/>
    <x v="1"/>
  </r>
  <r>
    <s v="Soyuz U | Progress M-30"/>
    <x v="0"/>
    <s v="Russian Federal Space Agency (ROSCOSMOS)"/>
    <s v="Soyuz U"/>
    <s v="—"/>
    <s v="12/18/1995 2:31 p.m."/>
    <x v="38"/>
    <s v="1/5 | Baikonur Cosmodrome, Republic of Kazakhstan"/>
    <x v="0"/>
    <x v="0"/>
    <x v="0"/>
  </r>
  <r>
    <s v="Tsiklon-2 | US-PM 7"/>
    <x v="0"/>
    <s v="Russian Federal Space Agency (ROSCOSMOS)"/>
    <s v="Tsiklon-2"/>
    <s v="US-PM 7"/>
    <s v="12/20/1995 12:52 a.m."/>
    <x v="38"/>
    <s v="90/20 | Baikonur Cosmodrome, Republic of Kazakhstan"/>
    <x v="0"/>
    <x v="0"/>
    <x v="0"/>
  </r>
  <r>
    <s v="Molniya-M | IRS-1C &amp; Skipper"/>
    <x v="0"/>
    <s v="Progress Rocket Space Center"/>
    <s v="Molniya-M"/>
    <s v="IRS-1C &amp; Skipper"/>
    <s v="12/28/1995 6:45 a.m."/>
    <x v="38"/>
    <s v="31/6 | Baikonur Cosmodrome, Republic of Kazakhstan"/>
    <x v="0"/>
    <x v="0"/>
    <x v="0"/>
  </r>
  <r>
    <s v="Long March 2E | Echostar I"/>
    <x v="0"/>
    <s v="China Aerospace Corporation"/>
    <s v="Long March 2E"/>
    <s v="Echostar I"/>
    <s v="12/28/1995 11:50 a.m."/>
    <x v="38"/>
    <s v="Launch Complex 2 (LC-2) | Xichang Satellite Launch Center, People's Republic of China"/>
    <x v="2"/>
    <x v="2"/>
    <x v="2"/>
  </r>
  <r>
    <s v="Delta II | Rossi X-ray Timing Explorer"/>
    <x v="0"/>
    <s v="United States Air Force"/>
    <s v="Delta II"/>
    <s v="Rossi X-ray Timing Explorer"/>
    <s v="12/30/1995 1:48 p.m."/>
    <x v="38"/>
    <s v="Space Launch Complex 17A | Cape Canaveral, FL, USA"/>
    <x v="1"/>
    <x v="1"/>
    <x v="1"/>
  </r>
  <r>
    <s v="Space Shuttle Endeavour / OV-105 | STS-72"/>
    <x v="0"/>
    <s v="Lockheed Martin Space Operations"/>
    <s v="Space Shuttle"/>
    <s v="STS-72"/>
    <s v="01/11/1996 9:41 a.m."/>
    <x v="39"/>
    <s v="Launch Complex 39B | Kennedy Space Center, FL, USA"/>
    <x v="1"/>
    <x v="1"/>
    <x v="1"/>
  </r>
  <r>
    <s v="Ariane 44L | PAS 3R &amp; MEASAT 1"/>
    <x v="0"/>
    <s v="Arianespace"/>
    <s v="Ariane 44L"/>
    <s v="PAS 3R &amp; MEASAT 1"/>
    <s v="01/12/1996 11:10 p.m."/>
    <x v="39"/>
    <s v="Ariane Launch Area 2 | Kourou, French Guiana"/>
    <x v="7"/>
    <x v="7"/>
    <x v="7"/>
  </r>
  <r>
    <s v="Delta II | Mugunghwa 2"/>
    <x v="0"/>
    <s v="United States Air Force"/>
    <s v="Delta II"/>
    <s v="Mugunghwa 2"/>
    <s v="01/14/1996 11:10 a.m."/>
    <x v="39"/>
    <s v="Space Launch Complex 17B | Cape Canaveral, FL, USA"/>
    <x v="1"/>
    <x v="1"/>
    <x v="1"/>
  </r>
  <r>
    <s v="Kosmos-3M | Parus 85"/>
    <x v="0"/>
    <s v="Production Corporation Polyot"/>
    <s v="Kosmos-3M"/>
    <s v="Parus 85"/>
    <s v="01/16/1996 3:33 p.m."/>
    <x v="39"/>
    <s v="132/1 (132L) | Plesetsk Cosmodrome, Russian Federation"/>
    <x v="3"/>
    <x v="3"/>
    <x v="3"/>
  </r>
  <r>
    <s v="Proton | Gorizont 31"/>
    <x v="0"/>
    <s v="Khrunichev State Research and Production Space Center"/>
    <s v="Proton"/>
    <s v="Gorizont 31"/>
    <s v="01/25/1996 9:56 a.m."/>
    <x v="39"/>
    <s v="200/39 (200L) | Baikonur Cosmodrome, Republic of Kazakhstan"/>
    <x v="0"/>
    <x v="0"/>
    <x v="0"/>
  </r>
  <r>
    <s v="Atlas IIAS | Palapa C1"/>
    <x v="0"/>
    <s v="Lockheed Martin"/>
    <s v="Atlas IIAS"/>
    <s v="Palapa C1"/>
    <s v="02/01/1996 1:15 a.m."/>
    <x v="39"/>
    <s v="Launch Complex 36B | Cape Canaveral, FL, USA"/>
    <x v="1"/>
    <x v="1"/>
    <x v="1"/>
  </r>
  <r>
    <s v="Ariane 44P | N-Star b"/>
    <x v="0"/>
    <s v="Arianespace"/>
    <s v="Ariane 44P"/>
    <s v="N-Star b"/>
    <s v="02/05/1996 7:19 a.m."/>
    <x v="39"/>
    <s v="Ariane Launch Area 2 | Kourou, French Guiana"/>
    <x v="7"/>
    <x v="7"/>
    <x v="7"/>
  </r>
  <r>
    <s v="Long March 3 | INTELSAT 708"/>
    <x v="1"/>
    <s v="China Aerospace Corporation"/>
    <s v="Long March 3"/>
    <s v="INTELSAT 708"/>
    <s v="02/14/1996 7:01 p.m."/>
    <x v="39"/>
    <s v="Launch Complex 2 (LC-2) | Xichang Satellite Launch Center, People's Republic of China"/>
    <x v="2"/>
    <x v="2"/>
    <x v="2"/>
  </r>
  <r>
    <s v="Delta 7925-8 | NEAR Shoemaker"/>
    <x v="0"/>
    <s v="United States Air Force"/>
    <s v="Delta 7925-8"/>
    <s v="NEAR Shoemaker"/>
    <s v="02/17/1996 8:43 p.m."/>
    <x v="39"/>
    <s v="Space Launch Complex 17B | Cape Canaveral, FL, USA"/>
    <x v="1"/>
    <x v="1"/>
    <x v="1"/>
  </r>
  <r>
    <s v="Tsiklon-3 | Gonets-D 319 to 321 &amp; Strela-3 113 to 115"/>
    <x v="0"/>
    <s v="Russian Space Forces"/>
    <s v="Tsiklon-3"/>
    <s v="Gonets-D 319 to 321 &amp; Strela-3 113 to 115"/>
    <s v="02/19/1996 12:58 a.m."/>
    <x v="39"/>
    <s v="32/1 | Plesetsk Cosmodrome, Russian Federation"/>
    <x v="3"/>
    <x v="3"/>
    <x v="3"/>
  </r>
  <r>
    <s v="Proton | Raduga 33"/>
    <x v="0"/>
    <s v="Khrunichev State Research and Production Space Center"/>
    <s v="Proton"/>
    <s v="Raduga 33"/>
    <s v="02/19/1996 8:19 a.m."/>
    <x v="39"/>
    <s v="200/39 (200L) | Baikonur Cosmodrome, Republic of Kazakhstan"/>
    <x v="0"/>
    <x v="0"/>
    <x v="0"/>
  </r>
  <r>
    <s v="Soyuz-U | Soyuz TM-23"/>
    <x v="0"/>
    <s v="Russian Federal Space Agency (ROSCOSMOS)"/>
    <s v="Soyuz U"/>
    <s v="Soyuz TM-23"/>
    <s v="02/21/1996 12:34 p.m."/>
    <x v="39"/>
    <s v="1/5 | Baikonur Cosmodrome, Republic of Kazakhstan"/>
    <x v="0"/>
    <x v="0"/>
    <x v="0"/>
  </r>
  <r>
    <s v="Space Shuttle Columbia / OV-102 | STS-75"/>
    <x v="0"/>
    <s v="Lockheed Martin Space Operations"/>
    <s v="Space Shuttle"/>
    <s v="STS-75"/>
    <s v="02/22/1996 8:18 p.m."/>
    <x v="39"/>
    <s v="Launch Complex 39B | Kennedy Space Center, FL, USA"/>
    <x v="1"/>
    <x v="1"/>
    <x v="1"/>
  </r>
  <r>
    <s v="Delta 7925-10 | Polar"/>
    <x v="0"/>
    <s v="United States Air Force"/>
    <s v="Delta 7925-10"/>
    <s v="Polar"/>
    <s v="02/24/1996 11:24 a.m."/>
    <x v="39"/>
    <s v="Space Launch Complex 2W | Vandenberg SFB, CA, USA"/>
    <x v="1"/>
    <x v="1"/>
    <x v="1"/>
  </r>
  <r>
    <s v="Pegasus XL | REX II"/>
    <x v="0"/>
    <s v="Orbital Sciences Corporation"/>
    <s v="Pegasus XL"/>
    <s v="—"/>
    <s v="03/09/1996 1:53 a.m."/>
    <x v="39"/>
    <s v="Vandenberg Space Force Base | Air launch to orbit"/>
    <x v="1"/>
    <x v="1"/>
    <x v="1"/>
  </r>
  <r>
    <s v="Ariane 44LP | INTELSAT 707"/>
    <x v="0"/>
    <s v="Arianespace"/>
    <s v="Ariane 44LP"/>
    <s v="INTELSAT 707"/>
    <s v="03/14/1996 7:11 a.m."/>
    <x v="39"/>
    <s v="Ariane Launch Area 2 | Kourou, French Guiana"/>
    <x v="7"/>
    <x v="7"/>
    <x v="7"/>
  </r>
  <r>
    <s v="Soyuz-U-PVB | Yantar-4K2 75"/>
    <x v="0"/>
    <s v="Russian Space Forces"/>
    <s v="Soyuz-U-PVB"/>
    <s v="Yantar-4K2 75"/>
    <s v="03/14/1996 5:40 p.m."/>
    <x v="39"/>
    <s v="43/4 (43R) | Plesetsk Cosmodrome, Russian Federation"/>
    <x v="3"/>
    <x v="3"/>
    <x v="3"/>
  </r>
  <r>
    <s v="PSLV | IRS-P3"/>
    <x v="0"/>
    <s v="Indian Space Research Organization"/>
    <s v="PSLV"/>
    <s v="IRS-P3"/>
    <s v="03/21/1996 4:53 a.m."/>
    <x v="39"/>
    <s v="Satish Dhawan Space Centre First Launch Pad | Satish Dhawan Space Centre, India"/>
    <x v="8"/>
    <x v="8"/>
    <x v="8"/>
  </r>
  <r>
    <s v="Space Shuttle Atlantis / OV-104 | STS-76"/>
    <x v="0"/>
    <s v="Lockheed Martin Space Operations"/>
    <s v="Space Shuttle"/>
    <s v="STS-76"/>
    <s v="03/22/1996 8:13 a.m."/>
    <x v="39"/>
    <s v="Launch Complex 39B | Kennedy Space Center, FL, USA"/>
    <x v="1"/>
    <x v="1"/>
    <x v="1"/>
  </r>
  <r>
    <s v="Delta II | GPS IIA-16"/>
    <x v="0"/>
    <s v="United States Air Force"/>
    <s v="Delta II"/>
    <s v="GPS IIA-16"/>
    <s v="03/28/1996 12:21 a.m."/>
    <x v="39"/>
    <s v="Space Launch Complex 17B | Cape Canaveral, FL, USA"/>
    <x v="1"/>
    <x v="1"/>
    <x v="1"/>
  </r>
  <r>
    <s v="Atlas IIA | INMARSAT III F-1"/>
    <x v="0"/>
    <s v="Lockheed Martin"/>
    <s v="Atlas IIA"/>
    <s v="INMARSAT III F-1"/>
    <s v="04/03/1996 11:01 p.m."/>
    <x v="39"/>
    <s v="Launch Complex 36A | Cape Canaveral, FL, USA"/>
    <x v="1"/>
    <x v="1"/>
    <x v="1"/>
  </r>
  <r>
    <s v="Proton-K/DM-2M | Astra 1F"/>
    <x v="0"/>
    <s v="Khrunichev State Research and Production Space Center"/>
    <s v="Proton-K/DM-2M"/>
    <s v="Astra 1F"/>
    <s v="04/08/1996 11:09 p.m."/>
    <x v="39"/>
    <s v="81/23 (81L) | Baikonur Cosmodrome, Republic of Kazakhstan"/>
    <x v="0"/>
    <x v="0"/>
    <x v="0"/>
  </r>
  <r>
    <s v="Ariane 42P | M-SAT 1"/>
    <x v="0"/>
    <s v="Arianespace"/>
    <s v="Ariane 42P"/>
    <s v="M-SAT 1"/>
    <s v="04/20/1996 10:36 p.m."/>
    <x v="39"/>
    <s v="Ariane Launch Area 2 | Kourou, French Guiana"/>
    <x v="7"/>
    <x v="7"/>
    <x v="7"/>
  </r>
  <r>
    <s v="Proton | Priroda"/>
    <x v="0"/>
    <s v="Khrunichev State Research and Production Space Center"/>
    <s v="Proton"/>
    <s v="Priroda"/>
    <s v="04/23/1996 11:48 a.m."/>
    <x v="39"/>
    <s v="81/23 (81L) | Baikonur Cosmodrome, Republic of Kazakhstan"/>
    <x v="0"/>
    <x v="0"/>
    <x v="0"/>
  </r>
  <r>
    <s v="Delta II | MSX"/>
    <x v="0"/>
    <s v="United States Air Force"/>
    <s v="Delta II"/>
    <s v="MSX"/>
    <s v="04/24/1996 12:27 p.m."/>
    <x v="39"/>
    <s v="Space Launch Complex 2W | Vandenberg SFB, CA, USA"/>
    <x v="1"/>
    <x v="1"/>
    <x v="1"/>
  </r>
  <r>
    <s v="Kosmos-3M | Taifun-1B 14"/>
    <x v="0"/>
    <s v="Production Corporation Polyot"/>
    <s v="Kosmos-3M"/>
    <s v="Taifun-1B 14"/>
    <s v="04/24/1996 1 p.m."/>
    <x v="39"/>
    <s v="132/1 (132L) | Plesetsk Cosmodrome, Russian Federation"/>
    <x v="3"/>
    <x v="3"/>
    <x v="3"/>
  </r>
  <r>
    <s v="Titan 401A Centaur | Mercury 15"/>
    <x v="0"/>
    <s v="United States Air Force"/>
    <s v="Titan 401A Centaur"/>
    <s v="Mercury 15"/>
    <s v="04/24/1996 11:37 p.m."/>
    <x v="39"/>
    <s v="Space Launch Complex 41 | Cape Canaveral, FL, USA"/>
    <x v="1"/>
    <x v="1"/>
    <x v="1"/>
  </r>
  <r>
    <s v="Atlas I | BeppoSAX"/>
    <x v="0"/>
    <s v="General Dynamics"/>
    <s v="Atlas I"/>
    <s v="BeppoSAX"/>
    <s v="04/30/1996 4:31 a.m."/>
    <x v="39"/>
    <s v="Launch Complex 36B | Cape Canaveral, FL, USA"/>
    <x v="1"/>
    <x v="1"/>
    <x v="1"/>
  </r>
  <r>
    <s v="Soyuz U | Progress M-31"/>
    <x v="0"/>
    <s v="Russian Federal Space Agency (ROSCOSMOS)"/>
    <s v="Soyuz U"/>
    <s v="—"/>
    <s v="05/05/1996 7:04 a.m."/>
    <x v="39"/>
    <s v="1/5 | Baikonur Cosmodrome, Republic of Kazakhstan"/>
    <x v="0"/>
    <x v="0"/>
    <x v="0"/>
  </r>
  <r>
    <s v="Titan 403A | SLDCOM 4"/>
    <x v="0"/>
    <s v="United States Air Force"/>
    <s v="Titan 403A"/>
    <s v="SLDCOM 4"/>
    <s v="05/12/1996 9:32 p.m."/>
    <x v="39"/>
    <s v="Space Launch Complex 4E | Vandenberg SFB, CA, USA"/>
    <x v="1"/>
    <x v="1"/>
    <x v="1"/>
  </r>
  <r>
    <s v="Soyuz U | Yantar-1KFT 18"/>
    <x v="1"/>
    <s v="Russian Federal Space Agency (ROSCOSMOS)"/>
    <s v="Soyuz U"/>
    <s v="Yantar-1KFT 18"/>
    <s v="05/14/1996 8:55 a.m."/>
    <x v="39"/>
    <s v="31/6 | Baikonur Cosmodrome, Republic of Kazakhstan"/>
    <x v="0"/>
    <x v="0"/>
    <x v="0"/>
  </r>
  <r>
    <s v="Ariane 44L | Palapa C2 &amp; AMOS 1"/>
    <x v="0"/>
    <s v="Arianespace"/>
    <s v="Ariane 44L"/>
    <s v="Palapa C2 &amp; AMOS 1"/>
    <s v="05/16/1996 1:56 a.m."/>
    <x v="39"/>
    <s v="Ariane Launch Area 2 | Kourou, French Guiana"/>
    <x v="7"/>
    <x v="7"/>
    <x v="7"/>
  </r>
  <r>
    <s v="Pegasus Hybrid | Miniature Sensor Technology Integration 3 (MSTI-3)"/>
    <x v="0"/>
    <s v="Orbital Sciences Corporation"/>
    <s v="Pegasus Hybrid"/>
    <s v="—"/>
    <s v="05/17/1996 2:44 a.m."/>
    <x v="39"/>
    <s v="Vandenberg Space Force Base | Air launch to orbit"/>
    <x v="1"/>
    <x v="1"/>
    <x v="1"/>
  </r>
  <r>
    <s v="Space Shuttle Endeavour / OV-105 | STS-77"/>
    <x v="0"/>
    <s v="Lockheed Martin Space Operations"/>
    <s v="Space Shuttle"/>
    <s v="STS-77"/>
    <s v="05/19/1996 10:30 a.m."/>
    <x v="39"/>
    <s v="Launch Complex 39B | Kennedy Space Center, FL, USA"/>
    <x v="1"/>
    <x v="1"/>
    <x v="1"/>
  </r>
  <r>
    <s v="Delta II | Galaxy 9"/>
    <x v="0"/>
    <s v="United States Air Force"/>
    <s v="Delta II"/>
    <s v="Galaxy 9"/>
    <s v="05/24/1996 1:10 a.m."/>
    <x v="39"/>
    <s v="Space Launch Complex 17B | Cape Canaveral, FL, USA"/>
    <x v="1"/>
    <x v="1"/>
    <x v="1"/>
  </r>
  <r>
    <s v="Proton | Gorizont 32"/>
    <x v="0"/>
    <s v="Khrunichev State Research and Production Space Center"/>
    <s v="Proton"/>
    <s v="Gorizont 32"/>
    <s v="05/25/1996 2:05 a.m."/>
    <x v="39"/>
    <s v="200/39 (200L) | Baikonur Cosmodrome, Republic of Kazakhstan"/>
    <x v="0"/>
    <x v="0"/>
    <x v="0"/>
  </r>
  <r>
    <s v="Ariane 5 G | Cluster"/>
    <x v="1"/>
    <s v="Arianespace"/>
    <s v="Ariane 5 G"/>
    <s v="Cluster"/>
    <s v="06/04/1996 12:34 p.m."/>
    <x v="39"/>
    <s v="Ariane Launch Area 3 | Kourou, French Guiana"/>
    <x v="7"/>
    <x v="7"/>
    <x v="7"/>
  </r>
  <r>
    <s v="Ariane 44P | INTELSAT 709"/>
    <x v="0"/>
    <s v="Arianespace"/>
    <s v="Ariane 44P"/>
    <s v="INTELSAT 709"/>
    <s v="06/15/1996 6:55 a.m."/>
    <x v="39"/>
    <s v="Ariane Launch Area 2 | Kourou, French Guiana"/>
    <x v="7"/>
    <x v="7"/>
    <x v="7"/>
  </r>
  <r>
    <s v="Space Shuttle Columbia / OV-102 | STS-78"/>
    <x v="0"/>
    <s v="Lockheed Martin Space Operations"/>
    <s v="Space Shuttle"/>
    <s v="STS-78"/>
    <s v="06/20/1996 2:49 p.m."/>
    <x v="39"/>
    <s v="Launch Complex 39B | Kennedy Space Center, FL, USA"/>
    <x v="1"/>
    <x v="1"/>
    <x v="1"/>
  </r>
  <r>
    <s v="Soyuz-U-PVB | Yantar-4K2 76"/>
    <x v="1"/>
    <s v="Russian Space Forces"/>
    <s v="Soyuz-U-PVB"/>
    <s v="Yantar-4K2 76"/>
    <s v="06/20/1996 6:44 p.m."/>
    <x v="39"/>
    <s v="16/2 | Plesetsk Cosmodrome, Russian Federation"/>
    <x v="3"/>
    <x v="3"/>
    <x v="3"/>
  </r>
  <r>
    <s v="Pegasus XL | Total Ozone Mapping Spectrometer (TOMS)"/>
    <x v="0"/>
    <s v="Orbital Sciences Corporation"/>
    <s v="Pegasus XL"/>
    <s v="—"/>
    <s v="07/02/1996 7:48 a.m."/>
    <x v="39"/>
    <s v="Vandenberg Space Force Base | Air launch to orbit"/>
    <x v="1"/>
    <x v="1"/>
    <x v="1"/>
  </r>
  <r>
    <s v="Titan 405A | Quasar 11"/>
    <x v="0"/>
    <s v="United States Air Force"/>
    <s v="Titan 405A"/>
    <s v="Quasar 11"/>
    <s v="07/03/1996 12:30 a.m."/>
    <x v="39"/>
    <s v="Space Launch Complex 40 | Cape Canaveral, FL, USA"/>
    <x v="1"/>
    <x v="1"/>
    <x v="1"/>
  </r>
  <r>
    <s v="Long March 3 | Apstar 1A"/>
    <x v="0"/>
    <s v="China Aerospace Corporation"/>
    <s v="Long March 3"/>
    <s v="Apstar 1A"/>
    <s v="07/03/1996 10:47 a.m."/>
    <x v="39"/>
    <s v="Launch Complex 3 ( LC-3 ) ( LA-1 ) | Xichang Satellite Launch Center, People's Republic of China"/>
    <x v="2"/>
    <x v="2"/>
    <x v="2"/>
  </r>
  <r>
    <s v="Ariane 44L | Arabsat IIA &amp; Türksat 1C"/>
    <x v="0"/>
    <s v="Arianespace"/>
    <s v="Ariane 44L"/>
    <s v="Arabsat IIA &amp; Türksat 1C"/>
    <s v="07/09/1996 10:24 p.m."/>
    <x v="39"/>
    <s v="Ariane Launch Area 2 | Kourou, French Guiana"/>
    <x v="7"/>
    <x v="7"/>
    <x v="7"/>
  </r>
  <r>
    <s v="Delta II | GPS IIA-17"/>
    <x v="0"/>
    <s v="United States Air Force"/>
    <s v="Delta II"/>
    <s v="GPS IIA-17"/>
    <s v="07/16/1996 12:50 a.m."/>
    <x v="39"/>
    <s v="Space Launch Complex 17A | Cape Canaveral, FL, USA"/>
    <x v="1"/>
    <x v="1"/>
    <x v="1"/>
  </r>
  <r>
    <s v="Atlas II | UHF F/O F7"/>
    <x v="0"/>
    <s v="Lockheed Martin"/>
    <s v="Atlas II"/>
    <s v="UHF F/O F7"/>
    <s v="07/25/1996 12:41 p.m."/>
    <x v="39"/>
    <s v="Launch Complex 36A | Cape Canaveral, FL, USA"/>
    <x v="1"/>
    <x v="1"/>
    <x v="1"/>
  </r>
  <r>
    <s v="Soyuz U | Progress M-32"/>
    <x v="0"/>
    <s v="Russian Federal Space Agency (ROSCOSMOS)"/>
    <s v="Soyuz U"/>
    <s v="—"/>
    <s v="07/31/1996 8 p.m."/>
    <x v="39"/>
    <s v="1/5 | Baikonur Cosmodrome, Republic of Kazakhstan"/>
    <x v="0"/>
    <x v="0"/>
    <x v="0"/>
  </r>
  <r>
    <s v="Ariane 44L | Italsat F2 &amp; Télécom 2D"/>
    <x v="0"/>
    <s v="Arianespace"/>
    <s v="Ariane 44L"/>
    <s v="Italsat F2 &amp; Télécom 2D"/>
    <s v="08/08/1996 10:49 p.m."/>
    <x v="39"/>
    <s v="Ariane Launch Area 2 | Kourou, French Guiana"/>
    <x v="7"/>
    <x v="7"/>
    <x v="7"/>
  </r>
  <r>
    <s v="Molniya-M | Molniya-1T 89"/>
    <x v="0"/>
    <s v="Progress Rocket Space Center"/>
    <s v="Molniya-M"/>
    <s v="Molniya-1T 89"/>
    <s v="08/14/1996 10:20 p.m."/>
    <x v="39"/>
    <s v="43/3 (43L) | Plesetsk Cosmodrome, Russian Federation"/>
    <x v="3"/>
    <x v="3"/>
    <x v="3"/>
  </r>
  <r>
    <s v="H-II | Midori"/>
    <x v="0"/>
    <s v="Japan Aerospace Exploration Agency"/>
    <s v="H-II"/>
    <s v="Midori"/>
    <s v="08/17/1996 1:53 a.m."/>
    <x v="39"/>
    <s v="Yoshinobu Launch Complex | Tanegashima, Japan"/>
    <x v="5"/>
    <x v="5"/>
    <x v="5"/>
  </r>
  <r>
    <s v="Soyuz-U | Soyuz TM-24"/>
    <x v="0"/>
    <s v="Russian Federal Space Agency (ROSCOSMOS)"/>
    <s v="Soyuz U"/>
    <s v="Soyuz TM-24"/>
    <s v="08/17/1996 1:18 p.m."/>
    <x v="39"/>
    <s v="1/5 | Baikonur Cosmodrome, Republic of Kazakhstan"/>
    <x v="0"/>
    <x v="0"/>
    <x v="0"/>
  </r>
  <r>
    <s v="Long March 3 | Zhongxing 7"/>
    <x v="1"/>
    <s v="China Aerospace Corporation"/>
    <s v="Long March 3"/>
    <s v="Zhongxing 7"/>
    <s v="08/18/1996 10:27 a.m."/>
    <x v="39"/>
    <s v="Launch Complex 3 ( LC-3 ) ( LA-1 ) | Xichang Satellite Launch Center, People's Republic of China"/>
    <x v="2"/>
    <x v="2"/>
    <x v="2"/>
  </r>
  <r>
    <s v="Pegasus XL | Fast Auroral Snapshot Explorer (FAST)"/>
    <x v="0"/>
    <s v="Orbital Sciences Corporation"/>
    <s v="Pegasus XL"/>
    <s v="—"/>
    <s v="08/21/1996 9:47 a.m."/>
    <x v="39"/>
    <s v="Vandenberg Space Force Base | Air launch to orbit"/>
    <x v="1"/>
    <x v="1"/>
    <x v="1"/>
  </r>
  <r>
    <s v="Molniya-M | Interbol 2, Magin 5 &amp; MuSat 1"/>
    <x v="0"/>
    <s v="Progress Rocket Space Center"/>
    <s v="Molniya-M"/>
    <s v="Interbol 2, Magin 5 &amp; MuSat 1"/>
    <s v="08/29/1996 5:22 a.m."/>
    <x v="39"/>
    <s v="43/3 (43L) | Plesetsk Cosmodrome, Russian Federation"/>
    <x v="3"/>
    <x v="3"/>
    <x v="3"/>
  </r>
  <r>
    <s v="Zenit-2 | Tselina-2 18"/>
    <x v="0"/>
    <s v="Russian Federal Space Agency (ROSCOSMOS)"/>
    <s v="Zenit-2"/>
    <s v="Tselina-2 18"/>
    <s v="09/04/1996 9:01 a.m."/>
    <x v="39"/>
    <s v="45/1 | Baikonur Cosmodrome, Republic of Kazakhstan"/>
    <x v="0"/>
    <x v="0"/>
    <x v="0"/>
  </r>
  <r>
    <s v="Kosmos-3M | Parus 86"/>
    <x v="0"/>
    <s v="Production Corporation Polyot"/>
    <s v="Kosmos-3M"/>
    <s v="Parus 86"/>
    <s v="09/05/1996 12:47 p.m."/>
    <x v="39"/>
    <s v="132/1 (132L) | Plesetsk Cosmodrome, Russian Federation"/>
    <x v="3"/>
    <x v="3"/>
    <x v="3"/>
  </r>
  <r>
    <s v="Proton | INMARSAT III F-2"/>
    <x v="0"/>
    <s v="Khrunichev State Research and Production Space Center"/>
    <s v="Proton"/>
    <s v="INMARSAT III F-2"/>
    <s v="09/06/1996 5:37 p.m."/>
    <x v="39"/>
    <s v="81/23 (81L) | Baikonur Cosmodrome, Republic of Kazakhstan"/>
    <x v="0"/>
    <x v="0"/>
    <x v="0"/>
  </r>
  <r>
    <s v="Atlas IIA | GE 1"/>
    <x v="0"/>
    <s v="Lockheed Martin"/>
    <s v="Atlas IIA"/>
    <s v="GE 1"/>
    <s v="09/08/1996 9:49 p.m."/>
    <x v="39"/>
    <s v="Launch Complex 36B | Cape Canaveral, FL, USA"/>
    <x v="1"/>
    <x v="1"/>
    <x v="1"/>
  </r>
  <r>
    <s v="Ariane 42P | Echostar II"/>
    <x v="0"/>
    <s v="Arianespace"/>
    <s v="Ariane 42P"/>
    <s v="Echostar II"/>
    <s v="09/11/1996 midnight"/>
    <x v="39"/>
    <s v="Ariane Launch Area 2 | Kourou, French Guiana"/>
    <x v="7"/>
    <x v="7"/>
    <x v="7"/>
  </r>
  <r>
    <s v="Delta II | GPS IIA-18"/>
    <x v="0"/>
    <s v="United States Air Force"/>
    <s v="Delta II"/>
    <s v="GPS IIA-18"/>
    <s v="09/12/1996 8:49 a.m."/>
    <x v="39"/>
    <s v="Space Launch Complex 17A | Cape Canaveral, FL, USA"/>
    <x v="1"/>
    <x v="1"/>
    <x v="1"/>
  </r>
  <r>
    <s v="Space Shuttle Atlantis / OV-104 | STS-79"/>
    <x v="0"/>
    <s v="United Space Alliance"/>
    <s v="Space Shuttle"/>
    <s v="STS-79"/>
    <s v="09/16/1996 8:54 a.m."/>
    <x v="39"/>
    <s v="Launch Complex 39A | Kennedy Space Center, FL, USA"/>
    <x v="1"/>
    <x v="1"/>
    <x v="1"/>
  </r>
  <r>
    <s v="Proton-K/DM-2M | Ekspress 2"/>
    <x v="0"/>
    <s v="Khrunichev State Research and Production Space Center"/>
    <s v="Proton-K/DM-2M"/>
    <s v="Ekspress 2"/>
    <s v="09/26/1996 5:50 p.m."/>
    <x v="39"/>
    <s v="200/39 (200L) | Baikonur Cosmodrome, Republic of Kazakhstan"/>
    <x v="0"/>
    <x v="0"/>
    <x v="0"/>
  </r>
  <r>
    <s v="Long March 2D | Fanhui Shi Weixing (17)"/>
    <x v="0"/>
    <s v="China Aerospace Corporation"/>
    <s v="Long March 2D"/>
    <s v="Fanhui Shi Weixing (17)"/>
    <s v="10/20/1996 7:20 a.m."/>
    <x v="39"/>
    <s v="Launch Area 2B | Jiuquan, People's Republic of China"/>
    <x v="2"/>
    <x v="2"/>
    <x v="2"/>
  </r>
  <r>
    <s v="Molniya-M | Molniya-3 62L"/>
    <x v="0"/>
    <s v="Progress Rocket Space Center"/>
    <s v="Molniya-M"/>
    <s v="Molniya-3 62L"/>
    <s v="10/24/1996 11:37 a.m."/>
    <x v="39"/>
    <s v="43/4 (43R) | Plesetsk Cosmodrome, Russian Federation"/>
    <x v="3"/>
    <x v="3"/>
    <x v="3"/>
  </r>
  <r>
    <s v="Pegasus XL | High Energy Transient Explorer (HETE) &amp; Satelite de Aplicaciones Cientificas-B (SAC-B)"/>
    <x v="1"/>
    <s v="Orbital Sciences Corporation"/>
    <s v="Pegasus XL"/>
    <s v="—"/>
    <s v="11/04/1996 5:08 p.m."/>
    <x v="39"/>
    <s v="Wallops Flight Facility | Air launch to orbit"/>
    <x v="1"/>
    <x v="1"/>
    <x v="1"/>
  </r>
  <r>
    <s v="Delta II | Mars Global Surveyor"/>
    <x v="0"/>
    <s v="United States Air Force"/>
    <s v="Delta II"/>
    <s v="Mars Global Surveyor"/>
    <s v="11/07/1996 5 p.m."/>
    <x v="39"/>
    <s v="Space Launch Complex 17A | Cape Canaveral, FL, USA"/>
    <x v="1"/>
    <x v="1"/>
    <x v="1"/>
  </r>
  <r>
    <s v="Ariane 44L | Arabsat 2B &amp; MEASAT 2"/>
    <x v="0"/>
    <s v="Arianespace"/>
    <s v="Ariane 44L"/>
    <s v="Arabsat 2B &amp; MEASAT 2"/>
    <s v="11/13/1996 10:40 p.m."/>
    <x v="39"/>
    <s v="Ariane Launch Area 2 | Kourou, French Guiana"/>
    <x v="7"/>
    <x v="7"/>
    <x v="7"/>
  </r>
  <r>
    <s v="Proton-K/D-2 | Mars-96"/>
    <x v="0"/>
    <s v="Khrunichev State Research and Production Space Center"/>
    <s v="Proton-K/D-2"/>
    <s v="Mars-96"/>
    <s v="11/16/1996 8:48 p.m."/>
    <x v="39"/>
    <s v="200/39 (200L) | Baikonur Cosmodrome, Republic of Kazakhstan"/>
    <x v="0"/>
    <x v="0"/>
    <x v="0"/>
  </r>
  <r>
    <s v="Space Shuttle Columbia / OV-102 | STS-80"/>
    <x v="0"/>
    <s v="United Space Alliance"/>
    <s v="Space Shuttle"/>
    <s v="STS-80"/>
    <s v="11/19/1996 7:55 p.m."/>
    <x v="39"/>
    <s v="Launch Complex 39B | Kennedy Space Center, FL, USA"/>
    <x v="1"/>
    <x v="1"/>
    <x v="1"/>
  </r>
  <r>
    <s v="Soyuz U | Progress M-33"/>
    <x v="0"/>
    <s v="Russian Federal Space Agency (ROSCOSMOS)"/>
    <s v="Soyuz U"/>
    <s v="—"/>
    <s v="11/19/1996 11:20 p.m."/>
    <x v="39"/>
    <s v="1/5 | Baikonur Cosmodrome, Republic of Kazakhstan"/>
    <x v="0"/>
    <x v="0"/>
    <x v="0"/>
  </r>
  <r>
    <s v="Atlas IIA | Hot Bird 2"/>
    <x v="0"/>
    <s v="Lockheed Martin"/>
    <s v="Atlas IIA"/>
    <s v="Hot Bird 2"/>
    <s v="11/21/1996 8:47 p.m."/>
    <x v="39"/>
    <s v="Launch Complex 36B | Cape Canaveral, FL, USA"/>
    <x v="1"/>
    <x v="1"/>
    <x v="1"/>
  </r>
  <r>
    <s v="Delta II | Mars Pathfinder"/>
    <x v="0"/>
    <s v="United States Air Force"/>
    <s v="Delta II"/>
    <s v="Mars Pathfinder"/>
    <s v="12/04/1996 6:58 a.m."/>
    <x v="39"/>
    <s v="Space Launch Complex 17B | Cape Canaveral, FL, USA"/>
    <x v="1"/>
    <x v="1"/>
    <x v="1"/>
  </r>
  <r>
    <s v="Tsiklon-2 | US-PM 8"/>
    <x v="0"/>
    <s v="Russian Federal Space Agency (ROSCOSMOS)"/>
    <s v="Tsiklon-2"/>
    <s v="US-PM 8"/>
    <s v="12/11/1996 noon"/>
    <x v="39"/>
    <s v="90/19 | Baikonur Cosmodrome, Republic of Kazakhstan"/>
    <x v="0"/>
    <x v="0"/>
    <x v="0"/>
  </r>
  <r>
    <s v="Atlas IIA | INMARSAT III F-3"/>
    <x v="0"/>
    <s v="Lockheed Martin"/>
    <s v="Atlas IIA"/>
    <s v="INMARSAT III F-3"/>
    <s v="12/18/1996 1:57 a.m."/>
    <x v="39"/>
    <s v="Launch Complex 36A | Cape Canaveral, FL, USA"/>
    <x v="1"/>
    <x v="1"/>
    <x v="1"/>
  </r>
  <r>
    <s v="Kosmos-3M | Parus 87"/>
    <x v="0"/>
    <s v="Production Corporation Polyot"/>
    <s v="Kosmos-3M"/>
    <s v="Parus 87"/>
    <s v="12/20/1996 6:43 a.m."/>
    <x v="39"/>
    <s v="132/1 (132L) | Plesetsk Cosmodrome, Russian Federation"/>
    <x v="3"/>
    <x v="3"/>
    <x v="3"/>
  </r>
  <r>
    <s v="Titan 404A | KH-11 12"/>
    <x v="0"/>
    <s v="United States Air Force"/>
    <s v="Titan 404A"/>
    <s v="KH-11 12"/>
    <s v="12/20/1996 6:04 p.m."/>
    <x v="39"/>
    <s v="Space Launch Complex 4E | Vandenberg SFB, CA, USA"/>
    <x v="1"/>
    <x v="1"/>
    <x v="1"/>
  </r>
  <r>
    <s v="Soyuz U | Bion 11"/>
    <x v="0"/>
    <s v="Russian Space Forces"/>
    <s v="Soyuz U"/>
    <s v="Bion 11"/>
    <s v="12/24/1996 1:50 p.m."/>
    <x v="39"/>
    <s v="43/4 (43R) | Plesetsk Cosmodrome, Russian Federation"/>
    <x v="3"/>
    <x v="3"/>
    <x v="3"/>
  </r>
  <r>
    <s v="Space Shuttle Atlantis / OV-104 | STS-81"/>
    <x v="0"/>
    <s v="United Space Alliance"/>
    <s v="Space Shuttle"/>
    <s v="STS-81"/>
    <s v="01/12/1997 9:27 a.m."/>
    <x v="40"/>
    <s v="Launch Complex 39B | Kennedy Space Center, FL, USA"/>
    <x v="1"/>
    <x v="1"/>
    <x v="1"/>
  </r>
  <r>
    <s v="Delta II | GPS IIR-1"/>
    <x v="1"/>
    <s v="United States Air Force"/>
    <s v="Delta II"/>
    <s v="GPS IIR-1"/>
    <s v="01/17/1997 4:28 p.m."/>
    <x v="40"/>
    <s v="Space Launch Complex 17A | Cape Canaveral, FL, USA"/>
    <x v="1"/>
    <x v="1"/>
    <x v="1"/>
  </r>
  <r>
    <s v="Ariane 44L | GE 2 &amp; Nahuel 1A"/>
    <x v="0"/>
    <s v="Arianespace"/>
    <s v="Ariane 44L"/>
    <s v="GE 2 &amp; Nahuel 1A"/>
    <s v="01/30/1997 10:04 p.m."/>
    <x v="40"/>
    <s v="Ariane Launch Area 2 | Kourou, French Guiana"/>
    <x v="7"/>
    <x v="7"/>
    <x v="7"/>
  </r>
  <r>
    <s v="Soyuz-U | Soyuz TM-25"/>
    <x v="0"/>
    <s v="Russian Federal Space Agency (ROSCOSMOS)"/>
    <s v="Soyuz U"/>
    <s v="Soyuz TM-25"/>
    <s v="02/10/1997 2:09 p.m."/>
    <x v="40"/>
    <s v="1/5 | Baikonur Cosmodrome, Republic of Kazakhstan"/>
    <x v="0"/>
    <x v="0"/>
    <x v="0"/>
  </r>
  <r>
    <s v="Space Shuttle Discovery / OV-103 | STS-82"/>
    <x v="0"/>
    <s v="Lockheed Space Operations Company"/>
    <s v="Space Shuttle"/>
    <s v="STS-82"/>
    <s v="02/11/1997 8:55 a.m."/>
    <x v="40"/>
    <s v="Launch Complex 39A | Kennedy Space Center, FL, USA"/>
    <x v="1"/>
    <x v="1"/>
    <x v="1"/>
  </r>
  <r>
    <s v="M-V | Haruka"/>
    <x v="0"/>
    <s v="Institute of Space and Astronautical Science"/>
    <s v="M-V"/>
    <s v="Haruka"/>
    <s v="02/12/1997 4:50 a.m."/>
    <x v="40"/>
    <s v="M-V Pad | Uchinoura Space Center, Japan"/>
    <x v="5"/>
    <x v="5"/>
    <x v="5"/>
  </r>
  <r>
    <s v="Tsiklon-3 | Strela-3 116 to 118 &amp; Gonets 4 to 6"/>
    <x v="0"/>
    <s v="Russian Space Forces"/>
    <s v="Tsiklon-3"/>
    <s v="Strela-3 116 to 118 &amp; Gonets 4 to 6"/>
    <s v="02/14/1997 3:47 a.m."/>
    <x v="40"/>
    <s v="32/1 | Plesetsk Cosmodrome, Russian Federation"/>
    <x v="3"/>
    <x v="3"/>
    <x v="3"/>
  </r>
  <r>
    <s v="Atlas IIAS | JCSAT R"/>
    <x v="0"/>
    <s v="Lockheed Martin"/>
    <s v="Atlas IIAS"/>
    <s v="JCSAT R"/>
    <s v="02/17/1997 1:42 a.m."/>
    <x v="40"/>
    <s v="Launch Complex 36B | Cape Canaveral, FL, USA"/>
    <x v="1"/>
    <x v="1"/>
    <x v="1"/>
  </r>
  <r>
    <s v="Titan 402B IUS | DSP 18"/>
    <x v="0"/>
    <s v="United States Air Force"/>
    <s v="Titan 402B IUS"/>
    <s v="DSP 18"/>
    <s v="02/23/1997 8:20 p.m."/>
    <x v="40"/>
    <s v="Space Launch Complex 40 | Cape Canaveral, FL, USA"/>
    <x v="1"/>
    <x v="1"/>
    <x v="1"/>
  </r>
  <r>
    <s v="Ariane 44P | INTELSAT 801"/>
    <x v="0"/>
    <s v="Arianespace"/>
    <s v="Ariane 44P"/>
    <s v="INTELSAT 801"/>
    <s v="03/01/1997 1:07 a.m."/>
    <x v="40"/>
    <s v="Ariane Launch Area 2 | Kourou, French Guiana"/>
    <x v="7"/>
    <x v="7"/>
    <x v="7"/>
  </r>
  <r>
    <s v="Start-1.2 | Zeya"/>
    <x v="0"/>
    <s v="Strategic Rocket Forces"/>
    <s v="Start-1.2"/>
    <s v="Zeya"/>
    <s v="03/04/1997 2 a.m."/>
    <x v="40"/>
    <s v="5 | Svobodny Cosmodrome, Russian Federation"/>
    <x v="3"/>
    <x v="3"/>
    <x v="3"/>
  </r>
  <r>
    <s v="Atlas IIA | Tempo 2"/>
    <x v="0"/>
    <s v="Lockheed Martin"/>
    <s v="Atlas IIA"/>
    <s v="Tempo 2"/>
    <s v="03/08/1997 6:01 a.m."/>
    <x v="40"/>
    <s v="Launch Complex 36A | Cape Canaveral, FL, USA"/>
    <x v="1"/>
    <x v="1"/>
    <x v="1"/>
  </r>
  <r>
    <s v="Titan II SLV | DMSP-5D2 F14"/>
    <x v="0"/>
    <s v="United States Air Force"/>
    <s v="Titan II SLV"/>
    <s v="DMSP-5D2 F14"/>
    <s v="04/04/1997 4:47 p.m."/>
    <x v="40"/>
    <s v="Space Launch Complex 4W | Vandenberg SFB, CA, USA"/>
    <x v="1"/>
    <x v="1"/>
    <x v="1"/>
  </r>
  <r>
    <s v="Space Shuttle Columbia / OV-102 | STS-83"/>
    <x v="0"/>
    <s v="United Space Alliance"/>
    <s v="Space Shuttle"/>
    <s v="STS-83"/>
    <s v="04/04/1997 7:20 p.m."/>
    <x v="40"/>
    <s v="Launch Complex 39A | Kennedy Space Center, FL, USA"/>
    <x v="1"/>
    <x v="1"/>
    <x v="1"/>
  </r>
  <r>
    <s v="Soyuz U | Progress M-34"/>
    <x v="0"/>
    <s v="Russian Federal Space Agency (ROSCOSMOS)"/>
    <s v="Soyuz U"/>
    <s v="—"/>
    <s v="04/06/1997 4:04 p.m."/>
    <x v="40"/>
    <s v="1/5 | Baikonur Cosmodrome, Republic of Kazakhstan"/>
    <x v="0"/>
    <x v="0"/>
    <x v="0"/>
  </r>
  <r>
    <s v="Molniya-M | US-K 77"/>
    <x v="0"/>
    <s v="Progress Rocket Space Center"/>
    <s v="Molniya-M"/>
    <s v="US-K 77"/>
    <s v="04/09/1997 8:58 a.m."/>
    <x v="40"/>
    <s v="16/2 | Plesetsk Cosmodrome, Russian Federation"/>
    <x v="3"/>
    <x v="3"/>
    <x v="3"/>
  </r>
  <r>
    <s v="Ariane 44LP | Thaicom 3 &amp; BSat 1a"/>
    <x v="0"/>
    <s v="Arianespace"/>
    <s v="Ariane 44LP"/>
    <s v="Thaicom 3 &amp; BSat 1a"/>
    <s v="04/16/1997 11:08 p.m."/>
    <x v="40"/>
    <s v="Ariane Launch Area 2 | Kourou, French Guiana"/>
    <x v="7"/>
    <x v="7"/>
    <x v="7"/>
  </r>
  <r>
    <s v="Kosmos-3M | Parus 88"/>
    <x v="0"/>
    <s v="Production Corporation Polyot"/>
    <s v="Kosmos-3M"/>
    <s v="Parus 88"/>
    <s v="04/17/1997 1:03 p.m."/>
    <x v="40"/>
    <s v="132/1 (132L) | Plesetsk Cosmodrome, Russian Federation"/>
    <x v="3"/>
    <x v="3"/>
    <x v="3"/>
  </r>
  <r>
    <s v="Pegasus XL | Minisat &amp; Celestis Space Burial #1"/>
    <x v="0"/>
    <s v="Orbital Sciences Corporation"/>
    <s v="Pegasus XL"/>
    <s v="—"/>
    <s v="04/21/1997 11:59 a.m."/>
    <x v="40"/>
    <s v="Gran Canaria | Air launch to orbit"/>
    <x v="10"/>
    <x v="10"/>
    <x v="10"/>
  </r>
  <r>
    <s v="Atlas I | GOES 10"/>
    <x v="0"/>
    <s v="General Dynamics"/>
    <s v="Atlas I"/>
    <s v="GOES 10"/>
    <s v="04/25/1997 5:49 a.m."/>
    <x v="40"/>
    <s v="Launch Complex 36B | Cape Canaveral, FL, USA"/>
    <x v="1"/>
    <x v="1"/>
    <x v="1"/>
  </r>
  <r>
    <s v="Delta II | Iridium 04 to 08"/>
    <x v="0"/>
    <s v="United States Air Force"/>
    <s v="Delta II"/>
    <s v="Iridium 04 to 08"/>
    <s v="05/05/1997 2:55 p.m."/>
    <x v="40"/>
    <s v="Space Launch Complex 2W | Vandenberg SFB, CA, USA"/>
    <x v="1"/>
    <x v="1"/>
    <x v="1"/>
  </r>
  <r>
    <s v="Long March 3A | Zhongxing 6"/>
    <x v="0"/>
    <s v="China Aerospace Corporation"/>
    <s v="Long March 3A"/>
    <s v="Zhongxing 6"/>
    <s v="05/11/1997 4:17 p.m."/>
    <x v="40"/>
    <s v="Launch Complex 2 (LC-2) | Xichang Satellite Launch Center, People's Republic of China"/>
    <x v="2"/>
    <x v="2"/>
    <x v="2"/>
  </r>
  <r>
    <s v="Molniya-M | US-K 78"/>
    <x v="0"/>
    <s v="Progress Rocket Space Center"/>
    <s v="Molniya-M"/>
    <s v="US-K 78"/>
    <s v="05/14/1997 12:33 a.m."/>
    <x v="40"/>
    <s v="43/4 (43R) | Plesetsk Cosmodrome, Russian Federation"/>
    <x v="3"/>
    <x v="3"/>
    <x v="3"/>
  </r>
  <r>
    <s v="Space Shuttle Columbia / OV-102 | STS-84"/>
    <x v="0"/>
    <s v="United Space Alliance"/>
    <s v="Space Shuttle"/>
    <s v="STS-84"/>
    <s v="05/15/1997 9:07 a.m."/>
    <x v="40"/>
    <s v="Launch Complex 39A | Kennedy Space Center, FL, USA"/>
    <x v="1"/>
    <x v="1"/>
    <x v="1"/>
  </r>
  <r>
    <s v="Soyuz U | Orlets-1 6"/>
    <x v="0"/>
    <s v="Russian Federal Space Agency (ROSCOSMOS)"/>
    <s v="Soyuz U"/>
    <s v="Orlets-1 6"/>
    <s v="05/15/1997 12:10 p.m."/>
    <x v="40"/>
    <s v="31/6 | Baikonur Cosmodrome, Republic of Kazakhstan"/>
    <x v="0"/>
    <x v="0"/>
    <x v="0"/>
  </r>
  <r>
    <s v="Zenit-2 | Tselina-2 19"/>
    <x v="1"/>
    <s v="Russian Federal Space Agency (ROSCOSMOS)"/>
    <s v="Zenit-2"/>
    <s v="Tselina-2 19"/>
    <s v="05/20/1997 7:07 a.m."/>
    <x v="40"/>
    <s v="45/1 | Baikonur Cosmodrome, Republic of Kazakhstan"/>
    <x v="0"/>
    <x v="0"/>
    <x v="0"/>
  </r>
  <r>
    <s v="Delta II | Thor II"/>
    <x v="0"/>
    <s v="United States Air Force"/>
    <s v="Delta II"/>
    <s v="Thor II"/>
    <s v="05/20/1997 10:39 p.m."/>
    <x v="40"/>
    <s v="Space Launch Complex 17A | Cape Canaveral, FL, USA"/>
    <x v="1"/>
    <x v="1"/>
    <x v="1"/>
  </r>
  <r>
    <s v="Proton-K/DM-2M | Telstar 5"/>
    <x v="0"/>
    <s v="Khrunichev State Research and Production Space Center"/>
    <s v="Proton-K/DM-2M"/>
    <s v="Telstar 5"/>
    <s v="05/24/1997 5 p.m."/>
    <x v="40"/>
    <s v="81/23 (81L) | Baikonur Cosmodrome, Republic of Kazakhstan"/>
    <x v="0"/>
    <x v="0"/>
    <x v="0"/>
  </r>
  <r>
    <s v="Ariane 44L | INMARSAT III F-4 &amp; Insat 2D"/>
    <x v="0"/>
    <s v="Arianespace"/>
    <s v="Ariane 44L"/>
    <s v="INMARSAT III F-4 &amp; Insat 2D"/>
    <s v="06/03/1997 11:20 p.m."/>
    <x v="40"/>
    <s v="Ariane Launch Area 2 | Kourou, French Guiana"/>
    <x v="7"/>
    <x v="7"/>
    <x v="7"/>
  </r>
  <r>
    <s v="Proton-K/17S40 | Araks-N 1"/>
    <x v="0"/>
    <s v="Khrunichev State Research and Production Space Center"/>
    <s v="Proton-K/17S40"/>
    <s v="Araks-N 1"/>
    <s v="06/06/1997 4:56 p.m."/>
    <x v="40"/>
    <s v="200/39 (200L) | Baikonur Cosmodrome, Republic of Kazakhstan"/>
    <x v="0"/>
    <x v="0"/>
    <x v="0"/>
  </r>
  <r>
    <s v="Long March 3 | Feng Yun 2A"/>
    <x v="0"/>
    <s v="China Aerospace Corporation"/>
    <s v="Long March 3"/>
    <s v="Feng Yun 2A"/>
    <s v="06/10/1997 12:01 p.m."/>
    <x v="40"/>
    <s v="Launch Complex 3 ( LC-3 ) ( LA-1 ) | Xichang Satellite Launch Center, People's Republic of China"/>
    <x v="2"/>
    <x v="2"/>
    <x v="2"/>
  </r>
  <r>
    <s v="Proton-K/17S40 | Iridium 09 to 14 &amp; Iridium 16"/>
    <x v="0"/>
    <s v="Khrunichev State Research and Production Space Center"/>
    <s v="Proton-K/17S40"/>
    <s v="Iridium 09 to 14 &amp; Iridium 16"/>
    <s v="06/18/1997 2:02 p.m."/>
    <x v="40"/>
    <s v="81/23 (81L) | Baikonur Cosmodrome, Republic of Kazakhstan"/>
    <x v="0"/>
    <x v="0"/>
    <x v="0"/>
  </r>
  <r>
    <s v="Ariane 44P | INTELSAT 802"/>
    <x v="0"/>
    <s v="Arianespace"/>
    <s v="Ariane 44P"/>
    <s v="INTELSAT 802"/>
    <s v="06/25/1997 11:44 p.m."/>
    <x v="40"/>
    <s v="Ariane Launch Area 2 | Kourou, French Guiana"/>
    <x v="7"/>
    <x v="7"/>
    <x v="7"/>
  </r>
  <r>
    <s v="Space Shuttle Columbia / OV-102 | STS-94"/>
    <x v="0"/>
    <s v="United Space Alliance"/>
    <s v="Space Shuttle"/>
    <s v="STS-94"/>
    <s v="07/01/1997 6:02 p.m."/>
    <x v="40"/>
    <s v="Launch Complex 39A | Kennedy Space Center, FL, USA"/>
    <x v="1"/>
    <x v="1"/>
    <x v="1"/>
  </r>
  <r>
    <s v="Soyuz U | Progress M-35"/>
    <x v="0"/>
    <s v="Russian Federal Space Agency (ROSCOSMOS)"/>
    <s v="Soyuz U"/>
    <s v="—"/>
    <s v="07/05/1997 4:11 a.m."/>
    <x v="40"/>
    <s v="1/5 | Baikonur Cosmodrome, Republic of Kazakhstan"/>
    <x v="0"/>
    <x v="0"/>
    <x v="0"/>
  </r>
  <r>
    <s v="Delta II | Iridium 15"/>
    <x v="0"/>
    <s v="United States Air Force"/>
    <s v="Delta II"/>
    <s v="Iridium 15"/>
    <s v="07/09/1997 1:04 p.m."/>
    <x v="40"/>
    <s v="Space Launch Complex 2W | Vandenberg SFB, CA, USA"/>
    <x v="1"/>
    <x v="1"/>
    <x v="1"/>
  </r>
  <r>
    <s v="Delta II | GPS IIR-2"/>
    <x v="0"/>
    <s v="United States Air Force"/>
    <s v="Delta II"/>
    <s v="GPS IIR-2"/>
    <s v="07/23/1997 3:43 a.m."/>
    <x v="40"/>
    <s v="Space Launch Complex 17A | Cape Canaveral, FL, USA"/>
    <x v="1"/>
    <x v="1"/>
    <x v="1"/>
  </r>
  <r>
    <s v="Atlas IIAS | Superbird 3"/>
    <x v="0"/>
    <s v="Lockheed Martin"/>
    <s v="Atlas IIAS"/>
    <s v="Superbird 3"/>
    <s v="07/28/1997 1:15 a.m."/>
    <x v="40"/>
    <s v="Launch Complex 36B | Cape Canaveral, FL, USA"/>
    <x v="1"/>
    <x v="1"/>
    <x v="1"/>
  </r>
  <r>
    <s v="Pegasus XL | OrbView-2"/>
    <x v="0"/>
    <s v="Orbital Sciences Corporation"/>
    <s v="Pegasus XL"/>
    <s v="—"/>
    <s v="08/01/1997 8:20 p.m."/>
    <x v="40"/>
    <s v="Vandenberg Space Force Base | Air launch to orbit"/>
    <x v="1"/>
    <x v="1"/>
    <x v="1"/>
  </r>
  <r>
    <s v="Soyuz-U | Soyuz TM-26"/>
    <x v="0"/>
    <s v="Russian Federal Space Agency (ROSCOSMOS)"/>
    <s v="Soyuz U"/>
    <s v="Soyuz TM-26"/>
    <s v="08/05/1997 3:35 p.m."/>
    <x v="40"/>
    <s v="1/5 | Baikonur Cosmodrome, Republic of Kazakhstan"/>
    <x v="0"/>
    <x v="0"/>
    <x v="0"/>
  </r>
  <r>
    <s v="Space Shuttle Columbia / OV-102 | STS-85"/>
    <x v="0"/>
    <s v="United Space Alliance"/>
    <s v="Space Shuttle"/>
    <s v="STS-85"/>
    <s v="08/07/1997 2:41 p.m."/>
    <x v="40"/>
    <s v="Launch Complex 39A | Kennedy Space Center, FL, USA"/>
    <x v="1"/>
    <x v="1"/>
    <x v="1"/>
  </r>
  <r>
    <s v="Ariane 44P | PAS 6"/>
    <x v="0"/>
    <s v="Arianespace"/>
    <s v="Ariane 44P"/>
    <s v="PAS 6"/>
    <s v="08/08/1997 6:46 a.m."/>
    <x v="40"/>
    <s v="Ariane Launch Area 2 | Kourou, French Guiana"/>
    <x v="7"/>
    <x v="7"/>
    <x v="7"/>
  </r>
  <r>
    <s v="Proton | US-KS 7"/>
    <x v="0"/>
    <s v="Khrunichev State Research and Production Space Center"/>
    <s v="Proton"/>
    <s v="US-KS 7"/>
    <s v="08/14/1997 8:49 p.m."/>
    <x v="40"/>
    <s v="200/39 (200L) | Baikonur Cosmodrome, Republic of Kazakhstan"/>
    <x v="0"/>
    <x v="0"/>
    <x v="0"/>
  </r>
  <r>
    <s v="Long March 3 | Agila 2"/>
    <x v="0"/>
    <s v="China Aerospace Corporation"/>
    <s v="Long March 3"/>
    <s v="Agila 2"/>
    <s v="08/19/1997 5:50 p.m."/>
    <x v="40"/>
    <s v="Launch Complex 2 (LC-2) | Xichang Satellite Launch Center, People's Republic of China"/>
    <x v="2"/>
    <x v="2"/>
    <x v="2"/>
  </r>
  <r>
    <s v="Delta II | Iridium 22 to 26"/>
    <x v="0"/>
    <s v="United States Air Force"/>
    <s v="Delta II"/>
    <s v="Iridium 22 to 26"/>
    <s v="08/21/1997 12:38 a.m."/>
    <x v="40"/>
    <s v="Space Launch Complex 2W | Vandenberg SFB, CA, USA"/>
    <x v="1"/>
    <x v="1"/>
    <x v="1"/>
  </r>
  <r>
    <s v="LLMV-I | Lewis"/>
    <x v="0"/>
    <s v="Lockheed Martin"/>
    <s v="LLMV-I"/>
    <s v="Lewis"/>
    <s v="08/23/1997 6:51 a.m."/>
    <x v="40"/>
    <s v="Space Launch Complex 6 | Vandenberg SFB, CA, USA"/>
    <x v="1"/>
    <x v="1"/>
    <x v="1"/>
  </r>
  <r>
    <s v="Delta 7920-8 | ACE"/>
    <x v="0"/>
    <s v="United States Air Force"/>
    <s v="Delta 7920-8"/>
    <s v="ACE"/>
    <s v="08/25/1997 2:39 p.m."/>
    <x v="40"/>
    <s v="Space Launch Complex 17A | Cape Canaveral, FL, USA"/>
    <x v="1"/>
    <x v="1"/>
    <x v="1"/>
  </r>
  <r>
    <s v="Proton-K/DM-2M | PAS 5"/>
    <x v="0"/>
    <s v="Khrunichev State Research and Production Space Center"/>
    <s v="Proton-K/DM-2M"/>
    <s v="PAS 5"/>
    <s v="08/28/1997 12:33 a.m."/>
    <x v="40"/>
    <s v="81/23 (81L) | Baikonur Cosmodrome, Republic of Kazakhstan"/>
    <x v="0"/>
    <x v="0"/>
    <x v="0"/>
  </r>
  <r>
    <s v="Pegasus XL | Fast On-orbit Rapid Recording of Transient Events (FORTE)"/>
    <x v="0"/>
    <s v="Orbital Sciences Corporation"/>
    <s v="Pegasus XL"/>
    <s v="—"/>
    <s v="08/29/1997 3:02 p.m."/>
    <x v="40"/>
    <s v="Space Launch Complex 10E | Vandenberg SFB, CA, USA"/>
    <x v="1"/>
    <x v="1"/>
    <x v="1"/>
  </r>
  <r>
    <s v="Long March 2C-III/SD | Iridium MFS 1 &amp; 2"/>
    <x v="0"/>
    <s v="China Aerospace Corporation"/>
    <s v="Long March 2C-III/SD"/>
    <s v="Iridium MFS 1 &amp; 2"/>
    <s v="09/01/1997 2 p.m."/>
    <x v="40"/>
    <s v="Launch Complex 7 | Taiyuan, People's Republic of China"/>
    <x v="2"/>
    <x v="2"/>
    <x v="2"/>
  </r>
  <r>
    <s v="Ariane 44LP | Hot Bird 3 &amp; Meteosat 7"/>
    <x v="0"/>
    <s v="Arianespace"/>
    <s v="Ariane 44LP"/>
    <s v="Hot Bird 3 &amp; Meteosat 7"/>
    <s v="09/02/1997 10:21 p.m."/>
    <x v="40"/>
    <s v="Ariane Launch Area 2 | Kourou, French Guiana"/>
    <x v="7"/>
    <x v="7"/>
    <x v="7"/>
  </r>
  <r>
    <s v="Atlas IIAS | GE 3"/>
    <x v="0"/>
    <s v="Lockheed Martin"/>
    <s v="Atlas IIAS"/>
    <s v="GE 3"/>
    <s v="09/04/1997 12:03 p.m."/>
    <x v="40"/>
    <s v="Launch Complex 36A | Cape Canaveral, FL, USA"/>
    <x v="1"/>
    <x v="1"/>
    <x v="1"/>
  </r>
  <r>
    <s v="Proton-K/17S40 | Iridium 27 to 33"/>
    <x v="0"/>
    <s v="Khrunichev State Research and Production Space Center"/>
    <s v="Proton-K/17S40"/>
    <s v="Iridium 27 to 33"/>
    <s v="09/14/1997 1:36 a.m."/>
    <x v="40"/>
    <s v="81/23 (81L) | Baikonur Cosmodrome, Republic of Kazakhstan"/>
    <x v="0"/>
    <x v="0"/>
    <x v="0"/>
  </r>
  <r>
    <s v="Kosmos-3M | Parus 89"/>
    <x v="0"/>
    <s v="Production Corporation Polyot"/>
    <s v="Kosmos-3M"/>
    <s v="Parus 89"/>
    <s v="09/23/1997 4:44 p.m."/>
    <x v="40"/>
    <s v="132/1 (132L) | Plesetsk Cosmodrome, Russian Federation"/>
    <x v="3"/>
    <x v="3"/>
    <x v="3"/>
  </r>
  <r>
    <s v="Ariane 42L | INTELSAT 803"/>
    <x v="0"/>
    <s v="Arianespace"/>
    <s v="Ariane 42L"/>
    <s v="INTELSAT 803"/>
    <s v="09/23/1997 11:58 p.m."/>
    <x v="40"/>
    <s v="Ariane Launch Area 2 | Kourou, French Guiana"/>
    <x v="7"/>
    <x v="7"/>
    <x v="7"/>
  </r>
  <r>
    <s v="Molniya-M | Molniya-1T 90"/>
    <x v="0"/>
    <s v="Progress Rocket Space Center"/>
    <s v="Molniya-M"/>
    <s v="Molniya-1T 90"/>
    <s v="09/24/1997 9:30 p.m."/>
    <x v="40"/>
    <s v="43/3 (43L) | Plesetsk Cosmodrome, Russian Federation"/>
    <x v="3"/>
    <x v="3"/>
    <x v="3"/>
  </r>
  <r>
    <s v="Space Shuttle Atlantis / OV-104 | STS-86"/>
    <x v="0"/>
    <s v="United Space Alliance"/>
    <s v="Space Shuttle"/>
    <s v="STS-86"/>
    <s v="09/26/1997 2:34 a.m."/>
    <x v="40"/>
    <s v="Launch Complex 39A | Kennedy Space Center, FL, USA"/>
    <x v="1"/>
    <x v="1"/>
    <x v="1"/>
  </r>
  <r>
    <s v="Delta II | Iridium 34 to 37 &amp; 19"/>
    <x v="0"/>
    <s v="United States Air Force"/>
    <s v="Delta II"/>
    <s v="Iridium 34 to 37 &amp; 19"/>
    <s v="09/27/1997 1:23 a.m."/>
    <x v="40"/>
    <s v="Space Launch Complex 2W | Vandenberg SFB, CA, USA"/>
    <x v="1"/>
    <x v="1"/>
    <x v="1"/>
  </r>
  <r>
    <s v="PSLV | IRS-1D"/>
    <x v="1"/>
    <s v="Indian Space Research Organization"/>
    <s v="PSLV"/>
    <s v="IRS-1D"/>
    <s v="09/29/1997 4:47 a.m."/>
    <x v="40"/>
    <s v="Satish Dhawan Space Centre First Launch Pad | Satish Dhawan Space Centre, India"/>
    <x v="8"/>
    <x v="8"/>
    <x v="8"/>
  </r>
  <r>
    <s v="Soyuz U | Progress M-36"/>
    <x v="0"/>
    <s v="Russian Federal Space Agency (ROSCOSMOS)"/>
    <s v="Soyuz U"/>
    <s v="—"/>
    <s v="10/05/1997 3:08 p.m."/>
    <x v="40"/>
    <s v="1/5 | Baikonur Cosmodrome, Republic of Kazakhstan"/>
    <x v="0"/>
    <x v="0"/>
    <x v="0"/>
  </r>
  <r>
    <s v="Atlas IIAS | Echostar III"/>
    <x v="0"/>
    <s v="Lockheed Martin"/>
    <s v="Atlas IIAS"/>
    <s v="Echostar III"/>
    <s v="10/05/1997 9:01 p.m."/>
    <x v="40"/>
    <s v="Launch Complex 36B | Cape Canaveral, FL, USA"/>
    <x v="1"/>
    <x v="1"/>
    <x v="1"/>
  </r>
  <r>
    <s v="Soyuz U | Foton 11 &amp; Mirka"/>
    <x v="0"/>
    <s v="Strategic Rocket Forces"/>
    <s v="Soyuz U"/>
    <s v="Foton 11 &amp; Mirka"/>
    <s v="10/09/1997 5:59 p.m."/>
    <x v="40"/>
    <s v="43/3 (43L) | Plesetsk Cosmodrome, Russian Federation"/>
    <x v="3"/>
    <x v="3"/>
    <x v="3"/>
  </r>
  <r>
    <s v="Titan IVB/Cenatur | Cassini-Huygens"/>
    <x v="0"/>
    <s v="Lockheed Martin"/>
    <s v="Titan IVB"/>
    <s v="—"/>
    <s v="10/15/1997 8:43 a.m."/>
    <x v="40"/>
    <s v="Space Launch Complex 40 | Cape Canaveral, FL, USA"/>
    <x v="1"/>
    <x v="1"/>
    <x v="1"/>
  </r>
  <r>
    <s v="Long March 3 | Apstar 2R"/>
    <x v="0"/>
    <s v="China Aerospace Corporation"/>
    <s v="Long March 3"/>
    <s v="Apstar 2R"/>
    <s v="10/16/1997 7:13 p.m."/>
    <x v="40"/>
    <s v="Launch Complex 2 (LC-2) | Xichang Satellite Launch Center, People's Republic of China"/>
    <x v="2"/>
    <x v="2"/>
    <x v="2"/>
  </r>
  <r>
    <s v="Pegasus XL | Space Test Experiments Platform-4 (STEP-4)"/>
    <x v="0"/>
    <s v="Orbital Sciences Corporation"/>
    <s v="Pegasus XL"/>
    <s v="—"/>
    <s v="10/22/1997 1:13 p.m."/>
    <x v="40"/>
    <s v="Wallops Flight Facility | Air launch to orbit"/>
    <x v="1"/>
    <x v="1"/>
    <x v="1"/>
  </r>
  <r>
    <s v="Titan 403A | Onyx 3"/>
    <x v="0"/>
    <s v="United States Air Force"/>
    <s v="Titan 403A"/>
    <s v="Onyx 3"/>
    <s v="10/24/1997 2:32 a.m."/>
    <x v="40"/>
    <s v="Space Launch Complex 4E | Vandenberg SFB, CA, USA"/>
    <x v="1"/>
    <x v="1"/>
    <x v="1"/>
  </r>
  <r>
    <s v="Atlas IIA | DSCS-3 B13"/>
    <x v="0"/>
    <s v="Lockheed Martin"/>
    <s v="Atlas IIA"/>
    <s v="DSCS-3 B13"/>
    <s v="10/25/1997 12:46 a.m."/>
    <x v="40"/>
    <s v="Launch Complex 36A | Cape Canaveral, FL, USA"/>
    <x v="1"/>
    <x v="1"/>
    <x v="1"/>
  </r>
  <r>
    <s v="Ariane 5 G | MaqSat-H, TEAMSAT, MaqSat-B, YES"/>
    <x v="1"/>
    <s v="European Space Agency"/>
    <s v="Ariane 5 G"/>
    <s v="MaqSat-H, TEAMSAT, MaqSat-B, YES"/>
    <s v="10/30/1997 1:43 p.m."/>
    <x v="40"/>
    <s v="Ariane Launch Area 3 | Kourou, French Guiana"/>
    <x v="7"/>
    <x v="7"/>
    <x v="7"/>
  </r>
  <r>
    <s v="VLS-1 | SCD-2A"/>
    <x v="1"/>
    <s v="Brazilian Space Agency"/>
    <s v="VLS-1"/>
    <s v="SCD-2A"/>
    <s v="11/02/1997 12:25 p.m."/>
    <x v="40"/>
    <s v="VLS Pad | Alcântara Launch Center, Federative Republic of Brazil"/>
    <x v="11"/>
    <x v="11"/>
    <x v="11"/>
  </r>
  <r>
    <s v="Delta II | GPS IIA-19"/>
    <x v="0"/>
    <s v="United States Air Force"/>
    <s v="Delta II"/>
    <s v="GPS IIA-19"/>
    <s v="11/06/1997 12:30 a.m."/>
    <x v="40"/>
    <s v="Space Launch Complex 17A | Cape Canaveral, FL, USA"/>
    <x v="1"/>
    <x v="1"/>
    <x v="1"/>
  </r>
  <r>
    <s v="Titan 401A Centaur | NROL-4"/>
    <x v="0"/>
    <s v="United States Air Force"/>
    <s v="Titan 401A Centaur"/>
    <s v="NROL-4 (Trumpet 3)"/>
    <s v="11/08/1997 2:05 a.m."/>
    <x v="40"/>
    <s v="Space Launch Complex 41 | Cape Canaveral, FL, USA"/>
    <x v="1"/>
    <x v="1"/>
    <x v="1"/>
  </r>
  <r>
    <s v="Delta II | Iridium 38 to 43"/>
    <x v="0"/>
    <s v="United States Air Force"/>
    <s v="Delta II"/>
    <s v="Iridium 38 to 43"/>
    <s v="11/09/1997 1:34 a.m."/>
    <x v="40"/>
    <s v="Space Launch Complex 2W | Vandenberg SFB, CA, USA"/>
    <x v="1"/>
    <x v="1"/>
    <x v="1"/>
  </r>
  <r>
    <s v="Proton-K/DM-2M | Kupon"/>
    <x v="0"/>
    <s v="Khrunichev State Research and Production Space Center"/>
    <s v="Proton-K/DM-2M"/>
    <s v="Kupon"/>
    <s v="11/12/1997 5 p.m."/>
    <x v="40"/>
    <s v="200/39 (200L) | Baikonur Cosmodrome, Republic of Kazakhstan"/>
    <x v="0"/>
    <x v="0"/>
    <x v="0"/>
  </r>
  <r>
    <s v="Ariane 44L | Sirius 2 &amp; Indostar 1"/>
    <x v="0"/>
    <s v="Arianespace"/>
    <s v="Ariane 44L"/>
    <s v="Sirius 2 &amp; Indostar 1"/>
    <s v="11/12/1997 9:48 p.m."/>
    <x v="40"/>
    <s v="Ariane Launch Area 2 | Kourou, French Guiana"/>
    <x v="7"/>
    <x v="7"/>
    <x v="7"/>
  </r>
  <r>
    <s v="Soyuz U | Resurs F-1M"/>
    <x v="0"/>
    <s v="Strategic Rocket Forces"/>
    <s v="Soyuz U"/>
    <s v="Resurs F-1M"/>
    <s v="11/18/1997 11:14 a.m."/>
    <x v="40"/>
    <s v="43/3 (43L) | Plesetsk Cosmodrome, Russian Federation"/>
    <x v="3"/>
    <x v="3"/>
    <x v="3"/>
  </r>
  <r>
    <s v="Space Shuttle Columbia / OV-102 | STS-87"/>
    <x v="0"/>
    <s v="United Space Alliance"/>
    <s v="Space Shuttle"/>
    <s v="STS-87"/>
    <s v="11/19/1997 7:46 p.m."/>
    <x v="40"/>
    <s v="Launch Complex 39B | Kennedy Space Center, FL, USA"/>
    <x v="1"/>
    <x v="1"/>
    <x v="1"/>
  </r>
  <r>
    <s v="H-II | TRMM &amp; ETS 7"/>
    <x v="0"/>
    <s v="Japan Aerospace Exploration Agency"/>
    <s v="H-II"/>
    <s v="TRMM &amp; ETS 7"/>
    <s v="11/27/1997 9:27 p.m."/>
    <x v="40"/>
    <s v="Yoshinobu Launch Complex | Tanegashima, Japan"/>
    <x v="5"/>
    <x v="5"/>
    <x v="5"/>
  </r>
  <r>
    <s v="Ariane 44P | JCSAT 1B &amp; Equator-S"/>
    <x v="0"/>
    <s v="Arianespace"/>
    <s v="Ariane 44P"/>
    <s v="JCSAT 1B &amp; Equator-S"/>
    <s v="12/02/1997 10:52 p.m."/>
    <x v="40"/>
    <s v="Ariane Launch Area 2 | Kourou, French Guiana"/>
    <x v="7"/>
    <x v="7"/>
    <x v="7"/>
  </r>
  <r>
    <s v="Proton-K/DM-2M | Astra 1G"/>
    <x v="0"/>
    <s v="Khrunichev State Research and Production Space Center"/>
    <s v="Proton-K/DM-2M"/>
    <s v="Astra 1G"/>
    <s v="12/02/1997 11:10 p.m."/>
    <x v="40"/>
    <s v="81/23 (81L) | Baikonur Cosmodrome, Republic of Kazakhstan"/>
    <x v="0"/>
    <x v="0"/>
    <x v="0"/>
  </r>
  <r>
    <s v="Long March 2C-III/SD | Iridium 42 &amp; 44"/>
    <x v="0"/>
    <s v="China Aerospace Corporation"/>
    <s v="Long March 2C-III/SD"/>
    <s v="Iridium 42 &amp; 44"/>
    <s v="12/08/1997 7:16 a.m."/>
    <x v="40"/>
    <s v="Launch Complex 7 | Taiyuan, People's Republic of China"/>
    <x v="2"/>
    <x v="2"/>
    <x v="2"/>
  </r>
  <r>
    <s v="Atlas IIAS | Galaxy 8i"/>
    <x v="0"/>
    <s v="Lockheed Martin"/>
    <s v="Atlas IIAS"/>
    <s v="Galaxy 8i"/>
    <s v="12/08/1997 11:52 p.m."/>
    <x v="40"/>
    <s v="Launch Complex 36B | Cape Canaveral, FL, USA"/>
    <x v="1"/>
    <x v="1"/>
    <x v="1"/>
  </r>
  <r>
    <s v="Tsiklon-2 | US-PM 9"/>
    <x v="0"/>
    <s v="Russian Federal Space Agency (ROSCOSMOS)"/>
    <s v="Tsiklon-2"/>
    <s v="US-PM 9"/>
    <s v="12/09/1997 7:17 a.m."/>
    <x v="40"/>
    <s v="90/19 | Baikonur Cosmodrome, Republic of Kazakhstan"/>
    <x v="0"/>
    <x v="0"/>
    <x v="0"/>
  </r>
  <r>
    <s v="Soyuz-U-PVB | Yantar-4K2 77"/>
    <x v="0"/>
    <s v="Strategic Rocket Forces"/>
    <s v="Soyuz-U-PVB"/>
    <s v="Yantar-4K2 77"/>
    <s v="12/15/1997 3:40 p.m."/>
    <x v="40"/>
    <s v="16/2 | Plesetsk Cosmodrome, Russian Federation"/>
    <x v="3"/>
    <x v="3"/>
    <x v="3"/>
  </r>
  <r>
    <s v="Soyuz U | Progress M-37"/>
    <x v="0"/>
    <s v="Russian Federal Space Agency (ROSCOSMOS)"/>
    <s v="Soyuz U"/>
    <s v="—"/>
    <s v="12/20/1997 8:45 a.m."/>
    <x v="40"/>
    <s v="1/5 | Baikonur Cosmodrome, Republic of Kazakhstan"/>
    <x v="0"/>
    <x v="0"/>
    <x v="0"/>
  </r>
  <r>
    <s v="Delta II | Iridium 45 to 49"/>
    <x v="0"/>
    <s v="United States Air Force"/>
    <s v="Delta II"/>
    <s v="Iridium 45 to 49"/>
    <s v="12/20/1997 1:16 p.m."/>
    <x v="40"/>
    <s v="Space Launch Complex 2W | Vandenberg SFB, CA, USA"/>
    <x v="1"/>
    <x v="1"/>
    <x v="1"/>
  </r>
  <r>
    <s v="Ariane 42L | INTELSAT 804"/>
    <x v="0"/>
    <s v="Arianespace"/>
    <s v="Ariane 42L"/>
    <s v="INTELSAT 804"/>
    <s v="12/22/1997 12:17 a.m."/>
    <x v="40"/>
    <s v="Ariane Launch Area 2 | Kourou, French Guiana"/>
    <x v="7"/>
    <x v="7"/>
    <x v="7"/>
  </r>
  <r>
    <s v="Pegasus XL HAPS | Orbcomm-A1 - A8"/>
    <x v="0"/>
    <s v="Orbital Sciences Corporation"/>
    <s v="Pegasus XL HAPS"/>
    <s v="—"/>
    <s v="12/23/1997 7:11 p.m."/>
    <x v="40"/>
    <s v="Wallops Flight Facility | Air launch to orbit"/>
    <x v="1"/>
    <x v="1"/>
    <x v="1"/>
  </r>
  <r>
    <s v="Start-1 | EarlyBird"/>
    <x v="0"/>
    <s v="Strategic Rocket Forces"/>
    <s v="Start-1"/>
    <s v="EarlyBird"/>
    <s v="12/24/1997 1:32 p.m."/>
    <x v="40"/>
    <s v="5 | Svobodny Cosmodrome, Russian Federation"/>
    <x v="3"/>
    <x v="3"/>
    <x v="3"/>
  </r>
  <r>
    <s v="Proton-K/DM-2M | Asiasat 3"/>
    <x v="1"/>
    <s v="Khrunichev State Research and Production Space Center"/>
    <s v="Proton-K/DM-2M"/>
    <s v="Asiasat 3"/>
    <s v="12/24/1997 11:19 p.m."/>
    <x v="40"/>
    <s v="81/23 (81L) | Baikonur Cosmodrome, Republic of Kazakhstan"/>
    <x v="0"/>
    <x v="0"/>
    <x v="0"/>
  </r>
  <r>
    <s v="Athena II | Lunar Prospector"/>
    <x v="0"/>
    <s v="Lockheed Martin"/>
    <s v="Athena II"/>
    <s v="Lunar Prospector"/>
    <s v="01/07/1998 2:28 a.m."/>
    <x v="41"/>
    <s v="Space Launch Complex 46 | Cape Canaveral, FL, USA"/>
    <x v="1"/>
    <x v="1"/>
    <x v="1"/>
  </r>
  <r>
    <s v="Delta II | Skynet 4D"/>
    <x v="0"/>
    <s v="United States Air Force"/>
    <s v="Delta II"/>
    <s v="Skynet 4D"/>
    <s v="01/10/1998 12:32 a.m."/>
    <x v="41"/>
    <s v="Space Launch Complex 17B | Cape Canaveral, FL, USA"/>
    <x v="1"/>
    <x v="1"/>
    <x v="1"/>
  </r>
  <r>
    <s v="Shavit-2 | Ofeq-4"/>
    <x v="1"/>
    <s v="Israeli Space Agency"/>
    <s v="Shavit-2"/>
    <s v="Ofeq-4"/>
    <s v="01/22/1998 12:56 p.m."/>
    <x v="41"/>
    <s v="Unknown Pad | Palmachim Airbase, State of Israel"/>
    <x v="9"/>
    <x v="9"/>
    <x v="9"/>
  </r>
  <r>
    <s v="Space Shuttle Endeavour / OV-105 | STS-89"/>
    <x v="0"/>
    <s v="United Space Alliance"/>
    <s v="Space Shuttle"/>
    <s v="STS-89"/>
    <s v="01/23/1998 2:48 a.m."/>
    <x v="41"/>
    <s v="Launch Complex 39A | Kennedy Space Center, FL, USA"/>
    <x v="1"/>
    <x v="1"/>
    <x v="1"/>
  </r>
  <r>
    <s v="Soyuz U | Soyuz TM-27"/>
    <x v="0"/>
    <s v="Russian Federal Space Agency (ROSCOSMOS)"/>
    <s v="Soyuz U"/>
    <s v="Soyuz TM-27"/>
    <s v="01/29/1998 4:33 p.m."/>
    <x v="41"/>
    <s v="1/5 | Baikonur Cosmodrome, Republic of Kazakhstan"/>
    <x v="0"/>
    <x v="0"/>
    <x v="0"/>
  </r>
  <r>
    <s v="Atlas IIA | NROL-5"/>
    <x v="0"/>
    <s v="Lockheed Martin"/>
    <s v="Atlas IIA"/>
    <s v="NROL-5 (Quasar 12)"/>
    <s v="01/29/1998 6:37 p.m."/>
    <x v="41"/>
    <s v="Launch Complex 36A | Cape Canaveral, FL, USA"/>
    <x v="1"/>
    <x v="1"/>
    <x v="1"/>
  </r>
  <r>
    <s v="Ariane 44LP | Inmarsat-3 F5 &amp; Brasilsat B3"/>
    <x v="0"/>
    <s v="Arianespace"/>
    <s v="Ariane 44LP"/>
    <s v="Inmarsat-3 F5 &amp; Brasilsat B3"/>
    <s v="02/04/1998 11:29 p.m."/>
    <x v="41"/>
    <s v="Ariane Launch Area 2 | Kourou, French Guiana"/>
    <x v="7"/>
    <x v="7"/>
    <x v="7"/>
  </r>
  <r>
    <s v="Taurus 2210 | GFO"/>
    <x v="0"/>
    <s v="Orbital Sciences Corporation"/>
    <s v="Taurus 2210"/>
    <s v="GFO"/>
    <s v="02/10/1998 1:20 p.m."/>
    <x v="41"/>
    <s v="Space Launch Complex 576E | Vandenberg SFB, CA, USA"/>
    <x v="1"/>
    <x v="1"/>
    <x v="1"/>
  </r>
  <r>
    <s v="Delta 7420-10C | Globalstar 1 to 4"/>
    <x v="0"/>
    <s v="United States Air Force"/>
    <s v="Delta 7420-10C"/>
    <s v="Globalstar 1 to 4"/>
    <s v="02/14/1998 2:34 p.m."/>
    <x v="41"/>
    <s v="Space Launch Complex 17A | Cape Canaveral, FL, USA"/>
    <x v="1"/>
    <x v="1"/>
    <x v="1"/>
  </r>
  <r>
    <s v="Soyuz-U-PVB | Yantar-1KFT 19"/>
    <x v="0"/>
    <s v="Russian Federal Space Agency (ROSCOSMOS)"/>
    <s v="Soyuz-U-PVB"/>
    <s v="Yantar-1KFT 19"/>
    <s v="02/17/1998 10:35 a.m."/>
    <x v="41"/>
    <s v="31/6 | Baikonur Cosmodrome, Republic of Kazakhstan"/>
    <x v="0"/>
    <x v="0"/>
    <x v="0"/>
  </r>
  <r>
    <s v="Delta II | Iridium 50, 52, 53, 54, 56"/>
    <x v="0"/>
    <s v="United States Air Force"/>
    <s v="Delta II"/>
    <s v="Iridium 50, 52, 53, 54, 56"/>
    <s v="02/18/1998 1:58 p.m."/>
    <x v="41"/>
    <s v="Space Launch Complex 2W | Vandenberg SFB, CA, USA"/>
    <x v="1"/>
    <x v="1"/>
    <x v="1"/>
  </r>
  <r>
    <s v="H-II | Kakehashi"/>
    <x v="0"/>
    <s v="Japan Aerospace Exploration Agency"/>
    <s v="H-II"/>
    <s v="Kakehashi"/>
    <s v="02/21/1998 7:55 a.m."/>
    <x v="41"/>
    <s v="Yoshinobu Launch Complex | Tanegashima, Japan"/>
    <x v="5"/>
    <x v="5"/>
    <x v="5"/>
  </r>
  <r>
    <s v="Pegasus XL | Broadband Advanced Technologies Satellite (BATSAT/Teledesic T1) &amp; Student Nitric Oxide Explorer (SNOE)"/>
    <x v="0"/>
    <s v="Orbital Sciences Corporation"/>
    <s v="Pegasus XL"/>
    <s v="—"/>
    <s v="02/26/1998 7:07 a.m."/>
    <x v="41"/>
    <s v="Vandenberg Space Force Base | Air launch to orbit"/>
    <x v="1"/>
    <x v="1"/>
    <x v="1"/>
  </r>
  <r>
    <s v="Ariane 42P | Hot Bird 4"/>
    <x v="0"/>
    <s v="Arianespace"/>
    <s v="Ariane 42P"/>
    <s v="Hot Bird 4"/>
    <s v="02/27/1998 10:38 p.m."/>
    <x v="41"/>
    <s v="Ariane Launch Area 2 | Kourou, French Guiana"/>
    <x v="7"/>
    <x v="7"/>
    <x v="7"/>
  </r>
  <r>
    <s v="Atlas IIAS | INTELSAT 806"/>
    <x v="0"/>
    <s v="Lockheed Martin"/>
    <s v="Atlas IIAS"/>
    <s v="INTELSAT 806"/>
    <s v="02/28/1998 12:21 a.m."/>
    <x v="41"/>
    <s v="Launch Complex 36B | Cape Canaveral, FL, USA"/>
    <x v="1"/>
    <x v="1"/>
    <x v="1"/>
  </r>
  <r>
    <s v="Soyuz U | Progress M-38"/>
    <x v="0"/>
    <s v="Russian Federal Space Agency (ROSCOSMOS)"/>
    <s v="Soyuz U"/>
    <s v="—"/>
    <s v="03/14/1998 10:45 p.m."/>
    <x v="41"/>
    <s v="1/5 | Baikonur Cosmodrome, Republic of Kazakhstan"/>
    <x v="0"/>
    <x v="0"/>
    <x v="0"/>
  </r>
  <r>
    <s v="Atlas II | UHF F/O F8"/>
    <x v="0"/>
    <s v="Lockheed Martin"/>
    <s v="Atlas II"/>
    <s v="UHF F/O F8"/>
    <s v="03/16/1998 9:32 p.m."/>
    <x v="41"/>
    <s v="Launch Complex 36A | Cape Canaveral, FL, USA"/>
    <x v="1"/>
    <x v="1"/>
    <x v="1"/>
  </r>
  <r>
    <s v="Ariane 40 | SPOT-4"/>
    <x v="0"/>
    <s v="Arianespace"/>
    <s v="Ariane 40"/>
    <s v="SPOT-4"/>
    <s v="03/24/1998 1:46 a.m."/>
    <x v="41"/>
    <s v="Ariane Launch Area 2 | Kourou, French Guiana"/>
    <x v="7"/>
    <x v="7"/>
    <x v="7"/>
  </r>
  <r>
    <s v="Long March 2C-III/SD | Iridium 51 &amp; 61"/>
    <x v="0"/>
    <s v="China Aerospace Corporation"/>
    <s v="Long March 2C-III/SD"/>
    <s v="Iridium 51 &amp; 61"/>
    <s v="03/25/1998 5:01 p.m."/>
    <x v="41"/>
    <s v="Launch Complex 7 | Taiyuan, People's Republic of China"/>
    <x v="2"/>
    <x v="2"/>
    <x v="2"/>
  </r>
  <r>
    <s v="Delta II | Iridium 55 to 60"/>
    <x v="0"/>
    <s v="United States Air Force"/>
    <s v="Delta II"/>
    <s v="Iridium 55 to 60"/>
    <s v="03/30/1998 6:02 a.m."/>
    <x v="41"/>
    <s v="Space Launch Complex 2W | Vandenberg SFB, CA, USA"/>
    <x v="1"/>
    <x v="1"/>
    <x v="1"/>
  </r>
  <r>
    <s v="Pegasus XL | Transition Region and Coronal Explorer (TRACE)"/>
    <x v="0"/>
    <s v="Orbital Sciences Corporation"/>
    <s v="Pegasus XL"/>
    <s v="—"/>
    <s v="04/02/1998 2:42 a.m."/>
    <x v="41"/>
    <s v="Vandenberg Space Force Base | Air launch to orbit"/>
    <x v="1"/>
    <x v="1"/>
    <x v="1"/>
  </r>
  <r>
    <s v="Proton-K/17S40 | Iridium 62 to 68"/>
    <x v="0"/>
    <s v="Khrunichev State Research and Production Space Center"/>
    <s v="Proton-K/17S40"/>
    <s v="Iridium 62 to 68"/>
    <s v="04/07/1998 2:13 a.m."/>
    <x v="41"/>
    <s v="81/23 (81L) | Baikonur Cosmodrome, Republic of Kazakhstan"/>
    <x v="0"/>
    <x v="0"/>
    <x v="0"/>
  </r>
  <r>
    <s v="Space Shuttle Columbia / OV-102 | STS-90"/>
    <x v="0"/>
    <s v="United Space Alliance"/>
    <s v="Space Shuttle"/>
    <s v="STS-90"/>
    <s v="04/17/1998 6:19 p.m."/>
    <x v="41"/>
    <s v="Launch Complex 39B | Kennedy Space Center, FL, USA"/>
    <x v="1"/>
    <x v="1"/>
    <x v="1"/>
  </r>
  <r>
    <s v="Delta 7420-10C | Globalstar 6, 8, 14, 15"/>
    <x v="0"/>
    <s v="United States Air Force"/>
    <s v="Delta 7420-10C"/>
    <s v="Globalstar 6, 8, 14, 15"/>
    <s v="04/24/1998 10:38 p.m."/>
    <x v="41"/>
    <s v="Space Launch Complex 17A | Cape Canaveral, FL, USA"/>
    <x v="1"/>
    <x v="1"/>
    <x v="1"/>
  </r>
  <r>
    <s v="Ariane 44P | Nilesat 101 &amp; BSat 1b"/>
    <x v="0"/>
    <s v="Arianespace"/>
    <s v="Ariane 44P"/>
    <s v="Nilesat 101 &amp; BSat 1b"/>
    <s v="04/28/1998 10:53 p.m."/>
    <x v="41"/>
    <s v="Ariane Launch Area 2 | Kourou, French Guiana"/>
    <x v="7"/>
    <x v="7"/>
    <x v="7"/>
  </r>
  <r>
    <s v="Proton | US-KMO 4"/>
    <x v="0"/>
    <s v="Khrunichev State Research and Production Space Center"/>
    <s v="Proton"/>
    <s v="US-KMO 4"/>
    <s v="04/29/1998 4:36 a.m."/>
    <x v="41"/>
    <s v="200/39 (200L) | Baikonur Cosmodrome, Republic of Kazakhstan"/>
    <x v="0"/>
    <x v="0"/>
    <x v="0"/>
  </r>
  <r>
    <s v="Long March 2C-III/SD | Iridium 69 &amp; 71"/>
    <x v="0"/>
    <s v="China Aerospace Corporation"/>
    <s v="Long March 2C-III/SD"/>
    <s v="Iridium 69 &amp; 71"/>
    <s v="05/02/1998 9:16 a.m."/>
    <x v="41"/>
    <s v="Launch Complex 7 | Taiyuan, People's Republic of China"/>
    <x v="2"/>
    <x v="2"/>
    <x v="2"/>
  </r>
  <r>
    <s v="Molniya-M | US-K 79"/>
    <x v="0"/>
    <s v="Progress Rocket Space Center"/>
    <s v="Molniya-M"/>
    <s v="US-K 79"/>
    <s v="05/07/1998 8:53 a.m."/>
    <x v="41"/>
    <s v="16/2 | Plesetsk Cosmodrome, Russian Federation"/>
    <x v="3"/>
    <x v="3"/>
    <x v="3"/>
  </r>
  <r>
    <s v="Proton-K/DM-2M | Echostar IV"/>
    <x v="0"/>
    <s v="Khrunichev State Research and Production Space Center"/>
    <s v="Proton-K/DM-2M"/>
    <s v="Echostar IV"/>
    <s v="05/07/1998 11:45 p.m."/>
    <x v="41"/>
    <s v="81/23 (81L) | Baikonur Cosmodrome, Republic of Kazakhstan"/>
    <x v="0"/>
    <x v="0"/>
    <x v="0"/>
  </r>
  <r>
    <s v="Titan IVB | NROL-6"/>
    <x v="0"/>
    <s v="United States Air Force"/>
    <s v="Titan IVB"/>
    <s v="NROL-6 (Orion 4)"/>
    <s v="05/09/1998 1:38 a.m."/>
    <x v="41"/>
    <s v="Space Launch Complex 40 | Cape Canaveral, FL, USA"/>
    <x v="1"/>
    <x v="1"/>
    <x v="1"/>
  </r>
  <r>
    <s v="Titan II SLV | NOAA 15"/>
    <x v="0"/>
    <s v="United States Air Force"/>
    <s v="Titan II SLV"/>
    <s v="NOAA 15"/>
    <s v="05/13/1998 3:52 p.m."/>
    <x v="41"/>
    <s v="Space Launch Complex 4W | Vandenberg SFB, CA, USA"/>
    <x v="1"/>
    <x v="1"/>
    <x v="1"/>
  </r>
  <r>
    <s v="Soyuz U | Progress M-39"/>
    <x v="0"/>
    <s v="Russian Federal Space Agency (ROSCOSMOS)"/>
    <s v="Soyuz U"/>
    <s v="—"/>
    <s v="05/14/1998 10:12 p.m."/>
    <x v="41"/>
    <s v="1/5 | Baikonur Cosmodrome, Republic of Kazakhstan"/>
    <x v="0"/>
    <x v="0"/>
    <x v="0"/>
  </r>
  <r>
    <s v="Delta II | Iridium 70, 72 to 75"/>
    <x v="0"/>
    <s v="United States Air Force"/>
    <s v="Delta II"/>
    <s v="Iridium 70, 72 to 75"/>
    <s v="05/17/1998 9:16 p.m."/>
    <x v="41"/>
    <s v="Space Launch Complex 2W | Vandenberg SFB, CA, USA"/>
    <x v="1"/>
    <x v="1"/>
    <x v="1"/>
  </r>
  <r>
    <s v="Long March 3 | Zhongwei 1"/>
    <x v="0"/>
    <s v="China Aerospace Corporation"/>
    <s v="Long March 3"/>
    <s v="Zhongwei 1"/>
    <s v="05/30/1998 10 a.m."/>
    <x v="41"/>
    <s v="Launch Complex 2 (LC-2) | Xichang Satellite Launch Center, People's Republic of China"/>
    <x v="2"/>
    <x v="2"/>
    <x v="2"/>
  </r>
  <r>
    <s v="Space Shuttle Discovery / OV-103 | STS-91"/>
    <x v="0"/>
    <s v="Lockheed Space Operations Company"/>
    <s v="Space Shuttle"/>
    <s v="STS-91"/>
    <s v="06/02/1998 10:06 p.m."/>
    <x v="41"/>
    <s v="Launch Complex 39A | Kennedy Space Center, FL, USA"/>
    <x v="1"/>
    <x v="1"/>
    <x v="1"/>
  </r>
  <r>
    <s v="Delta II | Thor III"/>
    <x v="0"/>
    <s v="United States Air Force"/>
    <s v="Delta II"/>
    <s v="Thor III"/>
    <s v="06/10/1998 12:35 a.m."/>
    <x v="41"/>
    <s v="Space Launch Complex 17A | Cape Canaveral, FL, USA"/>
    <x v="1"/>
    <x v="1"/>
    <x v="1"/>
  </r>
  <r>
    <s v="Tsiklon-3 | Strela-3 119 to 124"/>
    <x v="0"/>
    <s v="Strategic Rocket Forces"/>
    <s v="Tsiklon-3"/>
    <s v="Strela-3 119 to 124"/>
    <s v="06/15/1998 10:58 p.m."/>
    <x v="41"/>
    <s v="32/1 | Plesetsk Cosmodrome, Russian Federation"/>
    <x v="3"/>
    <x v="3"/>
    <x v="3"/>
  </r>
  <r>
    <s v="Atlas IIAS | INTELSAT 805"/>
    <x v="0"/>
    <s v="Lockheed Martin"/>
    <s v="Atlas IIAS"/>
    <s v="INTELSAT 805"/>
    <s v="06/18/1998 10:48 p.m."/>
    <x v="41"/>
    <s v="Launch Complex 36A | Cape Canaveral, FL, USA"/>
    <x v="1"/>
    <x v="1"/>
    <x v="1"/>
  </r>
  <r>
    <s v="Soyuz-U-PVB | Yantar-4K2 78"/>
    <x v="0"/>
    <s v="Strategic Rocket Forces"/>
    <s v="Soyuz-U-PVB"/>
    <s v="Yantar-4K2 78"/>
    <s v="06/24/1998 6:29 p.m."/>
    <x v="41"/>
    <s v="43/3 (43L) | Plesetsk Cosmodrome, Russian Federation"/>
    <x v="3"/>
    <x v="3"/>
    <x v="3"/>
  </r>
  <r>
    <s v="Soyuz-U-PVB | Yantar-4KS1M 8"/>
    <x v="0"/>
    <s v="Russian Federal Space Agency (ROSCOSMOS)"/>
    <s v="Soyuz-U-PVB"/>
    <s v="Yantar-4KS1M 8"/>
    <s v="06/25/1998 2 p.m."/>
    <x v="41"/>
    <s v="31/6 | Baikonur Cosmodrome, Republic of Kazakhstan"/>
    <x v="0"/>
    <x v="0"/>
    <x v="0"/>
  </r>
  <r>
    <s v="Molniya-M | Molniya-3 61L"/>
    <x v="0"/>
    <s v="Progress Rocket Space Center"/>
    <s v="Molniya-M"/>
    <s v="Molniya-3 61L"/>
    <s v="07/01/1998 12:48 a.m."/>
    <x v="41"/>
    <s v="43/3 (43L) | Plesetsk Cosmodrome, Russian Federation"/>
    <x v="3"/>
    <x v="3"/>
    <x v="3"/>
  </r>
  <r>
    <s v="M-V | Nozomi"/>
    <x v="0"/>
    <s v="Institute of Space and Astronautical Science"/>
    <s v="M-V"/>
    <s v="Nozomi"/>
    <s v="07/03/1998 6:12 p.m."/>
    <x v="41"/>
    <s v="M-V Pad | Uchinoura Space Center, Japan"/>
    <x v="5"/>
    <x v="5"/>
    <x v="5"/>
  </r>
  <r>
    <s v="Shtil'-1 | Tubsat-N &amp; N1"/>
    <x v="0"/>
    <s v="Makeyev Rocket Design Bureau"/>
    <s v="Shtil'-1"/>
    <s v="Tubsat-N &amp; N1"/>
    <s v="07/07/1998 3:15 a.m."/>
    <x v="41"/>
    <s v="Novomoskovsk (K-407) | Sea Launch"/>
    <x v="12"/>
    <x v="12"/>
    <x v="12"/>
  </r>
  <r>
    <s v="Zenit-2 | Resurs-O1"/>
    <x v="0"/>
    <s v="Russian Federal Space Agency (ROSCOSMOS)"/>
    <s v="Zenit-2"/>
    <s v="Resurs-O1"/>
    <s v="07/10/1998 6:30 a.m."/>
    <x v="41"/>
    <s v="45/1 | Baikonur Cosmodrome, Republic of Kazakhstan"/>
    <x v="0"/>
    <x v="0"/>
    <x v="0"/>
  </r>
  <r>
    <s v="Long March 3 | Xinnuo 1"/>
    <x v="0"/>
    <s v="China Aerospace Corporation"/>
    <s v="Long March 3"/>
    <s v="Xinnuo 1"/>
    <s v="07/18/1998 9:20 a.m."/>
    <x v="41"/>
    <s v="Launch Complex 2 (LC-2) | Xichang Satellite Launch Center, People's Republic of China"/>
    <x v="2"/>
    <x v="2"/>
    <x v="2"/>
  </r>
  <r>
    <s v="Zenit-2 | Tselina-2 20"/>
    <x v="0"/>
    <s v="Russian Federal Space Agency (ROSCOSMOS)"/>
    <s v="Zenit-2"/>
    <s v="Tselina-2 20"/>
    <s v="07/28/1998 9:15 a.m."/>
    <x v="41"/>
    <s v="45/1 | Baikonur Cosmodrome, Republic of Kazakhstan"/>
    <x v="0"/>
    <x v="0"/>
    <x v="0"/>
  </r>
  <r>
    <s v="Pegasus XL HAPS | Orbcomm-B1 - B8"/>
    <x v="0"/>
    <s v="Orbital Sciences Corporation"/>
    <s v="Pegasus XL HAPS"/>
    <s v="—"/>
    <s v="08/02/1998 4:24 p.m."/>
    <x v="41"/>
    <s v="Wallops Flight Facility | Air launch to orbit"/>
    <x v="1"/>
    <x v="1"/>
    <x v="1"/>
  </r>
  <r>
    <s v="Titan 401A Centaur | Mercury 16"/>
    <x v="1"/>
    <s v="United States Air Force"/>
    <s v="Titan 401A Centaur"/>
    <s v="Mercury 16"/>
    <s v="08/12/1998 11:30 a.m."/>
    <x v="41"/>
    <s v="Space Launch Complex 41 | Cape Canaveral, FL, USA"/>
    <x v="1"/>
    <x v="1"/>
    <x v="1"/>
  </r>
  <r>
    <s v="Soyuz-U | Soyuz TM-28"/>
    <x v="0"/>
    <s v="Russian Federal Space Agency (ROSCOSMOS)"/>
    <s v="Soyuz U"/>
    <s v="Soyuz TM-28"/>
    <s v="08/13/1998 9:43 a.m."/>
    <x v="41"/>
    <s v="1/5 | Baikonur Cosmodrome, Republic of Kazakhstan"/>
    <x v="0"/>
    <x v="0"/>
    <x v="0"/>
  </r>
  <r>
    <s v="Long March 2C-III/SD | Iridium 76 &amp; 78"/>
    <x v="0"/>
    <s v="China Aerospace Corporation"/>
    <s v="Long March 2C-III/SD"/>
    <s v="Iridium 76 &amp; 78"/>
    <s v="08/19/1998 11:01 p.m."/>
    <x v="41"/>
    <s v="Launch Complex 7 | Taiyuan, People's Republic of China"/>
    <x v="2"/>
    <x v="2"/>
    <x v="2"/>
  </r>
  <r>
    <s v="Ariane 44P | ST-1"/>
    <x v="0"/>
    <s v="Arianespace"/>
    <s v="Ariane 44P"/>
    <s v="ST-1"/>
    <s v="08/25/1998 11:07 p.m."/>
    <x v="41"/>
    <s v="Ariane Launch Area 2 | Kourou, French Guiana"/>
    <x v="7"/>
    <x v="7"/>
    <x v="7"/>
  </r>
  <r>
    <s v="Delta 8930 | Galaxy 10"/>
    <x v="1"/>
    <s v="United States Air Force"/>
    <s v="Delta 8930"/>
    <s v="Galaxy 10"/>
    <s v="08/27/1998 1:17 a.m."/>
    <x v="41"/>
    <s v="Space Launch Complex 17B | Cape Canaveral, FL, USA"/>
    <x v="1"/>
    <x v="1"/>
    <x v="1"/>
  </r>
  <r>
    <s v="Proton-K/DM-2M | Astra 2A"/>
    <x v="0"/>
    <s v="Khrunichev State Research and Production Space Center"/>
    <s v="Proton-K/DM-2M"/>
    <s v="Astra 2A"/>
    <s v="08/30/1998 12:31 a.m."/>
    <x v="41"/>
    <s v="81/23 (81L) | Baikonur Cosmodrome, Republic of Kazakhstan"/>
    <x v="0"/>
    <x v="0"/>
    <x v="0"/>
  </r>
  <r>
    <s v="Paektusan 1 | Kwangmyongsong 1"/>
    <x v="1"/>
    <s v="Korean Committee of Space Technology"/>
    <s v="Paektusan 1"/>
    <s v="Kwangmyongsong 1"/>
    <s v="08/31/1998 3:07 a.m."/>
    <x v="41"/>
    <s v="Unknown Pad | Tonghae Satellite Launching Ground"/>
    <x v="13"/>
    <x v="13"/>
    <x v="13"/>
  </r>
  <r>
    <s v="Delta II | Iridium 77, 79 to 82"/>
    <x v="0"/>
    <s v="United States Air Force"/>
    <s v="Delta II"/>
    <s v="Iridium 77, 79 to 82"/>
    <s v="09/08/1998 9:13 p.m."/>
    <x v="41"/>
    <s v="Space Launch Complex 2W | Vandenberg SFB, CA, USA"/>
    <x v="1"/>
    <x v="1"/>
    <x v="1"/>
  </r>
  <r>
    <s v="Zenit-2 11K77.05 | Globalstar 5, 7, 9 to 13, 16 to 18, 20, 21"/>
    <x v="1"/>
    <s v="Russian Federal Space Agency (ROSCOSMOS)"/>
    <s v="Zenit-2 11K77.05"/>
    <s v="Globalstar 5, 7, 9 to 13, 16 to 18, 20, 21"/>
    <s v="09/09/1998 8:29 p.m."/>
    <x v="41"/>
    <s v="45/1 | Baikonur Cosmodrome, Republic of Kazakhstan"/>
    <x v="0"/>
    <x v="0"/>
    <x v="0"/>
  </r>
  <r>
    <s v="Ariane 44LP | PAS 7"/>
    <x v="0"/>
    <s v="Arianespace"/>
    <s v="Ariane 44LP"/>
    <s v="PAS 7"/>
    <s v="09/16/1998 6:31 a.m."/>
    <x v="41"/>
    <s v="Ariane Launch Area 2 | Kourou, French Guiana"/>
    <x v="7"/>
    <x v="7"/>
    <x v="7"/>
  </r>
  <r>
    <s v="Pegasus XL HAPS | Orbcomm-C1 - C8"/>
    <x v="0"/>
    <s v="Orbital Sciences Corporation"/>
    <s v="Pegasus XL HAPS"/>
    <s v="—"/>
    <s v="09/23/1998 5:06 a.m."/>
    <x v="41"/>
    <s v="Wallops Flight Facility | Air launch to orbit"/>
    <x v="1"/>
    <x v="1"/>
    <x v="1"/>
  </r>
  <r>
    <s v="Molniya-M | Molniya-1T 91"/>
    <x v="0"/>
    <s v="Progress Rocket Space Center"/>
    <s v="Molniya-M"/>
    <s v="Molniya-1T 91"/>
    <s v="09/28/1998 11:41 p.m."/>
    <x v="41"/>
    <s v="43/3 (43L) | Plesetsk Cosmodrome, Russian Federation"/>
    <x v="3"/>
    <x v="3"/>
    <x v="3"/>
  </r>
  <r>
    <s v="Minotaur | NROL-8"/>
    <x v="0"/>
    <s v="Orbital Sciences Corporation"/>
    <s v="Minotaur"/>
    <s v="NROL-8 (STEX)"/>
    <s v="10/03/1998 10:04 a.m."/>
    <x v="41"/>
    <s v="Space Launch Complex 576E | Vandenberg SFB, CA, USA"/>
    <x v="1"/>
    <x v="1"/>
    <x v="1"/>
  </r>
  <r>
    <s v="Ariane 44L | Eutelsat W2 &amp; Sirius 3"/>
    <x v="0"/>
    <s v="Arianespace"/>
    <s v="Ariane 44L"/>
    <s v="Eutelsat W2 &amp; Sirius 3"/>
    <s v="10/05/1998 10:51 p.m."/>
    <x v="41"/>
    <s v="Ariane Launch Area 2 | Kourou, French Guiana"/>
    <x v="7"/>
    <x v="7"/>
    <x v="7"/>
  </r>
  <r>
    <s v="Atlas IIA | Hot Bird 5"/>
    <x v="0"/>
    <s v="Lockheed Martin"/>
    <s v="Atlas IIA"/>
    <s v="Hot Bird 5"/>
    <s v="10/09/1998 10:50 p.m."/>
    <x v="41"/>
    <s v="Launch Complex 36B | Cape Canaveral, FL, USA"/>
    <x v="1"/>
    <x v="1"/>
    <x v="1"/>
  </r>
  <r>
    <s v="Atlas IIA | UHF F/O F9"/>
    <x v="0"/>
    <s v="Lockheed Martin"/>
    <s v="Atlas IIA"/>
    <s v="UHF F/O F9"/>
    <s v="10/20/1998 7:19 a.m."/>
    <x v="41"/>
    <s v="Launch Complex 36A | Cape Canaveral, FL, USA"/>
    <x v="1"/>
    <x v="1"/>
    <x v="1"/>
  </r>
  <r>
    <s v="Ariane 5 G | MaqSat 3 &amp; ARD"/>
    <x v="0"/>
    <s v="European Space Agency"/>
    <s v="Ariane 5 G"/>
    <s v="MaqSat 3 &amp; ARD"/>
    <s v="10/21/1998 4:37 p.m."/>
    <x v="41"/>
    <s v="Ariane Launch Area 3 | Kourou, French Guiana"/>
    <x v="7"/>
    <x v="7"/>
    <x v="7"/>
  </r>
  <r>
    <s v="Pegasus Hybrid | Satélite de Coleta de Dados-2 (SCD-2)"/>
    <x v="0"/>
    <s v="Orbital Sciences Corporation"/>
    <s v="Pegasus Hybrid"/>
    <s v="—"/>
    <s v="10/23/1998 12:02 a.m."/>
    <x v="41"/>
    <s v="Cape Canaveral | Air launch to orbit"/>
    <x v="1"/>
    <x v="1"/>
    <x v="1"/>
  </r>
  <r>
    <s v="Delta 7326-9.5 | Deep Space 1"/>
    <x v="0"/>
    <s v="United States Air Force"/>
    <s v="Delta 7326-9.5"/>
    <s v="Deep Space 1"/>
    <s v="10/24/1998 12:08 p.m."/>
    <x v="41"/>
    <s v="Space Launch Complex 17A | Cape Canaveral, FL, USA"/>
    <x v="1"/>
    <x v="1"/>
    <x v="1"/>
  </r>
  <r>
    <s v="Soyuz U | Progress M-40"/>
    <x v="0"/>
    <s v="Russian Federal Space Agency (ROSCOSMOS)"/>
    <s v="Soyuz U"/>
    <s v="—"/>
    <s v="10/25/1998 4:14 a.m."/>
    <x v="41"/>
    <s v="1/5 | Baikonur Cosmodrome, Republic of Kazakhstan"/>
    <x v="0"/>
    <x v="0"/>
    <x v="0"/>
  </r>
  <r>
    <s v="Ariane 44L | Afristar &amp; GE 5"/>
    <x v="0"/>
    <s v="Arianespace"/>
    <s v="Ariane 44L"/>
    <s v="Afristar &amp; GE 5"/>
    <s v="10/28/1998 10:15 p.m."/>
    <x v="41"/>
    <s v="Ariane Launch Area 2 | Kourou, French Guiana"/>
    <x v="7"/>
    <x v="7"/>
    <x v="7"/>
  </r>
  <r>
    <s v="Space Shuttle Discovery / OV-103 | STS-95"/>
    <x v="0"/>
    <s v="Lockheed Space Operations Company"/>
    <s v="Space Shuttle"/>
    <s v="STS-95"/>
    <s v="10/29/1998 7:19 p.m."/>
    <x v="41"/>
    <s v="Launch Complex 39B | Kennedy Space Center, FL, USA"/>
    <x v="1"/>
    <x v="1"/>
    <x v="1"/>
  </r>
  <r>
    <s v="Proton-K/DM-2M | PAS 8"/>
    <x v="0"/>
    <s v="Khrunichev State Research and Production Space Center"/>
    <s v="Proton-K/DM-2M"/>
    <s v="PAS 8"/>
    <s v="11/04/1998 5:12 a.m."/>
    <x v="41"/>
    <s v="81/23 (81L) | Baikonur Cosmodrome, Republic of Kazakhstan"/>
    <x v="0"/>
    <x v="0"/>
    <x v="0"/>
  </r>
  <r>
    <s v="Delta II | Iridium 83 to 87"/>
    <x v="0"/>
    <s v="United States Air Force"/>
    <s v="Delta II"/>
    <s v="Iridium 83 to 87"/>
    <s v="11/06/1998 1:37 p.m."/>
    <x v="41"/>
    <s v="Space Launch Complex 2W | Vandenberg SFB, CA, USA"/>
    <x v="1"/>
    <x v="1"/>
    <x v="1"/>
  </r>
  <r>
    <s v="Proton | Zarya"/>
    <x v="0"/>
    <s v="Khrunichev State Research and Production Space Center"/>
    <s v="Proton"/>
    <s v="Zarya"/>
    <s v="11/20/1998 6:40 a.m."/>
    <x v="41"/>
    <s v="81/23 (81L) | Baikonur Cosmodrome, Republic of Kazakhstan"/>
    <x v="0"/>
    <x v="0"/>
    <x v="0"/>
  </r>
  <r>
    <s v="Delta II | BONUM-1"/>
    <x v="0"/>
    <s v="United States Air Force"/>
    <s v="Delta II"/>
    <s v="BONUM-1"/>
    <s v="11/22/1998 11:54 p.m."/>
    <x v="41"/>
    <s v="Space Launch Complex 17B | Cape Canaveral, FL, USA"/>
    <x v="1"/>
    <x v="1"/>
    <x v="1"/>
  </r>
  <r>
    <s v="Space Shuttle Endeavour / OV-105 | STS-88"/>
    <x v="0"/>
    <s v="United Space Alliance"/>
    <s v="Space Shuttle"/>
    <s v="STS-88"/>
    <s v="12/04/1998 8:35 a.m."/>
    <x v="41"/>
    <s v="Launch Complex 39A | Kennedy Space Center, FL, USA"/>
    <x v="1"/>
    <x v="1"/>
    <x v="1"/>
  </r>
  <r>
    <s v="Ariane 42L | Satmex 5"/>
    <x v="0"/>
    <s v="Arianespace"/>
    <s v="Ariane 42L"/>
    <s v="Satmex 5"/>
    <s v="12/06/1998 12:43 a.m."/>
    <x v="41"/>
    <s v="Ariane Launch Area 2 | Kourou, French Guiana"/>
    <x v="7"/>
    <x v="7"/>
    <x v="7"/>
  </r>
  <r>
    <s v="Pegasus XL | Submillimeter Wave Astronomy Satellite (SWAS)"/>
    <x v="0"/>
    <s v="Orbital Sciences Corporation"/>
    <s v="Pegasus XL"/>
    <s v="—"/>
    <s v="12/06/1998 12:57 a.m."/>
    <x v="41"/>
    <s v="Vandenberg Space Force Base | Air launch to orbit"/>
    <x v="1"/>
    <x v="1"/>
    <x v="1"/>
  </r>
  <r>
    <s v="Kosmos-3M | Nadezhda 8"/>
    <x v="0"/>
    <s v="Production Corporation Polyot"/>
    <s v="Kosmos-3M"/>
    <s v="Nadezhda 8"/>
    <s v="12/10/1998 11:57 a.m."/>
    <x v="41"/>
    <s v="132/1 (132L) | Plesetsk Cosmodrome, Russian Federation"/>
    <x v="3"/>
    <x v="3"/>
    <x v="3"/>
  </r>
  <r>
    <s v="Delta 7425-9.5 | Mars Climate Orbiter"/>
    <x v="0"/>
    <s v="United States Air Force"/>
    <s v="Delta 7425-9.5"/>
    <s v="Mars Climate Orbiter"/>
    <s v="12/11/1998 6:45 p.m."/>
    <x v="41"/>
    <s v="Space Launch Complex 17A | Cape Canaveral, FL, USA"/>
    <x v="1"/>
    <x v="1"/>
    <x v="1"/>
  </r>
  <r>
    <s v="Long March 2C-III/SD | Iridium 88 &amp; 89"/>
    <x v="0"/>
    <s v="China Aerospace Corporation"/>
    <s v="Long March 2C-III/SD"/>
    <s v="Iridium 88 &amp; 89"/>
    <s v="12/19/1998 11:39 a.m."/>
    <x v="41"/>
    <s v="Launch Complex 7 | Taiyuan, People's Republic of China"/>
    <x v="2"/>
    <x v="2"/>
    <x v="2"/>
  </r>
  <r>
    <s v="Ariane 42L | PAS 6B"/>
    <x v="0"/>
    <s v="Arianespace"/>
    <s v="Ariane 42L"/>
    <s v="PAS 6B"/>
    <s v="12/22/1998 1:08 a.m."/>
    <x v="41"/>
    <s v="Ariane Launch Area 2 | Kourou, French Guiana"/>
    <x v="7"/>
    <x v="7"/>
    <x v="7"/>
  </r>
  <r>
    <s v="Kosmos-3M | Parus 90"/>
    <x v="0"/>
    <s v="Production Corporation Polyot"/>
    <s v="Kosmos-3M"/>
    <s v="Parus 90"/>
    <s v="12/24/1998 8:02 p.m."/>
    <x v="41"/>
    <s v="132/1 (132L) | Plesetsk Cosmodrome, Russian Federation"/>
    <x v="3"/>
    <x v="3"/>
    <x v="3"/>
  </r>
  <r>
    <s v="Proton | Uragan 72 to 74"/>
    <x v="0"/>
    <s v="Khrunichev State Research and Production Space Center"/>
    <s v="Proton"/>
    <s v="Uragan 72 to 74"/>
    <s v="12/30/1998 6:35 p.m."/>
    <x v="41"/>
    <s v="200/39 (200L) | Baikonur Cosmodrome, Republic of Kazakhstan"/>
    <x v="0"/>
    <x v="0"/>
    <x v="0"/>
  </r>
  <r>
    <s v="Delta 7425-9.5 | Mars Polar Lander"/>
    <x v="0"/>
    <s v="United States Air Force"/>
    <s v="Delta 7425-9.5"/>
    <s v="Mars Polar Lander"/>
    <s v="01/03/1999 8:21 p.m."/>
    <x v="42"/>
    <s v="Space Launch Complex 17B | Cape Canaveral, FL, USA"/>
    <x v="1"/>
    <x v="1"/>
    <x v="1"/>
  </r>
  <r>
    <s v="Athena I | Formosat-1"/>
    <x v="0"/>
    <s v="Lockheed Martin"/>
    <s v="Athena I"/>
    <s v="Formosat-1"/>
    <s v="01/27/1999 12:34 a.m."/>
    <x v="42"/>
    <s v="Space Launch Complex 46 | Cape Canaveral, FL, USA"/>
    <x v="1"/>
    <x v="1"/>
    <x v="1"/>
  </r>
  <r>
    <s v="Delta 7426-9.5 | Stardust"/>
    <x v="0"/>
    <s v="United States Air Force"/>
    <s v="Delta 7426-9.5"/>
    <s v="Stardust"/>
    <s v="02/07/1999 9:04 p.m."/>
    <x v="42"/>
    <s v="Space Launch Complex 17A | Cape Canaveral, FL, USA"/>
    <x v="1"/>
    <x v="1"/>
    <x v="1"/>
  </r>
  <r>
    <s v="Soyuz-U-PVB | Globalstar 23,36,38,40"/>
    <x v="0"/>
    <s v="Russian Federal Space Agency (ROSCOSMOS)"/>
    <s v="Soyuz-U-PVB"/>
    <s v="Globalstar 23,36,38,40"/>
    <s v="02/09/1999 3:53 a.m."/>
    <x v="42"/>
    <s v="1/5 | Baikonur Cosmodrome, Republic of Kazakhstan"/>
    <x v="0"/>
    <x v="0"/>
    <x v="0"/>
  </r>
  <r>
    <s v="Proton-K/DM-2M | Telstar 6"/>
    <x v="0"/>
    <s v="Khrunichev State Research and Production Space Center"/>
    <s v="Proton-K/DM-2M"/>
    <s v="Telstar 6"/>
    <s v="02/15/1999 5:12 a.m."/>
    <x v="42"/>
    <s v="81/23 (81L) | Baikonur Cosmodrome, Republic of Kazakhstan"/>
    <x v="0"/>
    <x v="0"/>
    <x v="0"/>
  </r>
  <r>
    <s v="Atlas IIAS | JCSAT 4A"/>
    <x v="0"/>
    <s v="Lockheed Martin"/>
    <s v="Atlas IIAS"/>
    <s v="JCSAT 4A"/>
    <s v="02/16/1999 1:45 a.m."/>
    <x v="42"/>
    <s v="Launch Complex 36A | Cape Canaveral, FL, USA"/>
    <x v="1"/>
    <x v="1"/>
    <x v="1"/>
  </r>
  <r>
    <s v="Soyuz-U | Soyuz TM-29"/>
    <x v="0"/>
    <s v="Russian Federal Space Agency (ROSCOSMOS)"/>
    <s v="Soyuz U"/>
    <s v="Soyuz TM-29"/>
    <s v="02/20/1999 4:18 a.m."/>
    <x v="42"/>
    <s v="1/5 | Baikonur Cosmodrome, Republic of Kazakhstan"/>
    <x v="0"/>
    <x v="0"/>
    <x v="0"/>
  </r>
  <r>
    <s v="Delta II | ARGOS"/>
    <x v="0"/>
    <s v="United States Air Force"/>
    <s v="Delta II"/>
    <s v="ARGOS"/>
    <s v="02/23/1999 10:29 a.m."/>
    <x v="42"/>
    <s v="Space Launch Complex 2W | Vandenberg SFB, CA, USA"/>
    <x v="1"/>
    <x v="1"/>
    <x v="1"/>
  </r>
  <r>
    <s v="Ariane 44L | Arabsat 3A &amp; Skynet 4E"/>
    <x v="0"/>
    <s v="Arianespace"/>
    <s v="Ariane 44L"/>
    <s v="Arabsat 3A &amp; Skynet 4E"/>
    <s v="02/26/1999 10:44 p.m."/>
    <x v="42"/>
    <s v="Ariane Launch Area 2 | Kourou, French Guiana"/>
    <x v="7"/>
    <x v="7"/>
    <x v="7"/>
  </r>
  <r>
    <s v="Proton | Raduga-1 4"/>
    <x v="0"/>
    <s v="Khrunichev State Research and Production Space Center"/>
    <s v="Proton"/>
    <s v="Raduga-1 4"/>
    <s v="02/28/1999 4 a.m."/>
    <x v="42"/>
    <s v="81/23 (81L) | Baikonur Cosmodrome, Republic of Kazakhstan"/>
    <x v="0"/>
    <x v="0"/>
    <x v="0"/>
  </r>
  <r>
    <s v="Pegasus XL | Wide Field Infrared Explorer (WIRE)"/>
    <x v="0"/>
    <s v="Orbital Sciences Corporation"/>
    <s v="Pegasus XL"/>
    <s v="—"/>
    <s v="03/05/1999 2:56 a.m."/>
    <x v="42"/>
    <s v="Vandenberg Space Force Base | Air launch to orbit"/>
    <x v="1"/>
    <x v="1"/>
    <x v="1"/>
  </r>
  <r>
    <s v="Soyuz-U-PVB | Globalstar 22,37,41,46"/>
    <x v="0"/>
    <s v="Russian Federal Space Agency (ROSCOSMOS)"/>
    <s v="Soyuz-U-PVB"/>
    <s v="Globalstar 22,37,41,46"/>
    <s v="03/15/1999 3:06 a.m."/>
    <x v="42"/>
    <s v="1/5 | Baikonur Cosmodrome, Republic of Kazakhstan"/>
    <x v="0"/>
    <x v="0"/>
    <x v="0"/>
  </r>
  <r>
    <s v="Proton-K/DM-2M | Asiasat 3S"/>
    <x v="0"/>
    <s v="Khrunichev State Research and Production Space Center"/>
    <s v="Proton-K/DM-2M"/>
    <s v="Asiasat 3S"/>
    <s v="03/21/1999 12:09 a.m."/>
    <x v="42"/>
    <s v="81/23 (81L) | Baikonur Cosmodrome, Republic of Kazakhstan"/>
    <x v="0"/>
    <x v="0"/>
    <x v="0"/>
  </r>
  <r>
    <s v="Zenit | DemoSat"/>
    <x v="0"/>
    <s v="Sea Launch"/>
    <s v="Zenit"/>
    <s v="DemoSat"/>
    <s v="03/28/1999 1:29 a.m."/>
    <x v="42"/>
    <s v="Launch Platform Odyssey | Sea Launch"/>
    <x v="12"/>
    <x v="12"/>
    <x v="12"/>
  </r>
  <r>
    <s v="Soyuz U | Progress M-41"/>
    <x v="0"/>
    <s v="Russian Federal Space Agency (ROSCOSMOS)"/>
    <s v="Soyuz U"/>
    <s v="—"/>
    <s v="04/02/1999 11:28 a.m."/>
    <x v="42"/>
    <s v="1/5 | Baikonur Cosmodrome, Republic of Kazakhstan"/>
    <x v="0"/>
    <x v="0"/>
    <x v="0"/>
  </r>
  <r>
    <s v="Ariane 42P | Insat 2E"/>
    <x v="0"/>
    <s v="Arianespace"/>
    <s v="Ariane 42P"/>
    <s v="Insat 2E"/>
    <s v="04/02/1999 10:03 p.m."/>
    <x v="42"/>
    <s v="Ariane Launch Area 2 | Kourou, French Guiana"/>
    <x v="7"/>
    <x v="7"/>
    <x v="7"/>
  </r>
  <r>
    <s v="Titan 402B IUS | DSP 19"/>
    <x v="1"/>
    <s v="United States Air Force"/>
    <s v="Titan 402B IUS"/>
    <s v="DSP 19"/>
    <s v="04/09/1999 5:01 p.m."/>
    <x v="42"/>
    <s v="Space Launch Complex 41 | Cape Canaveral, FL, USA"/>
    <x v="1"/>
    <x v="1"/>
    <x v="1"/>
  </r>
  <r>
    <s v="Atlas IIAS | Eutelsat W3"/>
    <x v="0"/>
    <s v="Lockheed Martin"/>
    <s v="Atlas IIAS"/>
    <s v="Eutelsat W3"/>
    <s v="04/12/1999 10:50 p.m."/>
    <x v="42"/>
    <s v="Launch Complex 36A | Cape Canaveral, FL, USA"/>
    <x v="1"/>
    <x v="1"/>
    <x v="1"/>
  </r>
  <r>
    <s v="Soyuz-U-PVB | Globalstar 19,42,44,45"/>
    <x v="0"/>
    <s v="Russian Federal Space Agency (ROSCOSMOS)"/>
    <s v="Soyuz-U-PVB"/>
    <s v="Globalstar 19,42,44,45"/>
    <s v="04/15/1999 12:46 a.m."/>
    <x v="42"/>
    <s v="1/5 | Baikonur Cosmodrome, Republic of Kazakhstan"/>
    <x v="0"/>
    <x v="0"/>
    <x v="0"/>
  </r>
  <r>
    <s v="Delta II | Landsat 7"/>
    <x v="0"/>
    <s v="United States Air Force"/>
    <s v="Delta II"/>
    <s v="Landsat 7"/>
    <s v="04/15/1999 6:32 p.m."/>
    <x v="42"/>
    <s v="Space Launch Complex 2W | Vandenberg SFB, CA, USA"/>
    <x v="1"/>
    <x v="1"/>
    <x v="1"/>
  </r>
  <r>
    <s v="Dnepr | UOSAT-OSCAR-36"/>
    <x v="0"/>
    <s v="ISC Kosmotras"/>
    <s v="Dnepr"/>
    <s v="UOSAT-OSCAR-36"/>
    <s v="04/21/1999 4:59 a.m."/>
    <x v="42"/>
    <s v="109/95 | Baikonur Cosmodrome, Republic of Kazakhstan"/>
    <x v="0"/>
    <x v="0"/>
    <x v="0"/>
  </r>
  <r>
    <s v="Athena II | Ikonos 1"/>
    <x v="1"/>
    <s v="Lockheed Martin"/>
    <s v="Athena II"/>
    <s v="Ikonos 1"/>
    <s v="04/27/1999 6:22 p.m."/>
    <x v="42"/>
    <s v="Space Launch Complex 6 | Vandenberg SFB, CA, USA"/>
    <x v="1"/>
    <x v="1"/>
    <x v="1"/>
  </r>
  <r>
    <s v="Kosmos-3M | ABRIXAS &amp; MegSat 0"/>
    <x v="0"/>
    <s v="Production Corporation Polyot"/>
    <s v="Kosmos-3M"/>
    <s v="ABRIXAS &amp; MegSat 0"/>
    <s v="04/28/1999 8:30 p.m."/>
    <x v="42"/>
    <s v="107 | Kapustin Yar, Russian Federation"/>
    <x v="3"/>
    <x v="3"/>
    <x v="3"/>
  </r>
  <r>
    <s v="Titan IVB | Milstar 3"/>
    <x v="1"/>
    <s v="United States Air Force"/>
    <s v="Titan IVB"/>
    <s v="Milstar 3"/>
    <s v="04/30/1999 4:30 p.m."/>
    <x v="42"/>
    <s v="Space Launch Complex 40 | Cape Canaveral, FL, USA"/>
    <x v="1"/>
    <x v="1"/>
    <x v="1"/>
  </r>
  <r>
    <s v="Delta 8930 | Orion 3"/>
    <x v="1"/>
    <s v="United States Air Force"/>
    <s v="Delta 8930"/>
    <s v="Orion 3"/>
    <s v="05/05/1999 1 a.m."/>
    <x v="42"/>
    <s v="Space Launch Complex 17B | Cape Canaveral, FL, USA"/>
    <x v="1"/>
    <x v="1"/>
    <x v="1"/>
  </r>
  <r>
    <s v="Long March 4B | Feng Yun 1C"/>
    <x v="0"/>
    <s v="China Aerospace Corporation"/>
    <s v="Long March 4B"/>
    <s v="Feng Yun 1C"/>
    <s v="05/10/1999 1:33 a.m."/>
    <x v="42"/>
    <s v="Launch Complex 7 | Taiyuan, People's Republic of China"/>
    <x v="2"/>
    <x v="2"/>
    <x v="2"/>
  </r>
  <r>
    <s v="Pegasus XL HAPS | Multiple Paths, Beyond-Line-of-Sight Communications (MUBLCOM) &amp; Topographic Experiment using Radiative Recombinative Ionospheric EUV and Radio Sources (TERRIERS)"/>
    <x v="0"/>
    <s v="Orbital Sciences Corporation"/>
    <s v="Pegasus XL HAPS"/>
    <s v="—"/>
    <s v="05/18/1999 5:09 a.m."/>
    <x v="42"/>
    <s v="Vandenberg Space Force Base | Air launch to orbit"/>
    <x v="1"/>
    <x v="1"/>
    <x v="1"/>
  </r>
  <r>
    <s v="Proton-K/DM-2M | Nimiq 1"/>
    <x v="0"/>
    <s v="Khrunichev State Research and Production Space Center"/>
    <s v="Proton-K/DM-2M"/>
    <s v="Nimiq 1"/>
    <s v="05/20/1999 10:30 p.m."/>
    <x v="42"/>
    <s v="81/23 (81L) | Baikonur Cosmodrome, Republic of Kazakhstan"/>
    <x v="0"/>
    <x v="0"/>
    <x v="0"/>
  </r>
  <r>
    <s v="Titan 404B | NROL-9"/>
    <x v="0"/>
    <s v="United States Air Force"/>
    <s v="Titan 404B"/>
    <s v="NROL-9 (Misty 2)"/>
    <s v="05/22/1999 9:36 a.m."/>
    <x v="42"/>
    <s v="Space Launch Complex 4E | Vandenberg SFB, CA, USA"/>
    <x v="1"/>
    <x v="1"/>
    <x v="1"/>
  </r>
  <r>
    <s v="PSLV | IRS-P4 &amp; Uribyol-3"/>
    <x v="0"/>
    <s v="Indian Space Research Organization"/>
    <s v="PSLV"/>
    <s v="IRS-P4 &amp; Uribyol-3"/>
    <s v="05/26/1999 6:22 a.m."/>
    <x v="42"/>
    <s v="Satish Dhawan Space Centre First Launch Pad | Satish Dhawan Space Centre, India"/>
    <x v="8"/>
    <x v="8"/>
    <x v="8"/>
  </r>
  <r>
    <s v="Space Shuttle Discovery / OV-103 | STS-96"/>
    <x v="0"/>
    <s v="Lockheed Space Operations Company"/>
    <s v="Space Shuttle"/>
    <s v="STS-96"/>
    <s v="05/27/1999 10:49 a.m."/>
    <x v="42"/>
    <s v="Launch Complex 39B | Kennedy Space Center, FL, USA"/>
    <x v="1"/>
    <x v="1"/>
    <x v="1"/>
  </r>
  <r>
    <s v="Delta 7420-10C | Globalstar 25,47,49,52"/>
    <x v="0"/>
    <s v="United States Air Force"/>
    <s v="Delta 7420-10C"/>
    <s v="Globalstar 25,47,49,52"/>
    <s v="06/10/1999 1:48 p.m."/>
    <x v="42"/>
    <s v="Space Launch Complex 17B | Cape Canaveral, FL, USA"/>
    <x v="1"/>
    <x v="1"/>
    <x v="1"/>
  </r>
  <r>
    <s v="Long March 2C-III/SD | Iridium 92 &amp; 93"/>
    <x v="0"/>
    <s v="China Aerospace Corporation"/>
    <s v="Long March 2C-III/SD"/>
    <s v="Iridium 92 &amp; 93"/>
    <s v="06/11/1999 5:15 p.m."/>
    <x v="42"/>
    <s v="Launch Complex 7 | Taiyuan, People's Republic of China"/>
    <x v="2"/>
    <x v="2"/>
    <x v="2"/>
  </r>
  <r>
    <s v="Proton-K/DM-2M | Astra 1H"/>
    <x v="0"/>
    <s v="Khrunichev State Research and Production Space Center"/>
    <s v="Proton-K/DM-2M"/>
    <s v="Astra 1H"/>
    <s v="06/18/1999 1:49 a.m."/>
    <x v="42"/>
    <s v="81/23 (81L) | Baikonur Cosmodrome, Republic of Kazakhstan"/>
    <x v="0"/>
    <x v="0"/>
    <x v="0"/>
  </r>
  <r>
    <s v="Titan II SLV | QuikScat"/>
    <x v="0"/>
    <s v="United States Air Force"/>
    <s v="Titan II SLV"/>
    <s v="QuikScat"/>
    <s v="06/20/1999 2:15 a.m."/>
    <x v="42"/>
    <s v="Space Launch Complex 4W | Vandenberg SFB, CA, USA"/>
    <x v="1"/>
    <x v="1"/>
    <x v="1"/>
  </r>
  <r>
    <s v="Delta II | FUSE"/>
    <x v="0"/>
    <s v="United States Air Force"/>
    <s v="Delta II"/>
    <s v="FUSE"/>
    <s v="06/24/1999 3:44 p.m."/>
    <x v="42"/>
    <s v="Space Launch Complex 17A | Cape Canaveral, FL, USA"/>
    <x v="1"/>
    <x v="1"/>
    <x v="1"/>
  </r>
  <r>
    <s v="Proton-K/Briz-M | Raduga 34"/>
    <x v="1"/>
    <s v="Khrunichev State Research and Production Space Center"/>
    <s v="Proton-K/Briz-M"/>
    <s v="Raduga 34"/>
    <s v="07/05/1999 1:32 p.m."/>
    <x v="42"/>
    <s v="81/24 (81P) | Baikonur Cosmodrome, Republic of Kazakhstan"/>
    <x v="0"/>
    <x v="0"/>
    <x v="0"/>
  </r>
  <r>
    <s v="Molniya-M | Molniya-3 63L"/>
    <x v="0"/>
    <s v="Progress Rocket Space Center"/>
    <s v="Molniya-M"/>
    <s v="Molniya-3 63L"/>
    <s v="07/08/1999 8:45 a.m."/>
    <x v="42"/>
    <s v="43/3 (43L) | Plesetsk Cosmodrome, Russian Federation"/>
    <x v="3"/>
    <x v="3"/>
    <x v="3"/>
  </r>
  <r>
    <s v="Delta 7420-10C | Globalstar 30,32,35,41"/>
    <x v="0"/>
    <s v="United States Air Force"/>
    <s v="Delta 7420-10C"/>
    <s v="Globalstar 30,32,35,41"/>
    <s v="07/10/1999 8:45 a.m."/>
    <x v="42"/>
    <s v="Space Launch Complex 17B | Cape Canaveral, FL, USA"/>
    <x v="1"/>
    <x v="1"/>
    <x v="1"/>
  </r>
  <r>
    <s v="Soyuz U | Progress M-42"/>
    <x v="0"/>
    <s v="Russian Federal Space Agency (ROSCOSMOS)"/>
    <s v="Soyuz U"/>
    <s v="—"/>
    <s v="07/16/1999 4:37 p.m."/>
    <x v="42"/>
    <s v="1/5 | Baikonur Cosmodrome, Republic of Kazakhstan"/>
    <x v="0"/>
    <x v="0"/>
    <x v="0"/>
  </r>
  <r>
    <s v="Zenit-2 | Okean-O"/>
    <x v="0"/>
    <s v="Russian Federal Space Agency (ROSCOSMOS)"/>
    <s v="Zenit-2"/>
    <s v="Okean-O"/>
    <s v="07/17/1999 5:38 a.m."/>
    <x v="42"/>
    <s v="45/1 | Baikonur Cosmodrome, Republic of Kazakhstan"/>
    <x v="0"/>
    <x v="0"/>
    <x v="0"/>
  </r>
  <r>
    <s v="Space Shuttle Columbia OV-102 | STS-93"/>
    <x v="0"/>
    <s v="United Space Alliance"/>
    <s v="Space Shuttle"/>
    <s v="STS-93"/>
    <s v="07/23/1999 4:31 a.m."/>
    <x v="42"/>
    <s v="Launch Complex 39B | Kennedy Space Center, FL, USA"/>
    <x v="1"/>
    <x v="1"/>
    <x v="1"/>
  </r>
  <r>
    <s v="Delta 7420-10C | Globalstar 26,28,43,48"/>
    <x v="0"/>
    <s v="United States Air Force"/>
    <s v="Delta 7420-10C"/>
    <s v="Globalstar 26,28,43,48"/>
    <s v="07/25/1999 7:46 a.m."/>
    <x v="42"/>
    <s v="Space Launch Complex 17A | Cape Canaveral, FL, USA"/>
    <x v="1"/>
    <x v="1"/>
    <x v="1"/>
  </r>
  <r>
    <s v="Ariane 42P | Telkom 1"/>
    <x v="0"/>
    <s v="Arianespace"/>
    <s v="Ariane 42P"/>
    <s v="Telkom 1"/>
    <s v="08/12/1999 10:52 p.m."/>
    <x v="42"/>
    <s v="Ariane Launch Area 2 | Kourou, French Guiana"/>
    <x v="7"/>
    <x v="7"/>
    <x v="7"/>
  </r>
  <r>
    <s v="Delta 7420-10C | Globalstar 24,27,53,54"/>
    <x v="0"/>
    <s v="United States Air Force"/>
    <s v="Delta 7420-10C"/>
    <s v="Globalstar 24,27,53,54"/>
    <s v="08/17/1999 4:37 a.m."/>
    <x v="42"/>
    <s v="Space Launch Complex 17B | Cape Canaveral, FL, USA"/>
    <x v="1"/>
    <x v="1"/>
    <x v="1"/>
  </r>
  <r>
    <s v="Soyuz-U-PVB | Yantar-4K2 79"/>
    <x v="0"/>
    <s v="Strategic Rocket Forces"/>
    <s v="Soyuz-U-PVB"/>
    <s v="Yantar-4K2 79"/>
    <s v="08/18/1999 6 p.m."/>
    <x v="42"/>
    <s v="43/3 (43L) | Plesetsk Cosmodrome, Russian Federation"/>
    <x v="3"/>
    <x v="3"/>
    <x v="3"/>
  </r>
  <r>
    <s v="Kosmos-3M | Parus 91"/>
    <x v="0"/>
    <s v="Production Corporation Polyot"/>
    <s v="Kosmos-3M"/>
    <s v="Parus 91"/>
    <s v="08/26/1999 12:02 p.m."/>
    <x v="42"/>
    <s v="132/1 (132L) | Plesetsk Cosmodrome, Russian Federation"/>
    <x v="3"/>
    <x v="3"/>
    <x v="3"/>
  </r>
  <r>
    <s v="Ariane 42P | Mugunghwa 3"/>
    <x v="0"/>
    <s v="Arianespace"/>
    <s v="Ariane 42P"/>
    <s v="Mugunghwa 3"/>
    <s v="09/04/1999 10:34 p.m."/>
    <x v="42"/>
    <s v="Ariane Launch Area 2 | Kourou, French Guiana"/>
    <x v="7"/>
    <x v="7"/>
    <x v="7"/>
  </r>
  <r>
    <s v="Proton-K/DM-2M | Yamal-101 &amp; 102"/>
    <x v="0"/>
    <s v="Khrunichev State Research and Production Space Center"/>
    <s v="Proton-K/DM-2M"/>
    <s v="Yamal-101 &amp; 102"/>
    <s v="09/06/1999 4:36 p.m."/>
    <x v="42"/>
    <s v="81/23 (81L) | Baikonur Cosmodrome, Republic of Kazakhstan"/>
    <x v="0"/>
    <x v="0"/>
    <x v="0"/>
  </r>
  <r>
    <s v="Soyuz-U-PVB | Foton 12"/>
    <x v="0"/>
    <s v="Strategic Rocket Forces"/>
    <s v="Soyuz-U-PVB"/>
    <s v="Foton 12"/>
    <s v="09/09/1999 6 p.m."/>
    <x v="42"/>
    <s v="43/4 (43R) | Plesetsk Cosmodrome, Russian Federation"/>
    <x v="3"/>
    <x v="3"/>
    <x v="3"/>
  </r>
  <r>
    <s v="Soyuz-U-PVB | Globalstar 33,50,55,58"/>
    <x v="0"/>
    <s v="Russian Federal Space Agency (ROSCOSMOS)"/>
    <s v="Soyuz-U-PVB"/>
    <s v="Globalstar 33,50,55,58"/>
    <s v="09/22/1999 2:33 p.m."/>
    <x v="42"/>
    <s v="1/5 | Baikonur Cosmodrome, Republic of Kazakhstan"/>
    <x v="0"/>
    <x v="0"/>
    <x v="0"/>
  </r>
  <r>
    <s v="Atlas IIAS | Echostar V"/>
    <x v="0"/>
    <s v="Lockheed Martin"/>
    <s v="Atlas IIAS"/>
    <s v="Echostar V"/>
    <s v="09/23/1999 6:02 a.m."/>
    <x v="42"/>
    <s v="Launch Complex 36A | Cape Canaveral, FL, USA"/>
    <x v="1"/>
    <x v="1"/>
    <x v="1"/>
  </r>
  <r>
    <s v="Athena II | Ikonos"/>
    <x v="0"/>
    <s v="Lockheed Martin"/>
    <s v="Athena II"/>
    <s v="Ikonos"/>
    <s v="09/24/1999 6:21 p.m."/>
    <x v="42"/>
    <s v="Space Launch Complex 6 | Vandenberg SFB, CA, USA"/>
    <x v="1"/>
    <x v="1"/>
    <x v="1"/>
  </r>
  <r>
    <s v="Ariane 44LP | Telstar 7"/>
    <x v="0"/>
    <s v="Arianespace"/>
    <s v="Ariane 44LP"/>
    <s v="Telstar 7"/>
    <s v="09/25/1999 6:29 a.m."/>
    <x v="42"/>
    <s v="Ariane Launch Area 2 | Kourou, French Guiana"/>
    <x v="7"/>
    <x v="7"/>
    <x v="7"/>
  </r>
  <r>
    <s v="Proton-K/DM-2M | LMI 1"/>
    <x v="0"/>
    <s v="Khrunichev State Research and Production Space Center"/>
    <s v="Proton-K/DM-2M"/>
    <s v="LMI 1"/>
    <s v="09/26/1999 10:30 p.m."/>
    <x v="42"/>
    <s v="81/23 (81L) | Baikonur Cosmodrome, Republic of Kazakhstan"/>
    <x v="0"/>
    <x v="0"/>
    <x v="0"/>
  </r>
  <r>
    <s v="Soyuz-U-PVB | Resurs F-1M"/>
    <x v="0"/>
    <s v="Strategic Rocket Forces"/>
    <s v="Soyuz-U-PVB"/>
    <s v="Resurs F-1M"/>
    <s v="09/28/1999 11 a.m."/>
    <x v="42"/>
    <s v="43/4 (43R) | Plesetsk Cosmodrome, Russian Federation"/>
    <x v="3"/>
    <x v="3"/>
    <x v="3"/>
  </r>
  <r>
    <s v="Delta II | GPS IIR-3"/>
    <x v="0"/>
    <s v="United States Air Force"/>
    <s v="Delta II"/>
    <s v="GPS IIR-3"/>
    <s v="10/07/1999 12:51 p.m."/>
    <x v="42"/>
    <s v="Space Launch Complex 17A | Cape Canaveral, FL, USA"/>
    <x v="1"/>
    <x v="1"/>
    <x v="1"/>
  </r>
  <r>
    <s v="Zenit | DirecTV-1R"/>
    <x v="0"/>
    <s v="Sea Launch"/>
    <s v="Zenit"/>
    <s v="DirecTV-1R"/>
    <s v="10/10/1999 3:28 a.m."/>
    <x v="42"/>
    <s v="Launch Platform Odyssey | Sea Launch"/>
    <x v="12"/>
    <x v="12"/>
    <x v="12"/>
  </r>
  <r>
    <s v="Long March 4B | Zi Yuan 1-1"/>
    <x v="0"/>
    <s v="China Aerospace Science and Technology Corporation"/>
    <s v="Long March 4B"/>
    <s v="Zi Yuan 1-1"/>
    <s v="10/14/1999 3:15 a.m."/>
    <x v="42"/>
    <s v="Launch Complex 7 | Taiyuan, People's Republic of China"/>
    <x v="2"/>
    <x v="2"/>
    <x v="2"/>
  </r>
  <r>
    <s v="Soyuz-U-PVB | Globalstar 31,56,57,59"/>
    <x v="0"/>
    <s v="Russian Federal Space Agency (ROSCOSMOS)"/>
    <s v="Soyuz-U-PVB"/>
    <s v="Globalstar 31,56,57,59"/>
    <s v="10/18/1999 1:32 p.m."/>
    <x v="42"/>
    <s v="1/5 | Baikonur Cosmodrome, Republic of Kazakhstan"/>
    <x v="0"/>
    <x v="0"/>
    <x v="0"/>
  </r>
  <r>
    <s v="Ariane 44LP | Orion 2"/>
    <x v="0"/>
    <s v="Arianespace"/>
    <s v="Ariane 44LP"/>
    <s v="Orion 2"/>
    <s v="10/19/1999 6:22 a.m."/>
    <x v="42"/>
    <s v="Ariane Launch Area 2 | Kourou, French Guiana"/>
    <x v="7"/>
    <x v="7"/>
    <x v="7"/>
  </r>
  <r>
    <s v="Proton | Ekspress-A No. 1"/>
    <x v="1"/>
    <s v="Khrunichev State Research and Production Space Center"/>
    <s v="Proton"/>
    <s v="Ekspress-A No. 1"/>
    <s v="10/27/1999 4:16 p.m."/>
    <x v="42"/>
    <s v="200/39 (200L) | Baikonur Cosmodrome, Republic of Kazakhstan"/>
    <x v="0"/>
    <x v="0"/>
    <x v="0"/>
  </r>
  <r>
    <s v="Ariane 44LP | GE 4"/>
    <x v="0"/>
    <s v="Arianespace"/>
    <s v="Ariane 44LP"/>
    <s v="GE 4"/>
    <s v="11/13/1999 10:54 p.m."/>
    <x v="42"/>
    <s v="Ariane Launch Area 2 | Kourou, French Guiana"/>
    <x v="7"/>
    <x v="7"/>
    <x v="7"/>
  </r>
  <r>
    <s v="H-II | MTSAT"/>
    <x v="1"/>
    <s v="Japan Aerospace Exploration Agency"/>
    <s v="H-II"/>
    <s v="MTSAT"/>
    <s v="11/15/1999 7:29 a.m."/>
    <x v="42"/>
    <s v="Yoshinobu Launch Complex | Tanegashima, Japan"/>
    <x v="5"/>
    <x v="5"/>
    <x v="5"/>
  </r>
  <r>
    <s v="Long March 2F | Shenzhou-1"/>
    <x v="0"/>
    <s v="China Aerospace Science and Technology Corporation"/>
    <s v="Long March 2F"/>
    <s v="—"/>
    <s v="11/19/1999 10:30 p.m."/>
    <x v="42"/>
    <s v="Launch Area 4 (SLS-1 / 921) | Jiuquan, People's Republic of China"/>
    <x v="2"/>
    <x v="2"/>
    <x v="2"/>
  </r>
  <r>
    <s v="Soyuz-U-PVB | Globalstar 29,34,39,61"/>
    <x v="0"/>
    <s v="Russian Federal Space Agency (ROSCOSMOS)"/>
    <s v="Soyuz-U-PVB"/>
    <s v="Globalstar 29,34,39,61"/>
    <s v="11/22/1999 4:20 p.m."/>
    <x v="42"/>
    <s v="1/5 | Baikonur Cosmodrome, Republic of Kazakhstan"/>
    <x v="0"/>
    <x v="0"/>
    <x v="0"/>
  </r>
  <r>
    <s v="Atlas IIA | UHF F/O F10"/>
    <x v="0"/>
    <s v="Lockheed Martin"/>
    <s v="Atlas IIA"/>
    <s v="UHF F/O F10"/>
    <s v="11/23/1999 4:06 a.m."/>
    <x v="42"/>
    <s v="Launch Complex 36B | Cape Canaveral, FL, USA"/>
    <x v="1"/>
    <x v="1"/>
    <x v="1"/>
  </r>
  <r>
    <s v="Ariane 40 | Helios 1B"/>
    <x v="0"/>
    <s v="Arianespace"/>
    <s v="Ariane 40"/>
    <s v="Helios 1B"/>
    <s v="12/03/1999 4:22 p.m."/>
    <x v="42"/>
    <s v="Ariane Launch Area 2 | Kourou, French Guiana"/>
    <x v="7"/>
    <x v="7"/>
    <x v="7"/>
  </r>
  <r>
    <s v="Pegasus XL HAPS | Orbcomm-D2 - D8"/>
    <x v="0"/>
    <s v="Orbital Sciences Corporation"/>
    <s v="Pegasus XL HAPS"/>
    <s v="—"/>
    <s v="12/04/1999 6:53 p.m."/>
    <x v="42"/>
    <s v="Wallops Flight Facility | Air launch to orbit"/>
    <x v="1"/>
    <x v="1"/>
    <x v="1"/>
  </r>
  <r>
    <s v="Ariane 5 G | XMM-Newton"/>
    <x v="0"/>
    <s v="European Space Agency"/>
    <s v="Ariane 5 G"/>
    <s v="XMM-Newton"/>
    <s v="12/10/1999 2:32 p.m."/>
    <x v="42"/>
    <s v="Ariane Launch Area 3 | Kourou, French Guiana"/>
    <x v="7"/>
    <x v="7"/>
    <x v="7"/>
  </r>
  <r>
    <s v="VLS-1 | SACI-2"/>
    <x v="1"/>
    <s v="Brazilian Space Agency"/>
    <s v="VLS-1"/>
    <s v="SACI-2"/>
    <s v="12/11/1999 6:25 p.m."/>
    <x v="42"/>
    <s v="VLS Pad | Alcântara Launch Center, Federative Republic of Brazil"/>
    <x v="11"/>
    <x v="11"/>
    <x v="11"/>
  </r>
  <r>
    <s v="Titan II SLV | DMSP F-15"/>
    <x v="0"/>
    <s v="United States Air Force"/>
    <s v="Titan II SLV"/>
    <s v="DMSP F-15"/>
    <s v="12/12/1999 5:38 p.m."/>
    <x v="42"/>
    <s v="Space Launch Complex 4W | Vandenberg SFB, CA, USA"/>
    <x v="1"/>
    <x v="1"/>
    <x v="1"/>
  </r>
  <r>
    <s v="Atlas IIAS | Terra"/>
    <x v="0"/>
    <s v="Lockheed Martin"/>
    <s v="Atlas IIAS"/>
    <s v="Terra"/>
    <s v="12/18/1999 6:57 p.m."/>
    <x v="42"/>
    <s v="Space Launch Complex 3E | Vandenberg SFB, CA, USA"/>
    <x v="1"/>
    <x v="1"/>
    <x v="1"/>
  </r>
  <r>
    <s v="Space Shuttle Discovery / OV-103 | STS-103"/>
    <x v="0"/>
    <s v="National Aeronautics and Space Administration"/>
    <s v="Space Shuttle"/>
    <s v="STS-103"/>
    <s v="12/20/1999 12:50 a.m."/>
    <x v="42"/>
    <s v="Launch Complex 39A | Kennedy Space Center, FL, USA"/>
    <x v="1"/>
    <x v="1"/>
    <x v="1"/>
  </r>
  <r>
    <s v="Taurus 2110 | Arirang-1 &amp; ACRIMSat"/>
    <x v="0"/>
    <s v="Orbital Sciences Corporation"/>
    <s v="Taurus 2110"/>
    <s v="Arirang-1 &amp; ACRIMSat"/>
    <s v="12/21/1999 7:13 a.m."/>
    <x v="42"/>
    <s v="Space Launch Complex 576E | Vandenberg SFB, CA, USA"/>
    <x v="1"/>
    <x v="1"/>
    <x v="1"/>
  </r>
  <r>
    <s v="Ariane 44L | Galaxy 11"/>
    <x v="0"/>
    <s v="Arianespace"/>
    <s v="Ariane 44L"/>
    <s v="Galaxy 11"/>
    <s v="12/22/1999 12:50 a.m."/>
    <x v="42"/>
    <s v="Ariane Launch Area 2 | Kourou, French Guiana"/>
    <x v="7"/>
    <x v="7"/>
    <x v="7"/>
  </r>
  <r>
    <s v="Tsiklon-2 | US-PM 10"/>
    <x v="0"/>
    <s v="Russian Federal Space Agency (ROSCOSMOS)"/>
    <s v="Tsiklon-2"/>
    <s v="US-PM 10"/>
    <s v="12/26/1999 8 a.m."/>
    <x v="42"/>
    <s v="90/20 | Baikonur Cosmodrome, Republic of Kazakhstan"/>
    <x v="0"/>
    <x v="0"/>
    <x v="0"/>
  </r>
  <r>
    <s v="Molniya-M | US-K 80"/>
    <x v="0"/>
    <s v="Progress Rocket Space Center"/>
    <s v="Molniya-M"/>
    <s v="US-K 80"/>
    <s v="12/27/1999 7:12 p.m."/>
    <x v="42"/>
    <s v="16/2 | Plesetsk Cosmodrome, Russian Federation"/>
    <x v="3"/>
    <x v="3"/>
    <x v="3"/>
  </r>
  <r>
    <s v="Atlas IIA | DSCS-3 B8"/>
    <x v="0"/>
    <s v="Lockheed Martin"/>
    <s v="Atlas IIA"/>
    <s v="DSCS-3 B8"/>
    <s v="01/21/2000 1:03 a.m."/>
    <x v="43"/>
    <s v="Launch Complex 36A | Cape Canaveral, FL, USA"/>
    <x v="1"/>
    <x v="1"/>
    <x v="1"/>
  </r>
  <r>
    <s v="Ariane 42L | Galaxy 10R"/>
    <x v="0"/>
    <s v="Arianespace"/>
    <s v="Ariane 42L"/>
    <s v="Galaxy 10R"/>
    <s v="01/25/2000 1:04 a.m."/>
    <x v="43"/>
    <s v="Ariane Launch Area 2 | Kourou, French Guiana"/>
    <x v="7"/>
    <x v="7"/>
    <x v="7"/>
  </r>
  <r>
    <s v="Long March 3A | Zhongxing 22"/>
    <x v="0"/>
    <s v="China Aerospace Science and Technology Corporation"/>
    <s v="Long March 3A"/>
    <s v="Zhongxing 22"/>
    <s v="01/25/2000 4:45 p.m."/>
    <x v="43"/>
    <s v="Launch Complex 2 (LC-2) | Xichang Satellite Launch Center, People's Republic of China"/>
    <x v="2"/>
    <x v="2"/>
    <x v="2"/>
  </r>
  <r>
    <s v="Minotaur I | JAWSAT &amp; FalconSat 1"/>
    <x v="0"/>
    <s v="Orbital Sciences Corporation"/>
    <s v="Minotaur I"/>
    <s v="JAWSAT &amp; FalconSat 1"/>
    <s v="01/27/2000 3:03 a.m."/>
    <x v="43"/>
    <s v="Space Launch Complex 8 | Vandenberg SFB, CA, USA"/>
    <x v="1"/>
    <x v="1"/>
    <x v="1"/>
  </r>
  <r>
    <s v="Soyuz U | Progress M1-1"/>
    <x v="0"/>
    <s v="Russian Federal Space Agency (ROSCOSMOS)"/>
    <s v="Soyuz U"/>
    <s v="—"/>
    <s v="02/01/2000 6:47 a.m."/>
    <x v="43"/>
    <s v="1/5 | Baikonur Cosmodrome, Republic of Kazakhstan"/>
    <x v="0"/>
    <x v="0"/>
    <x v="0"/>
  </r>
  <r>
    <s v="Zenit-2 | Tselina-2 21"/>
    <x v="0"/>
    <s v="Russian Federal Space Agency (ROSCOSMOS)"/>
    <s v="Zenit-2"/>
    <s v="Tselina-2 21"/>
    <s v="02/03/2000 9:26 a.m."/>
    <x v="43"/>
    <s v="45/1 | Baikonur Cosmodrome, Republic of Kazakhstan"/>
    <x v="0"/>
    <x v="0"/>
    <x v="0"/>
  </r>
  <r>
    <s v="Atlas IIAS | Hispasat 1C"/>
    <x v="0"/>
    <s v="Lockheed Martin"/>
    <s v="Atlas IIAS"/>
    <s v="Hispasat 1C"/>
    <s v="02/03/2000 11:30 p.m."/>
    <x v="43"/>
    <s v="Launch Complex 36B | Cape Canaveral, FL, USA"/>
    <x v="1"/>
    <x v="1"/>
    <x v="1"/>
  </r>
  <r>
    <s v="Delta 7420-10C | Globalstar 60,62,63,64"/>
    <x v="0"/>
    <s v="United States Air Force"/>
    <s v="Delta 7420-10C"/>
    <s v="Globalstar 60,62,63,64"/>
    <s v="02/08/2000 9:24 p.m."/>
    <x v="43"/>
    <s v="Space Launch Complex 17B | Cape Canaveral, FL, USA"/>
    <x v="1"/>
    <x v="1"/>
    <x v="1"/>
  </r>
  <r>
    <s v="Soyuz-U-PVB | IRDT 1"/>
    <x v="0"/>
    <s v="Russian Federal Space Agency (ROSCOSMOS)"/>
    <s v="Soyuz-U-PVB"/>
    <s v="IRDT 1"/>
    <s v="02/08/2000 11:20 p.m."/>
    <x v="43"/>
    <s v="31/6 | Baikonur Cosmodrome, Republic of Kazakhstan"/>
    <x v="0"/>
    <x v="0"/>
    <x v="0"/>
  </r>
  <r>
    <s v="M-V | ASTRO E"/>
    <x v="1"/>
    <s v="Institute of Space and Astronautical Science"/>
    <s v="M-V"/>
    <s v="ASTRO E"/>
    <s v="02/10/2000 1:30 a.m."/>
    <x v="43"/>
    <s v="M-V Pad | Uchinoura Space Center, Japan"/>
    <x v="5"/>
    <x v="5"/>
    <x v="5"/>
  </r>
  <r>
    <s v="Space Shuttle Endeavour / OV-105 | STS-99"/>
    <x v="0"/>
    <s v="United Space Alliance"/>
    <s v="Space Shuttle"/>
    <s v="STS-99"/>
    <s v="02/11/2000 5:43 p.m."/>
    <x v="43"/>
    <s v="Launch Complex 39A | Kennedy Space Center, FL, USA"/>
    <x v="1"/>
    <x v="1"/>
    <x v="1"/>
  </r>
  <r>
    <s v="Proton-K/DM-2M | Garuda 1"/>
    <x v="0"/>
    <s v="Khrunichev State Research and Production Space Center"/>
    <s v="Proton-K/DM-2M"/>
    <s v="Garuda 1"/>
    <s v="02/12/2000 9:10 a.m."/>
    <x v="43"/>
    <s v="81/23 (81L) | Baikonur Cosmodrome, Republic of Kazakhstan"/>
    <x v="0"/>
    <x v="0"/>
    <x v="0"/>
  </r>
  <r>
    <s v="Ariane 44LP | Superbird B2"/>
    <x v="0"/>
    <s v="Arianespace"/>
    <s v="Ariane 44LP"/>
    <s v="Superbird B2"/>
    <s v="02/18/2000 1:04 a.m."/>
    <x v="43"/>
    <s v="Ariane Launch Area 2 | Kourou, French Guiana"/>
    <x v="7"/>
    <x v="7"/>
    <x v="7"/>
  </r>
  <r>
    <s v="Proton-K/DM-2M | Ekspress 6A"/>
    <x v="0"/>
    <s v="Khrunichev State Research and Production Space Center"/>
    <s v="Proton-K/DM-2M"/>
    <s v="Ekspress 6A"/>
    <s v="03/12/2000 4:07 a.m."/>
    <x v="43"/>
    <s v="200/39 (200L) | Baikonur Cosmodrome, Republic of Kazakhstan"/>
    <x v="0"/>
    <x v="0"/>
    <x v="0"/>
  </r>
  <r>
    <s v="Taurus 1110 | MTI"/>
    <x v="0"/>
    <s v="Orbital Sciences Corporation"/>
    <s v="Taurus 1110"/>
    <s v="MTI"/>
    <s v="03/12/2000 9:29 a.m."/>
    <x v="43"/>
    <s v="Space Launch Complex 576E | Vandenberg SFB, CA, USA"/>
    <x v="1"/>
    <x v="1"/>
    <x v="1"/>
  </r>
  <r>
    <s v="Zenit | ICO F1"/>
    <x v="1"/>
    <s v="Sea Launch"/>
    <s v="Zenit"/>
    <s v="ICO F1"/>
    <s v="03/12/2000 2:49 p.m."/>
    <x v="43"/>
    <s v="Launch Platform Odyssey | Sea Launch"/>
    <x v="12"/>
    <x v="12"/>
    <x v="12"/>
  </r>
  <r>
    <s v="Soyuz-U-PVB | Dumsat"/>
    <x v="0"/>
    <s v="Russian Federal Space Agency (ROSCOSMOS)"/>
    <s v="Soyuz-U-PVB"/>
    <s v="Dumsat"/>
    <s v="03/20/2000 6:28 p.m."/>
    <x v="43"/>
    <s v="31/6 | Baikonur Cosmodrome, Republic of Kazakhstan"/>
    <x v="0"/>
    <x v="0"/>
    <x v="0"/>
  </r>
  <r>
    <s v="Ariane 5 G | INSAT-3B &amp; AsiaStar"/>
    <x v="0"/>
    <s v="Arianespace"/>
    <s v="Ariane 5 G"/>
    <s v="INSAT-3B &amp; AsiaStar"/>
    <s v="03/21/2000 11:28 p.m."/>
    <x v="43"/>
    <s v="Ariane Launch Area 3 | Kourou, French Guiana"/>
    <x v="7"/>
    <x v="7"/>
    <x v="7"/>
  </r>
  <r>
    <s v="Delta 7326-9.5 | IMAGE"/>
    <x v="0"/>
    <s v="United States Air Force"/>
    <s v="Delta 7326-9.5"/>
    <s v="IMAGE"/>
    <s v="03/25/2000 8:34 p.m."/>
    <x v="43"/>
    <s v="Space Launch Complex 2W | Vandenberg SFB, CA, USA"/>
    <x v="1"/>
    <x v="1"/>
    <x v="1"/>
  </r>
  <r>
    <s v="Soyuz-U | Soyuz TM-30"/>
    <x v="0"/>
    <s v="Russian Federal Space Agency (ROSCOSMOS)"/>
    <s v="Soyuz U"/>
    <s v="Soyuz TM-30"/>
    <s v="04/04/2000 5:01 a.m."/>
    <x v="43"/>
    <s v="1/5 | Baikonur Cosmodrome, Republic of Kazakhstan"/>
    <x v="0"/>
    <x v="0"/>
    <x v="0"/>
  </r>
  <r>
    <s v="Proton-K/DM-2M | Sesat"/>
    <x v="0"/>
    <s v="Khrunichev State Research and Production Space Center"/>
    <s v="Proton-K/DM-2M"/>
    <s v="Sesat"/>
    <s v="04/17/2000 9:06 p.m."/>
    <x v="43"/>
    <s v="200/39 (200L) | Baikonur Cosmodrome, Republic of Kazakhstan"/>
    <x v="0"/>
    <x v="0"/>
    <x v="0"/>
  </r>
  <r>
    <s v="Ariane 42L | Galaxy 4R"/>
    <x v="0"/>
    <s v="Arianespace"/>
    <s v="Ariane 42L"/>
    <s v="Galaxy 4R"/>
    <s v="04/19/2000 12:29 a.m."/>
    <x v="43"/>
    <s v="Ariane Launch Area 2 | Kourou, French Guiana"/>
    <x v="7"/>
    <x v="7"/>
    <x v="7"/>
  </r>
  <r>
    <s v="Soyuz U | Progress M1-2"/>
    <x v="0"/>
    <s v="Russian Federal Space Agency (ROSCOSMOS)"/>
    <s v="Soyuz U"/>
    <s v="—"/>
    <s v="04/25/2000 8:08 p.m."/>
    <x v="43"/>
    <s v="1/5 | Baikonur Cosmodrome, Republic of Kazakhstan"/>
    <x v="0"/>
    <x v="0"/>
    <x v="0"/>
  </r>
  <r>
    <s v="Atlas IIA | GOES 11"/>
    <x v="0"/>
    <s v="Lockheed Martin"/>
    <s v="Atlas IIA"/>
    <s v="GOES 11"/>
    <s v="05/03/2000 7:07 a.m."/>
    <x v="43"/>
    <s v="Launch Complex 36A | Cape Canaveral, FL, USA"/>
    <x v="1"/>
    <x v="1"/>
    <x v="1"/>
  </r>
  <r>
    <s v="Soyuz-U-PVB | Yantar-4KS1M 9"/>
    <x v="0"/>
    <s v="Russian Federal Space Agency (ROSCOSMOS)"/>
    <s v="Soyuz-U-PVB"/>
    <s v="Yantar-4KS1M 9"/>
    <s v="05/03/2000 1:25 p.m."/>
    <x v="43"/>
    <s v="1/5 | Baikonur Cosmodrome, Republic of Kazakhstan"/>
    <x v="0"/>
    <x v="0"/>
    <x v="0"/>
  </r>
  <r>
    <s v="Titan 402B IUS | DSP 20"/>
    <x v="0"/>
    <s v="United States Air Force"/>
    <s v="Titan 402B IUS"/>
    <s v="DSP 20"/>
    <s v="05/08/2000 4:01 p.m."/>
    <x v="43"/>
    <s v="Space Launch Complex 40 | Cape Canaveral, FL, USA"/>
    <x v="1"/>
    <x v="1"/>
    <x v="1"/>
  </r>
  <r>
    <s v="Delta II | GPS IIR-4"/>
    <x v="0"/>
    <s v="United States Air Force"/>
    <s v="Delta II"/>
    <s v="GPS IIR-4"/>
    <s v="05/11/2000 1:48 a.m."/>
    <x v="43"/>
    <s v="Space Launch Complex 17A | Cape Canaveral, FL, USA"/>
    <x v="1"/>
    <x v="1"/>
    <x v="1"/>
  </r>
  <r>
    <s v="Rokot / Briz-KM | SimSat 1 &amp; 2"/>
    <x v="0"/>
    <s v="Eurockot Launch Services"/>
    <s v="Rokot/Briz-KM"/>
    <s v="SimSat 1 &amp; 2"/>
    <s v="05/16/2000 8:27 a.m."/>
    <x v="43"/>
    <s v="133/3 (133L) | Plesetsk Cosmodrome, Russian Federation"/>
    <x v="3"/>
    <x v="3"/>
    <x v="3"/>
  </r>
  <r>
    <s v="Space Shuttle Atlantis / OV-104 | STS-101"/>
    <x v="0"/>
    <s v="United Space Alliance"/>
    <s v="Space Shuttle"/>
    <s v="STS-101"/>
    <s v="05/19/2000 10:11 a.m."/>
    <x v="43"/>
    <s v="Launch Complex 39A | Kennedy Space Center, FL, USA"/>
    <x v="1"/>
    <x v="1"/>
    <x v="1"/>
  </r>
  <r>
    <s v="Atlas Agena B | Eutelsat W4"/>
    <x v="0"/>
    <s v="Lockheed Martin"/>
    <s v="Atlas IIIA"/>
    <s v="Eutelsat W4"/>
    <s v="05/24/2000 11:10 p.m."/>
    <x v="43"/>
    <s v="Launch Complex 36B | Cape Canaveral, FL, USA"/>
    <x v="1"/>
    <x v="1"/>
    <x v="1"/>
  </r>
  <r>
    <s v="Proton-K/Briz-M | Gorizont 33"/>
    <x v="0"/>
    <s v="Khrunichev State Research and Production Space Center"/>
    <s v="Proton-K/Briz-M"/>
    <s v="Gorizont 33"/>
    <s v="06/06/2000 2:59 a.m."/>
    <x v="43"/>
    <s v="81/24 (81P) | Baikonur Cosmodrome, Republic of Kazakhstan"/>
    <x v="0"/>
    <x v="0"/>
    <x v="0"/>
  </r>
  <r>
    <s v="Pegasus XL | Tri-Services Experiments Platform-5 (TSX-5)"/>
    <x v="0"/>
    <s v="Orbital Sciences Corporation"/>
    <s v="Pegasus XL"/>
    <s v="—"/>
    <s v="06/07/2000 1:19 p.m."/>
    <x v="43"/>
    <s v="Vandenberg Space Force Base | Air launch to orbit"/>
    <x v="1"/>
    <x v="1"/>
    <x v="1"/>
  </r>
  <r>
    <s v="Proton-K/DM-2M | Ekspress 3A"/>
    <x v="0"/>
    <s v="Khrunichev State Research and Production Space Center"/>
    <s v="Proton-K/DM-2M"/>
    <s v="Ekspress 3A"/>
    <s v="06/24/2000 12:28 a.m."/>
    <x v="43"/>
    <s v="200/39 (200L) | Baikonur Cosmodrome, Republic of Kazakhstan"/>
    <x v="0"/>
    <x v="0"/>
    <x v="0"/>
  </r>
  <r>
    <s v="Long March 3 | Feng Yun 2B"/>
    <x v="0"/>
    <s v="China Aerospace Science and Technology Corporation"/>
    <s v="Long March 3"/>
    <s v="Feng Yun 2B"/>
    <s v="06/25/2000 11:50 a.m."/>
    <x v="43"/>
    <s v="Launch Complex 3 ( LC-3 ) ( LA-1 ) | Xichang Satellite Launch Center, People's Republic of China"/>
    <x v="2"/>
    <x v="2"/>
    <x v="2"/>
  </r>
  <r>
    <s v="Kosmos-3M | Nadezhda 9"/>
    <x v="0"/>
    <s v="Production Corporation Polyot"/>
    <s v="Kosmos-3M"/>
    <s v="Nadezhda 9"/>
    <s v="06/28/2000 10:37 a.m."/>
    <x v="43"/>
    <s v="132/1 (132L) | Plesetsk Cosmodrome, Russian Federation"/>
    <x v="3"/>
    <x v="3"/>
    <x v="3"/>
  </r>
  <r>
    <s v="Atlas IIA | TDRS 8"/>
    <x v="0"/>
    <s v="Lockheed Martin"/>
    <s v="Atlas IIA"/>
    <s v="TDRS 8"/>
    <s v="06/30/2000 12:56 p.m."/>
    <x v="43"/>
    <s v="Launch Complex 36A | Cape Canaveral, FL, USA"/>
    <x v="1"/>
    <x v="1"/>
    <x v="1"/>
  </r>
  <r>
    <s v="Proton-K/DM-2M | Sirius FM-1"/>
    <x v="0"/>
    <s v="Khrunichev State Research and Production Space Center"/>
    <s v="Proton-K/DM-2M"/>
    <s v="Sirius FM-1"/>
    <s v="06/30/2000 10:08 p.m."/>
    <x v="43"/>
    <s v="81/24 (81P) | Baikonur Cosmodrome, Republic of Kazakhstan"/>
    <x v="0"/>
    <x v="0"/>
    <x v="0"/>
  </r>
  <r>
    <s v="Proton | Potok 10"/>
    <x v="0"/>
    <s v="Khrunichev State Research and Production Space Center"/>
    <s v="Proton"/>
    <s v="Potok 10"/>
    <s v="07/04/2000 11:44 p.m."/>
    <x v="43"/>
    <s v="200/39 (200L) | Baikonur Cosmodrome, Republic of Kazakhstan"/>
    <x v="0"/>
    <x v="0"/>
    <x v="0"/>
  </r>
  <r>
    <s v="Proton | Zvezda"/>
    <x v="0"/>
    <s v="Khrunichev State Research and Production Space Center"/>
    <s v="Proton"/>
    <s v="Zvezda"/>
    <s v="07/12/2000 4:56 a.m."/>
    <x v="43"/>
    <s v="81/23 (81L) | Baikonur Cosmodrome, Republic of Kazakhstan"/>
    <x v="0"/>
    <x v="0"/>
    <x v="0"/>
  </r>
  <r>
    <s v="Atlas IIAS | Echostar VI"/>
    <x v="0"/>
    <s v="Lockheed Martin"/>
    <s v="Atlas IIAS"/>
    <s v="Echostar VI"/>
    <s v="07/14/2000 5:21 a.m."/>
    <x v="43"/>
    <s v="Launch Complex 36B | Cape Canaveral, FL, USA"/>
    <x v="1"/>
    <x v="1"/>
    <x v="1"/>
  </r>
  <r>
    <s v="Kosmos-3M | CHAMP &amp; MITA"/>
    <x v="0"/>
    <s v="Production Corporation Polyot"/>
    <s v="Kosmos-3M"/>
    <s v="CHAMP &amp; MITA"/>
    <s v="07/15/2000 noon"/>
    <x v="43"/>
    <s v="132/1 (132L) | Plesetsk Cosmodrome, Russian Federation"/>
    <x v="3"/>
    <x v="3"/>
    <x v="3"/>
  </r>
  <r>
    <s v="Delta II | GPS IIR-5"/>
    <x v="0"/>
    <s v="United States Air Force"/>
    <s v="Delta II"/>
    <s v="GPS IIR-5"/>
    <s v="07/16/2000 9:17 a.m."/>
    <x v="43"/>
    <s v="Space Launch Complex 17A | Cape Canaveral, FL, USA"/>
    <x v="1"/>
    <x v="1"/>
    <x v="1"/>
  </r>
  <r>
    <s v="Soyuz-U-PVB | Cluster Salsa &amp; Samba"/>
    <x v="0"/>
    <s v="Russian Federal Space Agency (ROSCOSMOS)"/>
    <s v="Soyuz-U-PVB"/>
    <s v="Cluster Salsa &amp; Samba"/>
    <s v="07/16/2000 12:39 p.m."/>
    <x v="43"/>
    <s v="31/6 | Baikonur Cosmodrome, Republic of Kazakhstan"/>
    <x v="0"/>
    <x v="0"/>
    <x v="0"/>
  </r>
  <r>
    <s v="Minotaur I | Sindri"/>
    <x v="0"/>
    <s v="Orbital Sciences Corporation"/>
    <s v="Minotaur I"/>
    <s v="Sindri"/>
    <s v="07/19/2000 8:09 p.m."/>
    <x v="43"/>
    <s v="Space Launch Complex 8 | Vandenberg SFB, CA, USA"/>
    <x v="1"/>
    <x v="1"/>
    <x v="1"/>
  </r>
  <r>
    <s v="Zenit | PAS 9"/>
    <x v="0"/>
    <s v="Sea Launch"/>
    <s v="Zenit"/>
    <s v="PAS 9"/>
    <s v="07/28/2000 10:42 p.m."/>
    <x v="43"/>
    <s v="Launch Platform Odyssey | Sea Launch"/>
    <x v="12"/>
    <x v="12"/>
    <x v="12"/>
  </r>
  <r>
    <s v="Soyuz U | Progress M1-3"/>
    <x v="0"/>
    <s v="Russian Federal Space Agency (ROSCOSMOS)"/>
    <s v="Soyuz U"/>
    <s v="—"/>
    <s v="08/06/2000 6:26 p.m."/>
    <x v="43"/>
    <s v="1/5 | Baikonur Cosmodrome, Republic of Kazakhstan"/>
    <x v="0"/>
    <x v="0"/>
    <x v="0"/>
  </r>
  <r>
    <s v="Soyuz-U-PVB | Cluster SambaRumba &amp; Tango"/>
    <x v="0"/>
    <s v="Russian Federal Space Agency (ROSCOSMOS)"/>
    <s v="Soyuz-U-PVB"/>
    <s v="Cluster SambaRumba &amp; Tango"/>
    <s v="08/09/2000 11:13 a.m."/>
    <x v="43"/>
    <s v="31/6 | Baikonur Cosmodrome, Republic of Kazakhstan"/>
    <x v="0"/>
    <x v="0"/>
    <x v="0"/>
  </r>
  <r>
    <s v="Ariane 44LP | Brasilsat B4 &amp; Nilesat 102"/>
    <x v="0"/>
    <s v="Arianespace"/>
    <s v="Ariane 44LP"/>
    <s v="Brasilsat B4 &amp; Nilesat 102"/>
    <s v="08/17/2000 11:16 p.m."/>
    <x v="43"/>
    <s v="Ariane Launch Area 2 | Kourou, French Guiana"/>
    <x v="7"/>
    <x v="7"/>
    <x v="7"/>
  </r>
  <r>
    <s v="Titan 403B | NROL-11"/>
    <x v="0"/>
    <s v="United States Air Force"/>
    <s v="Titan 403B"/>
    <s v="NROL-11 (Onyx 4)"/>
    <s v="08/17/2000 11:45 p.m."/>
    <x v="43"/>
    <s v="Space Launch Complex 4E | Vandenberg SFB, CA, USA"/>
    <x v="1"/>
    <x v="1"/>
    <x v="1"/>
  </r>
  <r>
    <s v="Delta 8930 | DM-F3"/>
    <x v="0"/>
    <s v="United States Air Force"/>
    <s v="Delta 8930"/>
    <s v="DM-F3"/>
    <s v="08/23/2000 11:05 a.m."/>
    <x v="43"/>
    <s v="Space Launch Complex 17B | Cape Canaveral, FL, USA"/>
    <x v="1"/>
    <x v="1"/>
    <x v="1"/>
  </r>
  <r>
    <s v="Proton | Raduga-1 5"/>
    <x v="0"/>
    <s v="Khrunichev State Research and Production Space Center"/>
    <s v="Proton"/>
    <s v="Raduga-1 5"/>
    <s v="08/28/2000 8:08 p.m."/>
    <x v="43"/>
    <s v="81/24 (81P) | Baikonur Cosmodrome, Republic of Kazakhstan"/>
    <x v="0"/>
    <x v="0"/>
    <x v="0"/>
  </r>
  <r>
    <s v="Long March 4B | Zi Yuan-2 01 xing"/>
    <x v="0"/>
    <s v="China Aerospace Science and Technology Corporation"/>
    <s v="Long March 4B"/>
    <s v="Zi Yuan-2 01 xing"/>
    <s v="09/01/2000 3:25 a.m."/>
    <x v="43"/>
    <s v="Launch Complex 7 | Taiyuan, People's Republic of China"/>
    <x v="2"/>
    <x v="2"/>
    <x v="2"/>
  </r>
  <r>
    <s v="Proton-K/DM-2M | Sirius FM-2"/>
    <x v="0"/>
    <s v="Khrunichev State Research and Production Space Center"/>
    <s v="Proton-K/DM-2M"/>
    <s v="Sirius FM-2"/>
    <s v="09/05/2000 9:43 a.m."/>
    <x v="43"/>
    <s v="81/23 (81L) | Baikonur Cosmodrome, Republic of Kazakhstan"/>
    <x v="0"/>
    <x v="0"/>
    <x v="0"/>
  </r>
  <r>
    <s v="Ariane 44P | Eutelsat W1"/>
    <x v="0"/>
    <s v="Arianespace"/>
    <s v="Ariane 44P"/>
    <s v="Eutelsat W1"/>
    <s v="09/06/2000 10:33 p.m."/>
    <x v="43"/>
    <s v="Ariane Launch Area 2 | Kourou, French Guiana"/>
    <x v="7"/>
    <x v="7"/>
    <x v="7"/>
  </r>
  <r>
    <s v="Space Shuttle Atlantis / OV-104 | STS-106"/>
    <x v="0"/>
    <s v="United Space Alliance"/>
    <s v="Space Shuttle"/>
    <s v="STS-106"/>
    <s v="09/08/2000 12:45 p.m."/>
    <x v="43"/>
    <s v="Launch Complex 39B | Kennedy Space Center, FL, USA"/>
    <x v="1"/>
    <x v="1"/>
    <x v="1"/>
  </r>
  <r>
    <s v="Ariane 5 G | Astra 2B &amp; GE-7"/>
    <x v="0"/>
    <s v="Arianespace"/>
    <s v="Ariane 5 G"/>
    <s v="Astra 2B &amp; GE-7"/>
    <s v="09/14/2000 10:54 p.m."/>
    <x v="43"/>
    <s v="Ariane Launch Area 3 | Kourou, French Guiana"/>
    <x v="7"/>
    <x v="7"/>
    <x v="7"/>
  </r>
  <r>
    <s v="Titan II SLV | NOAA 16"/>
    <x v="0"/>
    <s v="United States Air Force"/>
    <s v="Titan II SLV"/>
    <s v="NOAA 16"/>
    <s v="09/21/2000 10:22 a.m."/>
    <x v="43"/>
    <s v="Space Launch Complex 4W | Vandenberg SFB, CA, USA"/>
    <x v="1"/>
    <x v="1"/>
    <x v="1"/>
  </r>
  <r>
    <s v="Zenit-2 | Orlets-2 2"/>
    <x v="0"/>
    <s v="Russian Federal Space Agency (ROSCOSMOS)"/>
    <s v="Zenit-2"/>
    <s v="Orlets-2 2"/>
    <s v="09/25/2000 10:10 a.m."/>
    <x v="43"/>
    <s v="45/1 | Baikonur Cosmodrome, Republic of Kazakhstan"/>
    <x v="0"/>
    <x v="0"/>
    <x v="0"/>
  </r>
  <r>
    <s v="Dnepr | SmallSat Rideshare"/>
    <x v="0"/>
    <s v="ISC Kosmotras"/>
    <s v="Dnepr"/>
    <s v="SmallSat Rideshare"/>
    <s v="09/26/2000 10:05 a.m."/>
    <x v="43"/>
    <s v="109/95 | Baikonur Cosmodrome, Republic of Kazakhstan"/>
    <x v="0"/>
    <x v="0"/>
    <x v="0"/>
  </r>
  <r>
    <s v="Soyuz-U-PVB | Yantar-1KFT 20"/>
    <x v="0"/>
    <s v="Russian Federal Space Agency (ROSCOSMOS)"/>
    <s v="Soyuz-U-PVB"/>
    <s v="Yantar-1KFT 20"/>
    <s v="09/29/2000 9:30 a.m."/>
    <x v="43"/>
    <s v="31/6 | Baikonur Cosmodrome, Republic of Kazakhstan"/>
    <x v="0"/>
    <x v="0"/>
    <x v="0"/>
  </r>
  <r>
    <s v="Proton-K/DM-2M | GE-1A"/>
    <x v="0"/>
    <s v="Khrunichev State Research and Production Space Center"/>
    <s v="Proton-K/DM-2M"/>
    <s v="GE-1A"/>
    <s v="10/01/2000 10 p.m."/>
    <x v="43"/>
    <s v="81/23 (81L) | Baikonur Cosmodrome, Republic of Kazakhstan"/>
    <x v="0"/>
    <x v="0"/>
    <x v="0"/>
  </r>
  <r>
    <s v="Ariane 42L | N-SAT-110"/>
    <x v="0"/>
    <s v="Arianespace"/>
    <s v="Ariane 42L"/>
    <s v="N-SAT-110"/>
    <s v="10/06/2000 11 p.m."/>
    <x v="43"/>
    <s v="Ariane Launch Area 2 | Kourou, French Guiana"/>
    <x v="7"/>
    <x v="7"/>
    <x v="7"/>
  </r>
  <r>
    <s v="Pegasus Hybrid | High Energy Transient Explorer 2 (HETE-2)"/>
    <x v="0"/>
    <s v="Orbital Sciences Corporation"/>
    <s v="Pegasus Hybrid"/>
    <s v="—"/>
    <s v="10/09/2000 5:38 a.m."/>
    <x v="43"/>
    <s v="Kwajalein Atoll | Air launch to orbit"/>
    <x v="12"/>
    <x v="12"/>
    <x v="12"/>
  </r>
  <r>
    <s v="Space Shuttle Discovery / OV-103 | STS-92"/>
    <x v="0"/>
    <s v="Lockheed Space Operations Company"/>
    <s v="Space Shuttle"/>
    <s v="STS-92"/>
    <s v="10/11/2000 11:17 p.m."/>
    <x v="43"/>
    <s v="Launch Complex 39A | Kennedy Space Center, FL, USA"/>
    <x v="1"/>
    <x v="1"/>
    <x v="1"/>
  </r>
  <r>
    <s v="Proton | Uragan 75 to 77"/>
    <x v="0"/>
    <s v="Khrunichev State Research and Production Space Center"/>
    <s v="Proton"/>
    <s v="Uragan 75 to 77"/>
    <s v="10/13/2000 2:12 p.m."/>
    <x v="43"/>
    <s v="81/24 (81P) | Baikonur Cosmodrome, Republic of Kazakhstan"/>
    <x v="0"/>
    <x v="0"/>
    <x v="0"/>
  </r>
  <r>
    <s v="Soyuz U | Progress M-43"/>
    <x v="0"/>
    <s v="Russian Federal Space Agency (ROSCOSMOS)"/>
    <s v="Soyuz U"/>
    <s v="—"/>
    <s v="10/16/2000 9:27 p.m."/>
    <x v="43"/>
    <s v="1/5 | Baikonur Cosmodrome, Republic of Kazakhstan"/>
    <x v="0"/>
    <x v="0"/>
    <x v="0"/>
  </r>
  <r>
    <s v="Atlas IIA | DSCS-3 B11"/>
    <x v="0"/>
    <s v="Lockheed Martin"/>
    <s v="Atlas IIA"/>
    <s v="DSCS-3 B11"/>
    <s v="10/20/2000 12:40 a.m."/>
    <x v="43"/>
    <s v="Launch Complex 36A | Cape Canaveral, FL, USA"/>
    <x v="1"/>
    <x v="1"/>
    <x v="1"/>
  </r>
  <r>
    <s v="Zenit | Thuraya 1"/>
    <x v="0"/>
    <s v="Sea Launch"/>
    <s v="Zenit"/>
    <s v="Thuraya 1"/>
    <s v="10/21/2000 5:52 a.m."/>
    <x v="43"/>
    <s v="Launch Platform Odyssey | Sea Launch"/>
    <x v="12"/>
    <x v="12"/>
    <x v="12"/>
  </r>
  <r>
    <s v="Proton-K/DM-2M | GE 6"/>
    <x v="0"/>
    <s v="Khrunichev State Research and Production Space Center"/>
    <s v="Proton-K/DM-2M"/>
    <s v="GE 6"/>
    <s v="10/21/2000 10 p.m."/>
    <x v="43"/>
    <s v="81/23 (81L) | Baikonur Cosmodrome, Republic of Kazakhstan"/>
    <x v="0"/>
    <x v="0"/>
    <x v="0"/>
  </r>
  <r>
    <s v="Ariane 44LP | Europe*Star 1"/>
    <x v="0"/>
    <s v="Arianespace"/>
    <s v="Ariane 44LP"/>
    <s v="Europe*Star 1"/>
    <s v="10/29/2000 5:59 a.m."/>
    <x v="43"/>
    <s v="Ariane Launch Area 2 | Kourou, French Guiana"/>
    <x v="7"/>
    <x v="7"/>
    <x v="7"/>
  </r>
  <r>
    <s v="Long March 3A | Beidou Daohang Shiyan Wei."/>
    <x v="0"/>
    <s v="China Aerospace Science and Technology Corporation"/>
    <s v="Long March 3A"/>
    <s v="Beidou Daohang Shiyan Wei."/>
    <s v="10/30/2000 4:02 p.m."/>
    <x v="43"/>
    <s v="Launch Complex 2 (LC-2) | Xichang Satellite Launch Center, People's Republic of China"/>
    <x v="2"/>
    <x v="2"/>
    <x v="2"/>
  </r>
  <r>
    <s v="Soyuz-U | Soyuz TM-31"/>
    <x v="0"/>
    <s v="Russian Federal Space Agency (ROSCOSMOS)"/>
    <s v="Soyuz U"/>
    <s v="Soyuz TM-31"/>
    <s v="10/31/2000 7:52 a.m."/>
    <x v="43"/>
    <s v="1/5 | Baikonur Cosmodrome, Republic of Kazakhstan"/>
    <x v="0"/>
    <x v="0"/>
    <x v="0"/>
  </r>
  <r>
    <s v="Delta II | GPS IIR-6"/>
    <x v="0"/>
    <s v="United States Air Force"/>
    <s v="Delta II"/>
    <s v="GPS IIR-6"/>
    <s v="11/10/2000 5:14 p.m."/>
    <x v="43"/>
    <s v="Space Launch Complex 17A | Cape Canaveral, FL, USA"/>
    <x v="1"/>
    <x v="1"/>
    <x v="1"/>
  </r>
  <r>
    <s v="Ariane 5 G | PAS-1R, Amsat P3D, STRV 1C, STRV 1D"/>
    <x v="0"/>
    <s v="Arianespace"/>
    <s v="Ariane 5 G"/>
    <s v="PAS-1R, Amsat P3D, STRV 1C, STRV 1D"/>
    <s v="11/16/2000 1:07 a.m."/>
    <x v="43"/>
    <s v="Ariane Launch Area 3 | Kourou, French Guiana"/>
    <x v="7"/>
    <x v="7"/>
    <x v="7"/>
  </r>
  <r>
    <s v="Soyuz U | Progress M1-4"/>
    <x v="0"/>
    <s v="Russian Federal Space Agency (ROSCOSMOS)"/>
    <s v="Soyuz U"/>
    <s v="—"/>
    <s v="11/16/2000 1:32 a.m."/>
    <x v="43"/>
    <s v="1/5 | Baikonur Cosmodrome, Republic of Kazakhstan"/>
    <x v="0"/>
    <x v="0"/>
    <x v="0"/>
  </r>
  <r>
    <s v="Kosmos-3M | QuickBird 1"/>
    <x v="1"/>
    <s v="Production Corporation Polyot"/>
    <s v="Kosmos-3M"/>
    <s v="QuickBird 1"/>
    <s v="11/20/2000 11 p.m."/>
    <x v="43"/>
    <s v="132/1 (132L) | Plesetsk Cosmodrome, Russian Federation"/>
    <x v="3"/>
    <x v="3"/>
    <x v="3"/>
  </r>
  <r>
    <s v="Delta II | EO 1 &amp; SAC C"/>
    <x v="0"/>
    <s v="United States Air Force"/>
    <s v="Delta II"/>
    <s v="EO 1 &amp; SAC C"/>
    <s v="11/21/2000 6:24 p.m."/>
    <x v="43"/>
    <s v="Space Launch Complex 2W | Vandenberg SFB, CA, USA"/>
    <x v="1"/>
    <x v="1"/>
    <x v="1"/>
  </r>
  <r>
    <s v="Ariane 44L | Anik F1"/>
    <x v="0"/>
    <s v="Arianespace"/>
    <s v="Ariane 44L"/>
    <s v="Anik F1"/>
    <s v="11/21/2000 11:56 p.m."/>
    <x v="43"/>
    <s v="Ariane Launch Area 2 | Kourou, French Guiana"/>
    <x v="7"/>
    <x v="7"/>
    <x v="7"/>
  </r>
  <r>
    <s v="Proton-K/DM-2M | Sirius FM-3"/>
    <x v="0"/>
    <s v="Khrunichev State Research and Production Space Center"/>
    <s v="Proton-K/DM-2M"/>
    <s v="Sirius FM-3"/>
    <s v="11/30/2000 7:59 p.m."/>
    <x v="43"/>
    <s v="81/23 (81L) | Baikonur Cosmodrome, Republic of Kazakhstan"/>
    <x v="0"/>
    <x v="0"/>
    <x v="0"/>
  </r>
  <r>
    <s v="Space Shuttle Endeavour / OV-105 | STS-97"/>
    <x v="0"/>
    <s v="United Space Alliance"/>
    <s v="Space Shuttle"/>
    <s v="STS-97"/>
    <s v="12/01/2000 3:06 a.m."/>
    <x v="43"/>
    <s v="Launch Complex 39B | Kennedy Space Center, FL, USA"/>
    <x v="1"/>
    <x v="1"/>
    <x v="1"/>
  </r>
  <r>
    <s v="Start-1 | EROS A1"/>
    <x v="0"/>
    <s v="Strategic Rocket Forces"/>
    <s v="Start-1"/>
    <s v="EROS A1"/>
    <s v="12/05/2000 12:32 p.m."/>
    <x v="43"/>
    <s v="5 | Svobodny Cosmodrome, Russian Federation"/>
    <x v="3"/>
    <x v="3"/>
    <x v="3"/>
  </r>
  <r>
    <s v="Atlas IIAS | NROL-10"/>
    <x v="0"/>
    <s v="Lockheed Martin"/>
    <s v="Atlas IIAS"/>
    <s v="NROL-10 (Quasar 13)"/>
    <s v="12/06/2000 2:47 a.m."/>
    <x v="43"/>
    <s v="Launch Complex 36A | Cape Canaveral, FL, USA"/>
    <x v="1"/>
    <x v="1"/>
    <x v="1"/>
  </r>
  <r>
    <s v="Ariane 5 G | Astra 2D &amp; GE-8, LDREX"/>
    <x v="0"/>
    <s v="Arianespace"/>
    <s v="Ariane 5 G"/>
    <s v="Astra 2D &amp; GE-8, LDREX"/>
    <s v="12/20/2000 12:26 a.m."/>
    <x v="43"/>
    <s v="Ariane Launch Area 3 | Kourou, French Guiana"/>
    <x v="7"/>
    <x v="7"/>
    <x v="7"/>
  </r>
  <r>
    <s v="Long March 3A | Beidou Daohang Shiyan Wei. 2"/>
    <x v="0"/>
    <s v="China Aerospace Science and Technology Corporation"/>
    <s v="Long March 3A"/>
    <s v="Beidou Daohang Shiyan Wei. 2"/>
    <s v="12/20/2000 4:20 p.m."/>
    <x v="43"/>
    <s v="Launch Complex 2 (LC-2) | Xichang Satellite Launch Center, People's Republic of China"/>
    <x v="2"/>
    <x v="2"/>
    <x v="2"/>
  </r>
  <r>
    <s v="Tsiklon-3 | Strela-3 125 to 127 &amp; Gonets 7 to 9"/>
    <x v="1"/>
    <s v="Strategic Rocket Forces"/>
    <s v="Tsiklon-3"/>
    <s v="Strela-3 125 to 127 &amp; Gonets 7 to 9"/>
    <s v="12/27/2000 9:56 a.m."/>
    <x v="43"/>
    <s v="32/1 | Plesetsk Cosmodrome, Russian Federation"/>
    <x v="3"/>
    <x v="3"/>
    <x v="3"/>
  </r>
  <r>
    <s v="Long March 2F | Shenzhou-2"/>
    <x v="0"/>
    <s v="China Aerospace Science and Technology Corporation"/>
    <s v="Long March 2F"/>
    <s v="—"/>
    <s v="01/09/2001 5 p.m."/>
    <x v="44"/>
    <s v="Launch Area 4 (SLS-1 / 921) | Jiuquan, People's Republic of China"/>
    <x v="2"/>
    <x v="2"/>
    <x v="2"/>
  </r>
  <r>
    <s v="Ariane 44P | Turksat 2A"/>
    <x v="0"/>
    <s v="Arianespace"/>
    <s v="Ariane 44P"/>
    <s v="Turksat 2A"/>
    <s v="01/10/2001 10:09 p.m."/>
    <x v="44"/>
    <s v="Ariane Launch Area 2 | Kourou, French Guiana"/>
    <x v="7"/>
    <x v="7"/>
    <x v="7"/>
  </r>
  <r>
    <s v="Soyuz U | Progress M1-5"/>
    <x v="0"/>
    <s v="Russian Federal Space Agency (ROSCOSMOS)"/>
    <s v="Soyuz U"/>
    <s v="—"/>
    <s v="01/24/2001 4:28 a.m."/>
    <x v="44"/>
    <s v="1/5 | Baikonur Cosmodrome, Republic of Kazakhstan"/>
    <x v="0"/>
    <x v="0"/>
    <x v="0"/>
  </r>
  <r>
    <s v="Delta II | GPS IIR-7"/>
    <x v="0"/>
    <s v="United States Air Force"/>
    <s v="Delta II"/>
    <s v="GPS IIR-7"/>
    <s v="01/30/2001 7:55 a.m."/>
    <x v="44"/>
    <s v="Space Launch Complex 17A | Cape Canaveral, FL, USA"/>
    <x v="1"/>
    <x v="1"/>
    <x v="1"/>
  </r>
  <r>
    <s v="Ariane 44L | SICRAL 1"/>
    <x v="0"/>
    <s v="Arianespace"/>
    <s v="Ariane 44L"/>
    <s v="SICRAL 1"/>
    <s v="02/07/2001 11:05 p.m."/>
    <x v="44"/>
    <s v="Ariane Launch Area 2 | Kourou, French Guiana"/>
    <x v="7"/>
    <x v="7"/>
    <x v="7"/>
  </r>
  <r>
    <s v="Space Shuttle Atlantis / OV-104 | STS-98"/>
    <x v="0"/>
    <s v="United Space Alliance"/>
    <s v="Space Shuttle"/>
    <s v="STS-98"/>
    <s v="02/07/2001 11:13 p.m."/>
    <x v="44"/>
    <s v="Launch Complex 39A | Kennedy Space Center, FL, USA"/>
    <x v="1"/>
    <x v="1"/>
    <x v="1"/>
  </r>
  <r>
    <s v="Start-1 | Odin"/>
    <x v="0"/>
    <s v="Russian Space Forces"/>
    <s v="Start-1"/>
    <s v="Odin"/>
    <s v="02/20/2001 8:48 a.m."/>
    <x v="44"/>
    <s v="5 | Svobodny Cosmodrome, Russian Federation"/>
    <x v="3"/>
    <x v="3"/>
    <x v="3"/>
  </r>
  <r>
    <s v="Soyuz U | Progress M-44"/>
    <x v="0"/>
    <s v="Russian Federal Space Agency (ROSCOSMOS)"/>
    <s v="Soyuz U"/>
    <s v="—"/>
    <s v="02/26/2001 8:09 a.m."/>
    <x v="44"/>
    <s v="1/5 | Baikonur Cosmodrome, Republic of Kazakhstan"/>
    <x v="0"/>
    <x v="0"/>
    <x v="0"/>
  </r>
  <r>
    <s v="Titan IVB | Milstar 4"/>
    <x v="0"/>
    <s v="United States Air Force"/>
    <s v="Titan IVB"/>
    <s v="Milstar 4"/>
    <s v="02/27/2001 9:20 p.m."/>
    <x v="44"/>
    <s v="Space Launch Complex 40 | Cape Canaveral, FL, USA"/>
    <x v="1"/>
    <x v="1"/>
    <x v="1"/>
  </r>
  <r>
    <s v="Space Shuttle Discovery / OV-103 | STS-102"/>
    <x v="0"/>
    <s v="United Space Alliance"/>
    <s v="Space Shuttle"/>
    <s v="STS-102"/>
    <s v="03/08/2001 11:42 a.m."/>
    <x v="44"/>
    <s v="Launch Complex 39B | Kennedy Space Center, FL, USA"/>
    <x v="1"/>
    <x v="1"/>
    <x v="1"/>
  </r>
  <r>
    <s v="Ariane 5 G | Eutelsat 28A &amp; BSAT-2a"/>
    <x v="0"/>
    <s v="Arianespace"/>
    <s v="Ariane 5 G"/>
    <s v="Eutelsat 28A &amp; BSAT-2a"/>
    <s v="03/08/2001 10:51 p.m."/>
    <x v="44"/>
    <s v="Ariane Launch Area 3 | Kourou, French Guiana"/>
    <x v="7"/>
    <x v="7"/>
    <x v="7"/>
  </r>
  <r>
    <s v="Zenit | XM-2"/>
    <x v="0"/>
    <s v="Sea Launch"/>
    <s v="Zenit"/>
    <s v="XM-2"/>
    <s v="03/18/2001 10:33 p.m."/>
    <x v="44"/>
    <s v="Launch Platform Odyssey | Sea Launch"/>
    <x v="12"/>
    <x v="12"/>
    <x v="12"/>
  </r>
  <r>
    <s v="Proton-M Briz-M | Ekran-M 4"/>
    <x v="0"/>
    <s v="Khrunichev State Research and Production Space Center"/>
    <s v="Proton-M Briz-M"/>
    <s v="Ekran-M 4"/>
    <s v="04/07/2001 3:47 a.m."/>
    <x v="44"/>
    <s v="81/24 (81P) | Baikonur Cosmodrome, Republic of Kazakhstan"/>
    <x v="0"/>
    <x v="0"/>
    <x v="0"/>
  </r>
  <r>
    <s v="Delta II | Mars Odyssey"/>
    <x v="0"/>
    <s v="United States Air Force"/>
    <s v="Delta II"/>
    <s v="Mars Odyssey"/>
    <s v="04/07/2001 3:02 p.m."/>
    <x v="44"/>
    <s v="Space Launch Complex 17A | Cape Canaveral, FL, USA"/>
    <x v="1"/>
    <x v="1"/>
    <x v="1"/>
  </r>
  <r>
    <s v="GSLV | GSAT-1"/>
    <x v="1"/>
    <s v="Indian Space Research Organization"/>
    <s v="GSLV"/>
    <s v="—"/>
    <s v="04/18/2001 10:13 a.m."/>
    <x v="44"/>
    <s v="Satish Dhawan Space Centre First Launch Pad | Satish Dhawan Space Centre, India"/>
    <x v="8"/>
    <x v="8"/>
    <x v="8"/>
  </r>
  <r>
    <s v="Space Shuttle Endeavour / OV-105 | STS-100"/>
    <x v="0"/>
    <s v="United Space Alliance"/>
    <s v="Space Shuttle"/>
    <s v="STS-100"/>
    <s v="04/19/2001 6:40 p.m."/>
    <x v="44"/>
    <s v="Launch Complex 39A | Kennedy Space Center, FL, USA"/>
    <x v="1"/>
    <x v="1"/>
    <x v="1"/>
  </r>
  <r>
    <s v="Soyuz-U | Soyuz TM-32"/>
    <x v="0"/>
    <s v="Russian Federal Space Agency (ROSCOSMOS)"/>
    <s v="Soyuz U"/>
    <s v="Soyuz TM-32"/>
    <s v="04/28/2001 7:37 a.m."/>
    <x v="44"/>
    <s v="1/5 | Baikonur Cosmodrome, Republic of Kazakhstan"/>
    <x v="0"/>
    <x v="0"/>
    <x v="0"/>
  </r>
  <r>
    <s v="Zenit | XM-1"/>
    <x v="0"/>
    <s v="Sea Launch"/>
    <s v="Zenit"/>
    <s v="XM-1"/>
    <s v="05/08/2001 10:10 p.m."/>
    <x v="44"/>
    <s v="Launch Platform Odyssey | Sea Launch"/>
    <x v="12"/>
    <x v="12"/>
    <x v="12"/>
  </r>
  <r>
    <s v="Proton-K/DM-2M | PAS 10"/>
    <x v="0"/>
    <s v="Khrunichev State Research and Production Space Center"/>
    <s v="Proton-K/DM-2M"/>
    <s v="PAS 10"/>
    <s v="05/15/2001 1:11 a.m."/>
    <x v="44"/>
    <s v="81/23 (81L) | Baikonur Cosmodrome, Republic of Kazakhstan"/>
    <x v="0"/>
    <x v="0"/>
    <x v="0"/>
  </r>
  <r>
    <s v="Delta II | NROL-17"/>
    <x v="0"/>
    <s v="United States Air Force"/>
    <s v="Delta II"/>
    <s v="NROL-17 (GeoLITE)"/>
    <s v="05/18/2001 5:45 p.m."/>
    <x v="44"/>
    <s v="Space Launch Complex 17B | Cape Canaveral, FL, USA"/>
    <x v="1"/>
    <x v="1"/>
    <x v="1"/>
  </r>
  <r>
    <s v="Soyuz-FG | Progress M1-6"/>
    <x v="0"/>
    <s v="Russian Federal Space Agency (ROSCOSMOS)"/>
    <s v="Soyuz"/>
    <s v="—"/>
    <s v="05/20/2001 10:32 p.m."/>
    <x v="44"/>
    <s v="1/5 | Baikonur Cosmodrome, Republic of Kazakhstan"/>
    <x v="0"/>
    <x v="0"/>
    <x v="0"/>
  </r>
  <r>
    <s v="Soyuz-U-PVB | Yantar-4K2 80"/>
    <x v="0"/>
    <s v="Strategic Rocket Forces"/>
    <s v="Soyuz-U-PVB"/>
    <s v="Yantar-4K2 80"/>
    <s v="05/29/2001 5:55 p.m."/>
    <x v="44"/>
    <s v="43/4 (43R) | Plesetsk Cosmodrome, Russian Federation"/>
    <x v="3"/>
    <x v="3"/>
    <x v="3"/>
  </r>
  <r>
    <s v="Kosmos-3M | Parus 92"/>
    <x v="0"/>
    <s v="Production Corporation Polyot"/>
    <s v="Kosmos-3M"/>
    <s v="Parus 92"/>
    <s v="06/08/2001 3:08 p.m."/>
    <x v="44"/>
    <s v="132/1 (132L) | Plesetsk Cosmodrome, Russian Federation"/>
    <x v="3"/>
    <x v="3"/>
    <x v="3"/>
  </r>
  <r>
    <s v="Ariane 44L | INTELSAT 901"/>
    <x v="0"/>
    <s v="Arianespace"/>
    <s v="Ariane 44L"/>
    <s v="INTELSAT 901"/>
    <s v="06/09/2001 6:45 a.m."/>
    <x v="44"/>
    <s v="Ariane Launch Area 2 | Kourou, French Guiana"/>
    <x v="7"/>
    <x v="7"/>
    <x v="7"/>
  </r>
  <r>
    <s v="Proton-K/DM-2M | Astra 2C"/>
    <x v="0"/>
    <s v="Khrunichev State Research and Production Space Center"/>
    <s v="Proton-K/DM-2M"/>
    <s v="Astra 2C"/>
    <s v="06/16/2001 1:49 a.m."/>
    <x v="44"/>
    <s v="81/23 (81L) | Baikonur Cosmodrome, Republic of Kazakhstan"/>
    <x v="0"/>
    <x v="0"/>
    <x v="0"/>
  </r>
  <r>
    <s v="Atlas IIAS | ICO F2"/>
    <x v="0"/>
    <s v="Lockheed Martin"/>
    <s v="Atlas IIAS"/>
    <s v="ICO F2"/>
    <s v="06/19/2001 4:41 a.m."/>
    <x v="44"/>
    <s v="Launch Complex 36B | Cape Canaveral, FL, USA"/>
    <x v="1"/>
    <x v="1"/>
    <x v="1"/>
  </r>
  <r>
    <s v="Delta 7425-10 | WMAP"/>
    <x v="0"/>
    <s v="United States Air Force"/>
    <s v="Delta 7425-10"/>
    <s v="WMAP"/>
    <s v="06/30/2001 7:46 p.m."/>
    <x v="44"/>
    <s v="Space Launch Complex 17B | Cape Canaveral, FL, USA"/>
    <x v="1"/>
    <x v="1"/>
    <x v="1"/>
  </r>
  <r>
    <s v="Space Shuttle Atlantis / OV-104 | STS-104"/>
    <x v="0"/>
    <s v="United Space Alliance"/>
    <s v="Space Shuttle"/>
    <s v="STS-104"/>
    <s v="07/12/2001 9:04 a.m."/>
    <x v="44"/>
    <s v="Launch Complex 39B | Kennedy Space Center, FL, USA"/>
    <x v="1"/>
    <x v="1"/>
    <x v="1"/>
  </r>
  <r>
    <s v="Ariane 5 G | Artemis &amp; BSAT-2b"/>
    <x v="2"/>
    <s v="Arianespace"/>
    <s v="Ariane 5 G"/>
    <s v="Artemis &amp; BSAT-2b"/>
    <s v="07/12/2001 9:58 p.m."/>
    <x v="44"/>
    <s v="Ariane Launch Area 3 | Kourou, French Guiana"/>
    <x v="7"/>
    <x v="7"/>
    <x v="7"/>
  </r>
  <r>
    <s v="Molniya-M | Molniya-3"/>
    <x v="0"/>
    <s v="Progress Rocket Space Center"/>
    <s v="Molniya-M"/>
    <s v="Molniya-3"/>
    <s v="07/20/2001 12:17 a.m."/>
    <x v="44"/>
    <s v="43/4 (43R) | Plesetsk Cosmodrome, Russian Federation"/>
    <x v="3"/>
    <x v="3"/>
    <x v="3"/>
  </r>
  <r>
    <s v="Atlas IIA | GOES 12"/>
    <x v="0"/>
    <s v="Lockheed Martin"/>
    <s v="Atlas IIA"/>
    <s v="GOES 12"/>
    <s v="07/23/2001 7:23 a.m."/>
    <x v="44"/>
    <s v="Launch Complex 36A | Cape Canaveral, FL, USA"/>
    <x v="1"/>
    <x v="1"/>
    <x v="1"/>
  </r>
  <r>
    <s v="Tsiklon-3 | Koronas F"/>
    <x v="0"/>
    <s v="Russian Space Forces"/>
    <s v="Tsiklon-3"/>
    <s v="Koronas F"/>
    <s v="07/31/2001 8 a.m."/>
    <x v="44"/>
    <s v="32/2 | Plesetsk Cosmodrome, Russian Federation"/>
    <x v="3"/>
    <x v="3"/>
    <x v="3"/>
  </r>
  <r>
    <s v="Titan 402B IUS | DSP 21"/>
    <x v="0"/>
    <s v="United States Air Force"/>
    <s v="Titan 402B IUS"/>
    <s v="DSP 21"/>
    <s v="08/06/2001 7:28 a.m."/>
    <x v="44"/>
    <s v="Space Launch Complex 40 | Cape Canaveral, FL, USA"/>
    <x v="1"/>
    <x v="1"/>
    <x v="1"/>
  </r>
  <r>
    <s v="Delta 7326-9.5 | Genesis"/>
    <x v="0"/>
    <s v="United States Air Force"/>
    <s v="Delta 7326-9.5"/>
    <s v="Genesis"/>
    <s v="08/08/2001 4:13 p.m."/>
    <x v="44"/>
    <s v="Space Launch Complex 17A | Cape Canaveral, FL, USA"/>
    <x v="1"/>
    <x v="1"/>
    <x v="1"/>
  </r>
  <r>
    <s v="Space Shuttle Discovery / OV-103 | STS-105"/>
    <x v="0"/>
    <s v="United Space Alliance"/>
    <s v="Space Shuttle"/>
    <s v="STS-105"/>
    <s v="08/10/2001 9:10 p.m."/>
    <x v="44"/>
    <s v="Launch Complex 39A | Kennedy Space Center, FL, USA"/>
    <x v="1"/>
    <x v="1"/>
    <x v="1"/>
  </r>
  <r>
    <s v="Soyuz U | Progress M-45"/>
    <x v="0"/>
    <s v="Russian Federal Space Agency (ROSCOSMOS)"/>
    <s v="Soyuz U"/>
    <s v="—"/>
    <s v="08/21/2001 9:23 a.m."/>
    <x v="44"/>
    <s v="1/5 | Baikonur Cosmodrome, Republic of Kazakhstan"/>
    <x v="0"/>
    <x v="0"/>
    <x v="0"/>
  </r>
  <r>
    <s v="Proton | US-KMO 5"/>
    <x v="0"/>
    <s v="Khrunichev State Research and Production Space Center"/>
    <s v="Proton"/>
    <s v="US-KMO 5"/>
    <s v="08/24/2001 8:34 p.m."/>
    <x v="44"/>
    <s v="81/24 (81P) | Baikonur Cosmodrome, Republic of Kazakhstan"/>
    <x v="0"/>
    <x v="0"/>
    <x v="0"/>
  </r>
  <r>
    <s v="H-IIA 202 | LRE"/>
    <x v="0"/>
    <s v="Japan Aerospace Exploration Agency"/>
    <s v="H-IIA 202"/>
    <s v="LRE"/>
    <s v="08/29/2001 7 a.m."/>
    <x v="44"/>
    <s v="Yoshinobu Launch Complex | Tanegashima, Japan"/>
    <x v="5"/>
    <x v="5"/>
    <x v="5"/>
  </r>
  <r>
    <s v="Ariane 44L | INTELSAT 902"/>
    <x v="0"/>
    <s v="Arianespace"/>
    <s v="Ariane 44L"/>
    <s v="INTELSAT 902"/>
    <s v="08/30/2001 6:46 a.m."/>
    <x v="44"/>
    <s v="Ariane Launch Area 2 | Kourou, French Guiana"/>
    <x v="7"/>
    <x v="7"/>
    <x v="7"/>
  </r>
  <r>
    <s v="Atlas IIAS | NROL-13"/>
    <x v="0"/>
    <s v="Lockheed Martin"/>
    <s v="Atlas IIAS"/>
    <s v="NROL-13 (Intruder 5A &amp; 5B)"/>
    <s v="09/08/2001 3:25 p.m."/>
    <x v="44"/>
    <s v="Space Launch Complex 3E | Vandenberg SFB, CA, USA"/>
    <x v="1"/>
    <x v="1"/>
    <x v="1"/>
  </r>
  <r>
    <s v="Soyuz U | Progress M-SO1"/>
    <x v="0"/>
    <s v="Russian Federal Space Agency (ROSCOSMOS)"/>
    <s v="Soyuz U"/>
    <s v="—"/>
    <s v="09/14/2001 11:34 p.m."/>
    <x v="44"/>
    <s v="1/5 | Baikonur Cosmodrome, Republic of Kazakhstan"/>
    <x v="0"/>
    <x v="0"/>
    <x v="0"/>
  </r>
  <r>
    <s v="Taurus 2110 | OrbView-4"/>
    <x v="1"/>
    <s v="Orbital Sciences Corporation"/>
    <s v="Taurus 2110"/>
    <s v="OrbView-4"/>
    <s v="09/21/2001 6:49 p.m."/>
    <x v="44"/>
    <s v="Space Launch Complex 576E | Vandenberg SFB, CA, USA"/>
    <x v="1"/>
    <x v="1"/>
    <x v="1"/>
  </r>
  <r>
    <s v="Ariane 44P | Atlantic Bird 2"/>
    <x v="0"/>
    <s v="Arianespace"/>
    <s v="Ariane 44P"/>
    <s v="Atlantic Bird 2"/>
    <s v="09/25/2001 11:21 p.m."/>
    <x v="44"/>
    <s v="Ariane Launch Area 2 | Kourou, French Guiana"/>
    <x v="7"/>
    <x v="7"/>
    <x v="7"/>
  </r>
  <r>
    <s v="Athena I | Starshine-OSCAR-43"/>
    <x v="0"/>
    <s v="Lockheed Martin"/>
    <s v="Athena I"/>
    <s v="Starshine-OSCAR-43"/>
    <s v="09/30/2001 2:40 a.m."/>
    <x v="44"/>
    <s v="Launch Pad 1 | Pacific Spaceport Complex, Alaska, USA"/>
    <x v="1"/>
    <x v="1"/>
    <x v="1"/>
  </r>
  <r>
    <s v="Titan 404B | NROL-14"/>
    <x v="0"/>
    <s v="United States Air Force"/>
    <s v="Titan 404B"/>
    <s v="NROL-14 (KH-11 13)"/>
    <s v="10/05/2001 9:21 p.m."/>
    <x v="44"/>
    <s v="Space Launch Complex 4E | Vandenberg SFB, CA, USA"/>
    <x v="1"/>
    <x v="1"/>
    <x v="1"/>
  </r>
  <r>
    <s v="Proton | Raduga-1 6"/>
    <x v="0"/>
    <s v="Khrunichev State Research and Production Space Center"/>
    <s v="Proton"/>
    <s v="Raduga-1 6"/>
    <s v="10/06/2001 4:45 p.m."/>
    <x v="44"/>
    <s v="81/24 (81P) | Baikonur Cosmodrome, Republic of Kazakhstan"/>
    <x v="0"/>
    <x v="0"/>
    <x v="0"/>
  </r>
  <r>
    <s v="Atlas IIAS | NROL-12"/>
    <x v="0"/>
    <s v="Lockheed Martin"/>
    <s v="Atlas IIAS"/>
    <s v="NROL-12 (Quasar 14)"/>
    <s v="10/11/2001 2:32 a.m."/>
    <x v="44"/>
    <s v="Launch Complex 36B | Cape Canaveral, FL, USA"/>
    <x v="1"/>
    <x v="1"/>
    <x v="1"/>
  </r>
  <r>
    <s v="Delta II | QuickBird 2"/>
    <x v="0"/>
    <s v="United States Air Force"/>
    <s v="Delta II"/>
    <s v="QuickBird 2"/>
    <s v="10/18/2001 6:51 p.m."/>
    <x v="44"/>
    <s v="Space Launch Complex 2W | Vandenberg SFB, CA, USA"/>
    <x v="1"/>
    <x v="1"/>
    <x v="1"/>
  </r>
  <r>
    <s v="Soyuz U | Soyuz TM-33"/>
    <x v="0"/>
    <s v="Russian Federal Space Agency (ROSCOSMOS)"/>
    <s v="Soyuz U"/>
    <s v="Soyuz TM-33"/>
    <s v="10/21/2001 8:59 a.m."/>
    <x v="44"/>
    <s v="1/5 | Baikonur Cosmodrome, Republic of Kazakhstan"/>
    <x v="0"/>
    <x v="0"/>
    <x v="0"/>
  </r>
  <r>
    <s v="PSLV | TES"/>
    <x v="0"/>
    <s v="Indian Space Research Organization"/>
    <s v="PSLV"/>
    <s v="TES"/>
    <s v="10/22/2001 4:53 a.m."/>
    <x v="44"/>
    <s v="Satish Dhawan Space Centre First Launch Pad | Satish Dhawan Space Centre, India"/>
    <x v="8"/>
    <x v="8"/>
    <x v="8"/>
  </r>
  <r>
    <s v="Molniya-M | Molniya-3 64L"/>
    <x v="0"/>
    <s v="Progress Rocket Space Center"/>
    <s v="Molniya-M"/>
    <s v="Molniya-3 64L"/>
    <s v="10/25/2001 11:34 a.m."/>
    <x v="44"/>
    <s v="43/3 (43L) | Plesetsk Cosmodrome, Russian Federation"/>
    <x v="3"/>
    <x v="3"/>
    <x v="3"/>
  </r>
  <r>
    <s v="Soyuz-FG | Progress M1-7"/>
    <x v="0"/>
    <s v="Russian Federal Space Agency (ROSCOSMOS)"/>
    <s v="Soyuz"/>
    <s v="—"/>
    <s v="11/26/2001 6:24 p.m."/>
    <x v="44"/>
    <s v="1/5 | Baikonur Cosmodrome, Republic of Kazakhstan"/>
    <x v="0"/>
    <x v="0"/>
    <x v="0"/>
  </r>
  <r>
    <s v="Ariane 44LP | DirecTV-4S"/>
    <x v="0"/>
    <s v="Arianespace"/>
    <s v="Ariane 44LP"/>
    <s v="DirecTV-4S"/>
    <s v="11/27/2001 12:35 a.m."/>
    <x v="44"/>
    <s v="Ariane Launch Area 2 | Kourou, French Guiana"/>
    <x v="7"/>
    <x v="7"/>
    <x v="7"/>
  </r>
  <r>
    <s v="Proton | Uragan 78, 79 &amp; Uragan-M 1"/>
    <x v="0"/>
    <s v="Khrunichev State Research and Production Space Center"/>
    <s v="Proton"/>
    <s v="Uragan 78, 79 &amp; Uragan-M 1"/>
    <s v="12/01/2001 6:04 p.m."/>
    <x v="44"/>
    <s v="81/24 (81P) | Baikonur Cosmodrome, Republic of Kazakhstan"/>
    <x v="0"/>
    <x v="0"/>
    <x v="0"/>
  </r>
  <r>
    <s v="Space Shuttle Endeavour / OV-105 | STS-108"/>
    <x v="0"/>
    <s v="United Space Alliance"/>
    <s v="Space Shuttle"/>
    <s v="STS-108"/>
    <s v="12/05/2001 10:19 p.m."/>
    <x v="44"/>
    <s v="Launch Complex 39B | Kennedy Space Center, FL, USA"/>
    <x v="1"/>
    <x v="1"/>
    <x v="1"/>
  </r>
  <r>
    <s v="Delta II | Jason"/>
    <x v="0"/>
    <s v="United States Air Force"/>
    <s v="Delta II"/>
    <s v="Jason"/>
    <s v="12/07/2001 3:07 p.m."/>
    <x v="44"/>
    <s v="Space Launch Complex 2W | Vandenberg SFB, CA, USA"/>
    <x v="1"/>
    <x v="1"/>
    <x v="1"/>
  </r>
  <r>
    <s v="Zenit-2 | Meteor-3M No. 1"/>
    <x v="0"/>
    <s v="Russian Federal Space Agency (ROSCOSMOS)"/>
    <s v="Zenit-2"/>
    <s v="Meteor-3M No. 1"/>
    <s v="12/10/2001 5:18 p.m."/>
    <x v="44"/>
    <s v="45/1 | Baikonur Cosmodrome, Republic of Kazakhstan"/>
    <x v="0"/>
    <x v="0"/>
    <x v="0"/>
  </r>
  <r>
    <s v="Tsiklon-2 | US-PM 11"/>
    <x v="0"/>
    <s v="Russian Federal Space Agency (ROSCOSMOS)"/>
    <s v="Tsiklon-2"/>
    <s v="US-PM 11"/>
    <s v="12/21/2001 4 a.m."/>
    <x v="44"/>
    <s v="90/20 | Baikonur Cosmodrome, Republic of Kazakhstan"/>
    <x v="0"/>
    <x v="0"/>
    <x v="0"/>
  </r>
  <r>
    <s v="Tsiklon-3 | Strela-3 128 to 130 &amp; Gonets 10 to 12"/>
    <x v="0"/>
    <s v="Russian Space Forces"/>
    <s v="Tsiklon-3"/>
    <s v="Strela-3 128 to 130 &amp; Gonets 10 to 12"/>
    <s v="12/28/2001 3:24 a.m."/>
    <x v="44"/>
    <s v="32/1 | Plesetsk Cosmodrome, Russian Federation"/>
    <x v="3"/>
    <x v="3"/>
    <x v="3"/>
  </r>
  <r>
    <s v="Titan IVB | Milstar 5"/>
    <x v="0"/>
    <s v="United States Air Force"/>
    <s v="Titan IVB"/>
    <s v="Milstar 5"/>
    <s v="01/16/2002 12:30 a.m."/>
    <x v="45"/>
    <s v="Space Launch Complex 40 | Cape Canaveral, FL, USA"/>
    <x v="1"/>
    <x v="1"/>
    <x v="1"/>
  </r>
  <r>
    <s v="Ariane 42L | Insat 3C"/>
    <x v="0"/>
    <s v="Arianespace"/>
    <s v="Ariane 42L"/>
    <s v="Insat 3C"/>
    <s v="01/23/2002 11:46 p.m."/>
    <x v="45"/>
    <s v="Ariane Launch Area 2 | Kourou, French Guiana"/>
    <x v="7"/>
    <x v="7"/>
    <x v="7"/>
  </r>
  <r>
    <s v="H-IIA 2024 | Tsubasa"/>
    <x v="0"/>
    <s v="Japan Aerospace Exploration Agency"/>
    <s v="H-IIA 2024"/>
    <s v="Tsubasa"/>
    <s v="02/04/2002 2:45 a.m."/>
    <x v="45"/>
    <s v="Yoshinobu Launch Complex | Tanegashima, Japan"/>
    <x v="5"/>
    <x v="5"/>
    <x v="5"/>
  </r>
  <r>
    <s v="Pegasus XL | Reuven Ramaty High Energy Solar Spectroscopic Imager (RHESSI)"/>
    <x v="0"/>
    <s v="Orbital Sciences Corporation"/>
    <s v="Pegasus XL"/>
    <s v="—"/>
    <s v="02/05/2002 8:58 p.m."/>
    <x v="45"/>
    <s v="Cape Canaveral | Air launch to orbit"/>
    <x v="1"/>
    <x v="1"/>
    <x v="1"/>
  </r>
  <r>
    <s v="Delta II | Iridium 91"/>
    <x v="0"/>
    <s v="United States Air Force"/>
    <s v="Delta II"/>
    <s v="Iridium 91"/>
    <s v="02/11/2002 5:43 p.m."/>
    <x v="45"/>
    <s v="Space Launch Complex 2W | Vandenberg SFB, CA, USA"/>
    <x v="1"/>
    <x v="1"/>
    <x v="1"/>
  </r>
  <r>
    <s v="Atlas | Echostar VII"/>
    <x v="0"/>
    <s v="Lockheed Martin"/>
    <s v="Atlas IIIB"/>
    <s v="Echostar VII"/>
    <s v="02/21/2002 12:43 p.m."/>
    <x v="45"/>
    <s v="Launch Complex 36B | Cape Canaveral, FL, USA"/>
    <x v="1"/>
    <x v="1"/>
    <x v="1"/>
  </r>
  <r>
    <s v="Ariane 44L | INTELSAT 904"/>
    <x v="0"/>
    <s v="Arianespace"/>
    <s v="Ariane 44L"/>
    <s v="INTELSAT 904"/>
    <s v="02/23/2002 6:59 a.m."/>
    <x v="45"/>
    <s v="Ariane Launch Area 2 | Kourou, French Guiana"/>
    <x v="7"/>
    <x v="7"/>
    <x v="7"/>
  </r>
  <r>
    <s v="Soyuz-U-PVB | Yantar-4K2 81"/>
    <x v="0"/>
    <s v="Russian Space Forces"/>
    <s v="Soyuz-U-PVB"/>
    <s v="Yantar-4K2 81"/>
    <s v="02/25/2002 5:26 p.m."/>
    <x v="45"/>
    <s v="43/3 (43L) | Plesetsk Cosmodrome, Russian Federation"/>
    <x v="3"/>
    <x v="3"/>
    <x v="3"/>
  </r>
  <r>
    <s v="Ariane 5 G | Envisat"/>
    <x v="0"/>
    <s v="Arianespace"/>
    <s v="Ariane 5 G"/>
    <s v="Envisat"/>
    <s v="03/01/2002 1:08 a.m."/>
    <x v="45"/>
    <s v="Ariane Launch Area 3 | Kourou, French Guiana"/>
    <x v="7"/>
    <x v="7"/>
    <x v="7"/>
  </r>
  <r>
    <s v="Space Shuttle Columbia / OV-102 | STS-109"/>
    <x v="0"/>
    <s v="United Space Alliance"/>
    <s v="Space Shuttle"/>
    <s v="STS-109"/>
    <s v="03/01/2002 11:22 a.m."/>
    <x v="45"/>
    <s v="Launch Complex 39A | Kennedy Space Center, FL, USA"/>
    <x v="1"/>
    <x v="1"/>
    <x v="1"/>
  </r>
  <r>
    <s v="Atlas IIA | TDRS 9"/>
    <x v="0"/>
    <s v="Lockheed Martin"/>
    <s v="Atlas IIA"/>
    <s v="TDRS 9"/>
    <s v="03/08/2002 10:59 p.m."/>
    <x v="45"/>
    <s v="Launch Complex 36A | Cape Canaveral, FL, USA"/>
    <x v="1"/>
    <x v="1"/>
    <x v="1"/>
  </r>
  <r>
    <s v="Rokot / Briz-KM | GRACE"/>
    <x v="0"/>
    <s v="Eurockot Launch Services"/>
    <s v="Rokot/Briz-KM"/>
    <s v="GRACE"/>
    <s v="03/17/2002 9:21 a.m."/>
    <x v="45"/>
    <s v="133/3 (133L) | Plesetsk Cosmodrome, Russian Federation"/>
    <x v="3"/>
    <x v="3"/>
    <x v="3"/>
  </r>
  <r>
    <s v="Soyuz U | Progress M1-8"/>
    <x v="0"/>
    <s v="Russian Federal Space Agency (ROSCOSMOS)"/>
    <s v="Soyuz U"/>
    <s v="—"/>
    <s v="03/21/2002 8:13 p.m."/>
    <x v="45"/>
    <s v="1/5 | Baikonur Cosmodrome, Republic of Kazakhstan"/>
    <x v="0"/>
    <x v="0"/>
    <x v="0"/>
  </r>
  <r>
    <s v="Long March 2F | Shenzhou-3"/>
    <x v="0"/>
    <s v="China Aerospace Science and Technology Corporation"/>
    <s v="Long March 2F"/>
    <s v="—"/>
    <s v="03/25/2002 2:15 p.m."/>
    <x v="45"/>
    <s v="Launch Area 4 (SLS-1 / 921) | Jiuquan, People's Republic of China"/>
    <x v="2"/>
    <x v="2"/>
    <x v="2"/>
  </r>
  <r>
    <s v="Ariane 44L | JCSAT 2A"/>
    <x v="0"/>
    <s v="Arianespace"/>
    <s v="Ariane 44L"/>
    <s v="JCSAT 2A"/>
    <s v="03/29/2002 1:29 a.m."/>
    <x v="45"/>
    <s v="Ariane Launch Area 2 | Kourou, French Guiana"/>
    <x v="7"/>
    <x v="7"/>
    <x v="7"/>
  </r>
  <r>
    <s v="Proton-K/DM-2M | INTELSAT 903"/>
    <x v="0"/>
    <s v="Khrunichev State Research and Production Space Center"/>
    <s v="Proton-K/DM-2M"/>
    <s v="INTELSAT 903"/>
    <s v="03/30/2002 5:25 p.m."/>
    <x v="45"/>
    <s v="81/23 (81L) | Baikonur Cosmodrome, Republic of Kazakhstan"/>
    <x v="0"/>
    <x v="0"/>
    <x v="0"/>
  </r>
  <r>
    <s v="Molniya-M | US-K 81"/>
    <x v="0"/>
    <s v="Progress Rocket Space Center"/>
    <s v="Molniya-M"/>
    <s v="US-K 81"/>
    <s v="04/01/2002 10:06 p.m."/>
    <x v="45"/>
    <s v="16/2 | Plesetsk Cosmodrome, Russian Federation"/>
    <x v="3"/>
    <x v="3"/>
    <x v="3"/>
  </r>
  <r>
    <s v="Space Shuttle Atlantis / OV-104 | STS-110"/>
    <x v="0"/>
    <s v="United Space Alliance"/>
    <s v="Space Shuttle"/>
    <s v="STS-110"/>
    <s v="04/08/2002 8:44 p.m."/>
    <x v="45"/>
    <s v="Launch Complex 39B | Kennedy Space Center, FL, USA"/>
    <x v="1"/>
    <x v="1"/>
    <x v="1"/>
  </r>
  <r>
    <s v="Ariane 44L | NSS 7"/>
    <x v="0"/>
    <s v="Arianespace"/>
    <s v="Ariane 44L"/>
    <s v="NSS 7"/>
    <s v="04/16/2002 11:02 p.m."/>
    <x v="45"/>
    <s v="Ariane Launch Area 2 | Kourou, French Guiana"/>
    <x v="7"/>
    <x v="7"/>
    <x v="7"/>
  </r>
  <r>
    <s v="Soyuz-U | Soyuz TM-34"/>
    <x v="0"/>
    <s v="Russian Federal Space Agency (ROSCOSMOS)"/>
    <s v="Soyuz U"/>
    <s v="Soyuz TM-34"/>
    <s v="04/25/2002 6:26 a.m."/>
    <x v="45"/>
    <s v="1/5 | Baikonur Cosmodrome, Republic of Kazakhstan"/>
    <x v="0"/>
    <x v="0"/>
    <x v="0"/>
  </r>
  <r>
    <s v="Ariane 42P | SPOT 5"/>
    <x v="0"/>
    <s v="Arianespace"/>
    <s v="Ariane 42P"/>
    <s v="SPOT 5"/>
    <s v="05/04/2002 1:31 a.m."/>
    <x v="45"/>
    <s v="Ariane Launch Area 2 | Kourou, French Guiana"/>
    <x v="7"/>
    <x v="7"/>
    <x v="7"/>
  </r>
  <r>
    <s v="Delta 7920-10L | Aqua"/>
    <x v="0"/>
    <s v="United States Air Force"/>
    <s v="Delta 7920-10L"/>
    <s v="Aqua"/>
    <s v="05/04/2002 9:54 a.m."/>
    <x v="45"/>
    <s v="Space Launch Complex 2W | Vandenberg SFB, CA, USA"/>
    <x v="1"/>
    <x v="1"/>
    <x v="1"/>
  </r>
  <r>
    <s v="Proton-K/DM-2M | DirecTV-5"/>
    <x v="0"/>
    <s v="Khrunichev State Research and Production Space Center"/>
    <s v="Proton-K/DM-2M"/>
    <s v="DirecTV-5"/>
    <s v="05/07/2002 5 p.m."/>
    <x v="45"/>
    <s v="81/24 (81P) | Baikonur Cosmodrome, Republic of Kazakhstan"/>
    <x v="0"/>
    <x v="0"/>
    <x v="0"/>
  </r>
  <r>
    <s v="Long March 4B | Hai Yang 1 &amp; Feng Yun 1D"/>
    <x v="0"/>
    <s v="China Aerospace Science and Technology Corporation"/>
    <s v="Long March 4B"/>
    <s v="Hai Yang 1 &amp; Feng Yun 1D"/>
    <s v="05/15/2002 1:50 a.m."/>
    <x v="45"/>
    <s v="Launch Complex 7 | Taiyuan, People's Republic of China"/>
    <x v="2"/>
    <x v="2"/>
    <x v="2"/>
  </r>
  <r>
    <s v="Shavit-2 | Ofeq-5"/>
    <x v="0"/>
    <s v="Israeli Space Agency"/>
    <s v="Shavit-2"/>
    <s v="Ofeq-5"/>
    <s v="05/28/2002 3:25 p.m."/>
    <x v="45"/>
    <s v="Unknown Pad | Palmachim Airbase, State of Israel"/>
    <x v="9"/>
    <x v="9"/>
    <x v="9"/>
  </r>
  <r>
    <s v="Kosmos-3M | Parus 93"/>
    <x v="0"/>
    <s v="Production Corporation Polyot"/>
    <s v="Kosmos-3M"/>
    <s v="Parus 93"/>
    <s v="05/28/2002 6:14 p.m."/>
    <x v="45"/>
    <s v="132/1 (132L) | Plesetsk Cosmodrome, Russian Federation"/>
    <x v="3"/>
    <x v="3"/>
    <x v="3"/>
  </r>
  <r>
    <s v="Ariane 44L | INTELSAT 905"/>
    <x v="0"/>
    <s v="Arianespace"/>
    <s v="Ariane 44L"/>
    <s v="INTELSAT 905"/>
    <s v="06/05/2002 6:44 a.m."/>
    <x v="45"/>
    <s v="Ariane Launch Area 2 | Kourou, French Guiana"/>
    <x v="7"/>
    <x v="7"/>
    <x v="7"/>
  </r>
  <r>
    <s v="Space Shuttle Endeavour / OV-105 | STS-111"/>
    <x v="0"/>
    <s v="United Space Alliance"/>
    <s v="Space Shuttle"/>
    <s v="STS-111"/>
    <s v="06/05/2002 9:22 p.m."/>
    <x v="45"/>
    <s v="Launch Complex 39A | Kennedy Space Center, FL, USA"/>
    <x v="1"/>
    <x v="1"/>
    <x v="1"/>
  </r>
  <r>
    <s v="Proton-K/DM-2M | Ekspress A1R"/>
    <x v="0"/>
    <s v="Khrunichev State Research and Production Space Center"/>
    <s v="Proton-K/DM-2M"/>
    <s v="Ekspress A1R"/>
    <s v="06/10/2002 1:14 a.m."/>
    <x v="45"/>
    <s v="200/39 (200L) | Baikonur Cosmodrome, Republic of Kazakhstan"/>
    <x v="0"/>
    <x v="0"/>
    <x v="0"/>
  </r>
  <r>
    <s v="Zenit | Galaxy 3C"/>
    <x v="0"/>
    <s v="Sea Launch"/>
    <s v="Zenit"/>
    <s v="Galaxy 3C"/>
    <s v="06/15/2002 10:39 p.m."/>
    <x v="45"/>
    <s v="Launch Platform Odyssey | Sea Launch"/>
    <x v="12"/>
    <x v="12"/>
    <x v="12"/>
  </r>
  <r>
    <s v="Rokot / Briz-KM | Iridium 97 &amp; 98"/>
    <x v="0"/>
    <s v="Eurockot Launch Services"/>
    <s v="Rokot/Briz-KM"/>
    <s v="Iridium 97 &amp; 98"/>
    <s v="06/20/2002 9:33 a.m."/>
    <x v="45"/>
    <s v="133/3 (133L) | Plesetsk Cosmodrome, Russian Federation"/>
    <x v="3"/>
    <x v="3"/>
    <x v="3"/>
  </r>
  <r>
    <s v="Titan II SLV | NOAA 17"/>
    <x v="0"/>
    <s v="United States Air Force"/>
    <s v="Titan II SLV"/>
    <s v="NOAA 17"/>
    <s v="06/24/2002 6:23 p.m."/>
    <x v="45"/>
    <s v="Space Launch Complex 4W | Vandenberg SFB, CA, USA"/>
    <x v="1"/>
    <x v="1"/>
    <x v="1"/>
  </r>
  <r>
    <s v="Soyuz U | Progress M-46"/>
    <x v="0"/>
    <s v="Russian Federal Space Agency (ROSCOSMOS)"/>
    <s v="Soyuz U"/>
    <s v="—"/>
    <s v="06/26/2002 5:36 a.m."/>
    <x v="45"/>
    <s v="1/5 | Baikonur Cosmodrome, Republic of Kazakhstan"/>
    <x v="0"/>
    <x v="0"/>
    <x v="0"/>
  </r>
  <r>
    <s v="Delta 7425-9.5 | Contour"/>
    <x v="0"/>
    <s v="United States Air Force"/>
    <s v="Delta 7425-9.5"/>
    <s v="Contour"/>
    <s v="07/03/2002 6:47 a.m."/>
    <x v="45"/>
    <s v="Space Launch Complex 17A | Cape Canaveral, FL, USA"/>
    <x v="1"/>
    <x v="1"/>
    <x v="1"/>
  </r>
  <r>
    <s v="Ariane 5 G | Stellat 5 &amp; N-Star C"/>
    <x v="0"/>
    <s v="Arianespace"/>
    <s v="Ariane 5 G"/>
    <s v="Stellat 5 &amp; N-Star C"/>
    <s v="07/05/2002 11:22 p.m."/>
    <x v="45"/>
    <s v="Ariane Launch Area 3 | Kourou, French Guiana"/>
    <x v="7"/>
    <x v="7"/>
    <x v="7"/>
  </r>
  <r>
    <s v="Kosmos-3M | Strela-3 131 &amp; 132"/>
    <x v="0"/>
    <s v="Production Corporation Polyot"/>
    <s v="Kosmos-3M"/>
    <s v="Strela-3 131 &amp; 132"/>
    <s v="07/08/2002 6:35 a.m."/>
    <x v="45"/>
    <s v="132/1 (132L) | Plesetsk Cosmodrome, Russian Federation"/>
    <x v="3"/>
    <x v="3"/>
    <x v="3"/>
  </r>
  <r>
    <s v="Proton-K/17S40 | Araks-N 2"/>
    <x v="0"/>
    <s v="Khrunichev State Research and Production Space Center"/>
    <s v="Proton-K/17S40"/>
    <s v="Araks-N 2"/>
    <s v="07/25/2002 3:13 p.m."/>
    <x v="45"/>
    <s v="81/24 (81P) | Baikonur Cosmodrome, Republic of Kazakhstan"/>
    <x v="0"/>
    <x v="0"/>
    <x v="0"/>
  </r>
  <r>
    <s v="Atlas V 401 | Hot Bird 6"/>
    <x v="0"/>
    <s v="Lockheed Martin"/>
    <s v="Atlas V 401"/>
    <s v="Hot Bird 6"/>
    <s v="08/21/2002 10:05 p.m."/>
    <x v="45"/>
    <s v="Space Launch Complex 41 | Cape Canaveral, FL, USA"/>
    <x v="1"/>
    <x v="1"/>
    <x v="1"/>
  </r>
  <r>
    <s v="Proton-K/DM-2M | Echostar VIII"/>
    <x v="0"/>
    <s v="Khrunichev State Research and Production Space Center"/>
    <s v="Proton-K/DM-2M"/>
    <s v="Echostar VIII"/>
    <s v="08/22/2002 5:15 a.m."/>
    <x v="45"/>
    <s v="81/23 (81L) | Baikonur Cosmodrome, Republic of Kazakhstan"/>
    <x v="0"/>
    <x v="0"/>
    <x v="0"/>
  </r>
  <r>
    <s v="Ariane 5 G | Atlantic Bird 1 &amp; Meteosat 8"/>
    <x v="0"/>
    <s v="Arianespace"/>
    <s v="Ariane 5 G"/>
    <s v="Atlantic Bird 1 &amp; Meteosat 8"/>
    <s v="08/28/2002 10:45 p.m."/>
    <x v="45"/>
    <s v="Ariane Launch Area 3 | Kourou, French Guiana"/>
    <x v="7"/>
    <x v="7"/>
    <x v="7"/>
  </r>
  <r>
    <s v="Ariane 44L | INTELSAT 906"/>
    <x v="0"/>
    <s v="Lockheed Martin"/>
    <s v="Ariane 44L"/>
    <s v="INTELSAT 906"/>
    <s v="09/06/2002 6:44 a.m."/>
    <x v="45"/>
    <s v="Ariane Launch Area 2 | Kourou, French Guiana"/>
    <x v="7"/>
    <x v="7"/>
    <x v="7"/>
  </r>
  <r>
    <s v="H-IIA 2024 | USERS"/>
    <x v="0"/>
    <s v="Japan Aerospace Exploration Agency"/>
    <s v="H-IIA 2024"/>
    <s v="USERS"/>
    <s v="09/10/2002 8:20 a.m."/>
    <x v="45"/>
    <s v="Yoshinobu Launch Complex | Tanegashima, Japan"/>
    <x v="5"/>
    <x v="5"/>
    <x v="5"/>
  </r>
  <r>
    <s v="PSLV | KALPANA-1"/>
    <x v="0"/>
    <s v="Indian Space Research Organization"/>
    <s v="PSLV"/>
    <s v="KALPANA-1"/>
    <s v="09/12/2002 10:23 a.m."/>
    <x v="45"/>
    <s v="Satish Dhawan Space Centre First Launch Pad | Satish Dhawan Space Centre, India"/>
    <x v="8"/>
    <x v="8"/>
    <x v="8"/>
  </r>
  <r>
    <s v="Kaituozhe-1 | Hangtian Tsinghua 1-01"/>
    <x v="1"/>
    <s v="China Aerospace Science and Technology Corporation"/>
    <s v="Kaituozhe-1"/>
    <s v="Hangtian Tsinghua 1-01"/>
    <s v="09/15/2002 10:30 a.m."/>
    <x v="45"/>
    <s v="Unknown Pad | Taiyuan, People's Republic of China"/>
    <x v="2"/>
    <x v="2"/>
    <x v="2"/>
  </r>
  <r>
    <s v="Atlas IIAS | Hispasat 1D"/>
    <x v="0"/>
    <s v="Lockheed Martin"/>
    <s v="Atlas IIAS"/>
    <s v="Hispasat 1D"/>
    <s v="09/18/2002 10:04 p.m."/>
    <x v="45"/>
    <s v="Launch Complex 36A | Cape Canaveral, FL, USA"/>
    <x v="1"/>
    <x v="1"/>
    <x v="1"/>
  </r>
  <r>
    <s v="Soyuz-FG | Progress M1-9"/>
    <x v="0"/>
    <s v="Russian Federal Space Agency (ROSCOSMOS)"/>
    <s v="Soyuz"/>
    <s v="—"/>
    <s v="09/25/2002 4:58 p.m."/>
    <x v="45"/>
    <s v="1/5 | Baikonur Cosmodrome, Republic of Kazakhstan"/>
    <x v="0"/>
    <x v="0"/>
    <x v="0"/>
  </r>
  <r>
    <s v="Kosmos-3M | Nadezhda-M"/>
    <x v="0"/>
    <s v="Production Corporation Polyot"/>
    <s v="Kosmos-3M"/>
    <s v="Nadezhda-M"/>
    <s v="09/26/2002 2:27 p.m."/>
    <x v="45"/>
    <s v="132/1 (132L) | Plesetsk Cosmodrome, Russian Federation"/>
    <x v="3"/>
    <x v="3"/>
    <x v="3"/>
  </r>
  <r>
    <s v="Space Shuttle Atlantis / OV-104 | STS-112"/>
    <x v="0"/>
    <s v="United Space Alliance"/>
    <s v="Space Shuttle"/>
    <s v="STS-112"/>
    <s v="10/07/2002 7:45 p.m."/>
    <x v="45"/>
    <s v="Launch Complex 39B | Kennedy Space Center, FL, USA"/>
    <x v="1"/>
    <x v="1"/>
    <x v="1"/>
  </r>
  <r>
    <s v="Soyuz-U-PVB | Foton-M No. 1"/>
    <x v="1"/>
    <s v="Russian Space Forces"/>
    <s v="Soyuz-U-PVB"/>
    <s v="Foton-M No. 1"/>
    <s v="10/15/2002 6:20 p.m."/>
    <x v="45"/>
    <s v="43/3 (43L) | Plesetsk Cosmodrome, Russian Federation"/>
    <x v="3"/>
    <x v="3"/>
    <x v="3"/>
  </r>
  <r>
    <s v="Proton-K/17S40 | Integral"/>
    <x v="0"/>
    <s v="Khrunichev State Research and Production Space Center"/>
    <s v="Proton-K/17S40"/>
    <s v="Integral"/>
    <s v="10/17/2002 4:41 a.m."/>
    <x v="45"/>
    <s v="200/39 (200L) | Baikonur Cosmodrome, Republic of Kazakhstan"/>
    <x v="0"/>
    <x v="0"/>
    <x v="0"/>
  </r>
  <r>
    <s v="Long March 4B | Zi Yuan-2 02 xing"/>
    <x v="0"/>
    <s v="China Aerospace Science and Technology Corporation"/>
    <s v="Long March 4B"/>
    <s v="Zi Yuan-2 02 xing"/>
    <s v="10/27/2002 3:17 a.m."/>
    <x v="45"/>
    <s v="Launch Complex 7 | Taiyuan, People's Republic of China"/>
    <x v="2"/>
    <x v="2"/>
    <x v="2"/>
  </r>
  <r>
    <s v="Soyuz-FG | Soyuz TMA-1"/>
    <x v="0"/>
    <s v="Russian Federal Space Agency (ROSCOSMOS)"/>
    <s v="Soyuz"/>
    <s v="Soyuz TMA-1"/>
    <s v="10/30/2002 3:11 a.m."/>
    <x v="45"/>
    <s v="1/5 | Baikonur Cosmodrome, Republic of Kazakhstan"/>
    <x v="0"/>
    <x v="0"/>
    <x v="0"/>
  </r>
  <r>
    <s v="Delta IV M+(4,2) | Eutelsat W5"/>
    <x v="0"/>
    <s v="Boeing"/>
    <s v="Delta IV M+(4,2)"/>
    <s v="Eutelsat W5"/>
    <s v="11/20/2002 10:39 p.m."/>
    <x v="45"/>
    <s v="Space Launch Complex 37B | Cape Canaveral, FL, USA"/>
    <x v="1"/>
    <x v="1"/>
    <x v="1"/>
  </r>
  <r>
    <s v="Space Shuttle Endeavour / OV-105 | STS-113"/>
    <x v="0"/>
    <s v="United Space Alliance"/>
    <s v="Space Shuttle"/>
    <s v="STS-113"/>
    <s v="11/23/2002 12:49 a.m."/>
    <x v="45"/>
    <s v="Launch Complex 39A | Kennedy Space Center, FL, USA"/>
    <x v="1"/>
    <x v="1"/>
    <x v="1"/>
  </r>
  <r>
    <s v="Proton-K/DM-2M | Astra 1K"/>
    <x v="1"/>
    <s v="Khrunichev State Research and Production Space Center"/>
    <s v="Proton-K/DM-2M"/>
    <s v="Astra 1K"/>
    <s v="11/25/2002 11:04 p.m."/>
    <x v="45"/>
    <s v="81/23 (81L) | Baikonur Cosmodrome, Republic of Kazakhstan"/>
    <x v="0"/>
    <x v="0"/>
    <x v="0"/>
  </r>
  <r>
    <s v="Kosmos-3M | AlSat-1"/>
    <x v="0"/>
    <s v="Production Corporation Polyot"/>
    <s v="Kosmos-3M"/>
    <s v="AlSat-1"/>
    <s v="11/28/2002 6:07 a.m."/>
    <x v="45"/>
    <s v="132/1 (132L) | Plesetsk Cosmodrome, Russian Federation"/>
    <x v="3"/>
    <x v="3"/>
    <x v="3"/>
  </r>
  <r>
    <s v="Atlas IIA | TDRS 10"/>
    <x v="0"/>
    <s v="Lockheed Martin"/>
    <s v="Atlas IIA"/>
    <s v="TDRS 10"/>
    <s v="12/05/2002 2:42 a.m."/>
    <x v="45"/>
    <s v="Launch Complex 36A | Cape Canaveral, FL, USA"/>
    <x v="1"/>
    <x v="1"/>
    <x v="1"/>
  </r>
  <r>
    <s v="Ariane 5 ECA | Hot Bird 7 &amp; Stentor"/>
    <x v="1"/>
    <s v="Arianespace"/>
    <s v="Ariane 5 ECA"/>
    <s v="Hot Bird 7 &amp; Stentor"/>
    <s v="12/11/2002 10:21 p.m."/>
    <x v="45"/>
    <s v="Ariane Launch Area 3 | Kourou, French Guiana"/>
    <x v="7"/>
    <x v="7"/>
    <x v="7"/>
  </r>
  <r>
    <s v="H-IIA 202 | Midori-2"/>
    <x v="0"/>
    <s v="Japan Aerospace Exploration Agency"/>
    <s v="H-IIA 202"/>
    <s v="Midori-2"/>
    <s v="12/14/2002 1:31 a.m."/>
    <x v="45"/>
    <s v="Yoshinobu Launch Complex | Tanegashima, Japan"/>
    <x v="5"/>
    <x v="5"/>
    <x v="5"/>
  </r>
  <r>
    <s v="Ariane 44L | NSS 6"/>
    <x v="0"/>
    <s v="Arianespace"/>
    <s v="Ariane 44L"/>
    <s v="NSS 6"/>
    <s v="12/17/2002 11:04 p.m."/>
    <x v="45"/>
    <s v="Ariane Launch Area 2 | Kourou, French Guiana"/>
    <x v="7"/>
    <x v="7"/>
    <x v="7"/>
  </r>
  <r>
    <s v="Dnepr | AATiS-OSCAR-49"/>
    <x v="0"/>
    <s v="ISC Kosmotras"/>
    <s v="Dnepr"/>
    <s v="AATiS-OSCAR-49"/>
    <s v="12/20/2002 5 p.m."/>
    <x v="45"/>
    <s v="109/95 | Baikonur Cosmodrome, Republic of Kazakhstan"/>
    <x v="0"/>
    <x v="0"/>
    <x v="0"/>
  </r>
  <r>
    <s v="Molniya-M | US-K 82"/>
    <x v="0"/>
    <s v="Progress Rocket Space Center"/>
    <s v="Molniya-M"/>
    <s v="US-K 82"/>
    <s v="12/24/2002 12:20 p.m."/>
    <x v="45"/>
    <s v="16/2 | Plesetsk Cosmodrome, Russian Federation"/>
    <x v="3"/>
    <x v="3"/>
    <x v="3"/>
  </r>
  <r>
    <s v="Proton-K/DM-2M | Uragan 80 to 82"/>
    <x v="0"/>
    <s v="Khrunichev State Research and Production Space Center"/>
    <s v="Proton-K/DM-2M"/>
    <s v="Uragan 80 to 82"/>
    <s v="12/25/2002 7:37 a.m."/>
    <x v="45"/>
    <s v="81/23 (81L) | Baikonur Cosmodrome, Republic of Kazakhstan"/>
    <x v="0"/>
    <x v="0"/>
    <x v="0"/>
  </r>
  <r>
    <s v="Long March 2F | Shenzhou-4"/>
    <x v="0"/>
    <s v="China Aerospace Science and Technology Corporation"/>
    <s v="Long March 2F"/>
    <s v="—"/>
    <s v="12/29/2002 4:40 p.m."/>
    <x v="45"/>
    <s v="Launch Area 4 (SLS-1 / 921) | Jiuquan, People's Republic of China"/>
    <x v="2"/>
    <x v="2"/>
    <x v="2"/>
  </r>
  <r>
    <s v="Proton-M Briz-M | Nimiq 2"/>
    <x v="0"/>
    <s v="Khrunichev State Research and Production Space Center"/>
    <s v="Proton-M Briz-M"/>
    <s v="Nimiq 2"/>
    <s v="12/29/2002 11:16 p.m."/>
    <x v="45"/>
    <s v="81/24 (81P) | Baikonur Cosmodrome, Republic of Kazakhstan"/>
    <x v="0"/>
    <x v="0"/>
    <x v="0"/>
  </r>
  <r>
    <s v="Titan II SLV | Coriolis"/>
    <x v="0"/>
    <s v="United States Air Force"/>
    <s v="Titan II SLV"/>
    <s v="Coriolis"/>
    <s v="01/06/2003 2:19 p.m."/>
    <x v="46"/>
    <s v="Space Launch Complex 4W | Vandenberg SFB, CA, USA"/>
    <x v="1"/>
    <x v="1"/>
    <x v="1"/>
  </r>
  <r>
    <s v="Delta II | Icesat"/>
    <x v="0"/>
    <s v="United States Air Force"/>
    <s v="Delta II"/>
    <s v="Icesat"/>
    <s v="01/13/2003 12:45 a.m."/>
    <x v="46"/>
    <s v="Space Launch Complex 2W | Vandenberg SFB, CA, USA"/>
    <x v="1"/>
    <x v="1"/>
    <x v="1"/>
  </r>
  <r>
    <s v="Space Shuttle Columbia / OV-102 | STS-107"/>
    <x v="1"/>
    <s v="United Space Alliance"/>
    <s v="Space Shuttle"/>
    <s v="STS-107"/>
    <s v="01/16/2003 3:39 p.m."/>
    <x v="46"/>
    <s v="Launch Complex 39A | Kennedy Space Center, FL, USA"/>
    <x v="1"/>
    <x v="1"/>
    <x v="1"/>
  </r>
  <r>
    <s v="Pegasus XL | Solar Radiation and Climate Experiment (SORCE)"/>
    <x v="0"/>
    <s v="Orbital Sciences Corporation"/>
    <s v="Pegasus XL"/>
    <s v="—"/>
    <s v="01/25/2003 8:13 p.m."/>
    <x v="46"/>
    <s v="Cape Canaveral | Air launch to orbit"/>
    <x v="1"/>
    <x v="1"/>
    <x v="1"/>
  </r>
  <r>
    <s v="Delta II | GPS IIR-8"/>
    <x v="0"/>
    <s v="United States Air Force"/>
    <s v="Delta II"/>
    <s v="GPS IIR-8"/>
    <s v="01/29/2003 6:06 p.m."/>
    <x v="46"/>
    <s v="Space Launch Complex 17B | Cape Canaveral, FL, USA"/>
    <x v="1"/>
    <x v="1"/>
    <x v="1"/>
  </r>
  <r>
    <s v="Soyuz U | Progress M-47"/>
    <x v="0"/>
    <s v="Russian Federal Space Agency (ROSCOSMOS)"/>
    <s v="Soyuz U"/>
    <s v="—"/>
    <s v="02/02/2003 12:59 p.m."/>
    <x v="46"/>
    <s v="1/5 | Baikonur Cosmodrome, Republic of Kazakhstan"/>
    <x v="0"/>
    <x v="0"/>
    <x v="0"/>
  </r>
  <r>
    <s v="Ariane 44L | INTELSAT 907"/>
    <x v="0"/>
    <s v="Arianespace"/>
    <s v="Ariane 44L"/>
    <s v="INTELSAT 907"/>
    <s v="02/15/2003 7 a.m."/>
    <x v="46"/>
    <s v="Ariane Launch Area 2 | Kourou, French Guiana"/>
    <x v="7"/>
    <x v="7"/>
    <x v="7"/>
  </r>
  <r>
    <s v="Delta IV M | DSCS III A-3"/>
    <x v="0"/>
    <s v="United States Air Force"/>
    <s v="Delta IV M"/>
    <s v="DSCS III A-3"/>
    <s v="03/11/2003 12:59 a.m."/>
    <x v="46"/>
    <s v="Space Launch Complex 37B | Cape Canaveral, FL, USA"/>
    <x v="1"/>
    <x v="1"/>
    <x v="1"/>
  </r>
  <r>
    <s v="H-IIA 2024 | JSE kougaku-1 gouki"/>
    <x v="0"/>
    <s v="Japan Aerospace Exploration Agency"/>
    <s v="H-IIA 2024"/>
    <s v="JSE kougaku-1 gouki"/>
    <s v="03/28/2003 1:27 a.m."/>
    <x v="46"/>
    <s v="Yoshinobu Launch Complex | Tanegashima, Japan"/>
    <x v="5"/>
    <x v="5"/>
    <x v="5"/>
  </r>
  <r>
    <s v="Delta II | GPS IIR-9"/>
    <x v="0"/>
    <s v="United States Air Force"/>
    <s v="Delta II"/>
    <s v="GPS IIR-9"/>
    <s v="03/31/2003 10:09 p.m."/>
    <x v="46"/>
    <s v="Space Launch Complex 17A | Cape Canaveral, FL, USA"/>
    <x v="1"/>
    <x v="1"/>
    <x v="1"/>
  </r>
  <r>
    <s v="Molniya-M | Molniya-1T 92"/>
    <x v="0"/>
    <s v="Progress Rocket Space Center"/>
    <s v="Molniya-M"/>
    <s v="Molniya-1T 92"/>
    <s v="04/02/2003 1:53 a.m."/>
    <x v="46"/>
    <s v="16/2 | Plesetsk Cosmodrome, Russian Federation"/>
    <x v="3"/>
    <x v="3"/>
    <x v="3"/>
  </r>
  <r>
    <s v="Titan IVB | Milstar 6"/>
    <x v="0"/>
    <s v="United States Air Force"/>
    <s v="Titan IVB"/>
    <s v="Milstar 6"/>
    <s v="04/08/2003 1:43 p.m."/>
    <x v="46"/>
    <s v="Space Launch Complex 40 | Cape Canaveral, FL, USA"/>
    <x v="1"/>
    <x v="1"/>
    <x v="1"/>
  </r>
  <r>
    <s v="Ariane 5 G | INSAT-3A &amp; Galaxy 12"/>
    <x v="0"/>
    <s v="Arianespace"/>
    <s v="Ariane 5 G"/>
    <s v="INSAT-3A &amp; Galaxy 12"/>
    <s v="04/09/2003 10:52 p.m."/>
    <x v="46"/>
    <s v="Ariane Launch Area 3 | Kourou, French Guiana"/>
    <x v="7"/>
    <x v="7"/>
    <x v="7"/>
  </r>
  <r>
    <s v="Atlas | Asiasat 4"/>
    <x v="0"/>
    <s v="Lockheed Martin"/>
    <s v="Atlas IIIB"/>
    <s v="Asiasat 4"/>
    <s v="04/12/2003 12:47 a.m."/>
    <x v="46"/>
    <s v="Launch Complex 36B | Cape Canaveral, FL, USA"/>
    <x v="1"/>
    <x v="1"/>
    <x v="1"/>
  </r>
  <r>
    <s v="Proton | US-KMO 6"/>
    <x v="0"/>
    <s v="Khrunichev State Research and Production Space Center"/>
    <s v="Proton"/>
    <s v="US-KMO 6"/>
    <s v="04/24/2003 4:23 a.m."/>
    <x v="46"/>
    <s v="81/24 (81P) | Baikonur Cosmodrome, Republic of Kazakhstan"/>
    <x v="0"/>
    <x v="0"/>
    <x v="0"/>
  </r>
  <r>
    <s v="Soyuz-FG | Soyuz TMA-2"/>
    <x v="0"/>
    <s v="Russian Federal Space Agency (ROSCOSMOS)"/>
    <s v="Soyuz"/>
    <s v="Soyuz TMA-2"/>
    <s v="04/26/2003 3:53 a.m."/>
    <x v="46"/>
    <s v="1/5 | Baikonur Cosmodrome, Republic of Kazakhstan"/>
    <x v="0"/>
    <x v="0"/>
    <x v="0"/>
  </r>
  <r>
    <s v="Pegasus XL | Galaxy Evolution Explorer (GALEX)"/>
    <x v="0"/>
    <s v="Orbital Sciences Corporation"/>
    <s v="Pegasus XL"/>
    <s v="—"/>
    <s v="04/28/2003 noon"/>
    <x v="46"/>
    <s v="Cape Canaveral | Air launch to orbit"/>
    <x v="1"/>
    <x v="1"/>
    <x v="1"/>
  </r>
  <r>
    <s v="GSLV | GSAT-2"/>
    <x v="0"/>
    <s v="Indian Space Research Organization"/>
    <s v="GSLV"/>
    <s v="—"/>
    <s v="05/08/2003 11:28 a.m."/>
    <x v="46"/>
    <s v="Satish Dhawan Space Centre First Launch Pad | Satish Dhawan Space Centre, India"/>
    <x v="8"/>
    <x v="8"/>
    <x v="8"/>
  </r>
  <r>
    <s v="M-V | Hayabusa"/>
    <x v="0"/>
    <s v="Institute of Space and Astronautical Science"/>
    <s v="M-V"/>
    <s v="Hayabusa"/>
    <s v="05/09/2003 4:29 a.m."/>
    <x v="46"/>
    <s v="M-V Pad | Uchinoura Space Center, Japan"/>
    <x v="5"/>
    <x v="5"/>
    <x v="5"/>
  </r>
  <r>
    <s v="Atlas V 401 | Hellas Sat 2"/>
    <x v="0"/>
    <s v="Lockheed Martin"/>
    <s v="Atlas V 401"/>
    <s v="Hellas Sat 2"/>
    <s v="05/13/2003 10:10 p.m."/>
    <x v="46"/>
    <s v="Space Launch Complex 41 | Cape Canaveral, FL, USA"/>
    <x v="1"/>
    <x v="1"/>
    <x v="1"/>
  </r>
  <r>
    <s v="Long March 3A | Beidou Daohang Shiyan Wei. 3"/>
    <x v="0"/>
    <s v="China Aerospace Science and Technology Corporation"/>
    <s v="Long March 3A"/>
    <s v="Beidou Daohang Shiyan Wei. 3"/>
    <s v="05/24/2003 4:34 p.m."/>
    <x v="46"/>
    <s v="Launch Complex 2 (LC-2) | Xichang Satellite Launch Center, People's Republic of China"/>
    <x v="2"/>
    <x v="2"/>
    <x v="2"/>
  </r>
  <r>
    <s v="Soyuz-FG | Mars Express"/>
    <x v="0"/>
    <s v="Russian Federal Space Agency (ROSCOSMOS)"/>
    <s v="Soyuz-FG"/>
    <s v="Mars Express"/>
    <s v="06/02/2003 5:45 p.m."/>
    <x v="46"/>
    <s v="31/6 | Baikonur Cosmodrome, Republic of Kazakhstan"/>
    <x v="0"/>
    <x v="0"/>
    <x v="0"/>
  </r>
  <r>
    <s v="Kosmos-3M | Parus 94"/>
    <x v="0"/>
    <s v="Production Corporation Polyot"/>
    <s v="Kosmos-3M"/>
    <s v="Parus 94"/>
    <s v="06/04/2003 7:23 p.m."/>
    <x v="46"/>
    <s v="132/1 (132L) | Plesetsk Cosmodrome, Russian Federation"/>
    <x v="3"/>
    <x v="3"/>
    <x v="3"/>
  </r>
  <r>
    <s v="Proton-K/Briz-M | AMC 9"/>
    <x v="0"/>
    <s v="Khrunichev State Research and Production Space Center"/>
    <s v="Proton-K/Briz-M"/>
    <s v="AMC 9"/>
    <s v="06/06/2003 10:15 p.m."/>
    <x v="46"/>
    <s v="200/39 (200L) | Baikonur Cosmodrome, Republic of Kazakhstan"/>
    <x v="0"/>
    <x v="0"/>
    <x v="0"/>
  </r>
  <r>
    <s v="Soyuz U | Progress M1-10"/>
    <x v="0"/>
    <s v="Russian Federal Space Agency (ROSCOSMOS)"/>
    <s v="Soyuz U"/>
    <s v="—"/>
    <s v="06/08/2003 10:34 a.m."/>
    <x v="46"/>
    <s v="1/5 | Baikonur Cosmodrome, Republic of Kazakhstan"/>
    <x v="0"/>
    <x v="0"/>
    <x v="0"/>
  </r>
  <r>
    <s v="Zenit | Thuraya 2"/>
    <x v="0"/>
    <s v="Sea Launch"/>
    <s v="Zenit"/>
    <s v="Thuraya 2"/>
    <s v="06/10/2003 1:55 p.m."/>
    <x v="46"/>
    <s v="Launch Platform Odyssey | Sea Launch"/>
    <x v="12"/>
    <x v="12"/>
    <x v="12"/>
  </r>
  <r>
    <s v="Delta II | Spirit Rover"/>
    <x v="0"/>
    <s v="United States Air Force"/>
    <s v="Delta II"/>
    <s v="Spirit Rover"/>
    <s v="06/10/2003 5:58 p.m."/>
    <x v="46"/>
    <s v="Space Launch Complex 17A | Cape Canaveral, FL, USA"/>
    <x v="1"/>
    <x v="1"/>
    <x v="1"/>
  </r>
  <r>
    <s v="Ariane 5 G | Optus and Defence C1 &amp; BSAT-2c"/>
    <x v="0"/>
    <s v="Arianespace"/>
    <s v="Ariane 5 G"/>
    <s v="Optus and Defence C1 &amp; BSAT-2c"/>
    <s v="06/11/2003 10:38 p.m."/>
    <x v="46"/>
    <s v="Ariane Launch Area 3 | Kourou, French Guiana"/>
    <x v="7"/>
    <x v="7"/>
    <x v="7"/>
  </r>
  <r>
    <s v="Molniya-M | Molniya-3 65L"/>
    <x v="0"/>
    <s v="Progress Rocket Space Center"/>
    <s v="Molniya-M"/>
    <s v="Molniya-3 65L"/>
    <s v="06/19/2003 8 p.m."/>
    <x v="46"/>
    <s v="16/2 | Plesetsk Cosmodrome, Russian Federation"/>
    <x v="3"/>
    <x v="3"/>
    <x v="3"/>
  </r>
  <r>
    <s v="Pegasus XL | OrbView-3"/>
    <x v="0"/>
    <s v="Orbital Sciences Corporation"/>
    <s v="Pegasus XL"/>
    <s v="—"/>
    <s v="06/26/2003 6:55 p.m."/>
    <x v="46"/>
    <s v="Vandenberg Space Force Base | Air launch to orbit"/>
    <x v="1"/>
    <x v="1"/>
    <x v="1"/>
  </r>
  <r>
    <s v="Rokot / Briz-KM | Mimosa"/>
    <x v="0"/>
    <s v="Eurockot Launch Services"/>
    <s v="Rokot/Briz-KM"/>
    <s v="Mimosa"/>
    <s v="06/30/2003 2:15 p.m."/>
    <x v="46"/>
    <s v="133/3 (133L) | Plesetsk Cosmodrome, Russian Federation"/>
    <x v="3"/>
    <x v="3"/>
    <x v="3"/>
  </r>
  <r>
    <s v="Delta II | Opportunity Rover"/>
    <x v="0"/>
    <s v="United States Air Force"/>
    <s v="Delta II"/>
    <s v="Opportunity Rover"/>
    <s v="07/08/2003 3:18 a.m."/>
    <x v="46"/>
    <s v="Space Launch Complex 17B | Cape Canaveral, FL, USA"/>
    <x v="1"/>
    <x v="1"/>
    <x v="1"/>
  </r>
  <r>
    <s v="Atlas V 521 | Rainbow 1"/>
    <x v="0"/>
    <s v="Lockheed Martin"/>
    <s v="Atlas V 521"/>
    <s v="Rainbow 1"/>
    <s v="07/17/2003 11:45 p.m."/>
    <x v="46"/>
    <s v="Space Launch Complex 41 | Cape Canaveral, FL, USA"/>
    <x v="1"/>
    <x v="1"/>
    <x v="1"/>
  </r>
  <r>
    <s v="Zenit | Echostar IX"/>
    <x v="0"/>
    <s v="Sea Launch"/>
    <s v="Zenit"/>
    <s v="Echostar IX"/>
    <s v="08/08/2003 3:30 a.m."/>
    <x v="46"/>
    <s v="Launch Platform Odyssey | Sea Launch"/>
    <x v="12"/>
    <x v="12"/>
    <x v="12"/>
  </r>
  <r>
    <s v="Soyuz-U-PVB | Orlets-1 7"/>
    <x v="0"/>
    <s v="Russian Federal Space Agency (ROSCOSMOS)"/>
    <s v="Soyuz-U-PVB"/>
    <s v="Orlets-1 7"/>
    <s v="08/12/2003 2:20 p.m."/>
    <x v="46"/>
    <s v="31/6 | Baikonur Cosmodrome, Republic of Kazakhstan"/>
    <x v="0"/>
    <x v="0"/>
    <x v="0"/>
  </r>
  <r>
    <s v="Pegasus XL | SCISAT-1"/>
    <x v="0"/>
    <s v="Orbital Sciences Corporation"/>
    <s v="Pegasus XL"/>
    <s v="—"/>
    <s v="08/13/2003 2:09 a.m."/>
    <x v="46"/>
    <s v="Vandenberg Space Force Base | Air launch to orbit"/>
    <x v="1"/>
    <x v="1"/>
    <x v="1"/>
  </r>
  <r>
    <s v="Kosmos-3M | Strela-3 133 &amp; 134"/>
    <x v="0"/>
    <s v="Production Corporation Polyot"/>
    <s v="Kosmos-3M"/>
    <s v="Strela-3 133 &amp; 134"/>
    <s v="08/19/2003 10:50 a.m."/>
    <x v="46"/>
    <s v="132/1 (132L) | Plesetsk Cosmodrome, Russian Federation"/>
    <x v="3"/>
    <x v="3"/>
    <x v="3"/>
  </r>
  <r>
    <s v="Delta II | Spitzer Space Telescope"/>
    <x v="0"/>
    <s v="United States Air Force"/>
    <s v="Delta II"/>
    <s v="Spitzer Space Telescope"/>
    <s v="08/25/2003 5:35 a.m."/>
    <x v="46"/>
    <s v="Space Launch Complex 17B | Cape Canaveral, FL, USA"/>
    <x v="1"/>
    <x v="1"/>
    <x v="1"/>
  </r>
  <r>
    <s v="Soyuz U | Progress M-48"/>
    <x v="0"/>
    <s v="Russian Federal Space Agency (ROSCOSMOS)"/>
    <s v="Soyuz U"/>
    <s v="—"/>
    <s v="08/29/2003 1:47 a.m."/>
    <x v="46"/>
    <s v="1/5 | Baikonur Cosmodrome, Republic of Kazakhstan"/>
    <x v="0"/>
    <x v="0"/>
    <x v="0"/>
  </r>
  <r>
    <s v="Delta IV M | DSCS III B-6"/>
    <x v="0"/>
    <s v="United States Air Force"/>
    <s v="Delta IV M"/>
    <s v="DSCS III B-6"/>
    <s v="08/29/2003 11:13 p.m."/>
    <x v="46"/>
    <s v="Space Launch Complex 37B | Cape Canaveral, FL, USA"/>
    <x v="1"/>
    <x v="1"/>
    <x v="1"/>
  </r>
  <r>
    <s v="Titan IVB | NROL-19"/>
    <x v="0"/>
    <s v="United States Air Force"/>
    <s v="Titan IVB"/>
    <s v="NROL-19 (Orion 5)"/>
    <s v="09/09/2003 4:29 a.m."/>
    <x v="46"/>
    <s v="Space Launch Complex 40 | Cape Canaveral, FL, USA"/>
    <x v="1"/>
    <x v="1"/>
    <x v="1"/>
  </r>
  <r>
    <s v="Kaituozhe-1 | Hangtian Tsinghua 1-02"/>
    <x v="1"/>
    <s v="China Aerospace Science and Technology Corporation"/>
    <s v="Kaituozhe-1"/>
    <s v="Hangtian Tsinghua 1-02"/>
    <s v="09/16/2003 10:30 a.m."/>
    <x v="46"/>
    <s v="Unknown Pad | Taiyuan, People's Republic of China"/>
    <x v="2"/>
    <x v="2"/>
    <x v="2"/>
  </r>
  <r>
    <s v="Kosmos-3M | Mozhaets-4"/>
    <x v="0"/>
    <s v="Production Corporation Polyot"/>
    <s v="Kosmos-3M"/>
    <s v="Mozhaets-4"/>
    <s v="09/27/2003 6:11 a.m."/>
    <x v="46"/>
    <s v="132/1 (132L) | Plesetsk Cosmodrome, Russian Federation"/>
    <x v="3"/>
    <x v="3"/>
    <x v="3"/>
  </r>
  <r>
    <s v="Ariane 5 G | INSAT-3E, eBird 1, SMART-1"/>
    <x v="0"/>
    <s v="Arianespace"/>
    <s v="Ariane 5 G"/>
    <s v="INSAT-3A"/>
    <s v="09/27/2003 11:14 p.m."/>
    <x v="46"/>
    <s v="Ariane Launch Area 3 | Kourou, French Guiana"/>
    <x v="7"/>
    <x v="7"/>
    <x v="7"/>
  </r>
  <r>
    <s v="Zenit | Galaxy 13"/>
    <x v="0"/>
    <s v="Sea Launch"/>
    <s v="Zenit"/>
    <s v="Galaxy 13"/>
    <s v="10/01/2003 4:02 a.m."/>
    <x v="46"/>
    <s v="Launch Platform Odyssey | Sea Launch"/>
    <x v="12"/>
    <x v="12"/>
    <x v="12"/>
  </r>
  <r>
    <s v="Long March 2F | Shenzhou-5"/>
    <x v="0"/>
    <s v="China Aerospace Science and Technology Corporation"/>
    <s v="Long March 2F"/>
    <s v="Shenzhou-5"/>
    <s v="10/15/2003 1 a.m."/>
    <x v="46"/>
    <s v="Launch Area 4 (SLS-1 / 921) | Jiuquan, People's Republic of China"/>
    <x v="2"/>
    <x v="2"/>
    <x v="2"/>
  </r>
  <r>
    <s v="PSLV | Resourcesat"/>
    <x v="0"/>
    <s v="Indian Space Research Organization"/>
    <s v="PSLV"/>
    <s v="Resourcesat"/>
    <s v="10/17/2003 4:52 a.m."/>
    <x v="46"/>
    <s v="Satish Dhawan Space Centre First Launch Pad | Satish Dhawan Space Centre, India"/>
    <x v="8"/>
    <x v="8"/>
    <x v="8"/>
  </r>
  <r>
    <s v="Soyuz-FG | Soyuz TMA-3"/>
    <x v="0"/>
    <s v="Russian Federal Space Agency (ROSCOSMOS)"/>
    <s v="Soyuz"/>
    <s v="Soyuz TMA-3"/>
    <s v="10/18/2003 5:38 a.m."/>
    <x v="46"/>
    <s v="1/5 | Baikonur Cosmodrome, Republic of Kazakhstan"/>
    <x v="0"/>
    <x v="0"/>
    <x v="0"/>
  </r>
  <r>
    <s v="Titan II SLV | DMSP F-16"/>
    <x v="0"/>
    <s v="United States Air Force"/>
    <s v="Titan II SLV"/>
    <s v="DMSP F-16"/>
    <s v="10/18/2003 4:17 p.m."/>
    <x v="46"/>
    <s v="Space Launch Complex 4W | Vandenberg SFB, CA, USA"/>
    <x v="1"/>
    <x v="1"/>
    <x v="1"/>
  </r>
  <r>
    <s v="Long March 4B | Zi Yuan 1-2"/>
    <x v="0"/>
    <s v="China Aerospace Science and Technology Corporation"/>
    <s v="Long March 4B"/>
    <s v="Zi Yuan 1-2"/>
    <s v="10/21/2003 3:16 a.m."/>
    <x v="46"/>
    <s v="Launch Complex 7 | Taiyuan, People's Republic of China"/>
    <x v="2"/>
    <x v="2"/>
    <x v="2"/>
  </r>
  <r>
    <s v="Rokot / Briz-KM | SERVIS-1"/>
    <x v="0"/>
    <s v="Eurockot Launch Services"/>
    <s v="Rokot/Briz-KM"/>
    <s v="SERVIS-1"/>
    <s v="10/30/2003 1:43 p.m."/>
    <x v="46"/>
    <s v="133/3 (133L) | Plesetsk Cosmodrome, Russian Federation"/>
    <x v="3"/>
    <x v="3"/>
    <x v="3"/>
  </r>
  <r>
    <s v="Long March 2D | Fanhui Shi Weixing (18)"/>
    <x v="0"/>
    <s v="China Aerospace Science and Technology Corporation"/>
    <s v="Long March 2D"/>
    <s v="Fanhui Shi Weixing (18)"/>
    <s v="11/03/2003 7:20 a.m."/>
    <x v="46"/>
    <s v="Launch Area 4 (SLS-2 / 603) | Jiuquan, People's Republic of China"/>
    <x v="2"/>
    <x v="2"/>
    <x v="2"/>
  </r>
  <r>
    <s v="Long March 3A | Zhongxing 20"/>
    <x v="0"/>
    <s v="China Aerospace Science and Technology Corporation"/>
    <s v="Long March 3A"/>
    <s v="Zhongxing 20"/>
    <s v="11/14/2003 4:01 p.m."/>
    <x v="46"/>
    <s v="Launch Complex 2 (LC-2) | Xichang Satellite Launch Center, People's Republic of China"/>
    <x v="2"/>
    <x v="2"/>
    <x v="2"/>
  </r>
  <r>
    <s v="Proton-K/DM-2M | Yamal-202"/>
    <x v="0"/>
    <s v="Khrunichev State Research and Production Space Center"/>
    <s v="Proton-K/DM-2M"/>
    <s v="Yamal-202"/>
    <s v="11/24/2003 6:22 a.m."/>
    <x v="46"/>
    <s v="81/23 (81L) | Baikonur Cosmodrome, Republic of Kazakhstan"/>
    <x v="0"/>
    <x v="0"/>
    <x v="0"/>
  </r>
  <r>
    <s v="H-IIA 2024 | JSE kougaku-2 gouki"/>
    <x v="1"/>
    <s v="Japan Aerospace Exploration Agency"/>
    <s v="H-IIA 2024"/>
    <s v="JSE kougaku-2 gouki"/>
    <s v="11/29/2003 4:33 a.m."/>
    <x v="46"/>
    <s v="Yoshinobu Launch Complex | Tanegashima, Japan"/>
    <x v="5"/>
    <x v="5"/>
    <x v="5"/>
  </r>
  <r>
    <s v="Atlas IIAS | NROL-18"/>
    <x v="0"/>
    <s v="Lockheed Martin"/>
    <s v="Atlas IIAS"/>
    <s v="NROL-18 (Intruder 6A &amp; 6B)"/>
    <s v="12/02/2003 10:04 a.m."/>
    <x v="46"/>
    <s v="Space Launch Complex 3E | Vandenberg SFB, CA, USA"/>
    <x v="1"/>
    <x v="1"/>
    <x v="1"/>
  </r>
  <r>
    <s v="Strela | Gruzomaket"/>
    <x v="0"/>
    <s v="Khrunichev State Research and Production Space Center"/>
    <s v="Strela"/>
    <s v="Gruzomaket"/>
    <s v="12/05/2003 6 a.m."/>
    <x v="46"/>
    <s v="175/59 | Baikonur Cosmodrome, Republic of Kazakhstan"/>
    <x v="0"/>
    <x v="0"/>
    <x v="0"/>
  </r>
  <r>
    <s v="Proton-K/Briz-M | Uragan 83, 84 &amp; Uragan-M 2"/>
    <x v="0"/>
    <s v="Khrunichev State Research and Production Space Center"/>
    <s v="Proton-K/Briz-M"/>
    <s v="Uragan 83, 84 &amp; Uragan-M 2"/>
    <s v="12/10/2003 5:42 p.m."/>
    <x v="46"/>
    <s v="81/24 (81P) | Baikonur Cosmodrome, Republic of Kazakhstan"/>
    <x v="0"/>
    <x v="0"/>
    <x v="0"/>
  </r>
  <r>
    <s v="Atlas | UHF F/O F11"/>
    <x v="0"/>
    <s v="Lockheed Martin"/>
    <s v="Atlas IIIB"/>
    <s v="UHF F/O F11"/>
    <s v="12/18/2003 2:30 a.m."/>
    <x v="46"/>
    <s v="Launch Complex 36B | Cape Canaveral, FL, USA"/>
    <x v="1"/>
    <x v="1"/>
    <x v="1"/>
  </r>
  <r>
    <s v="Delta II | GPS IIR-10"/>
    <x v="0"/>
    <s v="United States Air Force"/>
    <s v="Delta II"/>
    <s v="GPS IIR-10"/>
    <s v="12/21/2003 8:05 a.m."/>
    <x v="46"/>
    <s v="Space Launch Complex 17A | Cape Canaveral, FL, USA"/>
    <x v="1"/>
    <x v="1"/>
    <x v="1"/>
  </r>
  <r>
    <s v="Soyuz-FG | Amos 2"/>
    <x v="0"/>
    <s v="Russian Federal Space Agency (ROSCOSMOS)"/>
    <s v="Soyuz-FG"/>
    <s v="Amos 2"/>
    <s v="12/27/2003 9:30 p.m."/>
    <x v="46"/>
    <s v="31/6 | Baikonur Cosmodrome, Republic of Kazakhstan"/>
    <x v="0"/>
    <x v="0"/>
    <x v="0"/>
  </r>
  <r>
    <s v="Proton-K/DM-2M | Ekspress AM-22"/>
    <x v="0"/>
    <s v="Khrunichev State Research and Production Space Center"/>
    <s v="Proton-K/DM-2M"/>
    <s v="Ekspress AM-22"/>
    <s v="12/28/2003 11 p.m."/>
    <x v="46"/>
    <s v="200/39 (200L) | Baikonur Cosmodrome, Republic of Kazakhstan"/>
    <x v="0"/>
    <x v="0"/>
    <x v="0"/>
  </r>
  <r>
    <s v="Long March 2 | Tan Ce 1"/>
    <x v="0"/>
    <s v="China Aerospace Science and Technology Corporation"/>
    <s v="Long March 2"/>
    <s v="Tan Ce 1"/>
    <s v="12/29/2003 7:06 p.m."/>
    <x v="46"/>
    <s v="Unknown Pad | Xichang Satellite Launch Center, People's Republic of China"/>
    <x v="2"/>
    <x v="2"/>
    <x v="2"/>
  </r>
  <r>
    <s v="Zenit | Estrela do Sul 1"/>
    <x v="0"/>
    <s v="Sea Launch"/>
    <s v="Zenit"/>
    <s v="Estrela do Sul 1"/>
    <s v="01/11/2004 4:12 a.m."/>
    <x v="47"/>
    <s v="Launch Platform Odyssey | Sea Launch"/>
    <x v="12"/>
    <x v="12"/>
    <x v="12"/>
  </r>
  <r>
    <s v="Soyuz U | Progress M1-11"/>
    <x v="0"/>
    <s v="Russian Federal Space Agency (ROSCOSMOS)"/>
    <s v="Soyuz U"/>
    <s v="—"/>
    <s v="01/29/2004 11:58 a.m."/>
    <x v="47"/>
    <s v="1/5 | Baikonur Cosmodrome, Republic of Kazakhstan"/>
    <x v="0"/>
    <x v="0"/>
    <x v="0"/>
  </r>
  <r>
    <s v="Atlas IIAS | AMC 10"/>
    <x v="0"/>
    <s v="Lockheed Martin"/>
    <s v="Atlas IIAS"/>
    <s v="AMC 10"/>
    <s v="02/05/2004 11:46 p.m."/>
    <x v="47"/>
    <s v="Launch Complex 36A | Cape Canaveral, FL, USA"/>
    <x v="1"/>
    <x v="1"/>
    <x v="1"/>
  </r>
  <r>
    <s v="Titan 402B IUS | DSP 22"/>
    <x v="0"/>
    <s v="United States Air Force"/>
    <s v="Titan 402B IUS"/>
    <s v="DSP 22"/>
    <s v="02/14/2004 6:50 p.m."/>
    <x v="47"/>
    <s v="Space Launch Complex 40 | Cape Canaveral, FL, USA"/>
    <x v="1"/>
    <x v="1"/>
    <x v="1"/>
  </r>
  <r>
    <s v="Molniya-M | Molniya-1T 93"/>
    <x v="0"/>
    <s v="Progress Rocket Space Center"/>
    <s v="Molniya-M"/>
    <s v="Molniya-1T 93"/>
    <s v="02/18/2004 7:05 a.m."/>
    <x v="47"/>
    <s v="16/2 | Plesetsk Cosmodrome, Russian Federation"/>
    <x v="3"/>
    <x v="3"/>
    <x v="3"/>
  </r>
  <r>
    <s v="Ariane 5 G+ | Rosetta"/>
    <x v="0"/>
    <s v="Arianespace"/>
    <s v="Ariane 5 G+"/>
    <s v="Rosetta"/>
    <s v="03/02/2004 7:17 a.m."/>
    <x v="47"/>
    <s v="Ariane Launch Area 3 | Kourou, French Guiana"/>
    <x v="7"/>
    <x v="7"/>
    <x v="7"/>
  </r>
  <r>
    <s v="Atlas Agena B | MBSAT"/>
    <x v="0"/>
    <s v="Lockheed Martin"/>
    <s v="Atlas IIIA"/>
    <s v="MBSAT"/>
    <s v="03/13/2004 5:40 a.m."/>
    <x v="47"/>
    <s v="Launch Complex 36B | Cape Canaveral, FL, USA"/>
    <x v="1"/>
    <x v="1"/>
    <x v="1"/>
  </r>
  <r>
    <s v="Proton-M | Eutelsat W3A"/>
    <x v="0"/>
    <s v="Khrunichev State Research and Production Space Center"/>
    <s v="Proton-M"/>
    <s v="Eutelsat W3A"/>
    <s v="03/15/2004 11:06 p.m."/>
    <x v="47"/>
    <s v="81/24 (81P) | Baikonur Cosmodrome, Republic of Kazakhstan"/>
    <x v="0"/>
    <x v="0"/>
    <x v="0"/>
  </r>
  <r>
    <s v="Delta II | GPS IIR-11"/>
    <x v="0"/>
    <s v="United States Air Force"/>
    <s v="Delta II"/>
    <s v="GPS IIR-11"/>
    <s v="03/20/2004 5:53 p.m."/>
    <x v="47"/>
    <s v="Space Launch Complex 17B | Cape Canaveral, FL, USA"/>
    <x v="1"/>
    <x v="1"/>
    <x v="1"/>
  </r>
  <r>
    <s v="Proton | Raduga-1 7"/>
    <x v="0"/>
    <s v="Khrunichev State Research and Production Space Center"/>
    <s v="Proton"/>
    <s v="Raduga-1 7"/>
    <s v="03/27/2004 3:30 a.m."/>
    <x v="47"/>
    <s v="81/23 (81L) | Baikonur Cosmodrome, Republic of Kazakhstan"/>
    <x v="0"/>
    <x v="0"/>
    <x v="0"/>
  </r>
  <r>
    <s v="Atlas IIAS | Superbird A2"/>
    <x v="0"/>
    <s v="Lockheed Martin"/>
    <s v="Atlas IIAS"/>
    <s v="Superbird A2"/>
    <s v="04/16/2004 12:45 a.m."/>
    <x v="47"/>
    <s v="Launch Complex 36A | Cape Canaveral, FL, USA"/>
    <x v="1"/>
    <x v="1"/>
    <x v="1"/>
  </r>
  <r>
    <s v="Long March 2 | Shiyan Weixing 1"/>
    <x v="0"/>
    <s v="China Aerospace Science and Technology Corporation"/>
    <s v="Long March 2"/>
    <s v="Shiyan Weixing 1"/>
    <s v="04/18/2004 3:59 p.m."/>
    <x v="47"/>
    <s v="Unknown Pad | Xichang Satellite Launch Center, People's Republic of China"/>
    <x v="2"/>
    <x v="2"/>
    <x v="2"/>
  </r>
  <r>
    <s v="Soyuz-FG | Soyuz TMA-4"/>
    <x v="0"/>
    <s v="Russian Federal Space Agency (ROSCOSMOS)"/>
    <s v="Soyuz"/>
    <s v="Soyuz TMA-4"/>
    <s v="04/19/2004 3:19 a.m."/>
    <x v="47"/>
    <s v="1/5 | Baikonur Cosmodrome, Republic of Kazakhstan"/>
    <x v="0"/>
    <x v="0"/>
    <x v="0"/>
  </r>
  <r>
    <s v="Delta II | Gravity Probe B"/>
    <x v="0"/>
    <s v="United States Air Force"/>
    <s v="Delta II"/>
    <s v="Gravity Probe B"/>
    <s v="04/20/2004 4:57 p.m."/>
    <x v="47"/>
    <s v="Space Launch Complex 2W | Vandenberg SFB, CA, USA"/>
    <x v="1"/>
    <x v="1"/>
    <x v="1"/>
  </r>
  <r>
    <s v="Proton-K/DM-2M | Ekspress AM-11"/>
    <x v="0"/>
    <s v="Khrunichev State Research and Production Space Center"/>
    <s v="Proton-K/DM-2M"/>
    <s v="Ekspress AM-11"/>
    <s v="04/26/2004 8:37 p.m."/>
    <x v="47"/>
    <s v="200/39 (200L) | Baikonur Cosmodrome, Republic of Kazakhstan"/>
    <x v="0"/>
    <x v="0"/>
    <x v="0"/>
  </r>
  <r>
    <s v="Zenit | DirecTV 7S"/>
    <x v="0"/>
    <s v="Sea Launch"/>
    <s v="Zenit"/>
    <s v="DirecTV 7S"/>
    <s v="05/04/2004 12:42 p.m."/>
    <x v="47"/>
    <s v="Launch Platform Odyssey | Sea Launch"/>
    <x v="12"/>
    <x v="12"/>
    <x v="12"/>
  </r>
  <r>
    <s v="Atlas IIAS | AMC 11"/>
    <x v="0"/>
    <s v="Lockheed Martin"/>
    <s v="Atlas IIAS"/>
    <s v="AMC 11"/>
    <s v="05/19/2004 10:22 p.m."/>
    <x v="47"/>
    <s v="Launch Complex 36B | Cape Canaveral, FL, USA"/>
    <x v="1"/>
    <x v="1"/>
    <x v="1"/>
  </r>
  <r>
    <s v="Taurus 3210 | Formosat-2"/>
    <x v="0"/>
    <s v="Orbital Sciences Corporation"/>
    <s v="Taurus 3210"/>
    <s v="Formosat-2"/>
    <s v="05/20/2004 5:47 p.m."/>
    <x v="47"/>
    <s v="Space Launch Complex 576E | Vandenberg SFB, CA, USA"/>
    <x v="1"/>
    <x v="1"/>
    <x v="1"/>
  </r>
  <r>
    <s v="Soyuz U | Progress M-49"/>
    <x v="0"/>
    <s v="Russian Federal Space Agency (ROSCOSMOS)"/>
    <s v="Soyuz U"/>
    <s v="—"/>
    <s v="05/25/2004 12:34 p.m."/>
    <x v="47"/>
    <s v="1/5 | Baikonur Cosmodrome, Republic of Kazakhstan"/>
    <x v="0"/>
    <x v="0"/>
    <x v="0"/>
  </r>
  <r>
    <s v="Tsiklon-2 | US-PM 12"/>
    <x v="0"/>
    <s v="Russian Federal Space Agency (ROSCOSMOS)"/>
    <s v="Tsiklon-2"/>
    <s v="US-PM 12"/>
    <s v="05/28/2004 6 a.m."/>
    <x v="47"/>
    <s v="90/20 | Baikonur Cosmodrome, Republic of Kazakhstan"/>
    <x v="0"/>
    <x v="0"/>
    <x v="0"/>
  </r>
  <r>
    <s v="Zenit-2 | Tselina-2 22"/>
    <x v="0"/>
    <s v="Russian Federal Space Agency (ROSCOSMOS)"/>
    <s v="Zenit-2"/>
    <s v="Tselina-2 22"/>
    <s v="06/10/2004 1:28 a.m."/>
    <x v="47"/>
    <s v="45/1 | Baikonur Cosmodrome, Republic of Kazakhstan"/>
    <x v="0"/>
    <x v="0"/>
    <x v="0"/>
  </r>
  <r>
    <s v="Proton-M Briz-M | INTELSAT 10-02"/>
    <x v="0"/>
    <s v="Khrunichev State Research and Production Space Center"/>
    <s v="Proton-M Briz-M"/>
    <s v="INTELSAT 10-02"/>
    <s v="06/16/2004 10:27 p.m."/>
    <x v="47"/>
    <s v="200/39 (200L) | Baikonur Cosmodrome, Republic of Kazakhstan"/>
    <x v="0"/>
    <x v="0"/>
    <x v="0"/>
  </r>
  <r>
    <s v="Delta II | GPS IIR-12"/>
    <x v="0"/>
    <s v="United States Air Force"/>
    <s v="Delta II"/>
    <s v="GPS IIR-12"/>
    <s v="06/23/2004 10:54 p.m."/>
    <x v="47"/>
    <s v="Space Launch Complex 17B | Cape Canaveral, FL, USA"/>
    <x v="1"/>
    <x v="1"/>
    <x v="1"/>
  </r>
  <r>
    <s v="Zenit | Telstar 18"/>
    <x v="0"/>
    <s v="Sea Launch"/>
    <s v="Zenit"/>
    <s v="Telstar 18"/>
    <s v="06/29/2004 3:58 a.m."/>
    <x v="47"/>
    <s v="Launch Platform Odyssey | Sea Launch"/>
    <x v="12"/>
    <x v="12"/>
    <x v="12"/>
  </r>
  <r>
    <s v="Dnepr | Aprizesat-2"/>
    <x v="0"/>
    <s v="ISC Kosmotras"/>
    <s v="Dnepr"/>
    <s v="Aprizesat-2"/>
    <s v="06/29/2004 6:30 a.m."/>
    <x v="47"/>
    <s v="109/95 | Baikonur Cosmodrome, Republic of Kazakhstan"/>
    <x v="0"/>
    <x v="0"/>
    <x v="0"/>
  </r>
  <r>
    <s v="Delta 7920-10L | Aura"/>
    <x v="0"/>
    <s v="United States Air Force"/>
    <s v="Delta 7920-10L"/>
    <s v="Aura"/>
    <s v="07/15/2004 10:01 a.m."/>
    <x v="47"/>
    <s v="Space Launch Complex 2W | Vandenberg SFB, CA, USA"/>
    <x v="1"/>
    <x v="1"/>
    <x v="1"/>
  </r>
  <r>
    <s v="Ariane 5 G+ | Anik F2"/>
    <x v="0"/>
    <s v="Arianespace"/>
    <s v="Ariane 5 G+"/>
    <s v="Anik F2"/>
    <s v="07/18/2004 12:44 a.m."/>
    <x v="47"/>
    <s v="Ariane Launch Area 3 | Kourou, French Guiana"/>
    <x v="7"/>
    <x v="7"/>
    <x v="7"/>
  </r>
  <r>
    <s v="Kosmos-3M | Parus 95"/>
    <x v="0"/>
    <s v="Production Corporation Polyot"/>
    <s v="Kosmos-3M"/>
    <s v="Parus 95"/>
    <s v="07/22/2004 5:46 p.m."/>
    <x v="47"/>
    <s v="132/1 (132L) | Plesetsk Cosmodrome, Russian Federation"/>
    <x v="3"/>
    <x v="3"/>
    <x v="3"/>
  </r>
  <r>
    <s v="Long March 2 | Tan Ce 2"/>
    <x v="0"/>
    <s v="China Aerospace Science and Technology Corporation"/>
    <s v="Long March 2"/>
    <s v="Tan Ce 2"/>
    <s v="07/25/2004 7:05 a.m."/>
    <x v="47"/>
    <s v="Launch Complex 7 | Taiyuan, People's Republic of China"/>
    <x v="2"/>
    <x v="2"/>
    <x v="2"/>
  </r>
  <r>
    <s v="Delta II | Messenger"/>
    <x v="0"/>
    <s v="United States Air Force"/>
    <s v="Delta II"/>
    <s v="Messenger"/>
    <s v="08/03/2004 6:15 a.m."/>
    <x v="47"/>
    <s v="Space Launch Complex 17B | Cape Canaveral, FL, USA"/>
    <x v="1"/>
    <x v="1"/>
    <x v="1"/>
  </r>
  <r>
    <s v="Proton-M Briz-M | Amazonas-1"/>
    <x v="0"/>
    <s v="Khrunichev State Research and Production Space Center"/>
    <s v="Proton-M Briz-M"/>
    <s v="Amazonas-1"/>
    <s v="08/04/2004 10:32 p.m."/>
    <x v="47"/>
    <s v="200/39 (200L) | Baikonur Cosmodrome, Republic of Kazakhstan"/>
    <x v="0"/>
    <x v="0"/>
    <x v="0"/>
  </r>
  <r>
    <s v="Soyuz U | Progress M-50"/>
    <x v="0"/>
    <s v="Russian Federal Space Agency (ROSCOSMOS)"/>
    <s v="Soyuz U"/>
    <s v="—"/>
    <s v="08/11/2004 5:03 a.m."/>
    <x v="47"/>
    <s v="1/5 | Baikonur Cosmodrome, Republic of Kazakhstan"/>
    <x v="0"/>
    <x v="0"/>
    <x v="0"/>
  </r>
  <r>
    <s v="Long March 2 | Fanhui Shi Weixing (19)"/>
    <x v="0"/>
    <s v="China Aerospace Science and Technology Corporation"/>
    <s v="Long March 2"/>
    <s v="Fanhui Shi Weixing (19)"/>
    <s v="08/29/2004 7:50 a.m."/>
    <x v="47"/>
    <s v="Launch Area 4 (SLS-2 / 603) | Jiuquan, People's Republic of China"/>
    <x v="2"/>
    <x v="2"/>
    <x v="2"/>
  </r>
  <r>
    <s v="Atlas IIAS | NROL-1"/>
    <x v="0"/>
    <s v="Lockheed Martin"/>
    <s v="Atlas IIAS"/>
    <s v="NROL-1 (Quasar 15)"/>
    <s v="08/31/2004 11:17 p.m."/>
    <x v="47"/>
    <s v="Launch Complex 36A | Cape Canaveral, FL, USA"/>
    <x v="1"/>
    <x v="1"/>
    <x v="1"/>
  </r>
  <r>
    <s v="Shavit-2 | Ofeq-6"/>
    <x v="1"/>
    <s v="Israeli Space Agency"/>
    <s v="Shavit-2"/>
    <s v="Ofeq-6"/>
    <s v="09/06/2004 10:53 a.m."/>
    <x v="47"/>
    <s v="Unknown Pad | Palmachim Airbase, State of Israel"/>
    <x v="9"/>
    <x v="9"/>
    <x v="9"/>
  </r>
  <r>
    <s v="Long March 4B | Shi Jian 6A &amp; 6B"/>
    <x v="0"/>
    <s v="China Aerospace Science and Technology Corporation"/>
    <s v="Long March 4B"/>
    <s v="Shi Jian 6A &amp; 6B"/>
    <s v="09/08/2004 11:14 p.m."/>
    <x v="47"/>
    <s v="Launch Complex 7 | Taiyuan, People's Republic of China"/>
    <x v="2"/>
    <x v="2"/>
    <x v="2"/>
  </r>
  <r>
    <s v="GSLV | GSAT-3"/>
    <x v="0"/>
    <s v="Indian Space Research Organization"/>
    <s v="GSLV"/>
    <s v="—"/>
    <s v="09/20/2004 10:31 a.m."/>
    <x v="47"/>
    <s v="Satish Dhawan Space Centre First Launch Pad | Satish Dhawan Space Centre, India"/>
    <x v="8"/>
    <x v="8"/>
    <x v="8"/>
  </r>
  <r>
    <s v="Kosmos-3M | Strela-3 135 to 136"/>
    <x v="0"/>
    <s v="Production Corporation Polyot"/>
    <s v="Kosmos-3M"/>
    <s v="Strela-3 135 to 136"/>
    <s v="09/23/2004 3:07 p.m."/>
    <x v="47"/>
    <s v="132/1 (132L) | Plesetsk Cosmodrome, Russian Federation"/>
    <x v="3"/>
    <x v="3"/>
    <x v="3"/>
  </r>
  <r>
    <s v="Soyuz-U-PVB | Yantar-4K2M 1"/>
    <x v="0"/>
    <s v="Russian Space Forces"/>
    <s v="Soyuz-U-PVB"/>
    <s v="Yantar-4K2M 1"/>
    <s v="09/24/2004 4:50 p.m."/>
    <x v="47"/>
    <s v="16/2 | Plesetsk Cosmodrome, Russian Federation"/>
    <x v="3"/>
    <x v="3"/>
    <x v="3"/>
  </r>
  <r>
    <s v="Long March 2D | Fanhui Shi Weixing (20)"/>
    <x v="0"/>
    <s v="China Aerospace Science and Technology Corporation"/>
    <s v="Long March 2D"/>
    <s v="Fanhui Shi Weixing (20)"/>
    <s v="09/27/2004 8 a.m."/>
    <x v="47"/>
    <s v="Launch Area 4 (SLS-2 / 603) | Jiuquan, People's Republic of China"/>
    <x v="2"/>
    <x v="2"/>
    <x v="2"/>
  </r>
  <r>
    <s v="Soyuz-FG | Soyuz TMA-5"/>
    <x v="0"/>
    <s v="Russian Federal Space Agency (ROSCOSMOS)"/>
    <s v="Soyuz"/>
    <s v="Soyuz TMA-5"/>
    <s v="10/14/2004 3:06 a.m."/>
    <x v="47"/>
    <s v="1/5 | Baikonur Cosmodrome, Republic of Kazakhstan"/>
    <x v="0"/>
    <x v="0"/>
    <x v="0"/>
  </r>
  <r>
    <s v="Proton-M Briz-M | AMC 15"/>
    <x v="0"/>
    <s v="Khrunichev State Research and Production Space Center"/>
    <s v="Proton-M Briz-M"/>
    <s v="AMC 15"/>
    <s v="10/14/2004 9:23 p.m."/>
    <x v="47"/>
    <s v="200/39 (200L) | Baikonur Cosmodrome, Republic of Kazakhstan"/>
    <x v="0"/>
    <x v="0"/>
    <x v="0"/>
  </r>
  <r>
    <s v="Long March 3A | Feng Yun 2C"/>
    <x v="0"/>
    <s v="China Aerospace Science and Technology Corporation"/>
    <s v="Long March 3A"/>
    <s v="Feng Yun 2C"/>
    <s v="10/19/2004 1:20 a.m."/>
    <x v="47"/>
    <s v="Launch Complex 2 (LC-2) | Xichang Satellite Launch Center, People's Republic of China"/>
    <x v="2"/>
    <x v="2"/>
    <x v="2"/>
  </r>
  <r>
    <s v="Proton-K/DM-2M | Ekspress AM-1"/>
    <x v="0"/>
    <s v="Khrunichev State Research and Production Space Center"/>
    <s v="Proton-K/DM-2M"/>
    <s v="Ekspress AM-1"/>
    <s v="10/29/2004 10:11 p.m."/>
    <x v="47"/>
    <s v="200/39 (200L) | Baikonur Cosmodrome, Republic of Kazakhstan"/>
    <x v="0"/>
    <x v="0"/>
    <x v="0"/>
  </r>
  <r>
    <s v="Long March 4B | Zi Yuan 2-3"/>
    <x v="0"/>
    <s v="China Aerospace Science and Technology Corporation"/>
    <s v="Long March 4B"/>
    <s v="Zi Yuan 2-3"/>
    <s v="11/06/2004 3:10 a.m."/>
    <x v="47"/>
    <s v="Launch Complex 7 | Taiyuan, People's Republic of China"/>
    <x v="2"/>
    <x v="2"/>
    <x v="2"/>
  </r>
  <r>
    <s v="Delta II | GPS IIR-13"/>
    <x v="0"/>
    <s v="United States Air Force"/>
    <s v="Delta II"/>
    <s v="GPS IIR-13"/>
    <s v="11/06/2004 5:39 a.m."/>
    <x v="47"/>
    <s v="Space Launch Complex 17B | Cape Canaveral, FL, USA"/>
    <x v="1"/>
    <x v="1"/>
    <x v="1"/>
  </r>
  <r>
    <s v="Soyuz 2.1a | GVM Oblik"/>
    <x v="0"/>
    <s v="Russian Space Forces"/>
    <s v="Soyuz 2.1a"/>
    <s v="GVM Oblik"/>
    <s v="11/08/2004 5:29 p.m."/>
    <x v="47"/>
    <s v="43/4 (43R) | Plesetsk Cosmodrome, Russian Federation"/>
    <x v="3"/>
    <x v="3"/>
    <x v="3"/>
  </r>
  <r>
    <s v="Long March 2 | Shiyan Weixing 2"/>
    <x v="0"/>
    <s v="China Aerospace Science and Technology Corporation"/>
    <s v="Long March 2"/>
    <s v="Shiyan Weixing 2"/>
    <s v="11/18/2004 10:45 a.m."/>
    <x v="47"/>
    <s v="Unknown Pad | Xichang Satellite Launch Center, People's Republic of China"/>
    <x v="2"/>
    <x v="2"/>
    <x v="2"/>
  </r>
  <r>
    <s v="Delta II | Swift"/>
    <x v="0"/>
    <s v="United States Air Force"/>
    <s v="Delta II"/>
    <s v="Swift"/>
    <s v="11/20/2004 5:16 p.m."/>
    <x v="47"/>
    <s v="Space Launch Complex 17A | Cape Canaveral, FL, USA"/>
    <x v="1"/>
    <x v="1"/>
    <x v="1"/>
  </r>
  <r>
    <s v="Atlas V 521 | AMC 16"/>
    <x v="0"/>
    <s v="Lockheed Martin"/>
    <s v="Atlas V 521"/>
    <s v="AMC 16"/>
    <s v="12/17/2004 12:07 p.m."/>
    <x v="47"/>
    <s v="Space Launch Complex 41 | Cape Canaveral, FL, USA"/>
    <x v="1"/>
    <x v="1"/>
    <x v="1"/>
  </r>
  <r>
    <s v="Ariane 5 G+ | Helios 2A, Essaim 1, 2, 3, 4, PARASOL, Nanosat 01"/>
    <x v="0"/>
    <s v="Arianespace"/>
    <s v="Ariane 5 G+"/>
    <s v="Helios 2A, Essaim 1-4, PARASOL, Nanosat 01"/>
    <s v="12/18/2004 4:26 p.m."/>
    <x v="47"/>
    <s v="Ariane Launch Area 3 | Kourou, French Guiana"/>
    <x v="7"/>
    <x v="7"/>
    <x v="7"/>
  </r>
  <r>
    <s v="Delta IV Heavy | Demosat and 3CS-1 &amp; 2"/>
    <x v="2"/>
    <s v="Boeing"/>
    <s v="Delta IV Heavy"/>
    <s v="—"/>
    <s v="12/21/2004 9:50 p.m."/>
    <x v="47"/>
    <s v="Space Launch Complex 37B | Cape Canaveral, FL, USA"/>
    <x v="1"/>
    <x v="1"/>
    <x v="1"/>
  </r>
  <r>
    <s v="Soyuz U | Progress M-51"/>
    <x v="0"/>
    <s v="Russian Federal Space Agency (ROSCOSMOS)"/>
    <s v="Soyuz U"/>
    <s v="—"/>
    <s v="12/23/2004 10:19 p.m."/>
    <x v="47"/>
    <s v="1/5 | Baikonur Cosmodrome, Republic of Kazakhstan"/>
    <x v="0"/>
    <x v="0"/>
    <x v="0"/>
  </r>
  <r>
    <s v="Tsiklon-3 | Sich-1M"/>
    <x v="1"/>
    <s v="Russian Space Forces"/>
    <s v="Tsiklon-3"/>
    <s v="Sich-1M"/>
    <s v="12/24/2004 11:20 a.m."/>
    <x v="47"/>
    <s v="32/2 | Plesetsk Cosmodrome, Russian Federation"/>
    <x v="3"/>
    <x v="3"/>
    <x v="3"/>
  </r>
  <r>
    <s v="Proton | Uragan 85, 86 &amp; Uragan-M 3"/>
    <x v="0"/>
    <s v="Khrunichev State Research and Production Space Center"/>
    <s v="Proton"/>
    <s v="Uragan 85, 86 &amp; Uragan-M 3"/>
    <s v="12/26/2004 1:53 p.m."/>
    <x v="47"/>
    <s v="200/39 (200L) | Baikonur Cosmodrome, Republic of Kazakhstan"/>
    <x v="0"/>
    <x v="0"/>
    <x v="0"/>
  </r>
  <r>
    <s v="Delta II | DIF"/>
    <x v="0"/>
    <s v="United States Air Force"/>
    <s v="Delta II"/>
    <s v="DIF"/>
    <s v="01/12/2005 6:47 p.m."/>
    <x v="48"/>
    <s v="Space Launch Complex 17B | Cape Canaveral, FL, USA"/>
    <x v="1"/>
    <x v="1"/>
    <x v="1"/>
  </r>
  <r>
    <s v="Kosmos-3M | Parus 96"/>
    <x v="0"/>
    <s v="Production Corporation Polyot"/>
    <s v="Kosmos-3M"/>
    <s v="Parus 96"/>
    <s v="01/20/2005 3 a.m."/>
    <x v="48"/>
    <s v="132/1 (132L) | Plesetsk Cosmodrome, Russian Federation"/>
    <x v="3"/>
    <x v="3"/>
    <x v="3"/>
  </r>
  <r>
    <s v="Proton-M Briz-M | AMC 12"/>
    <x v="0"/>
    <s v="Khrunichev State Research and Production Space Center"/>
    <s v="Proton-M Briz-M"/>
    <s v="AMC 12"/>
    <s v="02/03/2005 2:27 a.m."/>
    <x v="48"/>
    <s v="81/24 (81P) | Baikonur Cosmodrome, Republic of Kazakhstan"/>
    <x v="0"/>
    <x v="0"/>
    <x v="0"/>
  </r>
  <r>
    <s v="Atlas | NROL-23"/>
    <x v="0"/>
    <s v="Lockheed Martin"/>
    <s v="Atlas IIIB"/>
    <s v="NROL-23 (Intruder 7A &amp; 7B)"/>
    <s v="02/03/2005 7:41 a.m."/>
    <x v="48"/>
    <s v="Launch Complex 36B | Cape Canaveral, FL, USA"/>
    <x v="1"/>
    <x v="1"/>
    <x v="1"/>
  </r>
  <r>
    <s v="Ariane 5 ECA | XTAR-EUR, Maqsat-B2, Sloshsat"/>
    <x v="0"/>
    <s v="Arianespace"/>
    <s v="Ariane 5 ECA"/>
    <s v="XTAR-EUR, Maqsat-B2, Sloshsat"/>
    <s v="02/12/2005 9:03 p.m."/>
    <x v="48"/>
    <s v="Ariane Launch Area 3 | Kourou, French Guiana"/>
    <x v="7"/>
    <x v="7"/>
    <x v="7"/>
  </r>
  <r>
    <s v="H-IIA 2022 | Himawari-6"/>
    <x v="0"/>
    <s v="Japan Aerospace Exploration Agency"/>
    <s v="H-IIA 2022"/>
    <s v="Himawari-6"/>
    <s v="02/26/2005 9:25 a.m."/>
    <x v="48"/>
    <s v="Yoshinobu Launch Complex | Tanegashima, Japan"/>
    <x v="5"/>
    <x v="5"/>
    <x v="5"/>
  </r>
  <r>
    <s v="Soyuz U | Progress M-52"/>
    <x v="0"/>
    <s v="Russian Federal Space Agency (ROSCOSMOS)"/>
    <s v="Soyuz U"/>
    <s v="—"/>
    <s v="02/28/2005 7:09 p.m."/>
    <x v="48"/>
    <s v="1/5 | Baikonur Cosmodrome, Republic of Kazakhstan"/>
    <x v="0"/>
    <x v="0"/>
    <x v="0"/>
  </r>
  <r>
    <s v="Zenit | XM-3"/>
    <x v="0"/>
    <s v="Sea Launch"/>
    <s v="Zenit"/>
    <s v="XM-3"/>
    <s v="03/01/2005 3:50 a.m."/>
    <x v="48"/>
    <s v="Launch Platform Odyssey | Sea Launch"/>
    <x v="12"/>
    <x v="12"/>
    <x v="12"/>
  </r>
  <r>
    <s v="Atlas V 431 | INMARSAT 4 F1"/>
    <x v="0"/>
    <s v="Lockheed Martin"/>
    <s v="Atlas V 431"/>
    <s v="INMARSAT 4 F1"/>
    <s v="03/11/2005 9:42 p.m."/>
    <x v="48"/>
    <s v="Space Launch Complex 41 | Cape Canaveral, FL, USA"/>
    <x v="1"/>
    <x v="1"/>
    <x v="1"/>
  </r>
  <r>
    <s v="Proton-K/DM-2M | Ekspress AM-2"/>
    <x v="0"/>
    <s v="Khrunichev State Research and Production Space Center"/>
    <s v="Proton-K/DM-2M"/>
    <s v="Ekspress AM-2"/>
    <s v="03/29/2005 9:31 p.m."/>
    <x v="48"/>
    <s v="200/39 (200L) | Baikonur Cosmodrome, Republic of Kazakhstan"/>
    <x v="0"/>
    <x v="0"/>
    <x v="0"/>
  </r>
  <r>
    <s v="Minotaur I | XSS-11"/>
    <x v="0"/>
    <s v="Orbital Sciences Corporation"/>
    <s v="Minotaur I"/>
    <s v="XSS-11"/>
    <s v="04/11/2005 1:35 p.m."/>
    <x v="48"/>
    <s v="Space Launch Complex 8 | Vandenberg SFB, CA, USA"/>
    <x v="1"/>
    <x v="1"/>
    <x v="1"/>
  </r>
  <r>
    <s v="Long March 3 | Apstar 6"/>
    <x v="0"/>
    <s v="China Aerospace Science and Technology Corporation"/>
    <s v="Long March 3"/>
    <s v="Apstar 6"/>
    <s v="04/12/2005 noon"/>
    <x v="48"/>
    <s v="Launch Complex 2 (LC-2) | Xichang Satellite Launch Center, People's Republic of China"/>
    <x v="2"/>
    <x v="2"/>
    <x v="2"/>
  </r>
  <r>
    <s v="Soyuz-FG | Soyuz TMA-6"/>
    <x v="0"/>
    <s v="Russian Federal Space Agency (ROSCOSMOS)"/>
    <s v="Soyuz"/>
    <s v="Soyuz TMA-6"/>
    <s v="04/15/2005 12:46 a.m."/>
    <x v="48"/>
    <s v="1/5 | Baikonur Cosmodrome, Republic of Kazakhstan"/>
    <x v="0"/>
    <x v="0"/>
    <x v="0"/>
  </r>
  <r>
    <s v="Pegasus XL | Demonstration for Autonomous Rendezvous Technology (DART)"/>
    <x v="0"/>
    <s v="Orbital Sciences Corporation"/>
    <s v="Pegasus XL"/>
    <s v="—"/>
    <s v="04/15/2005 5:27 p.m."/>
    <x v="48"/>
    <s v="Vandenberg Space Force Base | Air launch to orbit"/>
    <x v="1"/>
    <x v="1"/>
    <x v="1"/>
  </r>
  <r>
    <s v="Zenit | Spaceway 1"/>
    <x v="0"/>
    <s v="Sea Launch"/>
    <s v="Zenit"/>
    <s v="Spaceway 1"/>
    <s v="04/26/2005 7:31 a.m."/>
    <x v="48"/>
    <s v="Launch Platform Odyssey | Sea Launch"/>
    <x v="12"/>
    <x v="12"/>
    <x v="12"/>
  </r>
  <r>
    <s v="Titan 405B | NROL-16"/>
    <x v="0"/>
    <s v="United States Air Force"/>
    <s v="Titan 405B"/>
    <s v="NROL-16 (Onyx 5)"/>
    <s v="04/30/2005 12:50 a.m."/>
    <x v="48"/>
    <s v="Space Launch Complex 40 | Cape Canaveral, FL, USA"/>
    <x v="1"/>
    <x v="1"/>
    <x v="1"/>
  </r>
  <r>
    <s v="PSLV | Cartosat-1"/>
    <x v="0"/>
    <s v="Indian Space Research Organization"/>
    <s v="PSLV"/>
    <s v="Cartosat-1"/>
    <s v="05/05/2005 4:45 a.m."/>
    <x v="48"/>
    <s v="Satish Dhawan Space Centre Second Launch Pad | Satish Dhawan Space Centre, India"/>
    <x v="8"/>
    <x v="8"/>
    <x v="8"/>
  </r>
  <r>
    <s v="Delta II | NOAA 18"/>
    <x v="0"/>
    <s v="United States Air Force"/>
    <s v="Delta II"/>
    <s v="NOAA 18"/>
    <s v="05/20/2005 10:22 a.m."/>
    <x v="48"/>
    <s v="Space Launch Complex 2W | Vandenberg SFB, CA, USA"/>
    <x v="1"/>
    <x v="1"/>
    <x v="1"/>
  </r>
  <r>
    <s v="Proton-M Briz-M | DirecTV-8"/>
    <x v="0"/>
    <s v="Khrunichev State Research and Production Space Center"/>
    <s v="Proton-M Briz-M"/>
    <s v="DirecTV-8"/>
    <s v="05/22/2005 5:59 p.m."/>
    <x v="48"/>
    <s v="200/39 (200L) | Baikonur Cosmodrome, Republic of Kazakhstan"/>
    <x v="0"/>
    <x v="0"/>
    <x v="0"/>
  </r>
  <r>
    <s v="Soyuz-U-PVB | Foton-M No. 2"/>
    <x v="0"/>
    <s v="Russian Federal Space Agency (ROSCOSMOS)"/>
    <s v="Soyuz-U-PVB"/>
    <s v="Foton-M No. 2"/>
    <s v="05/31/2005 noon"/>
    <x v="48"/>
    <s v="1/5 | Baikonur Cosmodrome, Republic of Kazakhstan"/>
    <x v="0"/>
    <x v="0"/>
    <x v="0"/>
  </r>
  <r>
    <s v="Kaituozhe-1 | KT-1 satellite?"/>
    <x v="1"/>
    <s v="China Aerospace Science and Technology Corporation"/>
    <s v="Kaituozhe-1"/>
    <s v="KT-1 satellite?"/>
    <s v="06/09/2005 midnight"/>
    <x v="48"/>
    <s v="Unknown Pad | Taiyuan, People's Republic of China"/>
    <x v="2"/>
    <x v="2"/>
    <x v="2"/>
  </r>
  <r>
    <s v="Soyuz U | Progress M-53"/>
    <x v="0"/>
    <s v="Russian Federal Space Agency (ROSCOSMOS)"/>
    <s v="Soyuz U"/>
    <s v="—"/>
    <s v="06/16/2005 11:09 p.m."/>
    <x v="48"/>
    <s v="1/5 | Baikonur Cosmodrome, Republic of Kazakhstan"/>
    <x v="0"/>
    <x v="0"/>
    <x v="0"/>
  </r>
  <r>
    <s v="Molniya-M | Molniya-3K"/>
    <x v="1"/>
    <s v="Progress Rocket Space Center"/>
    <s v="Molniya-M"/>
    <s v="Molniya-3K"/>
    <s v="06/21/2005 12:48 a.m."/>
    <x v="48"/>
    <s v="16/2 | Plesetsk Cosmodrome, Russian Federation"/>
    <x v="3"/>
    <x v="3"/>
    <x v="3"/>
  </r>
  <r>
    <s v="Volna | Cosmos-1"/>
    <x v="1"/>
    <s v="Makeyev Rocket Design Bureau"/>
    <s v="Volna"/>
    <s v="Cosmos-1"/>
    <s v="06/21/2005 7:46 p.m."/>
    <x v="48"/>
    <s v="Borisoglebsk (K-496) | Sea Launch"/>
    <x v="12"/>
    <x v="12"/>
    <x v="12"/>
  </r>
  <r>
    <s v="Zenit | Intelsat IA-8"/>
    <x v="0"/>
    <s v="Sea Launch"/>
    <s v="Zenit"/>
    <s v="Intelsat IA-8"/>
    <s v="06/23/2005 2:03 p.m."/>
    <x v="48"/>
    <s v="Launch Platform Odyssey | Sea Launch"/>
    <x v="12"/>
    <x v="12"/>
    <x v="12"/>
  </r>
  <r>
    <s v="Proton | Ekspress AM-3"/>
    <x v="0"/>
    <s v="Khrunichev State Research and Production Space Center"/>
    <s v="Proton"/>
    <s v="Ekspress AM-3"/>
    <s v="06/24/2005 7:41 p.m."/>
    <x v="48"/>
    <s v="200/39 (200L) | Baikonur Cosmodrome, Republic of Kazakhstan"/>
    <x v="0"/>
    <x v="0"/>
    <x v="0"/>
  </r>
  <r>
    <s v="Long March 2D | Shi Jian 7"/>
    <x v="0"/>
    <s v="China Aerospace Science and Technology Corporation"/>
    <s v="Long March 2D"/>
    <s v="Shi Jian 7"/>
    <s v="07/05/2005 10:40 p.m."/>
    <x v="48"/>
    <s v="Launch Area 4 (SLS-2 / 603) | Jiuquan, People's Republic of China"/>
    <x v="2"/>
    <x v="2"/>
    <x v="2"/>
  </r>
  <r>
    <s v="M-V | Suzaku"/>
    <x v="0"/>
    <s v="Japan Aerospace Exploration Agency"/>
    <s v="M-V"/>
    <s v="Suzaku"/>
    <s v="07/10/2005 3:30 a.m."/>
    <x v="48"/>
    <s v="M-V Pad | Uchinoura Space Center, Japan"/>
    <x v="5"/>
    <x v="5"/>
    <x v="5"/>
  </r>
  <r>
    <s v="Space Shuttle Discovery / OV-103 | STS-114"/>
    <x v="0"/>
    <s v="United Space Alliance"/>
    <s v="Space Shuttle"/>
    <s v="STS-114"/>
    <s v="07/26/2005 2:39 p.m."/>
    <x v="48"/>
    <s v="Launch Complex 39B | Kennedy Space Center, FL, USA"/>
    <x v="1"/>
    <x v="1"/>
    <x v="1"/>
  </r>
  <r>
    <s v="Long March 2 | Fanhui Shi Weixing (21)"/>
    <x v="0"/>
    <s v="China Aerospace Science and Technology Corporation"/>
    <s v="Long March 2"/>
    <s v="Fanhui Shi Weixing (21)"/>
    <s v="08/02/2005 7:30 a.m."/>
    <x v="48"/>
    <s v="Launch Area 4 (SLS-2 / 603) | Jiuquan, People's Republic of China"/>
    <x v="2"/>
    <x v="2"/>
    <x v="2"/>
  </r>
  <r>
    <s v="Ariane 5 GS | Thaicom 4"/>
    <x v="0"/>
    <s v="Arianespace"/>
    <s v="Ariane 5 GS"/>
    <s v="Thaicom 4"/>
    <s v="08/11/2005 8:20 a.m."/>
    <x v="48"/>
    <s v="Ariane Launch Area 3 | Kourou, French Guiana"/>
    <x v="7"/>
    <x v="7"/>
    <x v="7"/>
  </r>
  <r>
    <s v="Atlas V 401 | Mars Reconnaissance Orbiter"/>
    <x v="0"/>
    <s v="Lockheed Martin"/>
    <s v="Atlas V 401"/>
    <s v="Mars Reconnaissance Orbiter"/>
    <s v="08/12/2005 11:43 a.m."/>
    <x v="48"/>
    <s v="Space Launch Complex 41 | Cape Canaveral, FL, USA"/>
    <x v="1"/>
    <x v="1"/>
    <x v="1"/>
  </r>
  <r>
    <s v="Soyuz-FG | Galaxy 14"/>
    <x v="0"/>
    <s v="Russian Federal Space Agency (ROSCOSMOS)"/>
    <s v="Soyuz-FG"/>
    <s v="Galaxy 14"/>
    <s v="08/13/2005 11:28 p.m."/>
    <x v="48"/>
    <s v="31/6 | Baikonur Cosmodrome, Republic of Kazakhstan"/>
    <x v="0"/>
    <x v="0"/>
    <x v="0"/>
  </r>
  <r>
    <s v="Dnepr | Kirari"/>
    <x v="0"/>
    <s v="ISC Kosmotras"/>
    <s v="Dnepr"/>
    <s v="Kirari"/>
    <s v="08/23/2005 9:09 p.m."/>
    <x v="48"/>
    <s v="109/95 | Baikonur Cosmodrome, Republic of Kazakhstan"/>
    <x v="0"/>
    <x v="0"/>
    <x v="0"/>
  </r>
  <r>
    <s v="Rokot / Briz-KM | Monitor-E No. 1"/>
    <x v="0"/>
    <s v="Russian Space Forces"/>
    <s v="Rokot/Briz-KM"/>
    <s v="Monitor-E No. 1"/>
    <s v="08/26/2005 6:34 p.m."/>
    <x v="48"/>
    <s v="133/3 (133L) | Plesetsk Cosmodrome, Russian Federation"/>
    <x v="3"/>
    <x v="3"/>
    <x v="3"/>
  </r>
  <r>
    <s v="Long March 2D | Fanhui Shi Weixing (22)"/>
    <x v="0"/>
    <s v="China Aerospace Science and Technology Corporation"/>
    <s v="Long March 2D"/>
    <s v="Fanhui Shi Weixing (22)"/>
    <s v="08/29/2005 8:45 a.m."/>
    <x v="48"/>
    <s v="Launch Area 4 (SLS-2 / 603) | Jiuquan, People's Republic of China"/>
    <x v="2"/>
    <x v="2"/>
    <x v="2"/>
  </r>
  <r>
    <s v="Soyuz-U-PVB | Yantar-1KFT 21"/>
    <x v="0"/>
    <s v="Russian Federal Space Agency (ROSCOSMOS)"/>
    <s v="Soyuz-U-PVB"/>
    <s v="Yantar-1KFT 21"/>
    <s v="09/02/2005 9:50 a.m."/>
    <x v="48"/>
    <s v="31/6 | Baikonur Cosmodrome, Republic of Kazakhstan"/>
    <x v="0"/>
    <x v="0"/>
    <x v="0"/>
  </r>
  <r>
    <s v="Soyuz U | Progress M-54"/>
    <x v="0"/>
    <s v="Russian Federal Space Agency (ROSCOSMOS)"/>
    <s v="Soyuz U"/>
    <s v="—"/>
    <s v="09/08/2005 1:07 p.m."/>
    <x v="48"/>
    <s v="1/5 | Baikonur Cosmodrome, Republic of Kazakhstan"/>
    <x v="0"/>
    <x v="0"/>
    <x v="0"/>
  </r>
  <r>
    <s v="Proton-M Briz-M | Anik F1R"/>
    <x v="0"/>
    <s v="Khrunichev State Research and Production Space Center"/>
    <s v="Proton-M Briz-M"/>
    <s v="Anik F1R"/>
    <s v="09/08/2005 9:53 p.m."/>
    <x v="48"/>
    <s v="200/39 (200L) | Baikonur Cosmodrome, Republic of Kazakhstan"/>
    <x v="0"/>
    <x v="0"/>
    <x v="0"/>
  </r>
  <r>
    <s v="Minotaur I | STP-R1"/>
    <x v="0"/>
    <s v="Orbital Sciences Corporation"/>
    <s v="Minotaur I"/>
    <s v="STP-R1"/>
    <s v="09/23/2005 2:24 a.m."/>
    <x v="48"/>
    <s v="Space Launch Complex 8 | Vandenberg SFB, CA, USA"/>
    <x v="1"/>
    <x v="1"/>
    <x v="1"/>
  </r>
  <r>
    <s v="Delta II | GPS IIR-14(M)"/>
    <x v="0"/>
    <s v="United States Air Force"/>
    <s v="Delta II"/>
    <s v="GPS IIR-14(M)"/>
    <s v="09/26/2005 3:37 a.m."/>
    <x v="48"/>
    <s v="Space Launch Complex 17A | Cape Canaveral, FL, USA"/>
    <x v="1"/>
    <x v="1"/>
    <x v="1"/>
  </r>
  <r>
    <s v="Soyuz-FG | Soyuz TMA-7"/>
    <x v="0"/>
    <s v="Russian Federal Space Agency (ROSCOSMOS)"/>
    <s v="Soyuz"/>
    <s v="Soyuz TMA-7"/>
    <s v="10/01/2005 3:55 a.m."/>
    <x v="48"/>
    <s v="1/5 | Baikonur Cosmodrome, Republic of Kazakhstan"/>
    <x v="0"/>
    <x v="0"/>
    <x v="0"/>
  </r>
  <r>
    <s v="Rokot / Briz-KM | CRYOSAT"/>
    <x v="1"/>
    <s v="Eurockot Launch Services"/>
    <s v="Rokot/Briz-KM"/>
    <s v="CRYOSAT"/>
    <s v="10/08/2005 3:02 p.m."/>
    <x v="48"/>
    <s v="133/3 (133L) | Plesetsk Cosmodrome, Russian Federation"/>
    <x v="3"/>
    <x v="3"/>
    <x v="3"/>
  </r>
  <r>
    <s v="Long March 2F | Shenzhou-6"/>
    <x v="0"/>
    <s v="China Aerospace Science and Technology Corporation"/>
    <s v="Long March 2F"/>
    <s v="Shenzhou-6"/>
    <s v="10/12/2005 1 a.m."/>
    <x v="48"/>
    <s v="Launch Area 4 (SLS-1 / 921) | Jiuquan, People's Republic of China"/>
    <x v="2"/>
    <x v="2"/>
    <x v="2"/>
  </r>
  <r>
    <s v="Ariane 5 GS | Syracuse 3A &amp; Galaxy 15"/>
    <x v="0"/>
    <s v="Arianespace"/>
    <s v="Ariane 5 GS"/>
    <s v="Syracuse 3A &amp; Galaxy 15"/>
    <s v="10/13/2005 10:32 p.m."/>
    <x v="48"/>
    <s v="Ariane Launch Area 3 | Kourou, French Guiana"/>
    <x v="7"/>
    <x v="7"/>
    <x v="7"/>
  </r>
  <r>
    <s v="Titan 404B | NROL-20"/>
    <x v="0"/>
    <s v="United States Air Force"/>
    <s v="Titan 404B"/>
    <s v="NROL-20 (KH-11 14)"/>
    <s v="10/19/2005 6:05 p.m."/>
    <x v="48"/>
    <s v="Space Launch Complex 4E | Vandenberg SFB, CA, USA"/>
    <x v="1"/>
    <x v="1"/>
    <x v="1"/>
  </r>
  <r>
    <s v="Kosmos-3M | Beijing-1"/>
    <x v="0"/>
    <s v="Production Corporation Polyot"/>
    <s v="Kosmos-3M"/>
    <s v="Beijing-1"/>
    <s v="10/27/2005 6:52 a.m."/>
    <x v="48"/>
    <s v="132/1 (132L) | Plesetsk Cosmodrome, Russian Federation"/>
    <x v="3"/>
    <x v="3"/>
    <x v="3"/>
  </r>
  <r>
    <s v="Zenit | INMARSAT 4 F2"/>
    <x v="0"/>
    <s v="Sea Launch"/>
    <s v="Zenit"/>
    <s v="INMARSAT 4 F2"/>
    <s v="11/08/2005 2:06 p.m."/>
    <x v="48"/>
    <s v="Launch Platform Odyssey | Sea Launch"/>
    <x v="12"/>
    <x v="12"/>
    <x v="12"/>
  </r>
  <r>
    <s v="Soyuz-FG | Venus Express"/>
    <x v="0"/>
    <s v="Russian Federal Space Agency (ROSCOSMOS)"/>
    <s v="Soyuz-FG"/>
    <s v="Venus Express"/>
    <s v="11/09/2005 3:33 a.m."/>
    <x v="48"/>
    <s v="31/6 | Baikonur Cosmodrome, Republic of Kazakhstan"/>
    <x v="0"/>
    <x v="0"/>
    <x v="0"/>
  </r>
  <r>
    <s v="Ariane 5 ECA | Spaceway F2, TELKOM-2"/>
    <x v="0"/>
    <s v="Arianespace"/>
    <s v="Ariane 5 ECA"/>
    <s v="Spaceway F2, TELKOM-2"/>
    <s v="11/16/2005 11:46 p.m."/>
    <x v="48"/>
    <s v="Ariane Launch Area 3 | Kourou, French Guiana"/>
    <x v="7"/>
    <x v="7"/>
    <x v="7"/>
  </r>
  <r>
    <s v="Soyuz U | Progress M-55"/>
    <x v="0"/>
    <s v="Russian Federal Space Agency (ROSCOSMOS)"/>
    <s v="Soyuz U"/>
    <s v="—"/>
    <s v="12/21/2005 6:38 p.m."/>
    <x v="48"/>
    <s v="1/5 | Baikonur Cosmodrome, Republic of Kazakhstan"/>
    <x v="0"/>
    <x v="0"/>
    <x v="0"/>
  </r>
  <r>
    <s v="Kosmos-3M | Strela-3M 1"/>
    <x v="0"/>
    <s v="Production Corporation Polyot"/>
    <s v="Kosmos-3M"/>
    <s v="Strela-3M 1"/>
    <s v="12/21/2005 7:34 p.m."/>
    <x v="48"/>
    <s v="132/1 (132L) | Plesetsk Cosmodrome, Russian Federation"/>
    <x v="3"/>
    <x v="3"/>
    <x v="3"/>
  </r>
  <r>
    <s v="Ariane 5 GS | INSAT-4A, Meteosat 9"/>
    <x v="0"/>
    <s v="Arianespace"/>
    <s v="Ariane 5 GS"/>
    <s v="INSAT-4A, Meteosat 9"/>
    <s v="12/21/2005 10:33 p.m."/>
    <x v="48"/>
    <s v="Ariane Launch Area 3 | Kourou, French Guiana"/>
    <x v="7"/>
    <x v="7"/>
    <x v="7"/>
  </r>
  <r>
    <s v="Proton | Uragan 87, Uragan-M 4 &amp; 5"/>
    <x v="0"/>
    <s v="Khrunichev State Research and Production Space Center"/>
    <s v="Proton"/>
    <s v="Uragan 87, Uragan-M 4 &amp; 5"/>
    <s v="12/25/2005 5:07 a.m."/>
    <x v="48"/>
    <s v="81/24 (81P) | Baikonur Cosmodrome, Republic of Kazakhstan"/>
    <x v="0"/>
    <x v="0"/>
    <x v="0"/>
  </r>
  <r>
    <s v="Soyuz-FG | Giove A"/>
    <x v="0"/>
    <s v="Russian Federal Space Agency (ROSCOSMOS)"/>
    <s v="Soyuz-FG"/>
    <s v="Giove A"/>
    <s v="12/28/2005 5:19 a.m."/>
    <x v="48"/>
    <s v="31/6 | Baikonur Cosmodrome, Republic of Kazakhstan"/>
    <x v="0"/>
    <x v="0"/>
    <x v="0"/>
  </r>
  <r>
    <s v="Proton-M Briz-M | AMC 23"/>
    <x v="0"/>
    <s v="Khrunichev State Research and Production Space Center"/>
    <s v="Proton-M Briz-M"/>
    <s v="AMC 23"/>
    <s v="12/29/2005 2:28 a.m."/>
    <x v="48"/>
    <s v="200/39 (200L) | Baikonur Cosmodrome, Republic of Kazakhstan"/>
    <x v="0"/>
    <x v="0"/>
    <x v="0"/>
  </r>
  <r>
    <s v="Atlas V 551 | New Horizons"/>
    <x v="0"/>
    <s v="United Launch Alliance"/>
    <s v="Atlas V 551"/>
    <s v="New Horizons"/>
    <s v="01/19/2006 7 p.m."/>
    <x v="49"/>
    <s v="Space Launch Complex 41 | Cape Canaveral, FL, USA"/>
    <x v="1"/>
    <x v="1"/>
    <x v="1"/>
  </r>
  <r>
    <s v="H-IIA 2022 | Daichi"/>
    <x v="0"/>
    <s v="Japan Aerospace Exploration Agency"/>
    <s v="H-IIA 2022"/>
    <s v="Daichi"/>
    <s v="01/24/2006 1:33 a.m."/>
    <x v="49"/>
    <s v="Yoshinobu Launch Complex | Tanegashima, Japan"/>
    <x v="5"/>
    <x v="5"/>
    <x v="5"/>
  </r>
  <r>
    <s v="Zenit | Echostar X"/>
    <x v="0"/>
    <s v="Sea Launch"/>
    <s v="Zenit"/>
    <s v="Echostar X"/>
    <s v="02/15/2006 11:34 p.m."/>
    <x v="49"/>
    <s v="Launch Platform Odyssey | Sea Launch"/>
    <x v="12"/>
    <x v="12"/>
    <x v="12"/>
  </r>
  <r>
    <s v="H-IIA 2024 | Himawari-7"/>
    <x v="0"/>
    <s v="Japan Aerospace Exploration Agency"/>
    <s v="H-IIA 2024"/>
    <s v="Himawari-7"/>
    <s v="02/18/2006 6:27 a.m."/>
    <x v="49"/>
    <s v="Yoshinobu Launch Complex | Tanegashima, Japan"/>
    <x v="5"/>
    <x v="5"/>
    <x v="5"/>
  </r>
  <r>
    <s v="M-V | Akari"/>
    <x v="0"/>
    <s v="Japan Aerospace Exploration Agency"/>
    <s v="M-V"/>
    <s v="Akari"/>
    <s v="02/21/2006 9:28 p.m."/>
    <x v="49"/>
    <s v="M-V Pad | Uchinoura Space Center, Japan"/>
    <x v="5"/>
    <x v="5"/>
    <x v="5"/>
  </r>
  <r>
    <s v="Proton-M Briz-M | Arabsat 4A"/>
    <x v="1"/>
    <s v="Khrunichev State Research and Production Space Center"/>
    <s v="Proton-M Briz-M"/>
    <s v="Arabsat 4A"/>
    <s v="02/28/2006 8:10 p.m."/>
    <x v="49"/>
    <s v="200/39 (200L) | Baikonur Cosmodrome, Republic of Kazakhstan"/>
    <x v="0"/>
    <x v="0"/>
    <x v="0"/>
  </r>
  <r>
    <s v="Ariane 5 ECA | Spainsat &amp; Hot Bird 7A"/>
    <x v="0"/>
    <s v="Arianespace"/>
    <s v="Ariane 5 ECA"/>
    <s v="Spainsat &amp; Hot Bird 7A"/>
    <s v="03/11/2006 10:33 p.m."/>
    <x v="49"/>
    <s v="Ariane Launch Area 3 | Kourou, French Guiana"/>
    <x v="7"/>
    <x v="7"/>
    <x v="7"/>
  </r>
  <r>
    <s v="Pegasus XL | ST-5 FWD"/>
    <x v="0"/>
    <s v="Orbital Sciences Corporation"/>
    <s v="Pegasus XL"/>
    <s v="ST-5 FWD"/>
    <s v="03/22/2006 2:03 p.m."/>
    <x v="49"/>
    <s v="Vandenberg Space Force Base | Air launch to orbit"/>
    <x v="1"/>
    <x v="1"/>
    <x v="1"/>
  </r>
  <r>
    <s v="Falcon 1 | FalconSAT-2"/>
    <x v="1"/>
    <s v="SpaceX"/>
    <s v="Falcon 1"/>
    <s v="—"/>
    <s v="03/24/2006 10:30 p.m."/>
    <x v="49"/>
    <s v="Omelek Island | Ronald Reagan Ballistic Missile Defense Test Site, Kwajalein Atoll, Marshall Islands"/>
    <x v="14"/>
    <x v="14"/>
    <x v="14"/>
  </r>
  <r>
    <s v="Pegasus XL | Space Technology 5 (ST-5) (3x microsats)"/>
    <x v="0"/>
    <s v="Orbital Sciences Corporation"/>
    <s v="Pegasus XL"/>
    <s v="—"/>
    <s v="03/28/2006 8:10 p.m."/>
    <x v="49"/>
    <s v="Vandenberg Space Force Base | Air launch to orbit"/>
    <x v="1"/>
    <x v="1"/>
    <x v="1"/>
  </r>
  <r>
    <s v="Soyuz-FG | Soyuz TMA-8"/>
    <x v="0"/>
    <s v="Russian Federal Space Agency (ROSCOSMOS)"/>
    <s v="Soyuz"/>
    <s v="Soyuz TMA-8"/>
    <s v="03/30/2006 2:30 a.m."/>
    <x v="49"/>
    <s v="1/5 | Baikonur Cosmodrome, Republic of Kazakhstan"/>
    <x v="0"/>
    <x v="0"/>
    <x v="0"/>
  </r>
  <r>
    <s v="Zenit | JCSAT 5A"/>
    <x v="0"/>
    <s v="Sea Launch"/>
    <s v="Zenit"/>
    <s v="JCSAT 5A"/>
    <s v="04/12/2006 11:29 p.m."/>
    <x v="49"/>
    <s v="Launch Platform Odyssey | Sea Launch"/>
    <x v="12"/>
    <x v="12"/>
    <x v="12"/>
  </r>
  <r>
    <s v="Minotaur I | COSMIC 1-6"/>
    <x v="0"/>
    <s v="Orbital Sciences Corporation"/>
    <s v="Minotaur I"/>
    <s v="COSMIC 1-6"/>
    <s v="04/15/2006 1:40 a.m."/>
    <x v="49"/>
    <s v="Space Launch Complex 8 | Vandenberg SFB, CA, USA"/>
    <x v="1"/>
    <x v="1"/>
    <x v="1"/>
  </r>
  <r>
    <s v="Atlas V 411 | Astra 1KR"/>
    <x v="0"/>
    <s v="Lockheed Martin"/>
    <s v="Atlas V 411"/>
    <s v="Astra 1KR"/>
    <s v="04/20/2006 8:27 p.m."/>
    <x v="49"/>
    <s v="Space Launch Complex 41 | Cape Canaveral, FL, USA"/>
    <x v="1"/>
    <x v="1"/>
    <x v="1"/>
  </r>
  <r>
    <s v="Soyuz U | Progress M-56"/>
    <x v="0"/>
    <s v="Russian Federal Space Agency (ROSCOSMOS)"/>
    <s v="Soyuz U"/>
    <s v="—"/>
    <s v="04/24/2006 4:03 p.m."/>
    <x v="49"/>
    <s v="1/5 | Baikonur Cosmodrome, Republic of Kazakhstan"/>
    <x v="0"/>
    <x v="0"/>
    <x v="0"/>
  </r>
  <r>
    <s v="Start-1 | EROS B"/>
    <x v="0"/>
    <s v="Russian Space Forces"/>
    <s v="Start-1"/>
    <s v="EROS B"/>
    <s v="04/25/2006 4:47 p.m."/>
    <x v="49"/>
    <s v="5 | Svobodny Cosmodrome, Russian Federation"/>
    <x v="3"/>
    <x v="3"/>
    <x v="3"/>
  </r>
  <r>
    <s v="Long March 4C | Yaogan Weixing 1"/>
    <x v="0"/>
    <s v="China Aerospace Science and Technology Corporation"/>
    <s v="Long March 4C"/>
    <s v="Yaogan Weixing 1"/>
    <s v="04/26/2006 10:48 p.m."/>
    <x v="49"/>
    <s v="Launch Complex 7 | Taiyuan, People's Republic of China"/>
    <x v="2"/>
    <x v="2"/>
    <x v="2"/>
  </r>
  <r>
    <s v="Delta 7420-10C | Cloudsat"/>
    <x v="0"/>
    <s v="United States Air Force"/>
    <s v="Delta 7420-10C"/>
    <s v="Cloudsat"/>
    <s v="04/28/2006 10:02 a.m."/>
    <x v="49"/>
    <s v="Space Launch Complex 2W | Vandenberg SFB, CA, USA"/>
    <x v="1"/>
    <x v="1"/>
    <x v="1"/>
  </r>
  <r>
    <s v="Soyuz-U-PVB | Yantar-4K2M 2"/>
    <x v="0"/>
    <s v="Russian Space Forces"/>
    <s v="Soyuz-U-PVB"/>
    <s v="Yantar-4K2M 2"/>
    <s v="05/03/2006 3:38 p.m."/>
    <x v="49"/>
    <s v="16/2 | Plesetsk Cosmodrome, Russian Federation"/>
    <x v="3"/>
    <x v="3"/>
    <x v="3"/>
  </r>
  <r>
    <s v="Delta IV M+(4,2) | GOES 13"/>
    <x v="0"/>
    <s v="United States Air Force"/>
    <s v="Delta IV M+(4,2)"/>
    <s v="GOES 13"/>
    <s v="05/24/2006 10:11 p.m."/>
    <x v="49"/>
    <s v="Space Launch Complex 37B | Cape Canaveral, FL, USA"/>
    <x v="1"/>
    <x v="1"/>
    <x v="1"/>
  </r>
  <r>
    <s v="Shtil'-1 | COMPASS-2"/>
    <x v="0"/>
    <s v="Makeyev Rocket Design Bureau"/>
    <s v="Shtil'-1"/>
    <s v="COMPASS-2"/>
    <s v="05/26/2006 6:50 p.m."/>
    <x v="49"/>
    <s v="Ekaterinburg (K-84) | Sea Launch"/>
    <x v="12"/>
    <x v="12"/>
    <x v="12"/>
  </r>
  <r>
    <s v="Ariane 5 ECA | Satmex 6 &amp; Thaicom 5"/>
    <x v="0"/>
    <s v="Arianespace"/>
    <s v="Ariane 5 ECA"/>
    <s v="Satmex 6 &amp; Thaicom 5"/>
    <s v="05/27/2006 midnight"/>
    <x v="49"/>
    <s v="Ariane Launch Area 3 | Kourou, French Guiana"/>
    <x v="7"/>
    <x v="7"/>
    <x v="7"/>
  </r>
  <r>
    <s v="Soyuz-U-PVB | Resurs-DK"/>
    <x v="0"/>
    <s v="Russian Federal Space Agency (ROSCOSMOS)"/>
    <s v="Soyuz-U-PVB"/>
    <s v="Resurs-DK"/>
    <s v="06/15/2006 8 a.m."/>
    <x v="49"/>
    <s v="1/5 | Baikonur Cosmodrome, Republic of Kazakhstan"/>
    <x v="0"/>
    <x v="0"/>
    <x v="0"/>
  </r>
  <r>
    <s v="Proton-K/DM-2M | Kazsat"/>
    <x v="0"/>
    <s v="Khrunichev State Research and Production Space Center"/>
    <s v="Proton-K/DM-2M"/>
    <s v="Kazsat"/>
    <s v="06/17/2006 10:44 p.m."/>
    <x v="49"/>
    <s v="200/39 (200L) | Baikonur Cosmodrome, Republic of Kazakhstan"/>
    <x v="0"/>
    <x v="0"/>
    <x v="0"/>
  </r>
  <r>
    <s v="Zenit | Galaxy 16"/>
    <x v="0"/>
    <s v="Sea Launch"/>
    <s v="Zenit"/>
    <s v="Galaxy 16"/>
    <s v="06/18/2006 7:50 a.m."/>
    <x v="49"/>
    <s v="Launch Platform Odyssey | Sea Launch"/>
    <x v="12"/>
    <x v="12"/>
    <x v="12"/>
  </r>
  <r>
    <s v="Delta II | MITEx"/>
    <x v="0"/>
    <s v="United States Air Force"/>
    <s v="Delta II"/>
    <s v="MITEx"/>
    <s v="06/21/2006 10:15 p.m."/>
    <x v="49"/>
    <s v="Space Launch Complex 17A | Cape Canaveral, FL, USA"/>
    <x v="1"/>
    <x v="1"/>
    <x v="1"/>
  </r>
  <r>
    <s v="Soyuz U | Progress M-57"/>
    <x v="0"/>
    <s v="Russian Federal Space Agency (ROSCOSMOS)"/>
    <s v="Soyuz U"/>
    <s v="—"/>
    <s v="06/24/2006 3:08 p.m."/>
    <x v="49"/>
    <s v="1/5 | Baikonur Cosmodrome, Republic of Kazakhstan"/>
    <x v="0"/>
    <x v="0"/>
    <x v="0"/>
  </r>
  <r>
    <s v="Tsiklon-2 | US-PM 13"/>
    <x v="0"/>
    <s v="Russian Federal Space Agency (ROSCOSMOS)"/>
    <s v="Tsiklon-2"/>
    <s v="US-PM 13"/>
    <s v="06/25/2006 4 a.m."/>
    <x v="49"/>
    <s v="90/20 | Baikonur Cosmodrome, Republic of Kazakhstan"/>
    <x v="0"/>
    <x v="0"/>
    <x v="0"/>
  </r>
  <r>
    <s v="Delta IV M+(4,2) | NROL-22"/>
    <x v="0"/>
    <s v="United States Air Force"/>
    <s v="Delta IV M+(4,2)"/>
    <s v="NROL-22 (Trumpet 4)"/>
    <s v="06/28/2006 3:33 a.m."/>
    <x v="49"/>
    <s v="Space Launch Complex 6 | Vandenberg SFB, CA, USA"/>
    <x v="1"/>
    <x v="1"/>
    <x v="1"/>
  </r>
  <r>
    <s v="Space Shuttle Discovery / OV-103 | STS-121"/>
    <x v="0"/>
    <s v="United Space Alliance"/>
    <s v="Space Shuttle"/>
    <s v="STS-121"/>
    <s v="07/04/2006 6:37 p.m."/>
    <x v="49"/>
    <s v="Launch Complex 39B | Kennedy Space Center, FL, USA"/>
    <x v="1"/>
    <x v="1"/>
    <x v="1"/>
  </r>
  <r>
    <s v="GSLV | INSAT-4C"/>
    <x v="1"/>
    <s v="Indian Space Research Organization"/>
    <s v="GSLV"/>
    <s v="—"/>
    <s v="07/10/2006 12:08 p.m."/>
    <x v="49"/>
    <s v="Satish Dhawan Space Centre Second Launch Pad | Satish Dhawan Space Centre, India"/>
    <x v="8"/>
    <x v="8"/>
    <x v="8"/>
  </r>
  <r>
    <s v="Dnepr | Genesis-1"/>
    <x v="0"/>
    <s v="ISC Kosmotras"/>
    <s v="Dnepr"/>
    <s v="Genesis-1"/>
    <s v="07/12/2006 2:53 p.m."/>
    <x v="49"/>
    <s v="370/11 | Dombarovskiy, Russian Federation"/>
    <x v="3"/>
    <x v="3"/>
    <x v="3"/>
  </r>
  <r>
    <s v="Molniya-M | US-K 83"/>
    <x v="0"/>
    <s v="Progress Rocket Space Center"/>
    <s v="Molniya-M"/>
    <s v="US-K 83"/>
    <s v="07/21/2006 4:20 a.m."/>
    <x v="49"/>
    <s v="16/2 | Plesetsk Cosmodrome, Russian Federation"/>
    <x v="3"/>
    <x v="3"/>
    <x v="3"/>
  </r>
  <r>
    <s v="Dnepr | BelKA"/>
    <x v="1"/>
    <s v="ISC Kosmotras"/>
    <s v="Dnepr"/>
    <s v="BelKA"/>
    <s v="07/26/2006 7:43 p.m."/>
    <x v="49"/>
    <s v="109/95 | Baikonur Cosmodrome, Republic of Kazakhstan"/>
    <x v="0"/>
    <x v="0"/>
    <x v="0"/>
  </r>
  <r>
    <s v="Rokot / Briz-KM | Arirang-2"/>
    <x v="0"/>
    <s v="Eurockot Launch Services"/>
    <s v="Rokot/Briz-KM"/>
    <s v="Arirang-2"/>
    <s v="07/28/2006 7:05 a.m."/>
    <x v="49"/>
    <s v="133/3 (133L) | Plesetsk Cosmodrome, Russian Federation"/>
    <x v="3"/>
    <x v="3"/>
    <x v="3"/>
  </r>
  <r>
    <s v="Proton-M Briz-M | Hot Bird 8"/>
    <x v="0"/>
    <s v="Khrunichev State Research and Production Space Center"/>
    <s v="Proton-M Briz-M"/>
    <s v="Hot Bird 8"/>
    <s v="08/04/2006 9:48 p.m."/>
    <x v="49"/>
    <s v="200/39 (200L) | Baikonur Cosmodrome, Republic of Kazakhstan"/>
    <x v="0"/>
    <x v="0"/>
    <x v="0"/>
  </r>
  <r>
    <s v="Ariane 5 ECA | JCSAT-10 &amp; Syracuse 3B"/>
    <x v="0"/>
    <s v="Arianespace"/>
    <s v="Ariane 5 ECA"/>
    <s v="JCSAT-10 &amp; Syracuse 3B"/>
    <s v="08/11/2006 10:15 p.m."/>
    <x v="49"/>
    <s v="Ariane Launch Area 3 | Kourou, French Guiana"/>
    <x v="7"/>
    <x v="7"/>
    <x v="7"/>
  </r>
  <r>
    <s v="Zenit | Mugunghwa 5"/>
    <x v="0"/>
    <s v="Sea Launch"/>
    <s v="Zenit"/>
    <s v="Mugunghwa 5"/>
    <s v="08/22/2006 3:27 a.m."/>
    <x v="49"/>
    <s v="Launch Platform Odyssey | Sea Launch"/>
    <x v="12"/>
    <x v="12"/>
    <x v="12"/>
  </r>
  <r>
    <s v="Long March 2 | Shi Jian 8"/>
    <x v="0"/>
    <s v="China Aerospace Science and Technology Corporation"/>
    <s v="Long March 2"/>
    <s v="Shi Jian 8"/>
    <s v="09/09/2006 7 a.m."/>
    <x v="49"/>
    <s v="Launch Area 4 (SLS-2 / 603) | Jiuquan, People's Republic of China"/>
    <x v="2"/>
    <x v="2"/>
    <x v="2"/>
  </r>
  <r>
    <s v="Space Shuttle Atlantis / OV-104 | STS-115"/>
    <x v="0"/>
    <s v="United Space Alliance"/>
    <s v="Space Shuttle"/>
    <s v="STS-115"/>
    <s v="09/09/2006 3:14 p.m."/>
    <x v="49"/>
    <s v="Launch Complex 39B | Kennedy Space Center, FL, USA"/>
    <x v="1"/>
    <x v="1"/>
    <x v="1"/>
  </r>
  <r>
    <s v="H-IIA 202 | JSE kougaku-2 gouki"/>
    <x v="0"/>
    <s v="Japan Aerospace Exploration Agency"/>
    <s v="H-IIA 202"/>
    <s v="JSE kougaku-2 gouki"/>
    <s v="09/11/2006 4:35 a.m."/>
    <x v="49"/>
    <s v="Yoshinobu Launch Complex | Tanegashima, Japan"/>
    <x v="5"/>
    <x v="5"/>
    <x v="5"/>
  </r>
  <r>
    <s v="Long March 3A | Zhongxing 22A"/>
    <x v="0"/>
    <s v="China Aerospace Science and Technology Corporation"/>
    <s v="Long March 3A"/>
    <s v="Zhongxing 22A"/>
    <s v="09/12/2006 4:02 p.m."/>
    <x v="49"/>
    <s v="Launch Complex 2 (LC-2) | Xichang Satellite Launch Center, People's Republic of China"/>
    <x v="2"/>
    <x v="2"/>
    <x v="2"/>
  </r>
  <r>
    <s v="Soyuz-U-PVB | Orlets-1 8"/>
    <x v="0"/>
    <s v="Russian Federal Space Agency (ROSCOSMOS)"/>
    <s v="Soyuz-U-PVB"/>
    <s v="Orlets-1 8"/>
    <s v="09/14/2006 1:41 p.m."/>
    <x v="49"/>
    <s v="31/6 | Baikonur Cosmodrome, Republic of Kazakhstan"/>
    <x v="0"/>
    <x v="0"/>
    <x v="0"/>
  </r>
  <r>
    <s v="Soyuz-FG | Soyuz TMA-9"/>
    <x v="0"/>
    <s v="Russian Federal Space Agency (ROSCOSMOS)"/>
    <s v="Soyuz"/>
    <s v="Soyuz TMA-9"/>
    <s v="09/18/2006 4:08 a.m."/>
    <x v="49"/>
    <s v="1/5 | Baikonur Cosmodrome, Republic of Kazakhstan"/>
    <x v="0"/>
    <x v="0"/>
    <x v="0"/>
  </r>
  <r>
    <s v="M-V | Hinode"/>
    <x v="0"/>
    <s v="Japan Aerospace Exploration Agency"/>
    <s v="M-V"/>
    <s v="Hinode"/>
    <s v="09/22/2006 9:36 p.m."/>
    <x v="49"/>
    <s v="M-V Pad | Uchinoura Space Center, Japan"/>
    <x v="5"/>
    <x v="5"/>
    <x v="5"/>
  </r>
  <r>
    <s v="Delta II | GPS IIR-15(M)"/>
    <x v="0"/>
    <s v="United States Air Force"/>
    <s v="Delta II"/>
    <s v="GPS IIR-15(M)"/>
    <s v="09/25/2006 6:50 p.m."/>
    <x v="49"/>
    <s v="Space Launch Complex 17A | Cape Canaveral, FL, USA"/>
    <x v="1"/>
    <x v="1"/>
    <x v="1"/>
  </r>
  <r>
    <s v="Ariane 5 ECA | DirecTV-9S, Optus D1, LDREX-2"/>
    <x v="0"/>
    <s v="Arianespace"/>
    <s v="Ariane 5 ECA"/>
    <s v="DirecTV-9S, Optus D1, LDREX-2"/>
    <s v="10/13/2006 8:56 p.m."/>
    <x v="49"/>
    <s v="Ariane Launch Area 3 | Kourou, French Guiana"/>
    <x v="7"/>
    <x v="7"/>
    <x v="7"/>
  </r>
  <r>
    <s v="Soyuz 2.1a/Fregat | METOP A"/>
    <x v="0"/>
    <s v="Russian Federal Space Agency (ROSCOSMOS)"/>
    <s v="Soyuz 2.1a/Fregat"/>
    <s v="METOP A"/>
    <s v="10/19/2006 4:28 p.m."/>
    <x v="49"/>
    <s v="31/6 | Baikonur Cosmodrome, Republic of Kazakhstan"/>
    <x v="0"/>
    <x v="0"/>
    <x v="0"/>
  </r>
  <r>
    <s v="Soyuz U | Progress M-58"/>
    <x v="0"/>
    <s v="Russian Federal Space Agency (ROSCOSMOS)"/>
    <s v="Soyuz U"/>
    <s v="—"/>
    <s v="10/23/2006 1:40 p.m."/>
    <x v="49"/>
    <s v="1/5 | Baikonur Cosmodrome, Republic of Kazakhstan"/>
    <x v="0"/>
    <x v="0"/>
    <x v="0"/>
  </r>
  <r>
    <s v="Long March 4B | Shi Jian 6C &amp; 6D"/>
    <x v="0"/>
    <s v="China Aerospace Science and Technology Corporation"/>
    <s v="Long March 4B"/>
    <s v="Shi Jian 6C &amp; 6D"/>
    <s v="10/23/2006 11:34 p.m."/>
    <x v="49"/>
    <s v="Launch Complex 7 | Taiyuan, People's Republic of China"/>
    <x v="2"/>
    <x v="2"/>
    <x v="2"/>
  </r>
  <r>
    <s v="Delta II | STEREO A &amp; B"/>
    <x v="0"/>
    <s v="United States Air Force"/>
    <s v="Delta II"/>
    <s v="STEREO A &amp; B"/>
    <s v="10/26/2006 12:52 a.m."/>
    <x v="49"/>
    <s v="Space Launch Complex 17B | Cape Canaveral, FL, USA"/>
    <x v="1"/>
    <x v="1"/>
    <x v="1"/>
  </r>
  <r>
    <s v="Long March 3 | Xinnuo 2"/>
    <x v="0"/>
    <s v="China Aerospace Science and Technology Corporation"/>
    <s v="Long March 3"/>
    <s v="Xinnuo 2"/>
    <s v="10/28/2006 4:20 p.m."/>
    <x v="49"/>
    <s v="Launch Complex 2 (LC-2) | Xichang Satellite Launch Center, People's Republic of China"/>
    <x v="2"/>
    <x v="2"/>
    <x v="2"/>
  </r>
  <r>
    <s v="Zenit | XM-4"/>
    <x v="0"/>
    <s v="Sea Launch"/>
    <s v="Zenit"/>
    <s v="XM-4"/>
    <s v="10/30/2006 11:48 p.m."/>
    <x v="49"/>
    <s v="Launch Platform Odyssey | Sea Launch"/>
    <x v="12"/>
    <x v="12"/>
    <x v="12"/>
  </r>
  <r>
    <s v="Delta IV M | DMSP F-17"/>
    <x v="0"/>
    <s v="United States Air Force"/>
    <s v="Delta IV M"/>
    <s v="DMSP F-17"/>
    <s v="11/04/2006 1:53 p.m."/>
    <x v="49"/>
    <s v="Space Launch Complex 6 | Vandenberg SFB, CA, USA"/>
    <x v="1"/>
    <x v="1"/>
    <x v="1"/>
  </r>
  <r>
    <s v="Proton-M Briz-M | Badr 4"/>
    <x v="0"/>
    <s v="Khrunichev State Research and Production Space Center"/>
    <s v="Proton-M Briz-M"/>
    <s v="Badr 4"/>
    <s v="11/08/2006 8:01 p.m."/>
    <x v="49"/>
    <s v="200/39 (200L) | Baikonur Cosmodrome, Republic of Kazakhstan"/>
    <x v="0"/>
    <x v="0"/>
    <x v="0"/>
  </r>
  <r>
    <s v="Delta II | GPS IIR-16(M)"/>
    <x v="0"/>
    <s v="United States Air Force"/>
    <s v="Delta II"/>
    <s v="GPS IIR-16(M)"/>
    <s v="11/17/2006 7:12 p.m."/>
    <x v="49"/>
    <s v="Space Launch Complex 17A | Cape Canaveral, FL, USA"/>
    <x v="1"/>
    <x v="1"/>
    <x v="1"/>
  </r>
  <r>
    <s v="Long March 3A | Feng Yun 2D"/>
    <x v="0"/>
    <s v="China Aerospace Science and Technology Corporation"/>
    <s v="Long March 3A"/>
    <s v="Feng Yun 2D"/>
    <s v="12/08/2006 12:53 a.m."/>
    <x v="49"/>
    <s v="Launch Complex 2 (LC-2) | Xichang Satellite Launch Center, People's Republic of China"/>
    <x v="2"/>
    <x v="2"/>
    <x v="2"/>
  </r>
  <r>
    <s v="Ariane 5 ECA | WildBlue 1 &amp; AMC-18"/>
    <x v="0"/>
    <s v="Arianespace"/>
    <s v="Ariane 5 ECA"/>
    <s v="WildBlue 1 &amp; AMC-18"/>
    <s v="12/08/2006 10:08 p.m."/>
    <x v="49"/>
    <s v="Ariane Launch Area 3 | Kourou, French Guiana"/>
    <x v="7"/>
    <x v="7"/>
    <x v="7"/>
  </r>
  <r>
    <s v="Space Shuttle Discovery / OV-103 | STS-116"/>
    <x v="0"/>
    <s v="United Space Alliance"/>
    <s v="Space Shuttle"/>
    <s v="STS-116"/>
    <s v="12/10/2006 1:47 a.m."/>
    <x v="49"/>
    <s v="Launch Complex 39B | Kennedy Space Center, FL, USA"/>
    <x v="1"/>
    <x v="1"/>
    <x v="1"/>
  </r>
  <r>
    <s v="Proton-M Briz-M | Measat 3"/>
    <x v="0"/>
    <s v="Khrunichev State Research and Production Space Center"/>
    <s v="Proton-M Briz-M"/>
    <s v="Measat 3"/>
    <s v="12/11/2006 11:28 p.m."/>
    <x v="49"/>
    <s v="200/39 (200L) | Baikonur Cosmodrome, Republic of Kazakhstan"/>
    <x v="0"/>
    <x v="0"/>
    <x v="0"/>
  </r>
  <r>
    <s v="Delta II 7920-10 | NROL-21"/>
    <x v="0"/>
    <s v="United Launch Alliance"/>
    <s v="Delta II"/>
    <s v="NROL-21"/>
    <s v="12/14/2006 9 p.m."/>
    <x v="49"/>
    <s v="Space Launch Complex 2W | Vandenberg SFB, CA, USA"/>
    <x v="1"/>
    <x v="1"/>
    <x v="1"/>
  </r>
  <r>
    <s v="Minotaur I | Tacsat 2"/>
    <x v="0"/>
    <s v="Orbital Sciences Corporation"/>
    <s v="Minotaur I"/>
    <s v="Tacsat 2"/>
    <s v="12/16/2006 noon"/>
    <x v="49"/>
    <s v="Launch Area 0 B | Wallops Island, Virginia, USA"/>
    <x v="1"/>
    <x v="1"/>
    <x v="1"/>
  </r>
  <r>
    <s v="H-IIA 204 | Kiku-8"/>
    <x v="0"/>
    <s v="Japan Aerospace Exploration Agency"/>
    <s v="H-IIA 204"/>
    <s v="Kiku-8"/>
    <s v="12/18/2006 6:32 a.m."/>
    <x v="49"/>
    <s v="Yoshinobu Launch Complex | Tanegashima, Japan"/>
    <x v="5"/>
    <x v="5"/>
    <x v="5"/>
  </r>
  <r>
    <s v="Kosmos-3M | SAR-Lupe 1"/>
    <x v="0"/>
    <s v="Production Corporation Polyot"/>
    <s v="Kosmos-3M"/>
    <s v="SAR-Lupe 1"/>
    <s v="12/19/2006 2 p.m."/>
    <x v="49"/>
    <s v="132/1 (132L) | Plesetsk Cosmodrome, Russian Federation"/>
    <x v="3"/>
    <x v="3"/>
    <x v="3"/>
  </r>
  <r>
    <s v="Soyuz 2.1a/Fregat | Meridian No. 11L"/>
    <x v="0"/>
    <s v="Russian Space Forces"/>
    <s v="Soyuz 2.1a/Fregat"/>
    <s v="Meridian No. 11L"/>
    <s v="12/24/2006 8:34 a.m."/>
    <x v="49"/>
    <s v="43/4 (43R) | Plesetsk Cosmodrome, Russian Federation"/>
    <x v="3"/>
    <x v="3"/>
    <x v="3"/>
  </r>
  <r>
    <s v="Proton | Uragan-M 6 to 8"/>
    <x v="0"/>
    <s v="Khrunichev State Research and Production Space Center"/>
    <s v="Proton"/>
    <s v="Uragan-M 6 to 8"/>
    <s v="12/25/2006 8:18 p.m."/>
    <x v="49"/>
    <s v="81/24 (81P) | Baikonur Cosmodrome, Republic of Kazakhstan"/>
    <x v="0"/>
    <x v="0"/>
    <x v="0"/>
  </r>
  <r>
    <s v="Soyuz 2.1b/Fregat | COROT"/>
    <x v="0"/>
    <s v="Russian Federal Space Agency (ROSCOSMOS)"/>
    <s v="Soyuz 2.1b/Fregat"/>
    <s v="COROT"/>
    <s v="12/27/2006 2:23 p.m."/>
    <x v="49"/>
    <s v="31/6 | Baikonur Cosmodrome, Republic of Kazakhstan"/>
    <x v="0"/>
    <x v="0"/>
    <x v="0"/>
  </r>
  <r>
    <s v="PSLV | Cartosat 2 &amp; SRE 1"/>
    <x v="0"/>
    <s v="Indian Space Research Organization"/>
    <s v="PSLV"/>
    <s v="Cartosat 2 &amp; SRE 1"/>
    <s v="01/10/2007 3:54 a.m."/>
    <x v="50"/>
    <s v="Satish Dhawan Space Centre First Launch Pad | Satish Dhawan Space Centre, India"/>
    <x v="8"/>
    <x v="8"/>
    <x v="8"/>
  </r>
  <r>
    <s v="Soyuz U | Progress M-59"/>
    <x v="0"/>
    <s v="Russian Federal Space Agency (ROSCOSMOS)"/>
    <s v="Soyuz U"/>
    <s v="—"/>
    <s v="01/18/2007 2:12 a.m."/>
    <x v="50"/>
    <s v="1/5 | Baikonur Cosmodrome, Republic of Kazakhstan"/>
    <x v="0"/>
    <x v="0"/>
    <x v="0"/>
  </r>
  <r>
    <s v="Zenit | NSS 8"/>
    <x v="1"/>
    <s v="Sea Launch"/>
    <s v="Zenit"/>
    <s v="NSS 8"/>
    <s v="01/30/2007 11:22 p.m."/>
    <x v="50"/>
    <s v="Launch Platform Odyssey | Sea Launch"/>
    <x v="12"/>
    <x v="12"/>
    <x v="12"/>
  </r>
  <r>
    <s v="Long March 3A | Beidou Daohang Shiyan Wei. 4"/>
    <x v="0"/>
    <s v="China Aerospace Science and Technology Corporation"/>
    <s v="Long March 3A"/>
    <s v="Beidou Daohang Shiyan Wei. 4"/>
    <s v="02/02/2007 4:28 p.m."/>
    <x v="50"/>
    <s v="Launch Complex 2 (LC-2) | Xichang Satellite Launch Center, People's Republic of China"/>
    <x v="2"/>
    <x v="2"/>
    <x v="2"/>
  </r>
  <r>
    <s v="Delta II 7925-10C | THEMIS"/>
    <x v="0"/>
    <s v="United Launch Alliance"/>
    <s v="Delta II"/>
    <s v="THEMIS"/>
    <s v="02/17/2007 11:01 p.m."/>
    <x v="50"/>
    <s v="Space Launch Complex 17B | Cape Canaveral, FL, USA"/>
    <x v="1"/>
    <x v="1"/>
    <x v="1"/>
  </r>
  <r>
    <s v="H-IIA 2024 | IGS-Radar 2 &amp; IGS-Optical 3V"/>
    <x v="0"/>
    <s v="Japan Aerospace Exploration Agency"/>
    <s v="H-IIA 2024"/>
    <s v="IGS-Radar 2 &amp; IGS-Optical 3V"/>
    <s v="02/24/2007 4:41 a.m."/>
    <x v="50"/>
    <s v="Yoshinobu Launch Complex | Tanegashima, Japan"/>
    <x v="5"/>
    <x v="5"/>
    <x v="5"/>
  </r>
  <r>
    <s v="Atlas V 401 | STP-1"/>
    <x v="0"/>
    <s v="United Launch Alliance"/>
    <s v="Atlas V 401"/>
    <s v="STP-1"/>
    <s v="03/09/2007 3:10 a.m."/>
    <x v="50"/>
    <s v="Space Launch Complex 41 | Cape Canaveral, FL, USA"/>
    <x v="1"/>
    <x v="1"/>
    <x v="1"/>
  </r>
  <r>
    <s v="Ariane 5 ECA | Skynet 5A &amp; INSAT-4B"/>
    <x v="0"/>
    <s v="Arianespace"/>
    <s v="Ariane 5 ECA"/>
    <s v="Skynet 5A &amp; INSAT-4B"/>
    <s v="03/11/2007 10:03 p.m."/>
    <x v="50"/>
    <s v="Ariane Launch Area 3 | Kourou, French Guiana"/>
    <x v="7"/>
    <x v="7"/>
    <x v="7"/>
  </r>
  <r>
    <s v="Falcon 1 | DemoSat"/>
    <x v="1"/>
    <s v="SpaceX"/>
    <s v="Falcon 1"/>
    <s v="—"/>
    <s v="03/21/2007 1:10 a.m."/>
    <x v="50"/>
    <s v="Omelek Island | Ronald Reagan Ballistic Missile Defense Test Site, Kwajalein Atoll, Marshall Islands"/>
    <x v="14"/>
    <x v="14"/>
    <x v="14"/>
  </r>
  <r>
    <s v="Soyuz-FG | Soyuz TMA-10"/>
    <x v="0"/>
    <s v="Russian Federal Space Agency (ROSCOSMOS)"/>
    <s v="Soyuz"/>
    <s v="Soyuz TMA-10"/>
    <s v="04/07/2007 5:31 p.m."/>
    <x v="50"/>
    <s v="1/5 | Baikonur Cosmodrome, Republic of Kazakhstan"/>
    <x v="0"/>
    <x v="0"/>
    <x v="0"/>
  </r>
  <r>
    <s v="Proton-M Briz-M | Anik F3"/>
    <x v="0"/>
    <s v="Khrunichev State Research and Production Space Center"/>
    <s v="Proton-M Briz-M"/>
    <s v="Anik F3"/>
    <s v="04/09/2007 10:54 p.m."/>
    <x v="50"/>
    <s v="200/39 (200L) | Baikonur Cosmodrome, Republic of Kazakhstan"/>
    <x v="0"/>
    <x v="0"/>
    <x v="0"/>
  </r>
  <r>
    <s v="Long March 2 | Hai Yang 1B"/>
    <x v="0"/>
    <s v="China Aerospace Science and Technology Corporation"/>
    <s v="Long March 2"/>
    <s v="Hai Yang 1B"/>
    <s v="04/11/2007 3:27 a.m."/>
    <x v="50"/>
    <s v="Launch Complex 7 | Taiyuan, People's Republic of China"/>
    <x v="2"/>
    <x v="2"/>
    <x v="2"/>
  </r>
  <r>
    <s v="Long March 3A | Beidou DW 1"/>
    <x v="0"/>
    <s v="China Aerospace Science and Technology Corporation"/>
    <s v="Long March 3A"/>
    <s v="Beidou DW 1"/>
    <s v="04/13/2007 8:11 p.m."/>
    <x v="50"/>
    <s v="Launch Complex 3 ( LC-3 ) ( LA-1 ) | Xichang Satellite Launch Center, People's Republic of China"/>
    <x v="2"/>
    <x v="2"/>
    <x v="2"/>
  </r>
  <r>
    <s v="Dnepr | EgyptSat 1 &amp; Saudisat 3"/>
    <x v="0"/>
    <s v="ISC Kosmotras"/>
    <s v="Dnepr"/>
    <s v="EgyptSat 1 &amp; Saudisat 3"/>
    <s v="04/17/2007 6:46 a.m."/>
    <x v="50"/>
    <s v="109/95 | Baikonur Cosmodrome, Republic of Kazakhstan"/>
    <x v="0"/>
    <x v="0"/>
    <x v="0"/>
  </r>
  <r>
    <s v="PSLV | AGILE"/>
    <x v="0"/>
    <s v="Indian Space Research Organization"/>
    <s v="PSLV"/>
    <s v="AGILE"/>
    <s v="04/23/2007 10 a.m."/>
    <x v="50"/>
    <s v="Satish Dhawan Space Centre Second Launch Pad | Satish Dhawan Space Centre, India"/>
    <x v="8"/>
    <x v="8"/>
    <x v="8"/>
  </r>
  <r>
    <s v="Minotaur I | NFIRE"/>
    <x v="0"/>
    <s v="Orbital Sciences Corporation"/>
    <s v="Minotaur I"/>
    <s v="NFIRE"/>
    <s v="04/24/2007 6:48 a.m."/>
    <x v="50"/>
    <s v="Launch Area 0 B | Wallops Island, Virginia, USA"/>
    <x v="1"/>
    <x v="1"/>
    <x v="1"/>
  </r>
  <r>
    <s v="Pegasus XL | Aeronomy of Ice in the Mesosphere (AIM)"/>
    <x v="0"/>
    <s v="Orbital Sciences Corporation"/>
    <s v="Pegasus XL"/>
    <s v="—"/>
    <s v="04/25/2007 8:26 p.m."/>
    <x v="50"/>
    <s v="Vandenberg Space Force Base | Air launch to orbit"/>
    <x v="1"/>
    <x v="1"/>
    <x v="1"/>
  </r>
  <r>
    <s v="Ariane 5 ECA | Astra 1L &amp; Galaxy 17"/>
    <x v="0"/>
    <s v="Arianespace"/>
    <s v="Ariane 5 ECA"/>
    <s v="Astra 1L &amp; Galaxy 17"/>
    <s v="05/04/2007 10:29 p.m."/>
    <x v="50"/>
    <s v="Ariane Launch Area 3 | Kourou, French Guiana"/>
    <x v="7"/>
    <x v="7"/>
    <x v="7"/>
  </r>
  <r>
    <s v="Soyuz U | Progress M-60"/>
    <x v="0"/>
    <s v="Russian Federal Space Agency (ROSCOSMOS)"/>
    <s v="Soyuz U"/>
    <s v="—"/>
    <s v="05/12/2007 3:25 a.m."/>
    <x v="50"/>
    <s v="1/5 | Baikonur Cosmodrome, Republic of Kazakhstan"/>
    <x v="0"/>
    <x v="0"/>
    <x v="0"/>
  </r>
  <r>
    <s v="Long March 3 | Nigcomsat 1"/>
    <x v="0"/>
    <s v="China Aerospace Science and Technology Corporation"/>
    <s v="Long March 3"/>
    <s v="Nigcomsat 1"/>
    <s v="05/13/2007 4:01 p.m."/>
    <x v="50"/>
    <s v="Launch Complex 2 (LC-2) | Xichang Satellite Launch Center, People's Republic of China"/>
    <x v="2"/>
    <x v="2"/>
    <x v="2"/>
  </r>
  <r>
    <s v="Long March 2D | Yaogan Weixing 2"/>
    <x v="0"/>
    <s v="China Aerospace Science and Technology Corporation"/>
    <s v="Long March 2D"/>
    <s v="Yaogan Weixing 2"/>
    <s v="05/25/2007 7:12 a.m."/>
    <x v="50"/>
    <s v="Launch Area 4 (SLS-2 / 603) | Jiuquan, People's Republic of China"/>
    <x v="2"/>
    <x v="2"/>
    <x v="2"/>
  </r>
  <r>
    <s v="Soyuz-FG | Globalstar 65,69,71,72"/>
    <x v="0"/>
    <s v="Russian Federal Space Agency (ROSCOSMOS)"/>
    <s v="Soyuz-FG"/>
    <s v="Globalstar 65,69,71,72"/>
    <s v="05/29/2007 8:31 p.m."/>
    <x v="50"/>
    <s v="31/6 | Baikonur Cosmodrome, Republic of Kazakhstan"/>
    <x v="0"/>
    <x v="0"/>
    <x v="0"/>
  </r>
  <r>
    <s v="Long March 3A | Xinnuo 3"/>
    <x v="0"/>
    <s v="China Aerospace Science and Technology Corporation"/>
    <s v="Long March 3A"/>
    <s v="Xinnuo 3"/>
    <s v="05/31/2007 4:08 p.m."/>
    <x v="50"/>
    <s v="Launch Complex 3 ( LC-3 ) ( LA-1 ) | Xichang Satellite Launch Center, People's Republic of China"/>
    <x v="2"/>
    <x v="2"/>
    <x v="2"/>
  </r>
  <r>
    <s v="Soyuz-U-PVB | Yantar-4K2M 3"/>
    <x v="0"/>
    <s v="Russian Space Forces"/>
    <s v="Soyuz-U-PVB"/>
    <s v="Yantar-4K2M 3"/>
    <s v="06/07/2007 4 p.m."/>
    <x v="50"/>
    <s v="16/2 | Plesetsk Cosmodrome, Russian Federation"/>
    <x v="3"/>
    <x v="3"/>
    <x v="3"/>
  </r>
  <r>
    <s v="Delta II 7420-10 | COSMO-SkyMed 1"/>
    <x v="0"/>
    <s v="United Launch Alliance"/>
    <s v="Delta II"/>
    <s v="COSMO-SkyMed 1"/>
    <s v="06/08/2007 2:34 a.m."/>
    <x v="50"/>
    <s v="Space Launch Complex 2W | Vandenberg SFB, CA, USA"/>
    <x v="1"/>
    <x v="1"/>
    <x v="1"/>
  </r>
  <r>
    <s v="Space Shuttle Atlantis / OV-104 | STS-117"/>
    <x v="0"/>
    <s v="United Space Alliance"/>
    <s v="Space Shuttle"/>
    <s v="STS-117"/>
    <s v="06/08/2007 11:38 p.m."/>
    <x v="50"/>
    <s v="Launch Complex 39A | Kennedy Space Center, FL, USA"/>
    <x v="1"/>
    <x v="1"/>
    <x v="1"/>
  </r>
  <r>
    <s v="Shavit-2 | Ofeq-7"/>
    <x v="0"/>
    <s v="Israeli Space Agency"/>
    <s v="Shavit-2"/>
    <s v="Ofeq-7"/>
    <s v="06/10/2007 11:40 p.m."/>
    <x v="50"/>
    <s v="Unknown Pad | Palmachim Airbase, State of Israel"/>
    <x v="9"/>
    <x v="9"/>
    <x v="9"/>
  </r>
  <r>
    <s v="Dnepr | TerraSAR-X"/>
    <x v="0"/>
    <s v="ISC Kosmotras"/>
    <s v="Dnepr"/>
    <s v="TerraSAR-X"/>
    <s v="06/15/2007 2:14 a.m."/>
    <x v="50"/>
    <s v="109/95 | Baikonur Cosmodrome, Republic of Kazakhstan"/>
    <x v="0"/>
    <x v="0"/>
    <x v="0"/>
  </r>
  <r>
    <s v="Atlas V 401 | NROL-30 &amp; NOSS-3 (USA-194)"/>
    <x v="0"/>
    <s v="United Launch Alliance"/>
    <s v="Atlas V 401"/>
    <s v="NROL-30 &amp; NOSS-3 (USA-194)"/>
    <s v="06/15/2007 3:11 p.m."/>
    <x v="50"/>
    <s v="Space Launch Complex 41 | Cape Canaveral, FL, USA"/>
    <x v="1"/>
    <x v="1"/>
    <x v="1"/>
  </r>
  <r>
    <s v="Dnepr | Genesis-2"/>
    <x v="0"/>
    <s v="ISC Kosmotras"/>
    <s v="Dnepr"/>
    <s v="Genesis-2"/>
    <s v="06/28/2007 3:02 p.m."/>
    <x v="50"/>
    <s v="370/11 | Dombarovskiy, Russian Federation"/>
    <x v="3"/>
    <x v="3"/>
    <x v="3"/>
  </r>
  <r>
    <s v="Zenit 2M | Tselina-2 23"/>
    <x v="0"/>
    <s v="Russian Federal Space Agency (ROSCOSMOS)"/>
    <s v="Zenit 2M"/>
    <s v="Tselina-2 23"/>
    <s v="06/29/2007 10 a.m."/>
    <x v="50"/>
    <s v="45/1 | Baikonur Cosmodrome, Republic of Kazakhstan"/>
    <x v="0"/>
    <x v="0"/>
    <x v="0"/>
  </r>
  <r>
    <s v="Kosmos-3M | SAR-Lupe 2"/>
    <x v="0"/>
    <s v="Production Corporation Polyot"/>
    <s v="Kosmos-3M"/>
    <s v="SAR-Lupe 2"/>
    <s v="07/02/2007 7:38 p.m."/>
    <x v="50"/>
    <s v="132/1 (132L) | Plesetsk Cosmodrome, Russian Federation"/>
    <x v="3"/>
    <x v="3"/>
    <x v="3"/>
  </r>
  <r>
    <s v="Long March 3 | Zhongxing 6B"/>
    <x v="0"/>
    <s v="China Aerospace Science and Technology Corporation"/>
    <s v="Long March 3"/>
    <s v="Zhongxing 6B"/>
    <s v="07/05/2007 12:08 p.m."/>
    <x v="50"/>
    <s v="Launch Complex 2 (LC-2) | Xichang Satellite Launch Center, People's Republic of China"/>
    <x v="2"/>
    <x v="2"/>
    <x v="2"/>
  </r>
  <r>
    <s v="Proton-M | DirecTV 10"/>
    <x v="0"/>
    <s v="Khrunichev State Research and Production Space Center"/>
    <s v="Proton-M"/>
    <s v="DirecTV 10"/>
    <s v="07/07/2007 1:16 a.m."/>
    <x v="50"/>
    <s v="200/39 (200L) | Baikonur Cosmodrome, Republic of Kazakhstan"/>
    <x v="0"/>
    <x v="0"/>
    <x v="0"/>
  </r>
  <r>
    <s v="Soyuz U | Progress M-61"/>
    <x v="0"/>
    <s v="Russian Federal Space Agency (ROSCOSMOS)"/>
    <s v="Soyuz U"/>
    <s v="—"/>
    <s v="08/02/2007 5:33 p.m."/>
    <x v="50"/>
    <s v="1/5 | Baikonur Cosmodrome, Republic of Kazakhstan"/>
    <x v="0"/>
    <x v="0"/>
    <x v="0"/>
  </r>
  <r>
    <s v="Delta II 7925 | Phoenix"/>
    <x v="0"/>
    <s v="United Launch Alliance"/>
    <s v="Delta II"/>
    <s v="Phoenix"/>
    <s v="08/04/2007 9:26 a.m."/>
    <x v="50"/>
    <s v="Space Launch Complex 17A | Cape Canaveral, FL, USA"/>
    <x v="1"/>
    <x v="1"/>
    <x v="1"/>
  </r>
  <r>
    <s v="Space Shuttle Endeavour / OV-105 | STS-118"/>
    <x v="0"/>
    <s v="United Space Alliance"/>
    <s v="Space Shuttle"/>
    <s v="STS-118"/>
    <s v="08/08/2007 10:36 p.m."/>
    <x v="50"/>
    <s v="Launch Complex 39A | Kennedy Space Center, FL, USA"/>
    <x v="1"/>
    <x v="1"/>
    <x v="1"/>
  </r>
  <r>
    <s v="Ariane 5 ECA | Spaceway-3 &amp; BSAT-3A"/>
    <x v="0"/>
    <s v="Arianespace"/>
    <s v="Ariane 5 ECA"/>
    <s v="Singtel Optus &amp; Australian Department of Defence"/>
    <s v="08/14/2007 11:44 p.m."/>
    <x v="50"/>
    <s v="Ariane Launch Area 3 | Kourou, French Guiana"/>
    <x v="7"/>
    <x v="7"/>
    <x v="7"/>
  </r>
  <r>
    <s v="GSLV | INSAT-4CR"/>
    <x v="1"/>
    <s v="Indian Space Research Organization"/>
    <s v="GSLV"/>
    <s v="—"/>
    <s v="09/02/2007 12:51 p.m."/>
    <x v="50"/>
    <s v="Satish Dhawan Space Centre Second Launch Pad | Satish Dhawan Space Centre, India"/>
    <x v="8"/>
    <x v="8"/>
    <x v="8"/>
  </r>
  <r>
    <s v="Proton-M Briz-M | JCSAT 11"/>
    <x v="1"/>
    <s v="Khrunichev State Research and Production Space Center"/>
    <s v="Proton-M Briz-M"/>
    <s v="JCSAT 11"/>
    <s v="09/05/2007 10:43 p.m."/>
    <x v="50"/>
    <s v="200/39 (200L) | Baikonur Cosmodrome, Republic of Kazakhstan"/>
    <x v="0"/>
    <x v="0"/>
    <x v="0"/>
  </r>
  <r>
    <s v="Kosmos-3M | Parus 97"/>
    <x v="0"/>
    <s v="Production Corporation Polyot"/>
    <s v="Kosmos-3M"/>
    <s v="Parus 97"/>
    <s v="09/11/2007 1:05 p.m."/>
    <x v="50"/>
    <s v="132/1 (132L) | Plesetsk Cosmodrome, Russian Federation"/>
    <x v="3"/>
    <x v="3"/>
    <x v="3"/>
  </r>
  <r>
    <s v="H-IIA 2022 | Kaguya"/>
    <x v="0"/>
    <s v="Japan Aerospace Exploration Agency"/>
    <s v="H-IIA 2022"/>
    <s v="Kaguya"/>
    <s v="09/14/2007 1:31 a.m."/>
    <x v="50"/>
    <s v="Yoshinobu Launch Complex | Tanegashima, Japan"/>
    <x v="5"/>
    <x v="5"/>
    <x v="5"/>
  </r>
  <r>
    <s v="Soyuz-U-PVB | Foton-M No. 3"/>
    <x v="0"/>
    <s v="Russian Federal Space Agency (ROSCOSMOS)"/>
    <s v="Soyuz-U-PVB"/>
    <s v="Foton-M No. 3"/>
    <s v="09/14/2007 11 a.m."/>
    <x v="50"/>
    <s v="1/5 | Baikonur Cosmodrome, Republic of Kazakhstan"/>
    <x v="0"/>
    <x v="0"/>
    <x v="0"/>
  </r>
  <r>
    <s v="Delta II 7920-10 | WorldView-1"/>
    <x v="0"/>
    <s v="United Launch Alliance"/>
    <s v="Delta II"/>
    <s v="WorldView-1"/>
    <s v="09/18/2007 6:35 p.m."/>
    <x v="50"/>
    <s v="Space Launch Complex 2W | Vandenberg SFB, CA, USA"/>
    <x v="1"/>
    <x v="1"/>
    <x v="1"/>
  </r>
  <r>
    <s v="Long March 4B | Zi Yuan 1-2B"/>
    <x v="0"/>
    <s v="China Aerospace Science and Technology Corporation"/>
    <s v="Long March 4B"/>
    <s v="Zi Yuan 1-2B"/>
    <s v="09/19/2007 3:26 a.m."/>
    <x v="50"/>
    <s v="Launch Complex 7 | Taiyuan, People's Republic of China"/>
    <x v="2"/>
    <x v="2"/>
    <x v="2"/>
  </r>
  <r>
    <s v="Delta II 7925H-9.5 | Dawn"/>
    <x v="0"/>
    <s v="United Launch Alliance"/>
    <s v="Delta II"/>
    <s v="Dawn"/>
    <s v="09/27/2007 11:34 a.m."/>
    <x v="50"/>
    <s v="Space Launch Complex 17B | Cape Canaveral, FL, USA"/>
    <x v="1"/>
    <x v="1"/>
    <x v="1"/>
  </r>
  <r>
    <s v="Ariane 5 GS | Intelsat 11 &amp; Optus D2"/>
    <x v="0"/>
    <s v="Arianespace"/>
    <s v="Ariane 5 GS"/>
    <s v="Intelsat 11 &amp; Optus D2"/>
    <s v="10/05/2007 10:02 p.m."/>
    <x v="50"/>
    <s v="Ariane Launch Area 3 | Kourou, French Guiana"/>
    <x v="7"/>
    <x v="7"/>
    <x v="7"/>
  </r>
  <r>
    <s v="Soyuz-FG | Soyuz TMA-11"/>
    <x v="0"/>
    <s v="Russian Federal Space Agency (ROSCOSMOS)"/>
    <s v="Soyuz"/>
    <s v="Soyuz TMA-11"/>
    <s v="10/10/2007 1:22 p.m."/>
    <x v="50"/>
    <s v="1/5 | Baikonur Cosmodrome, Republic of Kazakhstan"/>
    <x v="0"/>
    <x v="0"/>
    <x v="0"/>
  </r>
  <r>
    <s v="Atlas V 421 | WGS-1"/>
    <x v="0"/>
    <s v="United Launch Alliance"/>
    <s v="Atlas V 421"/>
    <s v="WGS-1"/>
    <s v="10/11/2007 12:22 a.m."/>
    <x v="50"/>
    <s v="Space Launch Complex 41 | Cape Canaveral, FL, USA"/>
    <x v="1"/>
    <x v="1"/>
    <x v="1"/>
  </r>
  <r>
    <s v="Delta II 7925-9.5 | GPS IIR-M-4 (USA-196)"/>
    <x v="0"/>
    <s v="United Launch Alliance"/>
    <s v="Delta II"/>
    <s v="GPS IIR-M-4 (USA-196)"/>
    <s v="10/17/2007 12:23 p.m."/>
    <x v="50"/>
    <s v="Space Launch Complex 17A | Cape Canaveral, FL, USA"/>
    <x v="1"/>
    <x v="1"/>
    <x v="1"/>
  </r>
  <r>
    <s v="Soyuz-FG | Globalstar 66,67,68,70"/>
    <x v="0"/>
    <s v="Russian Federal Space Agency (ROSCOSMOS)"/>
    <s v="Soyuz-FG"/>
    <s v="Globalstar 66,67,68,70"/>
    <s v="10/20/2007 8:12 p.m."/>
    <x v="50"/>
    <s v="31/6 | Baikonur Cosmodrome, Republic of Kazakhstan"/>
    <x v="0"/>
    <x v="0"/>
    <x v="0"/>
  </r>
  <r>
    <s v="Molniya-M | US-K 84"/>
    <x v="0"/>
    <s v="Progress Rocket Space Center"/>
    <s v="Molniya-M"/>
    <s v="US-K 84"/>
    <s v="10/23/2007 4:39 a.m."/>
    <x v="50"/>
    <s v="16/2 | Plesetsk Cosmodrome, Russian Federation"/>
    <x v="3"/>
    <x v="3"/>
    <x v="3"/>
  </r>
  <r>
    <s v="Space Shuttle Discovery / OV-103 | STS-120"/>
    <x v="0"/>
    <s v="United Space Alliance"/>
    <s v="Space Shuttle"/>
    <s v="STS-120"/>
    <s v="10/23/2007 3:38 p.m."/>
    <x v="50"/>
    <s v="Launch Complex 39A | Kennedy Space Center, FL, USA"/>
    <x v="1"/>
    <x v="1"/>
    <x v="1"/>
  </r>
  <r>
    <s v="Long March 3A | Chang'e-1"/>
    <x v="0"/>
    <s v="China Aerospace Science and Technology Corporation"/>
    <s v="Long March 3A"/>
    <s v="Chang'e-1"/>
    <s v="10/24/2007 10:05 a.m."/>
    <x v="50"/>
    <s v="Launch Complex 3 ( LC-3 ) ( LA-1 ) | Xichang Satellite Launch Center, People's Republic of China"/>
    <x v="2"/>
    <x v="2"/>
    <x v="2"/>
  </r>
  <r>
    <s v="Proton | Uragan-M 9 to 11"/>
    <x v="0"/>
    <s v="Khrunichev State Research and Production Space Center"/>
    <s v="Proton"/>
    <s v="Uragan-M 9 to 11"/>
    <s v="10/26/2007 7:35 a.m."/>
    <x v="50"/>
    <s v="81/24 (81P) | Baikonur Cosmodrome, Republic of Kazakhstan"/>
    <x v="0"/>
    <x v="0"/>
    <x v="0"/>
  </r>
  <r>
    <s v="Kosmos-3M | SAR-Lupe 3"/>
    <x v="0"/>
    <s v="Production Corporation Polyot"/>
    <s v="Kosmos-3M"/>
    <s v="SAR-Lupe 3"/>
    <s v="11/01/2007 12:51 a.m."/>
    <x v="50"/>
    <s v="132/1 (132L) | Plesetsk Cosmodrome, Russian Federation"/>
    <x v="3"/>
    <x v="3"/>
    <x v="3"/>
  </r>
  <r>
    <s v="Delta IV Heavy | DSP-23"/>
    <x v="0"/>
    <s v="United Launch Alliance"/>
    <s v="Delta IV Heavy"/>
    <s v="DSP-23"/>
    <s v="11/11/2007 1:50 a.m."/>
    <x v="50"/>
    <s v="Space Launch Complex 37B | Cape Canaveral, FL, USA"/>
    <x v="1"/>
    <x v="1"/>
    <x v="1"/>
  </r>
  <r>
    <s v="Long March 4C | Yaogan Weixing 3"/>
    <x v="0"/>
    <s v="China Aerospace Science and Technology Corporation"/>
    <s v="Long March 4C"/>
    <s v="Yaogan Weixing 3"/>
    <s v="11/11/2007 10:48 p.m."/>
    <x v="50"/>
    <s v="Launch Complex 7 | Taiyuan, People's Republic of China"/>
    <x v="2"/>
    <x v="2"/>
    <x v="2"/>
  </r>
  <r>
    <s v="Ariane 5 ECA | Skynet 5B &amp; Star One C1"/>
    <x v="0"/>
    <s v="Arianespace"/>
    <s v="Ariane 5 ECA"/>
    <s v="Skynet 5B &amp; Star One C1"/>
    <s v="11/14/2007 10:06 p.m."/>
    <x v="50"/>
    <s v="Ariane Launch Area 3 | Kourou, French Guiana"/>
    <x v="7"/>
    <x v="7"/>
    <x v="7"/>
  </r>
  <r>
    <s v="Proton-M Briz-M | Sirius 4"/>
    <x v="0"/>
    <s v="Khrunichev State Research and Production Space Center"/>
    <s v="Proton-M Briz-M"/>
    <s v="Sirius 4"/>
    <s v="11/17/2007 10:39 p.m."/>
    <x v="50"/>
    <s v="200/39 (200L) | Baikonur Cosmodrome, Republic of Kazakhstan"/>
    <x v="0"/>
    <x v="0"/>
    <x v="0"/>
  </r>
  <r>
    <s v="Proton-M Briz-M | Raduga-1M"/>
    <x v="0"/>
    <s v="Khrunichev State Research and Production Space Center"/>
    <s v="Proton-M Briz-M"/>
    <s v="Raduga-1M"/>
    <s v="12/09/2007 12:16 a.m."/>
    <x v="50"/>
    <s v="81/24 (81P) | Baikonur Cosmodrome, Republic of Kazakhstan"/>
    <x v="0"/>
    <x v="0"/>
    <x v="0"/>
  </r>
  <r>
    <s v="Delta II 7420-10 | COSMO-SkyMed 2"/>
    <x v="0"/>
    <s v="United Launch Alliance"/>
    <s v="Delta II"/>
    <s v="COSMO-SkyMed 2"/>
    <s v="12/09/2007 2:31 a.m."/>
    <x v="50"/>
    <s v="Space Launch Complex 2W | Vandenberg SFB, CA, USA"/>
    <x v="1"/>
    <x v="1"/>
    <x v="1"/>
  </r>
  <r>
    <s v="Atlas V 401 | NROL-24 (USA-198)"/>
    <x v="0"/>
    <s v="United Launch Alliance"/>
    <s v="Atlas V 401"/>
    <s v="NROL-24 (USA-198)"/>
    <s v="12/10/2007 10:05 p.m."/>
    <x v="50"/>
    <s v="Space Launch Complex 41 | Cape Canaveral, FL, USA"/>
    <x v="1"/>
    <x v="1"/>
    <x v="1"/>
  </r>
  <r>
    <s v="Soyuz-FG | Radarsat-2"/>
    <x v="0"/>
    <s v="Russian Federal Space Agency (ROSCOSMOS)"/>
    <s v="Soyuz-FG"/>
    <s v="Radarsat-2"/>
    <s v="12/14/2007 1:17 p.m."/>
    <x v="50"/>
    <s v="31/6 | Baikonur Cosmodrome, Republic of Kazakhstan"/>
    <x v="0"/>
    <x v="0"/>
    <x v="0"/>
  </r>
  <r>
    <s v="Delta II 7925-9.5 | GPS IIR-M-5 (USA-199)"/>
    <x v="0"/>
    <s v="United Launch Alliance"/>
    <s v="Delta II"/>
    <s v="GPS IIR-M-5 (USA-199)"/>
    <s v="12/20/2007 8:04 p.m."/>
    <x v="50"/>
    <s v="Space Launch Complex 17A | Cape Canaveral, FL, USA"/>
    <x v="1"/>
    <x v="1"/>
    <x v="1"/>
  </r>
  <r>
    <s v="Ariane 5 GS | RASCOM-QAF 1 &amp; Horizons-2"/>
    <x v="0"/>
    <s v="Arianespace"/>
    <s v="Ariane 5 GS"/>
    <s v="RASCOM-QAF 1 &amp; Horizons-2"/>
    <s v="12/21/2007 9:42 p.m."/>
    <x v="50"/>
    <s v="Ariane Launch Area 3 | Kourou, French Guiana"/>
    <x v="7"/>
    <x v="7"/>
    <x v="7"/>
  </r>
  <r>
    <s v="Soyuz U | Progress M-62"/>
    <x v="0"/>
    <s v="Russian Federal Space Agency (ROSCOSMOS)"/>
    <s v="Soyuz U"/>
    <s v="—"/>
    <s v="12/23/2007 7:12 a.m."/>
    <x v="50"/>
    <s v="1/5 | Baikonur Cosmodrome, Republic of Kazakhstan"/>
    <x v="0"/>
    <x v="0"/>
    <x v="0"/>
  </r>
  <r>
    <s v="Proton-M | Uragan-M 12 to 14"/>
    <x v="0"/>
    <s v="Khrunichev State Research and Production Space Center"/>
    <s v="Proton-M"/>
    <s v="Uragan-M 12 to 14"/>
    <s v="12/25/2007 7:32 p.m."/>
    <x v="50"/>
    <s v="81/24 (81P) | Baikonur Cosmodrome, Republic of Kazakhstan"/>
    <x v="0"/>
    <x v="0"/>
    <x v="0"/>
  </r>
  <r>
    <s v="Zenit | Thuraya 3"/>
    <x v="0"/>
    <s v="Sea Launch"/>
    <s v="Zenit"/>
    <s v="Thuraya 3"/>
    <s v="01/15/2008 11:48 a.m."/>
    <x v="51"/>
    <s v="Launch Platform Odyssey | Sea Launch"/>
    <x v="12"/>
    <x v="12"/>
    <x v="12"/>
  </r>
  <r>
    <s v="PSLV | TECSAR 1"/>
    <x v="0"/>
    <s v="Indian Space Research Organization"/>
    <s v="PSLV"/>
    <s v="TECSAR 1"/>
    <s v="01/21/2008 3:45 a.m."/>
    <x v="51"/>
    <s v="Satish Dhawan Space Centre First Launch Pad | Satish Dhawan Space Centre, India"/>
    <x v="8"/>
    <x v="8"/>
    <x v="8"/>
  </r>
  <r>
    <s v="Proton-M Briz-M | Ekspress AM-33"/>
    <x v="0"/>
    <s v="Khrunichev State Research and Production Space Center"/>
    <s v="Proton-M Briz-M"/>
    <s v="Ekspress AM-33"/>
    <s v="01/28/2008 12:18 a.m."/>
    <x v="51"/>
    <s v="200/39 (200L) | Baikonur Cosmodrome, Republic of Kazakhstan"/>
    <x v="0"/>
    <x v="0"/>
    <x v="0"/>
  </r>
  <r>
    <s v="Soyuz U | Progress M-63"/>
    <x v="0"/>
    <s v="Russian Federal Space Agency (ROSCOSMOS)"/>
    <s v="Soyuz U"/>
    <s v="—"/>
    <s v="02/05/2008 1:02 p.m."/>
    <x v="51"/>
    <s v="1/5 | Baikonur Cosmodrome, Republic of Kazakhstan"/>
    <x v="0"/>
    <x v="0"/>
    <x v="0"/>
  </r>
  <r>
    <s v="Space Shuttle Atlantis / OV-104 | STS-122"/>
    <x v="0"/>
    <s v="United Space Alliance"/>
    <s v="Space Shuttle"/>
    <s v="STS-122"/>
    <s v="02/07/2008 7:45 p.m."/>
    <x v="51"/>
    <s v="Launch Complex 39A | Kennedy Space Center, FL, USA"/>
    <x v="1"/>
    <x v="1"/>
    <x v="1"/>
  </r>
  <r>
    <s v="Proton-M Briz-M | Thor 5"/>
    <x v="0"/>
    <s v="Khrunichev State Research and Production Space Center"/>
    <s v="Proton-M Briz-M"/>
    <s v="Thor 5"/>
    <s v="02/11/2008 11:34 a.m."/>
    <x v="51"/>
    <s v="200/39 (200L) | Baikonur Cosmodrome, Republic of Kazakhstan"/>
    <x v="0"/>
    <x v="0"/>
    <x v="0"/>
  </r>
  <r>
    <s v="H-IIA 2024 | Kizuna"/>
    <x v="0"/>
    <s v="Japan Aerospace Exploration Agency"/>
    <s v="H-IIA 2024"/>
    <s v="Kizuna"/>
    <s v="02/23/2008 8:55 a.m."/>
    <x v="51"/>
    <s v="Yoshinobu Launch Complex | Tanegashima, Japan"/>
    <x v="5"/>
    <x v="5"/>
    <x v="5"/>
  </r>
  <r>
    <s v="Ariane 5 ES | ATV-1 &quot;Jules Verne&quot;"/>
    <x v="0"/>
    <s v="Arianespace"/>
    <s v="Ariane 5 ES"/>
    <s v="ATV-1 &quot;Jules Verne&quot;"/>
    <s v="03/09/2008 4:03 a.m."/>
    <x v="51"/>
    <s v="Ariane Launch Area 3 | Kourou, French Guiana"/>
    <x v="7"/>
    <x v="7"/>
    <x v="7"/>
  </r>
  <r>
    <s v="Space Shuttle Endeavour / OV-105 | STS-123"/>
    <x v="0"/>
    <s v="United Space Alliance"/>
    <s v="Space Shuttle"/>
    <s v="STS-123"/>
    <s v="03/11/2008 6:28 a.m."/>
    <x v="51"/>
    <s v="Launch Complex 39A | Kennedy Space Center, FL, USA"/>
    <x v="1"/>
    <x v="1"/>
    <x v="1"/>
  </r>
  <r>
    <s v="Atlas V 411 | NROL-28 (USA-200)"/>
    <x v="0"/>
    <s v="United Launch Alliance"/>
    <s v="Atlas V 411"/>
    <s v="NROL-28 (USA-200)"/>
    <s v="03/13/2008 10:02 a.m."/>
    <x v="51"/>
    <s v="Space Launch Complex 3E | Vandenberg SFB, CA, USA"/>
    <x v="1"/>
    <x v="1"/>
    <x v="1"/>
  </r>
  <r>
    <s v="Proton-M Briz-M | AMC 14"/>
    <x v="1"/>
    <s v="Khrunichev State Research and Production Space Center"/>
    <s v="Proton-M Briz-M"/>
    <s v="AMC 14"/>
    <s v="03/14/2008 11:18 p.m."/>
    <x v="51"/>
    <s v="200/39 (200L) | Baikonur Cosmodrome, Republic of Kazakhstan"/>
    <x v="0"/>
    <x v="0"/>
    <x v="0"/>
  </r>
  <r>
    <s v="Delta II 7920H-10C | GPS IIR-M-6 (USA-201)"/>
    <x v="0"/>
    <s v="United Launch Alliance"/>
    <s v="Delta II"/>
    <s v="GPS IIR-M-6 (USA-201)"/>
    <s v="03/15/2008 6:10 a.m."/>
    <x v="51"/>
    <s v="Space Launch Complex 17A | Cape Canaveral, FL, USA"/>
    <x v="1"/>
    <x v="1"/>
    <x v="1"/>
  </r>
  <r>
    <s v="Zenit | DirecTV 11"/>
    <x v="0"/>
    <s v="Sea Launch"/>
    <s v="Zenit"/>
    <s v="DirecTV 11"/>
    <s v="03/19/2008 10:47 p.m."/>
    <x v="51"/>
    <s v="Launch Platform Odyssey | Sea Launch"/>
    <x v="12"/>
    <x v="12"/>
    <x v="12"/>
  </r>
  <r>
    <s v="Kosmos-3M | SAR-Lupe 4"/>
    <x v="0"/>
    <s v="Production Corporation Polyot"/>
    <s v="Kosmos-3M"/>
    <s v="SAR-Lupe 4"/>
    <s v="03/27/2008 5:16 p.m."/>
    <x v="51"/>
    <s v="132/1 (132L) | Plesetsk Cosmodrome, Russian Federation"/>
    <x v="3"/>
    <x v="3"/>
    <x v="3"/>
  </r>
  <r>
    <s v="Soyuz-FG | Soyuz TMA-12"/>
    <x v="0"/>
    <s v="Russian Federal Space Agency (ROSCOSMOS)"/>
    <s v="Soyuz"/>
    <s v="Soyuz TMA-12"/>
    <s v="04/08/2008 11:16 a.m."/>
    <x v="51"/>
    <s v="1/5 | Baikonur Cosmodrome, Republic of Kazakhstan"/>
    <x v="0"/>
    <x v="0"/>
    <x v="0"/>
  </r>
  <r>
    <s v="Atlas V 421 | ICO G1"/>
    <x v="0"/>
    <s v="United Launch Alliance"/>
    <s v="Atlas V 421"/>
    <s v="ICO G1"/>
    <s v="04/14/2008 8:12 p.m."/>
    <x v="51"/>
    <s v="Space Launch Complex 41 | Cape Canaveral, FL, USA"/>
    <x v="1"/>
    <x v="1"/>
    <x v="1"/>
  </r>
  <r>
    <s v="Pegasus XL | Communications/Navigation Outage Forecasting System (C/NOFS)"/>
    <x v="0"/>
    <s v="Orbital Sciences Corporation"/>
    <s v="Pegasus XL"/>
    <s v="—"/>
    <s v="04/16/2008 5:01 p.m."/>
    <x v="51"/>
    <s v="Kwajalein Atoll | Air launch to orbit"/>
    <x v="12"/>
    <x v="12"/>
    <x v="12"/>
  </r>
  <r>
    <s v="Ariane 5 ECA | Star One C2 &amp; Vinasat-1"/>
    <x v="0"/>
    <s v="Arianespace"/>
    <s v="Ariane 5 ECA"/>
    <s v="Star One C2 &amp; Vinasat-1"/>
    <s v="04/18/2008 10:17 p.m."/>
    <x v="51"/>
    <s v="Ariane Launch Area 3 | Kourou, French Guiana"/>
    <x v="7"/>
    <x v="7"/>
    <x v="7"/>
  </r>
  <r>
    <s v="Long March 3 | Tian Lian 1A"/>
    <x v="0"/>
    <s v="China Aerospace Science and Technology Corporation"/>
    <s v="Long March 3"/>
    <s v="Tian Lian 1A"/>
    <s v="04/25/2008 3:35 p.m."/>
    <x v="51"/>
    <s v="Launch Complex 2 (LC-2) | Xichang Satellite Launch Center, People's Republic of China"/>
    <x v="2"/>
    <x v="2"/>
    <x v="2"/>
  </r>
  <r>
    <s v="Soyuz-FG | Giove-B"/>
    <x v="0"/>
    <s v="Russian Federal Space Agency (ROSCOSMOS)"/>
    <s v="Soyuz-FG"/>
    <s v="Giove-B"/>
    <s v="04/26/2008 10:16 p.m."/>
    <x v="51"/>
    <s v="31/6 | Baikonur Cosmodrome, Republic of Kazakhstan"/>
    <x v="0"/>
    <x v="0"/>
    <x v="0"/>
  </r>
  <r>
    <s v="PSLV | Cartosat 2A"/>
    <x v="0"/>
    <s v="Indian Space Research Organization"/>
    <s v="PSLV"/>
    <s v="Cartosat 2A"/>
    <s v="04/28/2008 3:53 a.m."/>
    <x v="51"/>
    <s v="Satish Dhawan Space Centre Second Launch Pad | Satish Dhawan Space Centre, India"/>
    <x v="8"/>
    <x v="8"/>
    <x v="8"/>
  </r>
  <r>
    <s v="Zenit | Amos 3"/>
    <x v="0"/>
    <s v="Sea Launch"/>
    <s v="Zenit"/>
    <s v="Amos 3"/>
    <s v="04/28/2008 5 a.m."/>
    <x v="51"/>
    <s v="45/1 | Baikonur Cosmodrome, Republic of Kazakhstan"/>
    <x v="0"/>
    <x v="0"/>
    <x v="0"/>
  </r>
  <r>
    <s v="Soyuz U | Progress M-64"/>
    <x v="0"/>
    <s v="Russian Federal Space Agency (ROSCOSMOS)"/>
    <s v="Soyuz U"/>
    <s v="—"/>
    <s v="05/14/2008 8:22 p.m."/>
    <x v="51"/>
    <s v="1/5 | Baikonur Cosmodrome, Republic of Kazakhstan"/>
    <x v="0"/>
    <x v="0"/>
    <x v="0"/>
  </r>
  <r>
    <s v="Zenit | Galaxy 18"/>
    <x v="0"/>
    <s v="Sea Launch"/>
    <s v="Zenit"/>
    <s v="Galaxy 18"/>
    <s v="05/21/2008 9:43 a.m."/>
    <x v="51"/>
    <s v="Launch Platform Odyssey | Sea Launch"/>
    <x v="12"/>
    <x v="12"/>
    <x v="12"/>
  </r>
  <r>
    <s v="Rokot / Briz-KM | Strela-3 137 to 139"/>
    <x v="0"/>
    <s v="Russian Space Forces"/>
    <s v="Rokot/Briz-KM"/>
    <s v="Strela-3 137 to 139"/>
    <s v="05/23/2008 3:20 p.m."/>
    <x v="51"/>
    <s v="133/3 (133L) | Plesetsk Cosmodrome, Russian Federation"/>
    <x v="3"/>
    <x v="3"/>
    <x v="3"/>
  </r>
  <r>
    <s v="Long March 4C | Feng Yun 3A"/>
    <x v="0"/>
    <s v="China Aerospace Science and Technology Corporation"/>
    <s v="Long March 4C"/>
    <s v="Feng Yun 3A"/>
    <s v="05/27/2008 3:02 a.m."/>
    <x v="51"/>
    <s v="Launch Complex 7 | Taiyuan, People's Republic of China"/>
    <x v="2"/>
    <x v="2"/>
    <x v="2"/>
  </r>
  <r>
    <s v="Space Shuttle Discovery / OV-103 | STS-124"/>
    <x v="0"/>
    <s v="United Space Alliance"/>
    <s v="Space Shuttle"/>
    <s v="STS-124"/>
    <s v="05/31/2008 9:02 p.m."/>
    <x v="51"/>
    <s v="Launch Complex 39A | Kennedy Space Center, FL, USA"/>
    <x v="1"/>
    <x v="1"/>
    <x v="1"/>
  </r>
  <r>
    <s v="Long March 3 | Zhongxing 9"/>
    <x v="0"/>
    <s v="China Aerospace Science and Technology Corporation"/>
    <s v="Long March 3"/>
    <s v="Zhongxing 9"/>
    <s v="06/09/2008 12:15 p.m."/>
    <x v="51"/>
    <s v="Launch Complex 2 (LC-2) | Xichang Satellite Launch Center, People's Republic of China"/>
    <x v="2"/>
    <x v="2"/>
    <x v="2"/>
  </r>
  <r>
    <s v="Delta II 7920H-10C | GLAST"/>
    <x v="0"/>
    <s v="United Launch Alliance"/>
    <s v="Delta II"/>
    <s v="GLAST"/>
    <s v="06/11/2008 4:05 p.m."/>
    <x v="51"/>
    <s v="Space Launch Complex 17B | Cape Canaveral, FL, USA"/>
    <x v="1"/>
    <x v="1"/>
    <x v="1"/>
  </r>
  <r>
    <s v="Ariane 5 ECA | Türksat 3A &amp; Skynet 5C"/>
    <x v="0"/>
    <s v="Arianespace"/>
    <s v="Ariane 5 ECA"/>
    <s v="Turksat 3A &amp; Skynet 5C"/>
    <s v="06/12/2008 10:05 p.m."/>
    <x v="51"/>
    <s v="Ariane Launch Area 3 | Kourou, French Guiana"/>
    <x v="7"/>
    <x v="7"/>
    <x v="7"/>
  </r>
  <r>
    <s v="Kosmos-3M | Orbcomm FM 37 to 41 &amp; CDS 3"/>
    <x v="0"/>
    <s v="Production Corporation Polyot"/>
    <s v="Kosmos-3M"/>
    <s v="Orbcomm FM 37 to 41 &amp; CDS 3"/>
    <s v="06/19/2008 6:36 a.m."/>
    <x v="51"/>
    <s v="107 | Kapustin Yar, Russian Federation"/>
    <x v="3"/>
    <x v="3"/>
    <x v="3"/>
  </r>
  <r>
    <s v="Delta II 7320 | Jason-2"/>
    <x v="0"/>
    <s v="United Launch Alliance"/>
    <s v="Delta II"/>
    <s v="Jason-2"/>
    <s v="06/20/2008 7:46 a.m."/>
    <x v="51"/>
    <s v="Space Launch Complex 2W | Vandenberg SFB, CA, USA"/>
    <x v="1"/>
    <x v="1"/>
    <x v="1"/>
  </r>
  <r>
    <s v="Proton | US-KMO 7"/>
    <x v="0"/>
    <s v="Khrunichev State Research and Production Space Center"/>
    <s v="Proton"/>
    <s v="US-KMO 7"/>
    <s v="06/26/2008 11:59 p.m."/>
    <x v="51"/>
    <s v="81/24 (81P) | Baikonur Cosmodrome, Republic of Kazakhstan"/>
    <x v="0"/>
    <x v="0"/>
    <x v="0"/>
  </r>
  <r>
    <s v="Ariane 5 ECA | Badr-6 &amp; ProtoStar I"/>
    <x v="0"/>
    <s v="Arianespace"/>
    <s v="Ariane 5 ECA"/>
    <s v="Badr-6 &amp; ProtoStar I"/>
    <s v="07/07/2008 9:47 p.m."/>
    <x v="51"/>
    <s v="Ariane Launch Area 3 | Kourou, French Guiana"/>
    <x v="7"/>
    <x v="7"/>
    <x v="7"/>
  </r>
  <r>
    <s v="Zenit | Echostar XI"/>
    <x v="0"/>
    <s v="Sea Launch"/>
    <s v="Zenit"/>
    <s v="Echostar XI"/>
    <s v="07/16/2008 5:20 a.m."/>
    <x v="51"/>
    <s v="Launch Platform Odyssey | Sea Launch"/>
    <x v="12"/>
    <x v="12"/>
    <x v="12"/>
  </r>
  <r>
    <s v="Kosmos-3M | SAR-Lupe 5"/>
    <x v="0"/>
    <s v="Production Corporation Polyot"/>
    <s v="Kosmos-3M"/>
    <s v="SAR-Lupe 5"/>
    <s v="07/22/2008 2:40 a.m."/>
    <x v="51"/>
    <s v="132/1 (132L) | Plesetsk Cosmodrome, Russian Federation"/>
    <x v="3"/>
    <x v="3"/>
    <x v="3"/>
  </r>
  <r>
    <s v="Soyuz 2.1b | Persona 1"/>
    <x v="0"/>
    <s v="Russian Space Forces"/>
    <s v="Soyuz 2.1b"/>
    <s v="Persona 1"/>
    <s v="07/26/2008 6:31 p.m."/>
    <x v="51"/>
    <s v="43/4 (43R) | Plesetsk Cosmodrome, Russian Federation"/>
    <x v="3"/>
    <x v="3"/>
    <x v="3"/>
  </r>
  <r>
    <s v="Falcon 1 | Flight 3"/>
    <x v="1"/>
    <s v="SpaceX"/>
    <s v="Falcon 1"/>
    <s v="—"/>
    <s v="08/03/2008 3:34 a.m."/>
    <x v="51"/>
    <s v="Omelek Island | Ronald Reagan Ballistic Missile Defense Test Site, Kwajalein Atoll, Marshall Islands"/>
    <x v="14"/>
    <x v="14"/>
    <x v="14"/>
  </r>
  <r>
    <s v="Ariane 5 ECA | AMC-21 &amp; Superbird 7"/>
    <x v="0"/>
    <s v="Arianespace"/>
    <s v="Ariane 5 ECA"/>
    <s v="AMC-21 &amp; Superbird 7"/>
    <s v="08/14/2008 8:44 p.m."/>
    <x v="51"/>
    <s v="Ariane Launch Area 3 | Kourou, French Guiana"/>
    <x v="7"/>
    <x v="7"/>
    <x v="7"/>
  </r>
  <r>
    <s v="Safir | Omid"/>
    <x v="1"/>
    <s v="Iranian Space Agency"/>
    <s v="Safir"/>
    <s v="Omid"/>
    <s v="08/16/2008 7:32 p.m."/>
    <x v="51"/>
    <s v="Unknown Pad | Semnan Space Center, Islamic Republic of Iran"/>
    <x v="15"/>
    <x v="15"/>
    <x v="15"/>
  </r>
  <r>
    <s v="Proton-M Briz-M | Inmarsat 4 F3"/>
    <x v="0"/>
    <s v="Khrunichev State Research and Production Space Center"/>
    <s v="Proton-M Briz-M"/>
    <s v="Inmarsat 4 F3"/>
    <s v="08/18/2008 10:43 p.m."/>
    <x v="51"/>
    <s v="200/39 (200L) | Baikonur Cosmodrome, Republic of Kazakhstan"/>
    <x v="0"/>
    <x v="0"/>
    <x v="0"/>
  </r>
  <r>
    <s v="Dnepr | RapidEye 1 to 5"/>
    <x v="0"/>
    <s v="ISC Kosmotras"/>
    <s v="Dnepr"/>
    <s v="RapidEye 1 to 5"/>
    <s v="08/29/2008 7:15 a.m."/>
    <x v="51"/>
    <s v="109/95 | Baikonur Cosmodrome, Republic of Kazakhstan"/>
    <x v="0"/>
    <x v="0"/>
    <x v="0"/>
  </r>
  <r>
    <s v="Long March 2 | Huan Jing 1A &amp; 1B"/>
    <x v="0"/>
    <s v="China Aerospace Science and Technology Corporation"/>
    <s v="Long March 2"/>
    <s v="Huan Jing 1A &amp; 1B"/>
    <s v="09/06/2008 3:25 a.m."/>
    <x v="51"/>
    <s v="Launch Complex 7 | Taiyuan, People's Republic of China"/>
    <x v="2"/>
    <x v="2"/>
    <x v="2"/>
  </r>
  <r>
    <s v="Delta II 7420-10 | GeoEye-1"/>
    <x v="0"/>
    <s v="United Launch Alliance"/>
    <s v="Delta II"/>
    <s v="GeoEye-1"/>
    <s v="09/06/2008 6:50 p.m."/>
    <x v="51"/>
    <s v="Space Launch Complex 2W | Vandenberg SFB, CA, USA"/>
    <x v="1"/>
    <x v="1"/>
    <x v="1"/>
  </r>
  <r>
    <s v="Soyuz U | Progress M-65"/>
    <x v="0"/>
    <s v="Russian Federal Space Agency (ROSCOSMOS)"/>
    <s v="Soyuz U"/>
    <s v="—"/>
    <s v="09/10/2008 7:50 p.m."/>
    <x v="51"/>
    <s v="1/5 | Baikonur Cosmodrome, Republic of Kazakhstan"/>
    <x v="0"/>
    <x v="0"/>
    <x v="0"/>
  </r>
  <r>
    <s v="Proton-M Briz-M | Nimiq 4"/>
    <x v="0"/>
    <s v="Khrunichev State Research and Production Space Center"/>
    <s v="Proton-M Briz-M"/>
    <s v="Nimiq 4"/>
    <s v="09/19/2008 9:48 p.m."/>
    <x v="51"/>
    <s v="200/39 (200L) | Baikonur Cosmodrome, Republic of Kazakhstan"/>
    <x v="0"/>
    <x v="0"/>
    <x v="0"/>
  </r>
  <r>
    <s v="Zenit | Galaxy 19"/>
    <x v="0"/>
    <s v="Sea Launch"/>
    <s v="Zenit"/>
    <s v="Galaxy 19"/>
    <s v="09/24/2008 9:27 a.m."/>
    <x v="51"/>
    <s v="Launch Platform Odyssey | Sea Launch"/>
    <x v="12"/>
    <x v="12"/>
    <x v="12"/>
  </r>
  <r>
    <s v="Proton-M | Uragan-M 15 to 17"/>
    <x v="0"/>
    <s v="Khrunichev State Research and Production Space Center"/>
    <s v="Proton-M"/>
    <s v="Uragan-M 15 to 17"/>
    <s v="09/25/2008 8:49 a.m."/>
    <x v="51"/>
    <s v="81/23 (81L) | Baikonur Cosmodrome, Republic of Kazakhstan"/>
    <x v="0"/>
    <x v="0"/>
    <x v="0"/>
  </r>
  <r>
    <s v="Long March 2F | Shenzhou-7"/>
    <x v="0"/>
    <s v="China Aerospace Science and Technology Corporation"/>
    <s v="Long March 2F"/>
    <s v="Shenzhou-7"/>
    <s v="09/25/2008 9:10 p.m."/>
    <x v="51"/>
    <s v="Launch Area 4 (SLS-1 / 921) | Jiuquan, People's Republic of China"/>
    <x v="2"/>
    <x v="2"/>
    <x v="2"/>
  </r>
  <r>
    <s v="Falcon 1 | RatSat"/>
    <x v="0"/>
    <s v="SpaceX"/>
    <s v="Falcon 1"/>
    <s v="—"/>
    <s v="09/28/2008 11:15 p.m."/>
    <x v="51"/>
    <s v="Omelek Island | Ronald Reagan Ballistic Missile Defense Test Site, Kwajalein Atoll, Marshall Islands"/>
    <x v="14"/>
    <x v="14"/>
    <x v="14"/>
  </r>
  <r>
    <s v="Dnepr | Thaichote"/>
    <x v="0"/>
    <s v="ISC Kosmotras"/>
    <s v="Dnepr"/>
    <s v="Thaichote"/>
    <s v="10/01/2008 6:37 a.m."/>
    <x v="51"/>
    <s v="370/13 | Dombarovskiy, Russian Federation"/>
    <x v="3"/>
    <x v="3"/>
    <x v="3"/>
  </r>
  <r>
    <s v="Soyuz-FG | Soyuz TMA-13"/>
    <x v="0"/>
    <s v="Russian Federal Space Agency (ROSCOSMOS)"/>
    <s v="Soyuz"/>
    <s v="Soyuz TMA-13"/>
    <s v="10/12/2008 7:01 a.m."/>
    <x v="51"/>
    <s v="1/5 | Baikonur Cosmodrome, Republic of Kazakhstan"/>
    <x v="0"/>
    <x v="0"/>
    <x v="0"/>
  </r>
  <r>
    <s v="Pegasus XL | Interstellar Boundary Explorer (IBEX)"/>
    <x v="0"/>
    <s v="Orbital Sciences Corporation"/>
    <s v="Pegasus XL"/>
    <s v="—"/>
    <s v="10/19/2008 5:47 p.m."/>
    <x v="51"/>
    <s v="Kwajalein Atoll | Air launch to orbit"/>
    <x v="12"/>
    <x v="12"/>
    <x v="12"/>
  </r>
  <r>
    <s v="PSLV XL | Chandrayaan-1"/>
    <x v="0"/>
    <s v="Indian Space Research Organization"/>
    <s v="PSLV-XL"/>
    <s v="—"/>
    <s v="10/22/2008 12:52 a.m."/>
    <x v="51"/>
    <s v="Satish Dhawan Space Centre First Launch Pad | Satish Dhawan Space Centre, India"/>
    <x v="8"/>
    <x v="8"/>
    <x v="8"/>
  </r>
  <r>
    <s v="Long March 4B | Shi Jian 6E &amp; 6F"/>
    <x v="0"/>
    <s v="China Aerospace Science and Technology Corporation"/>
    <s v="Long March 4B"/>
    <s v="Shi Jian 6E &amp; 6F"/>
    <s v="10/25/2008 1:15 a.m."/>
    <x v="51"/>
    <s v="Launch Complex 9 | Taiyuan, People's Republic of China"/>
    <x v="2"/>
    <x v="2"/>
    <x v="2"/>
  </r>
  <r>
    <s v="Delta II 7420-10 | COSMO-Skymed 3"/>
    <x v="0"/>
    <s v="United Launch Alliance"/>
    <s v="Delta II"/>
    <s v="COSMO-Skymed 3"/>
    <s v="10/25/2008 2:28 a.m."/>
    <x v="51"/>
    <s v="Space Launch Complex 2W | Vandenberg SFB, CA, USA"/>
    <x v="1"/>
    <x v="1"/>
    <x v="1"/>
  </r>
  <r>
    <s v="Long March 3 | Simon Bolivar"/>
    <x v="0"/>
    <s v="China Aerospace Science and Technology Corporation"/>
    <s v="Long March 3"/>
    <s v="Simon Bolivar"/>
    <s v="10/29/2008 4:53 p.m."/>
    <x v="51"/>
    <s v="Launch Complex 2 (LC-2) | Xichang Satellite Launch Center, People's Republic of China"/>
    <x v="2"/>
    <x v="2"/>
    <x v="2"/>
  </r>
  <r>
    <s v="Long March 2D | Shiyan Weixing 3"/>
    <x v="0"/>
    <s v="China Aerospace Science and Technology Corporation"/>
    <s v="Long March 2D"/>
    <s v="Shiyan Weixing 3"/>
    <s v="11/05/2008 12:15 a.m."/>
    <x v="51"/>
    <s v="Launch Area 4 (SLS-2 / 603) | Jiuquan, People's Republic of China"/>
    <x v="2"/>
    <x v="2"/>
    <x v="2"/>
  </r>
  <r>
    <s v="Delta II | Astra 1M"/>
    <x v="0"/>
    <s v="Khrunichev State Research and Production Space Center"/>
    <s v="Delta II"/>
    <s v="Astra 1M"/>
    <s v="11/05/2008 8:44 p.m."/>
    <x v="51"/>
    <s v="200/39 (200L) | Baikonur Cosmodrome, Republic of Kazakhstan"/>
    <x v="0"/>
    <x v="0"/>
    <x v="0"/>
  </r>
  <r>
    <s v="Soyuz-U-PVB | Yantar-4K2M 4"/>
    <x v="0"/>
    <s v="Russian Space Forces"/>
    <s v="Soyuz-U-PVB"/>
    <s v="Yantar-4K2M 4"/>
    <s v="11/14/2008 2:50 p.m."/>
    <x v="51"/>
    <s v="16/2 | Plesetsk Cosmodrome, Russian Federation"/>
    <x v="3"/>
    <x v="3"/>
    <x v="3"/>
  </r>
  <r>
    <s v="Space Shuttle Endeavour / OV-105 | STS-126"/>
    <x v="0"/>
    <s v="United Space Alliance"/>
    <s v="Space Shuttle"/>
    <s v="STS-126"/>
    <s v="11/15/2008 12:55 a.m."/>
    <x v="51"/>
    <s v="Launch Complex 39A | Kennedy Space Center, FL, USA"/>
    <x v="1"/>
    <x v="1"/>
    <x v="1"/>
  </r>
  <r>
    <s v="Soyuz U | Progress M-01M"/>
    <x v="0"/>
    <s v="Russian Federal Space Agency (ROSCOSMOS)"/>
    <s v="Soyuz U"/>
    <s v="Progress M-01M"/>
    <s v="11/26/2008 12:38 p.m."/>
    <x v="51"/>
    <s v="1/5 | Baikonur Cosmodrome, Republic of Kazakhstan"/>
    <x v="0"/>
    <x v="0"/>
    <x v="0"/>
  </r>
  <r>
    <s v="Long March 2D | Yaogan Weixing 4"/>
    <x v="0"/>
    <s v="China Aerospace Science and Technology Corporation"/>
    <s v="Long March 2D"/>
    <s v="Yaogan Weixing 4"/>
    <s v="12/01/2008 4:42 a.m."/>
    <x v="51"/>
    <s v="Launch Area 4 (SLS-2 / 603) | Jiuquan, People's Republic of China"/>
    <x v="2"/>
    <x v="2"/>
    <x v="2"/>
  </r>
  <r>
    <s v="Molniya-M | US-K 85"/>
    <x v="0"/>
    <s v="Progress Rocket Space Center"/>
    <s v="Molniya-M"/>
    <s v="US-K 85"/>
    <s v="12/02/2008 4:59 a.m."/>
    <x v="51"/>
    <s v="16/2 | Plesetsk Cosmodrome, Russian Federation"/>
    <x v="3"/>
    <x v="3"/>
    <x v="3"/>
  </r>
  <r>
    <s v="Proton-M | Ciel 2"/>
    <x v="0"/>
    <s v="Khrunichev State Research and Production Space Center"/>
    <s v="Proton-M"/>
    <s v="Ciel 2"/>
    <s v="12/10/2008 1:43 p.m."/>
    <x v="51"/>
    <s v="200/39 (200L) | Baikonur Cosmodrome, Republic of Kazakhstan"/>
    <x v="0"/>
    <x v="0"/>
    <x v="0"/>
  </r>
  <r>
    <s v="Long March 4B | Yaogan Weixing 5"/>
    <x v="0"/>
    <s v="China Aerospace Science and Technology Corporation"/>
    <s v="Long March 4B"/>
    <s v="Yaogan Weixing 5"/>
    <s v="12/15/2008 3:22 a.m."/>
    <x v="51"/>
    <s v="Launch Complex 9 | Taiyuan, People's Republic of China"/>
    <x v="2"/>
    <x v="2"/>
    <x v="2"/>
  </r>
  <r>
    <s v="Ariane 5 ECA | Eutelsat W2M &amp; Hot Bird 9"/>
    <x v="0"/>
    <s v="Arianespace"/>
    <s v="Ariane 5 ECA"/>
    <s v="Eutelsat W2M &amp; Hot Bird 9"/>
    <s v="12/20/2008 10:35 p.m."/>
    <x v="51"/>
    <s v="Ariane Launch Area 3 | Kourou, French Guiana"/>
    <x v="7"/>
    <x v="7"/>
    <x v="7"/>
  </r>
  <r>
    <s v="Long March 3A | Feng Yun 2E"/>
    <x v="0"/>
    <s v="China Aerospace Science and Technology Corporation"/>
    <s v="Long March 3A"/>
    <s v="Feng Yun 2E"/>
    <s v="12/23/2008 12:54 a.m."/>
    <x v="51"/>
    <s v="Launch Complex 3 ( LC-3 ) ( LA-1 ) | Xichang Satellite Launch Center, People's Republic of China"/>
    <x v="2"/>
    <x v="2"/>
    <x v="2"/>
  </r>
  <r>
    <s v="Proton-M | Uragan-M 18 to 20"/>
    <x v="0"/>
    <s v="Khrunichev State Research and Production Space Center"/>
    <s v="Proton-M"/>
    <s v="Uragan-M 18 to 20"/>
    <s v="12/25/2008 10:43 a.m."/>
    <x v="51"/>
    <s v="81/24 (81P) | Baikonur Cosmodrome, Republic of Kazakhstan"/>
    <x v="0"/>
    <x v="0"/>
    <x v="0"/>
  </r>
  <r>
    <s v="Delta IV Heavy | NROL-26 (USA-202)"/>
    <x v="0"/>
    <s v="United Launch Alliance"/>
    <s v="Delta IV Heavy"/>
    <s v="NROL-26 (USA-202)"/>
    <s v="01/18/2009 2:47 a.m."/>
    <x v="52"/>
    <s v="Space Launch Complex 37B | Cape Canaveral, FL, USA"/>
    <x v="1"/>
    <x v="1"/>
    <x v="1"/>
  </r>
  <r>
    <s v="H-IIA 202 | GOSAT"/>
    <x v="0"/>
    <s v="Japan Aerospace Exploration Agency"/>
    <s v="H-IIA 202"/>
    <s v="GOSAT"/>
    <s v="01/23/2009 3:54 a.m."/>
    <x v="52"/>
    <s v="Yoshinobu Launch Complex | Tanegashima, Japan"/>
    <x v="5"/>
    <x v="5"/>
    <x v="5"/>
  </r>
  <r>
    <s v="Tsiklon-3 | Koronas-Foton"/>
    <x v="0"/>
    <s v="Russian Space Forces"/>
    <s v="Tsiklon-3"/>
    <s v="Koronas-Foton"/>
    <s v="01/30/2009 12:30 p.m."/>
    <x v="52"/>
    <s v="32/2 | Plesetsk Cosmodrome, Russian Federation"/>
    <x v="3"/>
    <x v="3"/>
    <x v="3"/>
  </r>
  <r>
    <s v="Safir | Omid"/>
    <x v="0"/>
    <s v="Iranian Space Agency"/>
    <s v="Safir"/>
    <s v="Omid"/>
    <s v="02/02/2009 6:34 p.m."/>
    <x v="52"/>
    <s v="Unknown Pad | Semnan Space Center, Islamic Republic of Iran"/>
    <x v="15"/>
    <x v="15"/>
    <x v="15"/>
  </r>
  <r>
    <s v="Delta II 7320-10C | NOAA-19 (NOAA N)"/>
    <x v="0"/>
    <s v="United Launch Alliance"/>
    <s v="Delta II"/>
    <s v="NOAA-19 (NOAA N)"/>
    <s v="02/06/2009 10:22 a.m."/>
    <x v="52"/>
    <s v="Space Launch Complex 2W | Vandenberg SFB, CA, USA"/>
    <x v="1"/>
    <x v="1"/>
    <x v="1"/>
  </r>
  <r>
    <s v="Soyuz U | Progress M-66"/>
    <x v="0"/>
    <s v="Russian Federal Space Agency (ROSCOSMOS)"/>
    <s v="Soyuz U"/>
    <s v="—"/>
    <s v="02/10/2009 5:49 a.m."/>
    <x v="52"/>
    <s v="31/6 | Baikonur Cosmodrome, Republic of Kazakhstan"/>
    <x v="0"/>
    <x v="0"/>
    <x v="0"/>
  </r>
  <r>
    <s v="Proton-M | Ekspress AM-44 &amp; MD-1"/>
    <x v="0"/>
    <s v="Khrunichev State Research and Production Space Center"/>
    <s v="Proton-M"/>
    <s v="Ekspress AM-44 &amp; MD-1"/>
    <s v="02/11/2009 12:03 a.m."/>
    <x v="52"/>
    <s v="200/39 (200L) | Baikonur Cosmodrome, Republic of Kazakhstan"/>
    <x v="0"/>
    <x v="0"/>
    <x v="0"/>
  </r>
  <r>
    <s v="Ariane 5 ECA | Hot Bird 10, NSS-9, Spirale A, Spirale B"/>
    <x v="0"/>
    <s v="Arianespace"/>
    <s v="Ariane 5 ECA"/>
    <s v="Hot Bird 10, NSS-9, Spirale A, Spirale B"/>
    <s v="02/12/2009 10:09 p.m."/>
    <x v="52"/>
    <s v="Ariane Launch Area 3 | Kourou, French Guiana"/>
    <x v="7"/>
    <x v="7"/>
    <x v="7"/>
  </r>
  <r>
    <s v="Taurus 3110 | OCO"/>
    <x v="1"/>
    <s v="Orbital Sciences Corporation"/>
    <s v="Taurus 3110"/>
    <s v="OCO"/>
    <s v="02/24/2009 9:55 a.m."/>
    <x v="52"/>
    <s v="Space Launch Complex 576E | Vandenberg SFB, CA, USA"/>
    <x v="1"/>
    <x v="1"/>
    <x v="1"/>
  </r>
  <r>
    <s v="Zenit | Telstar 11N"/>
    <x v="0"/>
    <s v="Sea Launch"/>
    <s v="Zenit"/>
    <s v="Telstar 11N"/>
    <s v="02/26/2009 6:29 p.m."/>
    <x v="52"/>
    <s v="45/1 | Baikonur Cosmodrome, Republic of Kazakhstan"/>
    <x v="0"/>
    <x v="0"/>
    <x v="0"/>
  </r>
  <r>
    <s v="Proton | Raduga-1 8"/>
    <x v="0"/>
    <s v="Khrunichev State Research and Production Space Center"/>
    <s v="Proton"/>
    <s v="Raduga-1 8"/>
    <s v="02/28/2009 4:10 a.m."/>
    <x v="52"/>
    <s v="81/24 (81P) | Baikonur Cosmodrome, Republic of Kazakhstan"/>
    <x v="0"/>
    <x v="0"/>
    <x v="0"/>
  </r>
  <r>
    <s v="Delta II 7925-10L | Kepler"/>
    <x v="0"/>
    <s v="United Launch Alliance"/>
    <s v="Delta II"/>
    <s v="Kepler"/>
    <s v="03/07/2009 3:49 a.m."/>
    <x v="52"/>
    <s v="Space Launch Complex 17B | Cape Canaveral, FL, USA"/>
    <x v="1"/>
    <x v="1"/>
    <x v="1"/>
  </r>
  <r>
    <s v="Space Shuttle Discovery / OV-103 | STS-119"/>
    <x v="0"/>
    <s v="United Space Alliance"/>
    <s v="Space Shuttle"/>
    <s v="STS-119"/>
    <s v="03/15/2009 11:43 p.m."/>
    <x v="52"/>
    <s v="Launch Complex 39A | Kennedy Space Center, FL, USA"/>
    <x v="1"/>
    <x v="1"/>
    <x v="1"/>
  </r>
  <r>
    <s v="Rokot / Briz-KM | GOCE"/>
    <x v="0"/>
    <s v="Eurockot Launch Services"/>
    <s v="Rokot/Briz-KM"/>
    <s v="GOCE"/>
    <s v="03/17/2009 2:21 p.m."/>
    <x v="52"/>
    <s v="133/3 (133L) | Plesetsk Cosmodrome, Russian Federation"/>
    <x v="3"/>
    <x v="3"/>
    <x v="3"/>
  </r>
  <r>
    <s v="Delta II 7925-9.5 | GPS IIR-M-7 (USA-203)"/>
    <x v="0"/>
    <s v="United Launch Alliance"/>
    <s v="Delta II"/>
    <s v="GPS IIR-M-7 (USA-203)"/>
    <s v="03/24/2009 8:34 a.m."/>
    <x v="52"/>
    <s v="Space Launch Complex 17A | Cape Canaveral, FL, USA"/>
    <x v="1"/>
    <x v="1"/>
    <x v="1"/>
  </r>
  <r>
    <s v="Soyuz-FG | Soyuz TMA-14"/>
    <x v="0"/>
    <s v="Russian Federal Space Agency (ROSCOSMOS)"/>
    <s v="Soyuz"/>
    <s v="Soyuz TMA-14"/>
    <s v="03/26/2009 11:49 a.m."/>
    <x v="52"/>
    <s v="1/5 | Baikonur Cosmodrome, Republic of Kazakhstan"/>
    <x v="0"/>
    <x v="0"/>
    <x v="0"/>
  </r>
  <r>
    <s v="Proton-M | Eutelsat W2A"/>
    <x v="0"/>
    <s v="Khrunichev State Research and Production Space Center"/>
    <s v="Proton-M"/>
    <s v="Eutelsat W2A"/>
    <s v="04/03/2009 4:24 p.m."/>
    <x v="52"/>
    <s v="200/39 (200L) | Baikonur Cosmodrome, Republic of Kazakhstan"/>
    <x v="0"/>
    <x v="0"/>
    <x v="0"/>
  </r>
  <r>
    <s v="Atlas V 421 | WGS-2"/>
    <x v="0"/>
    <s v="United Launch Alliance"/>
    <s v="Atlas V 421"/>
    <s v="WGS-2"/>
    <s v="04/04/2009 12:31 a.m."/>
    <x v="52"/>
    <s v="Space Launch Complex 41 | Cape Canaveral, FL, USA"/>
    <x v="1"/>
    <x v="1"/>
    <x v="1"/>
  </r>
  <r>
    <s v="Unha | Kwangmyongsong-2"/>
    <x v="1"/>
    <s v="Korean Committee of Space Technology"/>
    <s v="Unha"/>
    <s v="Kwangmyongsong-2"/>
    <s v="04/05/2009 2:30 a.m."/>
    <x v="52"/>
    <s v="Unknown Pad | Tonghae Satellite Launching Ground"/>
    <x v="13"/>
    <x v="13"/>
    <x v="13"/>
  </r>
  <r>
    <s v="Long March 3 | Beidou DW 2"/>
    <x v="0"/>
    <s v="China Aerospace Science and Technology Corporation"/>
    <s v="Long March 3"/>
    <s v="Beidou DW 2"/>
    <s v="04/14/2009 4:16 p.m."/>
    <x v="52"/>
    <s v="Launch Complex 2 (LC-2) | Xichang Satellite Launch Center, People's Republic of China"/>
    <x v="2"/>
    <x v="2"/>
    <x v="2"/>
  </r>
  <r>
    <s v="PSLV | RISAT-2"/>
    <x v="0"/>
    <s v="Indian Space Research Organization"/>
    <s v="PSLV"/>
    <s v="RISAT-2"/>
    <s v="04/20/2009 1:15 a.m."/>
    <x v="52"/>
    <s v="Satish Dhawan Space Centre Second Launch Pad | Satish Dhawan Space Centre, India"/>
    <x v="8"/>
    <x v="8"/>
    <x v="8"/>
  </r>
  <r>
    <s v="Zenit 3SL | SICRAL 1B"/>
    <x v="0"/>
    <s v="Sea Launch"/>
    <s v="Zenit"/>
    <s v="SICRAL 1B"/>
    <s v="04/20/2009 8:16 a.m."/>
    <x v="52"/>
    <s v="Launch Platform Odyssey | Sea Launch"/>
    <x v="12"/>
    <x v="12"/>
    <x v="12"/>
  </r>
  <r>
    <s v="Long March 2 | Yaogan Weixing 6"/>
    <x v="0"/>
    <s v="China Aerospace Science and Technology Corporation"/>
    <s v="Long March 2"/>
    <s v="Yaogan Weixing 6"/>
    <s v="04/22/2009 2:55 a.m."/>
    <x v="52"/>
    <s v="Launch Complex 7 | Taiyuan, People's Republic of China"/>
    <x v="2"/>
    <x v="2"/>
    <x v="2"/>
  </r>
  <r>
    <s v="Soyuz-U-PVB | Yantar-4K2M 5"/>
    <x v="0"/>
    <s v="Russian Space Forces"/>
    <s v="Soyuz-U-PVB"/>
    <s v="Yantar-4K2M 5"/>
    <s v="04/29/2009 4:58 p.m."/>
    <x v="52"/>
    <s v="16/2 | Plesetsk Cosmodrome, Russian Federation"/>
    <x v="3"/>
    <x v="3"/>
    <x v="3"/>
  </r>
  <r>
    <s v="Delta II 7920-10C | STSS-ATRR/GMD (USA-205)"/>
    <x v="0"/>
    <s v="United Launch Alliance"/>
    <s v="Delta II"/>
    <s v="STSS-ATRR/GMD (USA-205)"/>
    <s v="05/05/2009 8:24 p.m."/>
    <x v="52"/>
    <s v="Space Launch Complex 2W | Vandenberg SFB, CA, USA"/>
    <x v="1"/>
    <x v="1"/>
    <x v="1"/>
  </r>
  <r>
    <s v="Soyuz U | Progress M-02M"/>
    <x v="0"/>
    <s v="Russian Federal Space Agency (ROSCOSMOS)"/>
    <s v="Soyuz U"/>
    <s v="Progress M-02M"/>
    <s v="05/07/2009 6:37 p.m."/>
    <x v="52"/>
    <s v="1/5 | Baikonur Cosmodrome, Republic of Kazakhstan"/>
    <x v="0"/>
    <x v="0"/>
    <x v="0"/>
  </r>
  <r>
    <s v="Space Shuttle Atlantis / OV-104 | STS-125"/>
    <x v="0"/>
    <s v="United Space Alliance"/>
    <s v="Space Shuttle"/>
    <s v="STS-125"/>
    <s v="05/11/2009 6:01 p.m."/>
    <x v="52"/>
    <s v="Launch Complex 39A | Kennedy Space Center, FL, USA"/>
    <x v="1"/>
    <x v="1"/>
    <x v="1"/>
  </r>
  <r>
    <s v="Ariane 5 ECA | Herschel &amp; Planck"/>
    <x v="0"/>
    <s v="Arianespace"/>
    <s v="Ariane 5 ECA"/>
    <s v="Herschel &amp; Planck"/>
    <s v="05/14/2009 1:12 p.m."/>
    <x v="52"/>
    <s v="Ariane Launch Area 3 | Kourou, French Guiana"/>
    <x v="7"/>
    <x v="7"/>
    <x v="7"/>
  </r>
  <r>
    <s v="Proton-M Briz-M | SES-7 (Indostar 2/ProtoStar 2)"/>
    <x v="0"/>
    <s v="International Launch Services"/>
    <s v="Proton-M Briz-M"/>
    <s v="SES-7"/>
    <s v="05/16/2009 12:57 a.m."/>
    <x v="52"/>
    <s v="200/39 (200L) | Baikonur Cosmodrome, Republic of Kazakhstan"/>
    <x v="0"/>
    <x v="0"/>
    <x v="0"/>
  </r>
  <r>
    <s v="Minotaur I | Tacsat 3"/>
    <x v="0"/>
    <s v="Orbital Sciences Corporation"/>
    <s v="Minotaur I"/>
    <s v="Tacsat 3"/>
    <s v="05/19/2009 11:55 p.m."/>
    <x v="52"/>
    <s v="Launch Area 0 B | Wallops Island, Virginia, USA"/>
    <x v="1"/>
    <x v="1"/>
    <x v="1"/>
  </r>
  <r>
    <s v="Soyuz 2.1a/Fregat | Meridian No. 12L"/>
    <x v="1"/>
    <s v="Russian Space Forces"/>
    <s v="Soyuz 2.1a/Fregat"/>
    <s v="Meridian No. 12L"/>
    <s v="05/21/2009 9:53 p.m."/>
    <x v="52"/>
    <s v="43/4 (43R) | Plesetsk Cosmodrome, Russian Federation"/>
    <x v="3"/>
    <x v="3"/>
    <x v="3"/>
  </r>
  <r>
    <s v="Soyuz-FG | Soyuz TMA-15"/>
    <x v="0"/>
    <s v="Russian Federal Space Agency (ROSCOSMOS)"/>
    <s v="Soyuz"/>
    <s v="Soyuz TMA-15"/>
    <s v="05/27/2009 10:34 a.m."/>
    <x v="52"/>
    <s v="1/5 | Baikonur Cosmodrome, Republic of Kazakhstan"/>
    <x v="0"/>
    <x v="0"/>
    <x v="0"/>
  </r>
  <r>
    <s v="Atlas V 401 | LRO/LCROSS"/>
    <x v="0"/>
    <s v="United Launch Alliance"/>
    <s v="Atlas V 401"/>
    <s v="LRO/LCROSS"/>
    <s v="06/18/2009 5:32 p.m."/>
    <x v="52"/>
    <s v="Space Launch Complex 41 | Cape Canaveral, FL, USA"/>
    <x v="1"/>
    <x v="1"/>
    <x v="1"/>
  </r>
  <r>
    <s v="Zenit | Measat 3A"/>
    <x v="0"/>
    <s v="Sea Launch"/>
    <s v="Zenit"/>
    <s v="Measat 3A"/>
    <s v="06/21/2009 9:50 p.m."/>
    <x v="52"/>
    <s v="45/1 | Baikonur Cosmodrome, Republic of Kazakhstan"/>
    <x v="0"/>
    <x v="0"/>
    <x v="0"/>
  </r>
  <r>
    <s v="Delta IV M+(4,2) | GOES-14"/>
    <x v="0"/>
    <s v="United Launch Alliance"/>
    <s v="Delta IV M+(4,2)"/>
    <s v="GOES-14"/>
    <s v="06/27/2009 10:51 p.m."/>
    <x v="52"/>
    <s v="Space Launch Complex 37B | Cape Canaveral, FL, USA"/>
    <x v="1"/>
    <x v="1"/>
    <x v="1"/>
  </r>
  <r>
    <s v="Proton-M | Sirius FM-5"/>
    <x v="0"/>
    <s v="Khrunichev State Research and Production Space Center"/>
    <s v="Proton-M"/>
    <s v="Sirius FM-5"/>
    <s v="06/30/2009 7:10 p.m."/>
    <x v="52"/>
    <s v="200/39 (200L) | Baikonur Cosmodrome, Republic of Kazakhstan"/>
    <x v="0"/>
    <x v="0"/>
    <x v="0"/>
  </r>
  <r>
    <s v="Ariane 5 ECA | TerreStar-1"/>
    <x v="0"/>
    <s v="Arianespace"/>
    <s v="Ariane 5 ECA"/>
    <s v="TerreStar-1"/>
    <s v="07/01/2009 5:52 p.m."/>
    <x v="52"/>
    <s v="Ariane Launch Area 3 | Kourou, French Guiana"/>
    <x v="7"/>
    <x v="7"/>
    <x v="7"/>
  </r>
  <r>
    <s v="Rokot / Briz-KM | Strela-3 140 &amp; 141"/>
    <x v="0"/>
    <s v="Russian Space Forces"/>
    <s v="Rokot/Briz-KM"/>
    <s v="Strela-3 140 &amp; 141"/>
    <s v="07/06/2009 1:26 a.m."/>
    <x v="52"/>
    <s v="133/3 (133L) | Plesetsk Cosmodrome, Russian Federation"/>
    <x v="3"/>
    <x v="3"/>
    <x v="3"/>
  </r>
  <r>
    <s v="Falcon 1 | RazakSAT"/>
    <x v="0"/>
    <s v="SpaceX"/>
    <s v="Falcon 1"/>
    <s v="—"/>
    <s v="07/14/2009 3:35 a.m."/>
    <x v="52"/>
    <s v="Omelek Island | Ronald Reagan Ballistic Missile Defense Test Site, Kwajalein Atoll, Marshall Islands"/>
    <x v="14"/>
    <x v="14"/>
    <x v="14"/>
  </r>
  <r>
    <s v="Space Shuttle Endeavour / OV-105 | STS-127"/>
    <x v="0"/>
    <s v="United Space Alliance"/>
    <s v="Space Shuttle"/>
    <s v="STS-127"/>
    <s v="07/15/2009 10:03 p.m."/>
    <x v="52"/>
    <s v="Launch Complex 39A | Kennedy Space Center, FL, USA"/>
    <x v="1"/>
    <x v="1"/>
    <x v="1"/>
  </r>
  <r>
    <s v="Kosmos-3M | Parus 98"/>
    <x v="0"/>
    <s v="Production Corporation Polyot"/>
    <s v="Kosmos-3M"/>
    <s v="Parus 98"/>
    <s v="07/21/2009 3:57 a.m."/>
    <x v="52"/>
    <s v="132/1 (132L) | Plesetsk Cosmodrome, Russian Federation"/>
    <x v="3"/>
    <x v="3"/>
    <x v="3"/>
  </r>
  <r>
    <s v="Soyuz U | Progress M-67"/>
    <x v="0"/>
    <s v="Russian Federal Space Agency (ROSCOSMOS)"/>
    <s v="Soyuz U"/>
    <s v="—"/>
    <s v="07/24/2009 10:56 a.m."/>
    <x v="52"/>
    <s v="1/5 | Baikonur Cosmodrome, Republic of Kazakhstan"/>
    <x v="0"/>
    <x v="0"/>
    <x v="0"/>
  </r>
  <r>
    <s v="Dnepr | DubaiSat 1"/>
    <x v="0"/>
    <s v="ISC Kosmotras"/>
    <s v="Dnepr"/>
    <s v="DubaiSat 1"/>
    <s v="07/29/2009 6:46 p.m."/>
    <x v="52"/>
    <s v="109/95 | Baikonur Cosmodrome, Republic of Kazakhstan"/>
    <x v="0"/>
    <x v="0"/>
    <x v="0"/>
  </r>
  <r>
    <s v="Proton-M | Asiasat 5"/>
    <x v="0"/>
    <s v="Khrunichev State Research and Production Space Center"/>
    <s v="Proton-M"/>
    <s v="Asiasat 5"/>
    <s v="08/11/2009 7:47 p.m."/>
    <x v="52"/>
    <s v="200/39 (200L) | Baikonur Cosmodrome, Republic of Kazakhstan"/>
    <x v="0"/>
    <x v="0"/>
    <x v="0"/>
  </r>
  <r>
    <s v="Delta II 7925 | GPS IIR-M-8 (USA-206)"/>
    <x v="0"/>
    <s v="United Launch Alliance"/>
    <s v="Delta II"/>
    <s v="GPS IIR-M-8 (USA-206)"/>
    <s v="08/17/2009 10:35 a.m."/>
    <x v="52"/>
    <s v="Space Launch Complex 17A | Cape Canaveral, FL, USA"/>
    <x v="1"/>
    <x v="1"/>
    <x v="1"/>
  </r>
  <r>
    <s v="Ariane 5 ECA | JCSAT-12 &amp; Optus D3"/>
    <x v="0"/>
    <s v="Arianespace"/>
    <s v="Ariane 5 ECA"/>
    <s v="JCSAT-12 &amp; Optus D3"/>
    <s v="08/21/2009 10:09 p.m."/>
    <x v="52"/>
    <s v="Ariane Launch Area 3 | Kourou, French Guiana"/>
    <x v="7"/>
    <x v="7"/>
    <x v="7"/>
  </r>
  <r>
    <s v="Naro-1 | STSat-2A"/>
    <x v="1"/>
    <s v="Korea Aerospace Research Institute"/>
    <s v="Naro-1"/>
    <s v="STSat-2A"/>
    <s v="08/25/2009 8 a.m."/>
    <x v="52"/>
    <s v="LC-1 | Naro Space Center, South Korea"/>
    <x v="16"/>
    <x v="16"/>
    <x v="16"/>
  </r>
  <r>
    <s v="Space Shuttle Discovery / OV-103 | STS-128"/>
    <x v="0"/>
    <s v="United Space Alliance"/>
    <s v="Space Shuttle"/>
    <s v="STS-128"/>
    <s v="08/29/2009 3:59 a.m."/>
    <x v="52"/>
    <s v="Launch Complex 39A | Kennedy Space Center, FL, USA"/>
    <x v="1"/>
    <x v="1"/>
    <x v="1"/>
  </r>
  <r>
    <s v="Long March 3B | Palapa-D"/>
    <x v="2"/>
    <s v="China Aerospace Science and Technology Corporation"/>
    <s v="Long March 3"/>
    <s v="—"/>
    <s v="08/31/2009 12:09 a.m."/>
    <x v="52"/>
    <s v="Unknown Pad | Xichang Satellite Launch Center, People's Republic of China"/>
    <x v="2"/>
    <x v="2"/>
    <x v="2"/>
  </r>
  <r>
    <s v="Atlas V 401 | PAN (USA-207)"/>
    <x v="0"/>
    <s v="United Launch Alliance"/>
    <s v="Atlas V 401"/>
    <s v="PAN (USA-207)"/>
    <s v="09/08/2009 9:35 p.m."/>
    <x v="52"/>
    <s v="Space Launch Complex 41 | Cape Canaveral, FL, USA"/>
    <x v="1"/>
    <x v="1"/>
    <x v="1"/>
  </r>
  <r>
    <s v="H-IIB 304 | Kounotori 1 (HTV-1)"/>
    <x v="0"/>
    <s v="Mitsubishi Heavy Industries"/>
    <s v="H-IIB"/>
    <s v="Kounotori 1 (HTV-1)"/>
    <s v="09/10/2009 5:01 p.m."/>
    <x v="52"/>
    <s v="Osaki Y LP2 | Tanegashima, Japan"/>
    <x v="5"/>
    <x v="5"/>
    <x v="5"/>
  </r>
  <r>
    <s v="Soyuz 2.1b/Fregat | Meteor-M 1"/>
    <x v="0"/>
    <s v="Russian Federal Space Agency (ROSCOSMOS)"/>
    <s v="Soyuz 2.1b/Fregat"/>
    <s v="Meteor-M 1"/>
    <s v="09/17/2009 3:55 p.m."/>
    <x v="52"/>
    <s v="31/6 | Baikonur Cosmodrome, Republic of Kazakhstan"/>
    <x v="0"/>
    <x v="0"/>
    <x v="0"/>
  </r>
  <r>
    <s v="Proton-M | Nimiq 5"/>
    <x v="0"/>
    <s v="Khrunichev State Research and Production Space Center"/>
    <s v="Proton-M"/>
    <s v="Nimiq 5"/>
    <s v="09/17/2009 7:19 p.m."/>
    <x v="52"/>
    <s v="200/39 (200L) | Baikonur Cosmodrome, Republic of Kazakhstan"/>
    <x v="0"/>
    <x v="0"/>
    <x v="0"/>
  </r>
  <r>
    <s v="PSLV | Oceansat-2"/>
    <x v="0"/>
    <s v="Indian Space Research Organization"/>
    <s v="PSLV"/>
    <s v="Oceansat-2"/>
    <s v="09/23/2009 6:21 a.m."/>
    <x v="52"/>
    <s v="Satish Dhawan Space Centre First Launch Pad | Satish Dhawan Space Centre, India"/>
    <x v="8"/>
    <x v="8"/>
    <x v="8"/>
  </r>
  <r>
    <s v="Delta II 7920-10C | STSS-DEMO/GMD"/>
    <x v="0"/>
    <s v="United Launch Alliance"/>
    <s v="Delta II"/>
    <s v="STSS-DEMO/GMD"/>
    <s v="09/25/2009 12:20 p.m."/>
    <x v="52"/>
    <s v="Space Launch Complex 17B | Cape Canaveral, FL, USA"/>
    <x v="1"/>
    <x v="1"/>
    <x v="1"/>
  </r>
  <r>
    <s v="Ares I | Ares I-X"/>
    <x v="0"/>
    <s v="National Aeronautics and Space Administration"/>
    <s v="Ares I-X"/>
    <s v="Ares I-X"/>
    <s v="09/28/2009 3:30 p.m."/>
    <x v="52"/>
    <s v="Launch Complex 39B | Kennedy Space Center, FL, USA"/>
    <x v="1"/>
    <x v="1"/>
    <x v="1"/>
  </r>
  <r>
    <s v="Soyuz-FG | Soyuz TMA-16"/>
    <x v="0"/>
    <s v="Russian Federal Space Agency (ROSCOSMOS)"/>
    <s v="Soyuz"/>
    <s v="Soyuz TMA-16"/>
    <s v="09/30/2009 7:14 a.m."/>
    <x v="52"/>
    <s v="1/5 | Baikonur Cosmodrome, Republic of Kazakhstan"/>
    <x v="0"/>
    <x v="0"/>
    <x v="0"/>
  </r>
  <r>
    <s v="Ariane 5 ECA | Amazonas 2 &amp; COMSATBw-1"/>
    <x v="0"/>
    <s v="Arianespace"/>
    <s v="Ariane 5 ECA"/>
    <s v="Amazonas 2 &amp; COMSATBw-1"/>
    <s v="10/01/2009 9:59 p.m."/>
    <x v="52"/>
    <s v="Ariane Launch Area 3 | Kourou, French Guiana"/>
    <x v="7"/>
    <x v="7"/>
    <x v="7"/>
  </r>
  <r>
    <s v="Delta II 7920-10C | WorldView-2"/>
    <x v="0"/>
    <s v="United Launch Alliance"/>
    <s v="Delta II"/>
    <s v="WorldView-2"/>
    <s v="10/08/2009 6:51 p.m."/>
    <x v="52"/>
    <s v="Space Launch Complex 2W | Vandenberg SFB, CA, USA"/>
    <x v="1"/>
    <x v="1"/>
    <x v="1"/>
  </r>
  <r>
    <s v="Soyuz U | Progress M-03M"/>
    <x v="0"/>
    <s v="Russian Federal Space Agency (ROSCOSMOS)"/>
    <s v="Soyuz U"/>
    <s v="—"/>
    <s v="10/15/2009 1:14 a.m."/>
    <x v="52"/>
    <s v="1/5 | Baikonur Cosmodrome, Republic of Kazakhstan"/>
    <x v="0"/>
    <x v="0"/>
    <x v="0"/>
  </r>
  <r>
    <s v="Atlas V 401 | DMSP-5D3 F18 (USA-210)"/>
    <x v="0"/>
    <s v="United Launch Alliance"/>
    <s v="Atlas V 401"/>
    <s v="DMSP-5D3 F18 (USA-210)"/>
    <s v="10/18/2009 4:12 p.m."/>
    <x v="52"/>
    <s v="Space Launch Complex 3E | Vandenberg SFB, CA, USA"/>
    <x v="1"/>
    <x v="1"/>
    <x v="1"/>
  </r>
  <r>
    <s v="Ariane 5 ECA | NSS-12 &amp; Thor 6"/>
    <x v="0"/>
    <s v="Arianespace"/>
    <s v="Ariane 5 ECA"/>
    <s v="NSS-12 &amp; Thor 6"/>
    <s v="10/29/2009 8 p.m."/>
    <x v="52"/>
    <s v="Ariane Launch Area 3 | Kourou, French Guiana"/>
    <x v="7"/>
    <x v="7"/>
    <x v="7"/>
  </r>
  <r>
    <s v="Rokot / Briz-KM | SMOS"/>
    <x v="0"/>
    <s v="Eurockot Launch Services"/>
    <s v="Rokot/Briz-KM"/>
    <s v="SMOS"/>
    <s v="11/02/2009 1:50 a.m."/>
    <x v="52"/>
    <s v="133/3 (133L) | Plesetsk Cosmodrome, Russian Federation"/>
    <x v="3"/>
    <x v="3"/>
    <x v="3"/>
  </r>
  <r>
    <s v="Soyuz U | Progress M-MIM2"/>
    <x v="0"/>
    <s v="Russian Federal Space Agency (ROSCOSMOS)"/>
    <s v="Soyuz U"/>
    <s v="—"/>
    <s v="11/10/2009 2:22 p.m."/>
    <x v="52"/>
    <s v="1/5 | Baikonur Cosmodrome, Republic of Kazakhstan"/>
    <x v="0"/>
    <x v="0"/>
    <x v="0"/>
  </r>
  <r>
    <s v="Long March 2 | Shi Jian 11-01"/>
    <x v="0"/>
    <s v="China Aerospace Science and Technology Corporation"/>
    <s v="Long March 2"/>
    <s v="Shi Jian 11-01"/>
    <s v="11/12/2009 2:45 a.m."/>
    <x v="52"/>
    <s v="Launch Area 4 (SLS-2 / 603) | Jiuquan, People's Republic of China"/>
    <x v="2"/>
    <x v="2"/>
    <x v="2"/>
  </r>
  <r>
    <s v="Space Shuttle Atlantis / OV-104 | STS-129"/>
    <x v="0"/>
    <s v="United Space Alliance"/>
    <s v="Space Shuttle"/>
    <s v="STS-129"/>
    <s v="11/16/2009 7:28 p.m."/>
    <x v="52"/>
    <s v="Launch Complex 39A | Kennedy Space Center, FL, USA"/>
    <x v="1"/>
    <x v="1"/>
    <x v="1"/>
  </r>
  <r>
    <s v="Soyuz-U-PVB | Lotos-S 1"/>
    <x v="0"/>
    <s v="Russian Space Forces"/>
    <s v="Soyuz-U-PVB"/>
    <s v="Lotos-S 1"/>
    <s v="11/20/2009 9:44 a.m."/>
    <x v="52"/>
    <s v="16/2 | Plesetsk Cosmodrome, Russian Federation"/>
    <x v="3"/>
    <x v="3"/>
    <x v="3"/>
  </r>
  <r>
    <s v="Atlas V 431 | Intelsat 14"/>
    <x v="0"/>
    <s v="United Launch Alliance"/>
    <s v="Atlas V 431"/>
    <s v="Intelsat 14"/>
    <s v="11/23/2009 6:55 a.m."/>
    <x v="52"/>
    <s v="Space Launch Complex 41 | Cape Canaveral, FL, USA"/>
    <x v="1"/>
    <x v="1"/>
    <x v="1"/>
  </r>
  <r>
    <s v="Proton-M | Eutelsat W7"/>
    <x v="0"/>
    <s v="Khrunichev State Research and Production Space Center"/>
    <s v="Proton-M"/>
    <s v="Eutelsat W7"/>
    <s v="11/24/2009 2:19 p.m."/>
    <x v="52"/>
    <s v="200/39 (200L) | Baikonur Cosmodrome, Republic of Kazakhstan"/>
    <x v="0"/>
    <x v="0"/>
    <x v="0"/>
  </r>
  <r>
    <s v="H-IIA 202 | IGS-Optical 3"/>
    <x v="0"/>
    <s v="Japan Aerospace Exploration Agency"/>
    <s v="H-IIA 202"/>
    <s v="IGS-Optical 3"/>
    <s v="11/28/2009 1:21 a.m."/>
    <x v="52"/>
    <s v="Yoshinobu Launch Complex | Tanegashima, Japan"/>
    <x v="5"/>
    <x v="5"/>
    <x v="5"/>
  </r>
  <r>
    <s v="Zenit | Intelsat IS-15"/>
    <x v="0"/>
    <s v="Sea Launch"/>
    <s v="Zenit"/>
    <s v="Intelsat IS-15"/>
    <s v="11/30/2009 9 p.m."/>
    <x v="52"/>
    <s v="45/1 | Baikonur Cosmodrome, Republic of Kazakhstan"/>
    <x v="0"/>
    <x v="0"/>
    <x v="0"/>
  </r>
  <r>
    <s v="Delta IV M+(5,4) | WGS-3 (USA-211)"/>
    <x v="0"/>
    <s v="United Launch Alliance"/>
    <s v="Delta IV M+(5,4)"/>
    <s v="WGS-3 (USA-211)"/>
    <s v="12/06/2009 1:47 a.m."/>
    <x v="52"/>
    <s v="Space Launch Complex 37B | Cape Canaveral, FL, USA"/>
    <x v="1"/>
    <x v="1"/>
    <x v="1"/>
  </r>
  <r>
    <s v="Long March 2D | Yaogan Weixing 7"/>
    <x v="0"/>
    <s v="China Aerospace Science and Technology Corporation"/>
    <s v="Long March 2D"/>
    <s v="Yaogan Weixing 7"/>
    <s v="12/09/2009 8:42 a.m."/>
    <x v="52"/>
    <s v="Launch Area 4 (SLS-2 / 603) | Jiuquan, People's Republic of China"/>
    <x v="2"/>
    <x v="2"/>
    <x v="2"/>
  </r>
  <r>
    <s v="Proton-M | Uragan-M 21 to 23"/>
    <x v="0"/>
    <s v="Khrunichev State Research and Production Space Center"/>
    <s v="Proton-M"/>
    <s v="Uragan-M 21 to 23"/>
    <s v="12/14/2009 10:38 a.m."/>
    <x v="52"/>
    <s v="81/24 (81P) | Baikonur Cosmodrome, Republic of Kazakhstan"/>
    <x v="0"/>
    <x v="0"/>
    <x v="0"/>
  </r>
  <r>
    <s v="Delta II 7320-10C | WISE"/>
    <x v="0"/>
    <s v="United Launch Alliance"/>
    <s v="Delta II"/>
    <s v="WISE"/>
    <s v="12/14/2009 2:09 p.m."/>
    <x v="52"/>
    <s v="Space Launch Complex 2W | Vandenberg SFB, CA, USA"/>
    <x v="1"/>
    <x v="1"/>
    <x v="1"/>
  </r>
  <r>
    <s v="Long March 4C | Yaogan Weixing 8"/>
    <x v="0"/>
    <s v="China Aerospace Science and Technology Corporation"/>
    <s v="Long March 4C"/>
    <s v="Yaogan Weixing 8"/>
    <s v="12/15/2009 2:31 a.m."/>
    <x v="52"/>
    <s v="Launch Complex 9 | Taiyuan, People's Republic of China"/>
    <x v="2"/>
    <x v="2"/>
    <x v="2"/>
  </r>
  <r>
    <s v="Ariane 5 GS | Helios 2B"/>
    <x v="0"/>
    <s v="Arianespace"/>
    <s v="Ariane 5 GS"/>
    <s v="Helios 2B"/>
    <s v="12/18/2009 4:26 p.m."/>
    <x v="52"/>
    <s v="Ariane Launch Area 3 | Kourou, French Guiana"/>
    <x v="7"/>
    <x v="7"/>
    <x v="7"/>
  </r>
  <r>
    <s v="Soyuz-FG | Soyuz TMA-17"/>
    <x v="0"/>
    <s v="Russian Federal Space Agency (ROSCOSMOS)"/>
    <s v="Soyuz"/>
    <s v="Soyuz TMA-17"/>
    <s v="12/20/2009 9:52 p.m."/>
    <x v="52"/>
    <s v="1/5 | Baikonur Cosmodrome, Republic of Kazakhstan"/>
    <x v="0"/>
    <x v="0"/>
    <x v="0"/>
  </r>
  <r>
    <s v="Proton-M | DirecTV 12"/>
    <x v="0"/>
    <s v="Khrunichev State Research and Production Space Center"/>
    <s v="Proton-M"/>
    <s v="DirecTV 12"/>
    <s v="12/29/2009 12:22 a.m."/>
    <x v="52"/>
    <s v="200/39 (200L) | Baikonur Cosmodrome, Republic of Kazakhstan"/>
    <x v="0"/>
    <x v="0"/>
    <x v="0"/>
  </r>
  <r>
    <s v="Long March 3C | Compass-G1"/>
    <x v="0"/>
    <s v="China Aerospace Science and Technology Corporation"/>
    <s v="Long March 3"/>
    <s v="—"/>
    <s v="01/16/2010 4:12 p.m."/>
    <x v="53"/>
    <s v="Launch Complex 2 (LC-2) | Xichang Satellite Launch Center, People's Republic of China"/>
    <x v="2"/>
    <x v="2"/>
    <x v="2"/>
  </r>
  <r>
    <s v="Proton-M / Briz-M Enhanced | Globus-1M #12L (Raduga-1M 2)"/>
    <x v="0"/>
    <s v="Khrunichev State Research and Production Space Center"/>
    <s v="Proton-M"/>
    <s v="—"/>
    <s v="01/28/2010 12:18 a.m."/>
    <x v="53"/>
    <s v="81/24 (81P) | Baikonur Cosmodrome, Republic of Kazakhstan"/>
    <x v="0"/>
    <x v="0"/>
    <x v="0"/>
  </r>
  <r>
    <s v="Soyuz-U | Progress M-04M (36P)"/>
    <x v="0"/>
    <s v="Russian Federal Space Agency (ROSCOSMOS)"/>
    <s v="Soyuz U"/>
    <s v="—"/>
    <s v="02/03/2010 3:45 a.m."/>
    <x v="53"/>
    <s v="1/5 | Baikonur Cosmodrome, Republic of Kazakhstan"/>
    <x v="0"/>
    <x v="0"/>
    <x v="0"/>
  </r>
  <r>
    <s v="Space Shuttle Endeavour / OV-105 | STS-130"/>
    <x v="0"/>
    <s v="United Space Alliance"/>
    <s v="Space Shuttle"/>
    <s v="STS-130"/>
    <s v="02/08/2010 9:14 a.m."/>
    <x v="53"/>
    <s v="Launch Complex 39A | Kennedy Space Center, FL, USA"/>
    <x v="1"/>
    <x v="1"/>
    <x v="1"/>
  </r>
  <r>
    <s v="Atlas V 401 | SDO (Solar Dynamics Observatory)"/>
    <x v="0"/>
    <s v="United Launch Alliance"/>
    <s v="Atlas V 401"/>
    <s v="—"/>
    <s v="02/11/2010 3:23 p.m."/>
    <x v="53"/>
    <s v="Space Launch Complex 41 | Cape Canaveral, FL, USA"/>
    <x v="1"/>
    <x v="1"/>
    <x v="1"/>
  </r>
  <r>
    <s v="Proton-M / Briz-M Enhanced | Intelsat 16"/>
    <x v="0"/>
    <s v="International Launch Services"/>
    <s v="Proton-M"/>
    <s v="—"/>
    <s v="02/12/2010 12:39 a.m."/>
    <x v="53"/>
    <s v="200/39 (200L) | Baikonur Cosmodrome, Republic of Kazakhstan"/>
    <x v="0"/>
    <x v="0"/>
    <x v="0"/>
  </r>
  <r>
    <s v="Proton-M/DM-2 Enhanced | 3 x Glonass-M (Kosmos 2459, Kosmos 2460, Kosmos 2461)"/>
    <x v="0"/>
    <s v="Khrunichev State Research and Production Space Center"/>
    <s v="Proton-M"/>
    <s v="3 x Glonass-M (Kosmos 2459, Kosmos 2460, Kosmos 2461)"/>
    <s v="03/01/2010 9:19 p.m."/>
    <x v="53"/>
    <s v="81/24 (81P) | Baikonur Cosmodrome, Republic of Kazakhstan"/>
    <x v="0"/>
    <x v="0"/>
    <x v="0"/>
  </r>
  <r>
    <s v="Delta IV M+(4,2) | GOES-P (GOES 15)"/>
    <x v="0"/>
    <s v="United Launch Alliance"/>
    <s v="Delta IV M+(4,2)"/>
    <s v="—"/>
    <s v="03/04/2010 11:57 p.m."/>
    <x v="53"/>
    <s v="Space Launch Complex 37B | Cape Canaveral, FL, USA"/>
    <x v="1"/>
    <x v="1"/>
    <x v="1"/>
  </r>
  <r>
    <s v="Long March 4C | Yaogan-9"/>
    <x v="0"/>
    <s v="China Aerospace Science and Technology Corporation"/>
    <s v="Long March 4C"/>
    <s v="—"/>
    <s v="03/05/2010 4:55 a.m."/>
    <x v="53"/>
    <s v="Launch Area 4 (SLS-2 / 603) | Jiuquan, People's Republic of China"/>
    <x v="2"/>
    <x v="2"/>
    <x v="2"/>
  </r>
  <r>
    <s v="Proton-M / Briz-M Enhanced | Echostar XIV"/>
    <x v="0"/>
    <s v="International Launch Services"/>
    <s v="Proton-M"/>
    <s v="—"/>
    <s v="03/20/2010 6:26 p.m."/>
    <x v="53"/>
    <s v="200/39 (200L) | Baikonur Cosmodrome, Republic of Kazakhstan"/>
    <x v="0"/>
    <x v="0"/>
    <x v="0"/>
  </r>
  <r>
    <s v="Soyuz FG | Soyuz TMA-18"/>
    <x v="0"/>
    <s v="Russian Federal Space Agency (ROSCOSMOS)"/>
    <s v="Soyuz"/>
    <s v="Soyuz TMA-18"/>
    <s v="04/02/2010 4:04 a.m."/>
    <x v="53"/>
    <s v="1/5 | Baikonur Cosmodrome, Republic of Kazakhstan"/>
    <x v="0"/>
    <x v="0"/>
    <x v="0"/>
  </r>
  <r>
    <s v="Space Shuttle Discovery / OV-103 | STS-131"/>
    <x v="0"/>
    <s v="United Space Alliance"/>
    <s v="Space Shuttle"/>
    <s v="STS-131"/>
    <s v="04/05/2010 10:21 a.m."/>
    <x v="53"/>
    <s v="Launch Complex 39A | Kennedy Space Center, FL, USA"/>
    <x v="1"/>
    <x v="1"/>
    <x v="1"/>
  </r>
  <r>
    <s v="Dnepr 1 | Cryosat-2"/>
    <x v="0"/>
    <s v="ISC Kosmotras"/>
    <s v="Dnepr"/>
    <s v="—"/>
    <s v="04/08/2010 1:57 p.m."/>
    <x v="53"/>
    <s v="109/95 | Baikonur Cosmodrome, Republic of Kazakhstan"/>
    <x v="0"/>
    <x v="0"/>
    <x v="0"/>
  </r>
  <r>
    <s v="GSLV Mk II | GSAT-4 (HealthSat)"/>
    <x v="1"/>
    <s v="Indian Space Research Organization"/>
    <s v="GSLV Mk II"/>
    <s v="—"/>
    <s v="04/15/2010 10:57 a.m."/>
    <x v="53"/>
    <s v="Satish Dhawan Space Centre Second Launch Pad | Satish Dhawan Space Centre, India"/>
    <x v="8"/>
    <x v="8"/>
    <x v="8"/>
  </r>
  <r>
    <s v="Soyuz-U | Kobalt-M (Kosmos 2462)"/>
    <x v="0"/>
    <s v="Russian Space Forces"/>
    <s v="Soyuz U"/>
    <s v="—"/>
    <s v="04/16/2010 3 p.m."/>
    <x v="53"/>
    <s v="16/2 | Plesetsk Cosmodrome, Russian Federation"/>
    <x v="3"/>
    <x v="3"/>
    <x v="3"/>
  </r>
  <r>
    <s v="Atlas V 501 | OTV-1 (X-37B) (USA 212)"/>
    <x v="0"/>
    <s v="United Launch Alliance"/>
    <s v="Atlas V 501"/>
    <s v="OTV-1 (X-37B) (USA 212)"/>
    <s v="04/22/2010 11:52 p.m."/>
    <x v="53"/>
    <s v="Space Launch Complex 41 | Cape Canaveral, FL, USA"/>
    <x v="1"/>
    <x v="1"/>
    <x v="1"/>
  </r>
  <r>
    <s v="Proton-M / Briz-M Enhanced | SES-1"/>
    <x v="0"/>
    <s v="International Launch Services"/>
    <s v="Proton-M"/>
    <s v="SES-1"/>
    <s v="04/24/2010 11:19 a.m."/>
    <x v="53"/>
    <s v="200/39 (200L) | Baikonur Cosmodrome, Republic of Kazakhstan"/>
    <x v="0"/>
    <x v="0"/>
    <x v="0"/>
  </r>
  <r>
    <s v="Kosmos-3M | Parus 99"/>
    <x v="0"/>
    <s v="Russian Space Forces"/>
    <s v="Kosmos-3M"/>
    <s v="Parus 99"/>
    <s v="04/27/2010 1:05 a.m."/>
    <x v="53"/>
    <s v="132/1 (132L) | Plesetsk Cosmodrome, Russian Federation"/>
    <x v="3"/>
    <x v="3"/>
    <x v="3"/>
  </r>
  <r>
    <s v="Soyuz-U | Progress M-05M (37P)"/>
    <x v="0"/>
    <s v="Russian Federal Space Agency (ROSCOSMOS)"/>
    <s v="Soyuz U"/>
    <s v="—"/>
    <s v="04/28/2010 5:15 p.m."/>
    <x v="53"/>
    <s v="1/5 | Baikonur Cosmodrome, Republic of Kazakhstan"/>
    <x v="0"/>
    <x v="0"/>
    <x v="0"/>
  </r>
  <r>
    <s v="Space Shuttle Atlantis / OV-104 | STS-132"/>
    <x v="0"/>
    <s v="United Space Alliance"/>
    <s v="Space Shuttle"/>
    <s v="STS-132"/>
    <s v="05/14/2010 6:20 p.m."/>
    <x v="53"/>
    <s v="Launch Complex 39A | Kennedy Space Center, FL, USA"/>
    <x v="1"/>
    <x v="1"/>
    <x v="1"/>
  </r>
  <r>
    <s v="H-IIA 202 | Akatsuki (Planet-C)"/>
    <x v="0"/>
    <s v="Mitsubishi Heavy Industries"/>
    <s v="H-IIA 202"/>
    <s v="—"/>
    <s v="05/20/2010 9:58 p.m."/>
    <x v="53"/>
    <s v="Osaki Y LP1 | Tanegashima, Japan"/>
    <x v="5"/>
    <x v="5"/>
    <x v="5"/>
  </r>
  <r>
    <s v="Ariane 5 ECA | Astra 3B &amp; COMSATBw-2"/>
    <x v="0"/>
    <s v="Arianespace"/>
    <s v="Ariane 5 ECA"/>
    <s v="Astra 3B &amp; COMSATBw-2"/>
    <s v="05/21/2010 10:01 p.m."/>
    <x v="53"/>
    <s v="Ariane Launch Area 3 | Kourou, French Guiana"/>
    <x v="7"/>
    <x v="7"/>
    <x v="7"/>
  </r>
  <r>
    <s v="Delta IV M+(4,2) | GPS IIF SV-1 (USA-213)"/>
    <x v="0"/>
    <s v="United Launch Alliance"/>
    <s v="Delta IV M+(4,2)"/>
    <s v="GPS IIF SV-1 (USA-213)"/>
    <s v="05/28/2010 3 a.m."/>
    <x v="53"/>
    <s v="Space Launch Complex 37B | Cape Canaveral, FL, USA"/>
    <x v="1"/>
    <x v="1"/>
    <x v="1"/>
  </r>
  <r>
    <s v="Rokot / Briz-KM | SERVIS-2"/>
    <x v="0"/>
    <s v="Eurockot Launch Services"/>
    <s v="Rokot/Briz-KM"/>
    <s v="—"/>
    <s v="06/02/2010 1:59 a.m."/>
    <x v="53"/>
    <s v="133/3 (133L) | Plesetsk Cosmodrome, Russian Federation"/>
    <x v="3"/>
    <x v="3"/>
    <x v="3"/>
  </r>
  <r>
    <s v="Long March 3C | Compass-G3"/>
    <x v="0"/>
    <s v="China Aerospace Science and Technology Corporation"/>
    <s v="Long March 3"/>
    <s v="—"/>
    <s v="06/02/2010 3:53 p.m."/>
    <x v="53"/>
    <s v="Launch Complex 2 (LC-2) | Xichang Satellite Launch Center, People's Republic of China"/>
    <x v="2"/>
    <x v="2"/>
    <x v="2"/>
  </r>
  <r>
    <s v="Proton-M / Briz-M Enhanced | Badr-5 (Arabsat 5B)"/>
    <x v="0"/>
    <s v="International Launch Services"/>
    <s v="Proton-M"/>
    <s v="—"/>
    <s v="06/03/2010 10 p.m."/>
    <x v="53"/>
    <s v="200/39 (200L) | Baikonur Cosmodrome, Republic of Kazakhstan"/>
    <x v="0"/>
    <x v="0"/>
    <x v="0"/>
  </r>
  <r>
    <s v="Falcon 9 v1.0 | Dragon Spacecraft Qualification Unit (DSQU)"/>
    <x v="0"/>
    <s v="SpaceX"/>
    <s v="Falcon 9"/>
    <s v="Dragon Spacecraft Qualification Unit (DSQU)"/>
    <s v="06/04/2010 6:45 p.m."/>
    <x v="53"/>
    <s v="Space Launch Complex 40 | Cape Canaveral, FL, USA"/>
    <x v="1"/>
    <x v="1"/>
    <x v="1"/>
  </r>
  <r>
    <s v="Naro-1 | STSAT-2B"/>
    <x v="1"/>
    <s v="Korea Aerospace Research Institute"/>
    <s v="Naro-1"/>
    <s v="—"/>
    <s v="06/10/2010 8:01 a.m."/>
    <x v="53"/>
    <s v="LC-1 | Naro Space Center, South Korea"/>
    <x v="16"/>
    <x v="16"/>
    <x v="16"/>
  </r>
  <r>
    <s v="Long March 2D | Shijian 12"/>
    <x v="0"/>
    <s v="China Aerospace Science and Technology Corporation"/>
    <s v="Long March 2D"/>
    <s v="—"/>
    <s v="06/15/2010 1:39 a.m."/>
    <x v="53"/>
    <s v="Launch Area 4 (SLS-2 / 603) | Jiuquan, People's Republic of China"/>
    <x v="2"/>
    <x v="2"/>
    <x v="2"/>
  </r>
  <r>
    <s v="Dnepr 1 | Prisma-Mango, Prisma-Tango, Picard, BPA-1"/>
    <x v="0"/>
    <s v="ISC Kosmotras"/>
    <s v="Dnepr"/>
    <s v="—"/>
    <s v="06/15/2010 2:42 p.m."/>
    <x v="53"/>
    <s v="Unknown Pad | Dombarovskiy, Russian Federation"/>
    <x v="3"/>
    <x v="3"/>
    <x v="3"/>
  </r>
  <r>
    <s v="Soyuz FG | Soyuz TMA-19"/>
    <x v="0"/>
    <s v="Russian Federal Space Agency (ROSCOSMOS)"/>
    <s v="Soyuz"/>
    <s v="Soyuz TMA-19"/>
    <s v="06/15/2010 9:35 p.m."/>
    <x v="53"/>
    <s v="1/5 | Baikonur Cosmodrome, Republic of Kazakhstan"/>
    <x v="0"/>
    <x v="0"/>
    <x v="0"/>
  </r>
  <r>
    <s v="Dnepr 1 | TanDEM-X"/>
    <x v="0"/>
    <s v="ISC Kosmotras"/>
    <s v="Dnepr"/>
    <s v="—"/>
    <s v="06/21/2010 2:14 a.m."/>
    <x v="53"/>
    <s v="109/95 | Baikonur Cosmodrome, Republic of Kazakhstan"/>
    <x v="0"/>
    <x v="0"/>
    <x v="0"/>
  </r>
  <r>
    <s v="Shavit-2 | Ofek-9"/>
    <x v="0"/>
    <s v="Israel Aerospace Industries"/>
    <s v="Shavit-2"/>
    <s v="—"/>
    <s v="06/22/2010 7 p.m."/>
    <x v="53"/>
    <s v="Unknown Pad | Palmachim Airbase, State of Israel"/>
    <x v="9"/>
    <x v="9"/>
    <x v="9"/>
  </r>
  <r>
    <s v="Ariane 5 ECA | ArabSat-5A &amp; COMS-1 (Chollian)"/>
    <x v="0"/>
    <s v="Arianespace"/>
    <s v="Ariane 5 ECA"/>
    <s v="ArabSat-5A &amp; COMS-1 (Chollian)"/>
    <s v="06/26/2010 9:41 p.m."/>
    <x v="53"/>
    <s v="Ariane Launch Area 3 | Kourou, French Guiana"/>
    <x v="7"/>
    <x v="7"/>
    <x v="7"/>
  </r>
  <r>
    <s v="Soyuz-U | Progress M-06M (38P)"/>
    <x v="0"/>
    <s v="Russian Federal Space Agency (ROSCOSMOS)"/>
    <s v="Soyuz U"/>
    <s v="—"/>
    <s v="06/30/2010 3:35 p.m."/>
    <x v="53"/>
    <s v="1/5 | Baikonur Cosmodrome, Republic of Kazakhstan"/>
    <x v="0"/>
    <x v="0"/>
    <x v="0"/>
  </r>
  <r>
    <s v="Proton-M / Briz-M Enhanced | EchoStar XV"/>
    <x v="0"/>
    <s v="International Launch Services"/>
    <s v="Proton-M"/>
    <s v="—"/>
    <s v="07/10/2010 6:40 p.m."/>
    <x v="53"/>
    <s v="200/39 (200L) | Baikonur Cosmodrome, Republic of Kazakhstan"/>
    <x v="0"/>
    <x v="0"/>
    <x v="0"/>
  </r>
  <r>
    <s v="PSLV-CA | Cartosat-2B, AlSat-2A, StudSat, AISSat-1, TIsat-1"/>
    <x v="0"/>
    <s v="Indian Space Research Organization"/>
    <s v="PSLV"/>
    <s v="Cartosat-2B, AlSat-2A, StudSat, AISSat-1, TIsat-1"/>
    <s v="07/12/2010 3:53 a.m."/>
    <x v="53"/>
    <s v="Satish Dhawan Space Centre First Launch Pad | Satish Dhawan Space Centre, India"/>
    <x v="8"/>
    <x v="8"/>
    <x v="8"/>
  </r>
  <r>
    <s v="Long March 3A | Compass-IGSO-1 ( BEIDOU-2 IGS-1)"/>
    <x v="0"/>
    <s v="China Aerospace Science and Technology Corporation"/>
    <s v="Long March 3A"/>
    <s v="—"/>
    <s v="07/31/2010 9:30 p.m."/>
    <x v="53"/>
    <s v="Launch Complex 3 ( LC-3 ) ( LA-1 ) | Xichang Satellite Launch Center, People's Republic of China"/>
    <x v="2"/>
    <x v="2"/>
    <x v="2"/>
  </r>
  <r>
    <s v="Ariane 5 ECA | RASCOM-QAF1R &amp; NILESAT 201"/>
    <x v="0"/>
    <s v="Arianespace"/>
    <s v="Ariane 5 ECA"/>
    <s v="RASCOM-QAF1R &amp; NILESAT 201"/>
    <s v="08/04/2010 8:59 p.m."/>
    <x v="53"/>
    <s v="Ariane Launch Area 3 | Kourou, French Guiana"/>
    <x v="7"/>
    <x v="7"/>
    <x v="7"/>
  </r>
  <r>
    <s v="Long March 4C | Yaogan-10"/>
    <x v="0"/>
    <s v="China Aerospace Science and Technology Corporation"/>
    <s v="Long March 4C"/>
    <s v="—"/>
    <s v="08/09/2010 10:49 p.m."/>
    <x v="53"/>
    <s v="Unknown Pad | Taiyuan, People's Republic of China"/>
    <x v="2"/>
    <x v="2"/>
    <x v="2"/>
  </r>
  <r>
    <s v="Atlas V 531 | AEHF-1 (USA-214)"/>
    <x v="0"/>
    <s v="United Launch Alliance"/>
    <s v="Atlas V 531"/>
    <s v="—"/>
    <s v="08/14/2010 11:07 a.m."/>
    <x v="53"/>
    <s v="Space Launch Complex 41 | Cape Canaveral, FL, USA"/>
    <x v="1"/>
    <x v="1"/>
    <x v="1"/>
  </r>
  <r>
    <s v="Long March 2D | TianHui-1"/>
    <x v="0"/>
    <s v="China Aerospace Science and Technology Corporation"/>
    <s v="Long March 2D"/>
    <s v="—"/>
    <s v="08/24/2010 7:10 a.m."/>
    <x v="53"/>
    <s v="Launch Area 4 (SLS-2 / 603) | Jiuquan, People's Republic of China"/>
    <x v="2"/>
    <x v="2"/>
    <x v="2"/>
  </r>
  <r>
    <s v="Proton-M/DM-2 Enhanced | 3 x Glonass-M (Kosmos 2464, Kosmos 2465, Kosmos 2466)"/>
    <x v="0"/>
    <s v="Khrunichev State Research and Production Space Center"/>
    <s v="Proton-M"/>
    <s v="3 x Glonass-M (Kosmos 2464, Kosmos 2465, Kosmos 2466)"/>
    <s v="09/02/2010 12:53 a.m."/>
    <x v="53"/>
    <s v="81/24 (81P) | Baikonur Cosmodrome, Republic of Kazakhstan"/>
    <x v="0"/>
    <x v="0"/>
    <x v="0"/>
  </r>
  <r>
    <s v="Long March 3B | Chinasat-6A"/>
    <x v="0"/>
    <s v="China Aerospace Science and Technology Corporation"/>
    <s v="Long March 3"/>
    <s v="—"/>
    <s v="09/04/2010 4:14 p.m."/>
    <x v="53"/>
    <s v="Launch Complex 2 (LC-2) | Xichang Satellite Launch Center, People's Republic of China"/>
    <x v="2"/>
    <x v="2"/>
    <x v="2"/>
  </r>
  <r>
    <s v="Rokot / Briz-KM | Gonets-M12 &amp; 2 x Strela-3 (Kosmos 2467, Kosmos 2468)"/>
    <x v="0"/>
    <s v="Russian Space Forces"/>
    <s v="Rokot/Briz-KM"/>
    <s v="Gonets-M12 &amp; 2 x Strela-3 (Kosmos 2467, Kosmos 2468)"/>
    <s v="09/08/2010 3:30 a.m."/>
    <x v="53"/>
    <s v="133/3 (133L) | Plesetsk Cosmodrome, Russian Federation"/>
    <x v="3"/>
    <x v="3"/>
    <x v="3"/>
  </r>
  <r>
    <s v="Soyuz-U | Progress M-07M (39P)"/>
    <x v="0"/>
    <s v="Russian Federal Space Agency (ROSCOSMOS)"/>
    <s v="Soyuz U"/>
    <s v="—"/>
    <s v="09/10/2010 10:22 a.m."/>
    <x v="53"/>
    <s v="31/6 | Baikonur Cosmodrome, Republic of Kazakhstan"/>
    <x v="0"/>
    <x v="0"/>
    <x v="0"/>
  </r>
  <r>
    <s v="H-IIA 202 | Michibiki (QZS-1)"/>
    <x v="0"/>
    <s v="Mitsubishi Heavy Industries"/>
    <s v="H-IIA 202"/>
    <s v="Michibiki (QZS-1)"/>
    <s v="09/11/2010 11:17 a.m."/>
    <x v="53"/>
    <s v="Launch Complex 9 | Taiyuan, People's Republic of China"/>
    <x v="2"/>
    <x v="2"/>
    <x v="2"/>
  </r>
  <r>
    <s v="Atlas V 501 | NROL-41 (USA-215)"/>
    <x v="0"/>
    <s v="United Launch Alliance"/>
    <s v="Atlas V 501"/>
    <s v="NROL-41 (USA-215)"/>
    <s v="09/21/2010 4:03 a.m."/>
    <x v="53"/>
    <s v="Space Launch Complex 3E | Vandenberg SFB, CA, USA"/>
    <x v="1"/>
    <x v="1"/>
    <x v="1"/>
  </r>
  <r>
    <s v="Long March 2D | Yaogan-11, Zheda Pixing 1B &amp; Zheda Pixing 1C"/>
    <x v="0"/>
    <s v="China Aerospace Science and Technology Corporation"/>
    <s v="Long March 2D"/>
    <s v="—"/>
    <s v="09/22/2010 2:42 a.m."/>
    <x v="53"/>
    <s v="Launch Area 4 (SLS-2 / 603) | Jiuquan, People's Republic of China"/>
    <x v="2"/>
    <x v="2"/>
    <x v="2"/>
  </r>
  <r>
    <s v="Minotaur IV | SBSS (USA-216)"/>
    <x v="0"/>
    <s v="Orbital Sciences Corporation"/>
    <s v="Minotaur IV"/>
    <s v="—"/>
    <s v="09/26/2010 4:41 a.m."/>
    <x v="53"/>
    <s v="Space Launch Complex 8 | Vandenberg SFB, CA, USA"/>
    <x v="1"/>
    <x v="1"/>
    <x v="1"/>
  </r>
  <r>
    <s v="Molniya-M/2BL | US-K 86"/>
    <x v="0"/>
    <s v="Russian Space Forces"/>
    <s v="Molniya-M"/>
    <s v="US-K 86"/>
    <s v="09/30/2010 5:01 p.m."/>
    <x v="53"/>
    <s v="16/2 | Plesetsk Cosmodrome, Russian Federation"/>
    <x v="3"/>
    <x v="3"/>
    <x v="3"/>
  </r>
  <r>
    <s v="Long March 3C | Chang'e 2"/>
    <x v="0"/>
    <s v="China Aerospace Science and Technology Corporation"/>
    <s v="Long March 3"/>
    <s v="—"/>
    <s v="10/01/2010 10:59 a.m."/>
    <x v="53"/>
    <s v="Launch Complex 2 (LC-2) | Xichang Satellite Launch Center, People's Republic of China"/>
    <x v="2"/>
    <x v="2"/>
    <x v="2"/>
  </r>
  <r>
    <s v="Long March 4B | Shijian 6G &amp; Shijian 6H"/>
    <x v="0"/>
    <s v="China Aerospace Science and Technology Corporation"/>
    <s v="Long March 4B"/>
    <s v="—"/>
    <s v="10/06/2010 12:49 a.m."/>
    <x v="53"/>
    <s v="Launch Complex 7 | Taiyuan, People's Republic of China"/>
    <x v="2"/>
    <x v="2"/>
    <x v="2"/>
  </r>
  <r>
    <s v="Soyuz-FG | Soyuz TMA-01M"/>
    <x v="0"/>
    <s v="Russian Federal Space Agency (ROSCOSMOS)"/>
    <s v="Soyuz"/>
    <s v="Soyuz TMA-01M"/>
    <s v="10/07/2010 11:10 p.m."/>
    <x v="53"/>
    <s v="1/5 | Baikonur Cosmodrome, Republic of Kazakhstan"/>
    <x v="0"/>
    <x v="0"/>
    <x v="0"/>
  </r>
  <r>
    <s v="SpaceShipTwo | VSS Enterprise GF01"/>
    <x v="0"/>
    <s v="Virgin Galactic"/>
    <s v="SpaceShipTwo"/>
    <s v="VSS Enterprise GF01"/>
    <s v="10/10/2010 noon"/>
    <x v="53"/>
    <s v="Mojave Air and Space Port | Air launch to Suborbital flight"/>
    <x v="1"/>
    <x v="1"/>
    <x v="1"/>
  </r>
  <r>
    <s v="Proton-M Briz-M | Sirius XM-5"/>
    <x v="0"/>
    <s v="International Launch Services"/>
    <s v="Proton-M Briz-M"/>
    <s v="—"/>
    <s v="10/14/2010 6:53 p.m."/>
    <x v="53"/>
    <s v="81/24 (81P) | Baikonur Cosmodrome, Republic of Kazakhstan"/>
    <x v="0"/>
    <x v="0"/>
    <x v="0"/>
  </r>
  <r>
    <s v="Soyuz-2.1a/Fregat | 6 x Globalstar-2"/>
    <x v="0"/>
    <s v="Starsem SA"/>
    <s v="Soyuz 2.1a/Fregat-M"/>
    <s v="6 x Globalstar-2"/>
    <s v="10/19/2010 5:10 p.m."/>
    <x v="53"/>
    <s v="31/6 | Baikonur Cosmodrome, Republic of Kazakhstan"/>
    <x v="0"/>
    <x v="0"/>
    <x v="0"/>
  </r>
  <r>
    <s v="Soyuz-U | Progress M-08M (40P)"/>
    <x v="0"/>
    <s v="Russian Federal Space Agency (ROSCOSMOS)"/>
    <s v="Soyuz U"/>
    <s v="—"/>
    <s v="10/27/2010 3:11 p.m."/>
    <x v="53"/>
    <s v="1/5 | Baikonur Cosmodrome, Republic of Kazakhstan"/>
    <x v="0"/>
    <x v="0"/>
    <x v="0"/>
  </r>
  <r>
    <s v="SpaceShipTwo | VSS Enterprise GF02"/>
    <x v="0"/>
    <s v="Virgin Galactic"/>
    <s v="SpaceShipTwo"/>
    <s v="VSS Enterprise GF02"/>
    <s v="10/28/2010 noon"/>
    <x v="53"/>
    <s v="Mojave Air and Space Port | Air launch to Suborbital flight"/>
    <x v="1"/>
    <x v="1"/>
    <x v="1"/>
  </r>
  <r>
    <s v="Ariane 5 ECA | Eutelsat W3B &amp; BSAT-3b"/>
    <x v="0"/>
    <s v="Arianespace"/>
    <s v="Ariane 5 ECA"/>
    <s v="Eutelsat W3B &amp; BSAT-3b"/>
    <s v="10/28/2010 9:51 p.m."/>
    <x v="53"/>
    <s v="Ariane Launch Area 3 | Kourou, French Guiana"/>
    <x v="7"/>
    <x v="7"/>
    <x v="7"/>
  </r>
  <r>
    <s v="Long March 3C | Compass-G4"/>
    <x v="0"/>
    <s v="China Aerospace Science and Technology Corporation"/>
    <s v="Long March 3"/>
    <s v="—"/>
    <s v="10/31/2010 4:26 p.m."/>
    <x v="53"/>
    <s v="Launch Complex 2 (LC-2) | Xichang Satellite Launch Center, People's Republic of China"/>
    <x v="2"/>
    <x v="2"/>
    <x v="2"/>
  </r>
  <r>
    <s v="Soyuz-2.1a/Fregat | Meridian 3"/>
    <x v="0"/>
    <s v="Russian Space Forces"/>
    <s v="Soyuz 2.1a/Fregat-M"/>
    <s v="—"/>
    <s v="11/02/2010 12:59 a.m."/>
    <x v="53"/>
    <s v="43/4 (43R) | Plesetsk Cosmodrome, Russian Federation"/>
    <x v="3"/>
    <x v="3"/>
    <x v="3"/>
  </r>
  <r>
    <s v="Long March 4C | Feng Yun-3B"/>
    <x v="0"/>
    <s v="China Aerospace Science and Technology Corporation"/>
    <s v="Long March 4C"/>
    <s v="—"/>
    <s v="11/04/2010 6:37 p.m."/>
    <x v="53"/>
    <s v="Launch Complex 7 | Taiyuan, People's Republic of China"/>
    <x v="2"/>
    <x v="2"/>
    <x v="2"/>
  </r>
  <r>
    <s v="Delta II 7420-10 | COSMO-SkyMed 4"/>
    <x v="0"/>
    <s v="United Launch Alliance"/>
    <s v="Delta II"/>
    <s v="—"/>
    <s v="11/06/2010 2:20 a.m."/>
    <x v="53"/>
    <s v="Space Launch Complex 2W | Vandenberg SFB, CA, USA"/>
    <x v="1"/>
    <x v="1"/>
    <x v="1"/>
  </r>
  <r>
    <s v="Proton-M / Briz-M Enhanced | SkyTerra-1"/>
    <x v="0"/>
    <s v="International Launch Services"/>
    <s v="Proton-M"/>
    <s v="—"/>
    <s v="11/14/2010 5:29 p.m."/>
    <x v="53"/>
    <s v="200/39 (200L) | Baikonur Cosmodrome, Republic of Kazakhstan"/>
    <x v="0"/>
    <x v="0"/>
    <x v="0"/>
  </r>
  <r>
    <s v="SpaceShipTwo | VSS Enterprise GF03"/>
    <x v="0"/>
    <s v="Virgin Galactic"/>
    <s v="SpaceShipTwo"/>
    <s v="VSS Enterprise GF03"/>
    <s v="11/17/2010 midnight"/>
    <x v="53"/>
    <s v="Mojave Air and Space Port | Air launch to Suborbital flight"/>
    <x v="1"/>
    <x v="1"/>
    <x v="1"/>
  </r>
  <r>
    <s v="Minotaur IV HAPS | STP S-26"/>
    <x v="0"/>
    <s v="Orbital Sciences Corporation"/>
    <s v="Minotaur IV"/>
    <s v="STP S-26"/>
    <s v="11/20/2010 1:25 a.m."/>
    <x v="53"/>
    <s v="Launch Pad 1 | Pacific Spaceport Complex, Alaska, USA"/>
    <x v="1"/>
    <x v="1"/>
    <x v="1"/>
  </r>
  <r>
    <s v="Delta IV Heavy | NROL-32 (Mentor (USA-223))"/>
    <x v="0"/>
    <s v="United Launch Alliance"/>
    <s v="Delta IV Heavy"/>
    <s v="—"/>
    <s v="11/21/2010 10:58 p.m."/>
    <x v="53"/>
    <s v="Space Launch Complex 37B | Cape Canaveral, FL, USA"/>
    <x v="1"/>
    <x v="1"/>
    <x v="1"/>
  </r>
  <r>
    <s v="Long March 3A | ZhongXing-20A"/>
    <x v="0"/>
    <s v="China Aerospace Science and Technology Corporation"/>
    <s v="Long March 3A"/>
    <s v="—"/>
    <s v="11/24/2010 4:09 p.m."/>
    <x v="53"/>
    <s v="Launch Complex 3 ( LC-3 ) ( LA-1 ) | Xichang Satellite Launch Center, People's Republic of China"/>
    <x v="2"/>
    <x v="2"/>
    <x v="2"/>
  </r>
  <r>
    <s v="Ariane 5 ECA | Intelsat 17 &amp; HYLAS 1"/>
    <x v="0"/>
    <s v="Arianespace"/>
    <s v="Ariane 5 ECA"/>
    <s v="Intelsat 17 &amp; HYLAS 1"/>
    <s v="11/26/2010 6:39 p.m."/>
    <x v="53"/>
    <s v="Ariane Launch Area 3 | Kourou, French Guiana"/>
    <x v="7"/>
    <x v="7"/>
    <x v="7"/>
  </r>
  <r>
    <s v="Proton-M Blok-DM-03 | 3 x Glonass-M (Kosmos 2470, Kosmos 2471, Kosmos 2472)"/>
    <x v="1"/>
    <s v="Khrunichev State Research and Production Space Center"/>
    <s v="Proton-M"/>
    <s v="3 x Glonass-M (Kosmos 2470, Kosmos 2471, Kosmos 2472)"/>
    <s v="12/05/2010 10:25 a.m."/>
    <x v="53"/>
    <s v="81/24 (81P) | Baikonur Cosmodrome, Republic of Kazakhstan"/>
    <x v="0"/>
    <x v="0"/>
    <x v="0"/>
  </r>
  <r>
    <s v="Falcon 9 v1.0 | SpaceX COTS Demo Flight 1"/>
    <x v="0"/>
    <s v="SpaceX"/>
    <s v="Falcon 9"/>
    <s v="SpaceX COTS Demo Flight 1"/>
    <s v="12/08/2010 3:43 p.m."/>
    <x v="53"/>
    <s v="Space Launch Complex 40 | Cape Canaveral, FL, USA"/>
    <x v="1"/>
    <x v="1"/>
    <x v="1"/>
  </r>
  <r>
    <s v="Soyuz FG | Soyuz TMA-20"/>
    <x v="0"/>
    <s v="Russian Federal Space Agency (ROSCOSMOS)"/>
    <s v="Soyuz"/>
    <s v="Soyuz TMA-20"/>
    <s v="12/15/2010 7:09 p.m."/>
    <x v="53"/>
    <s v="1/5 | Baikonur Cosmodrome, Republic of Kazakhstan"/>
    <x v="0"/>
    <x v="0"/>
    <x v="0"/>
  </r>
  <r>
    <s v="Long March 3A | Compass-IGSO-2 (Compass-I2)"/>
    <x v="0"/>
    <s v="China Aerospace Science and Technology Corporation"/>
    <s v="Long March 3A"/>
    <s v="—"/>
    <s v="12/17/2010 8:04 p.m."/>
    <x v="53"/>
    <s v="Launch Complex 3 ( LC-3 ) ( LA-1 ) | Xichang Satellite Launch Center, People's Republic of China"/>
    <x v="2"/>
    <x v="2"/>
    <x v="2"/>
  </r>
  <r>
    <s v="GSLV | GSAT-5P"/>
    <x v="1"/>
    <s v="Indian Space Research Organization"/>
    <s v="GSLV"/>
    <s v="—"/>
    <s v="12/25/2010 10:34 a.m."/>
    <x v="53"/>
    <s v="Satish Dhawan Space Centre Second Launch Pad | Satish Dhawan Space Centre, India"/>
    <x v="8"/>
    <x v="8"/>
    <x v="8"/>
  </r>
  <r>
    <s v="Proton-M / Briz-M Enhanced | KA-SAT"/>
    <x v="0"/>
    <s v="International Launch Services"/>
    <s v="Proton-M"/>
    <s v="—"/>
    <s v="12/26/2010 10:51 p.m."/>
    <x v="53"/>
    <s v="200/39 (200L) | Baikonur Cosmodrome, Republic of Kazakhstan"/>
    <x v="0"/>
    <x v="0"/>
    <x v="0"/>
  </r>
  <r>
    <s v="Ariane 5 ECA | Hispasat-1E &amp; Koreasat 6"/>
    <x v="0"/>
    <s v="Arianespace"/>
    <s v="Ariane 5 ECA"/>
    <s v="Hispasat-1E &amp; Koreasat 6"/>
    <s v="12/29/2010 9:27 p.m."/>
    <x v="53"/>
    <s v="Ariane Launch Area 3 | Kourou, French Guiana"/>
    <x v="7"/>
    <x v="7"/>
    <x v="7"/>
  </r>
  <r>
    <s v="SpaceShipTwo | VSS Enterprise GF04"/>
    <x v="0"/>
    <s v="Virgin Galactic"/>
    <s v="SpaceShipTwo"/>
    <s v="GF04"/>
    <s v="01/13/2011 noon"/>
    <x v="54"/>
    <s v="Mojave Air and Space Port | Air launch to Suborbital flight"/>
    <x v="1"/>
    <x v="1"/>
    <x v="1"/>
  </r>
  <r>
    <s v="Zenit-3F | Elektro-L No.1"/>
    <x v="0"/>
    <s v="Russian Federal Space Agency (ROSCOSMOS)"/>
    <s v="Zenit 3F"/>
    <s v="Elektro-L No.1"/>
    <s v="01/20/2011 12:29 p.m."/>
    <x v="54"/>
    <s v="45/1 | Baikonur Cosmodrome, Republic of Kazakhstan"/>
    <x v="0"/>
    <x v="0"/>
    <x v="0"/>
  </r>
  <r>
    <s v="Delta IV Heavy | NROL-49 (KH-11) (USA-224)"/>
    <x v="0"/>
    <s v="United Launch Alliance"/>
    <s v="Delta IV Heavy"/>
    <s v="—"/>
    <s v="01/20/2011 9:10 p.m."/>
    <x v="54"/>
    <s v="Space Launch Complex 6 | Vandenberg SFB, CA, USA"/>
    <x v="1"/>
    <x v="1"/>
    <x v="1"/>
  </r>
  <r>
    <s v="H-IIB 304 | Kounotori 2 (HTV-2)"/>
    <x v="0"/>
    <s v="Mitsubishi Heavy Industries"/>
    <s v="H-IIB"/>
    <s v="Kounotori 2 (HTV-2)"/>
    <s v="01/22/2011 5:37 a.m."/>
    <x v="54"/>
    <s v="Osaki Y LP2 | Tanegashima, Japan"/>
    <x v="5"/>
    <x v="5"/>
    <x v="5"/>
  </r>
  <r>
    <s v="Soyuz-U | Progress M-09M (41P)"/>
    <x v="0"/>
    <s v="Russian Federal Space Agency (ROSCOSMOS)"/>
    <s v="Soyuz U"/>
    <s v="—"/>
    <s v="01/28/2011 1:31 a.m."/>
    <x v="54"/>
    <s v="1/5 | Baikonur Cosmodrome, Republic of Kazakhstan"/>
    <x v="0"/>
    <x v="0"/>
    <x v="0"/>
  </r>
  <r>
    <s v="Rokot/Briz-KM | Geo-IK-2 No.11L (Kosmos 2470)"/>
    <x v="1"/>
    <s v="Russian Space Forces"/>
    <s v="Rokot/Briz-KM"/>
    <s v="Geo-IK-2 No.11L (Kosmos 2470)"/>
    <s v="02/01/2011 2 p.m."/>
    <x v="54"/>
    <s v="133/3 (133L) | Plesetsk Cosmodrome, Russian Federation"/>
    <x v="3"/>
    <x v="3"/>
    <x v="3"/>
  </r>
  <r>
    <s v="Minotaur I | NROL-66 (RPP) (USA-225)"/>
    <x v="0"/>
    <s v="Orbital Sciences Corporation"/>
    <s v="Minotaur I"/>
    <s v="NROL-66 (RPP) (USA-225)"/>
    <s v="02/06/2011 12:26 p.m."/>
    <x v="54"/>
    <s v="Space Launch Complex 8 | Vandenberg SFB, CA, USA"/>
    <x v="1"/>
    <x v="1"/>
    <x v="1"/>
  </r>
  <r>
    <s v="Ariane 5 ES | Johannes Kepler ATV (ATV-002)"/>
    <x v="0"/>
    <s v="Arianespace"/>
    <s v="Ariane 5 ES"/>
    <s v="Johannes Kepler ATV (ATV-002)"/>
    <s v="02/16/2011 9:50 p.m."/>
    <x v="54"/>
    <s v="Ariane Launch Area 3 | Kourou, French Guiana"/>
    <x v="7"/>
    <x v="7"/>
    <x v="7"/>
  </r>
  <r>
    <s v="Space Shuttle Discovery / OV-103 | STS-133"/>
    <x v="0"/>
    <s v="United Space Alliance"/>
    <s v="Space Shuttle"/>
    <s v="STS-133"/>
    <s v="02/24/2011 9:53 p.m."/>
    <x v="54"/>
    <s v="Launch Complex 39A | Kennedy Space Center, FL, USA"/>
    <x v="1"/>
    <x v="1"/>
    <x v="1"/>
  </r>
  <r>
    <s v="Soyuz-2.1b/Fregat | Glonass-K1 (Kosmos 2471)"/>
    <x v="0"/>
    <s v="Russian Space Forces"/>
    <s v="Soyuz 2.1b/Fregat"/>
    <s v="Glonass-K1 (Kosmos 2471)"/>
    <s v="02/26/2011 3:07 a.m."/>
    <x v="54"/>
    <s v="43/4 (43R) | Plesetsk Cosmodrome, Russian Federation"/>
    <x v="3"/>
    <x v="3"/>
    <x v="3"/>
  </r>
  <r>
    <s v="Minotaur-C (Taurus XL) | Glory"/>
    <x v="1"/>
    <s v="Orbital Sciences Corporation"/>
    <s v="Minotaur"/>
    <s v="—"/>
    <s v="03/04/2011 10:09 a.m."/>
    <x v="54"/>
    <s v="Space Launch Complex 8 | Vandenberg SFB, CA, USA"/>
    <x v="1"/>
    <x v="1"/>
    <x v="1"/>
  </r>
  <r>
    <s v="Atlas V 501 | OTV-2 (X-37B) (USA-226)"/>
    <x v="0"/>
    <s v="United Launch Alliance"/>
    <s v="Atlas V 501"/>
    <s v="OTV-2 (X-37B) (USA-226)"/>
    <s v="03/05/2011 10:46 p.m."/>
    <x v="54"/>
    <s v="Space Launch Complex 41 | Cape Canaveral, FL, USA"/>
    <x v="1"/>
    <x v="1"/>
    <x v="1"/>
  </r>
  <r>
    <s v="Delta IV M+(4,2) | NROL-27 (SDS) (USA-227)"/>
    <x v="0"/>
    <s v="United Launch Alliance"/>
    <s v="Delta IV M+(4,2)"/>
    <s v="—"/>
    <s v="03/11/2011 11:38 p.m."/>
    <x v="54"/>
    <s v="Space Launch Complex 37B | Cape Canaveral, FL, USA"/>
    <x v="1"/>
    <x v="1"/>
    <x v="1"/>
  </r>
  <r>
    <s v="Soyuz FG | Soyuz TMA-21"/>
    <x v="0"/>
    <s v="Russian Federal Space Agency (ROSCOSMOS)"/>
    <s v="Soyuz"/>
    <s v="Soyuz TMA-21"/>
    <s v="04/04/2011 10:18 p.m."/>
    <x v="54"/>
    <s v="1/5 | Baikonur Cosmodrome, Republic of Kazakhstan"/>
    <x v="0"/>
    <x v="0"/>
    <x v="0"/>
  </r>
  <r>
    <s v="Long March 3A | Compass-IGSO-3"/>
    <x v="0"/>
    <s v="China Aerospace Science and Technology Corporation"/>
    <s v="Long March 3A"/>
    <s v="—"/>
    <s v="04/09/2011 8:47 p.m."/>
    <x v="54"/>
    <s v="Launch Complex 3 ( LC-3 ) ( LA-1 ) | Xichang Satellite Launch Center, People's Republic of China"/>
    <x v="2"/>
    <x v="2"/>
    <x v="2"/>
  </r>
  <r>
    <s v="Atlas V 411 | NROL-34 (2 x NOSS (USA-229))"/>
    <x v="0"/>
    <s v="United Launch Alliance"/>
    <s v="Atlas V 411"/>
    <s v="—"/>
    <s v="04/15/2011 4:24 a.m."/>
    <x v="54"/>
    <s v="Space Launch Complex 3E | Vandenberg SFB, CA, USA"/>
    <x v="1"/>
    <x v="1"/>
    <x v="1"/>
  </r>
  <r>
    <s v="PSLV | Resourcesat-2"/>
    <x v="0"/>
    <s v="Indian Space Research Organization"/>
    <s v="PSLV"/>
    <s v="—"/>
    <s v="04/20/2011 4:42 a.m."/>
    <x v="54"/>
    <s v="Satish Dhawan Space Centre First Launch Pad | Satish Dhawan Space Centre, India"/>
    <x v="8"/>
    <x v="8"/>
    <x v="8"/>
  </r>
  <r>
    <s v="SpaceShipTwo | VSS Enterprise GF05"/>
    <x v="0"/>
    <s v="Virgin Galactic"/>
    <s v="SpaceShipTwo"/>
    <s v="VSS Enterprise GF05"/>
    <s v="04/22/2011 noon"/>
    <x v="54"/>
    <s v="Mojave Air and Space Port | Air launch to Suborbital flight"/>
    <x v="1"/>
    <x v="1"/>
    <x v="1"/>
  </r>
  <r>
    <s v="Ariane 5 ECA | Yahsat 1A &amp; New Dawn"/>
    <x v="0"/>
    <s v="Arianespace"/>
    <s v="Ariane 5 ECA"/>
    <s v="Yahsat 1A &amp; New Dawn"/>
    <s v="04/22/2011 9:37 p.m."/>
    <x v="54"/>
    <s v="Ariane Launch Area 3 | Kourou, French Guiana"/>
    <x v="7"/>
    <x v="7"/>
    <x v="7"/>
  </r>
  <r>
    <s v="SpaceShipTwo | VSS Enterprise GF06"/>
    <x v="0"/>
    <s v="Virgin Galactic"/>
    <s v="SpaceShipTwo"/>
    <s v="VSS Enterprise GF06"/>
    <s v="04/27/2011 noon"/>
    <x v="54"/>
    <s v="Mojave Air and Space Port | Air launch to Suborbital flight"/>
    <x v="1"/>
    <x v="1"/>
    <x v="1"/>
  </r>
  <r>
    <s v="Soyuz-U | Progress M-10M (42P)"/>
    <x v="0"/>
    <s v="Russian Federal Space Agency (ROSCOSMOS)"/>
    <s v="Soyuz U"/>
    <s v="—"/>
    <s v="04/27/2011 1:05 p.m."/>
    <x v="54"/>
    <s v="1/5 | Baikonur Cosmodrome, Republic of Kazakhstan"/>
    <x v="0"/>
    <x v="0"/>
    <x v="0"/>
  </r>
  <r>
    <s v="SpaceShipTwo | VSS Enterprise GF07"/>
    <x v="0"/>
    <s v="Virgin Galactic"/>
    <s v="SpaceShipTwo"/>
    <s v="VSS Enterprise GF07"/>
    <s v="05/04/2011 noon"/>
    <x v="54"/>
    <s v="Mojave Air and Space Port | Air launch to Suborbital flight"/>
    <x v="1"/>
    <x v="1"/>
    <x v="1"/>
  </r>
  <r>
    <s v="Soyuz-2.1a/Fregat | Meridian 4"/>
    <x v="0"/>
    <s v="Russian Space Forces"/>
    <s v="Soyuz 2.1a/Fregat-M"/>
    <s v="—"/>
    <s v="05/04/2011 5:41 p.m."/>
    <x v="54"/>
    <s v="43/4 (43R) | Plesetsk Cosmodrome, Russian Federation"/>
    <x v="3"/>
    <x v="3"/>
    <x v="3"/>
  </r>
  <r>
    <s v="Atlas V 401 | SBIRS GEO Flight 1 (USA-230) (SBIRS GEO-1)"/>
    <x v="0"/>
    <s v="United Launch Alliance"/>
    <s v="Atlas V 401"/>
    <s v="SBIRS GEO Flight 1 (USA-230) (SBIRS GEO-1)"/>
    <s v="05/07/2011 6:10 p.m."/>
    <x v="54"/>
    <s v="Space Launch Complex 41 | Cape Canaveral, FL, USA"/>
    <x v="1"/>
    <x v="1"/>
    <x v="1"/>
  </r>
  <r>
    <s v="SpaceShipTwo | VSS Enterprise GF08"/>
    <x v="0"/>
    <s v="Virgin Galactic"/>
    <s v="SpaceShipTwo"/>
    <s v="VSS Enterprise GF08"/>
    <s v="05/10/2011 noon"/>
    <x v="54"/>
    <s v="Mojave Air and Space Port | Air launch to Suborbital flight"/>
    <x v="1"/>
    <x v="1"/>
    <x v="1"/>
  </r>
  <r>
    <s v="Space Shuttle Endeavour / OV-105 | STS-134"/>
    <x v="0"/>
    <s v="United Space Alliance"/>
    <s v="Space Shuttle"/>
    <s v="STS-134"/>
    <s v="05/16/2011 12:56 p.m."/>
    <x v="54"/>
    <s v="Launch Complex 39A | Kennedy Space Center, FL, USA"/>
    <x v="1"/>
    <x v="1"/>
    <x v="1"/>
  </r>
  <r>
    <s v="SpaceShipTwo | VSS Enterprise GF09"/>
    <x v="0"/>
    <s v="Virgin Galactic"/>
    <s v="SpaceShipTwo"/>
    <s v="GF09"/>
    <s v="05/19/2011 noon"/>
    <x v="54"/>
    <s v="Mojave Air and Space Port | Air launch to Suborbital flight"/>
    <x v="1"/>
    <x v="1"/>
    <x v="1"/>
  </r>
  <r>
    <s v="Proton-M / Briz-M Enhanced | Telstar 14R"/>
    <x v="0"/>
    <s v="International Launch Services"/>
    <s v="Proton-M"/>
    <s v="—"/>
    <s v="05/20/2011 7:15 p.m."/>
    <x v="54"/>
    <s v="200/39 (200L) | Baikonur Cosmodrome, Republic of Kazakhstan"/>
    <x v="0"/>
    <x v="0"/>
    <x v="0"/>
  </r>
  <r>
    <s v="Ariane 5 ECA | ST-2 &amp; INSAT-4G/GSAT-8"/>
    <x v="0"/>
    <s v="Arianespace"/>
    <s v="Ariane 5 ECA"/>
    <s v="ST-2 &amp; INSAT-4G/GSAT-8"/>
    <s v="05/20/2011 8:38 p.m."/>
    <x v="54"/>
    <s v="Ariane Launch Area 3 | Kourou, French Guiana"/>
    <x v="7"/>
    <x v="7"/>
    <x v="7"/>
  </r>
  <r>
    <s v="SpaceShipTwo | VSS Enterprise GF10"/>
    <x v="0"/>
    <s v="Virgin Galactic"/>
    <s v="SpaceShipTwo"/>
    <s v="VSS Enterprise GF10"/>
    <s v="05/25/2011 noon"/>
    <x v="54"/>
    <s v="Mojave Air and Space Port | Air launch to Suborbital flight"/>
    <x v="1"/>
    <x v="1"/>
    <x v="1"/>
  </r>
  <r>
    <s v="Soyuz FG | Soyuz TMA-02M"/>
    <x v="0"/>
    <s v="Russian Federal Space Agency (ROSCOSMOS)"/>
    <s v="Soyuz"/>
    <s v="Soyuz TMA-02M"/>
    <s v="06/07/2011 2:12 a.m."/>
    <x v="54"/>
    <s v="1/5 | Baikonur Cosmodrome, Republic of Kazakhstan"/>
    <x v="0"/>
    <x v="0"/>
    <x v="0"/>
  </r>
  <r>
    <s v="SpaceShipTwo | VSS Enterprise CC12"/>
    <x v="2"/>
    <s v="Virgin Galactic"/>
    <s v="SpaceShipTwo"/>
    <s v="VSS Enterprise CC12"/>
    <s v="06/09/2011 noon"/>
    <x v="54"/>
    <s v="Mojave Air and Space Port | Air launch to Suborbital flight"/>
    <x v="1"/>
    <x v="1"/>
    <x v="1"/>
  </r>
  <r>
    <s v="Delta II 7320 | SAC-D"/>
    <x v="0"/>
    <s v="United Launch Alliance"/>
    <s v="Delta II"/>
    <s v="—"/>
    <s v="06/10/2011 2:20 p.m."/>
    <x v="54"/>
    <s v="Space Launch Complex 2W | Vandenberg SFB, CA, USA"/>
    <x v="1"/>
    <x v="1"/>
    <x v="1"/>
  </r>
  <r>
    <s v="SpaceShipTwo | VSS Enterprise GF11"/>
    <x v="0"/>
    <s v="Virgin Galactic"/>
    <s v="SpaceShipTwo"/>
    <s v="VSS Enterprise GF11"/>
    <s v="06/14/2011 noon"/>
    <x v="54"/>
    <s v="Mojave Air and Space Port | Air launch to Suborbital flight"/>
    <x v="1"/>
    <x v="1"/>
    <x v="1"/>
  </r>
  <r>
    <s v="Safir | Rasad 1"/>
    <x v="0"/>
    <s v="Iranian Space Agency"/>
    <s v="Safir"/>
    <s v="—"/>
    <s v="06/15/2011 9:14 a.m."/>
    <x v="54"/>
    <s v="Unknown Pad | Semnan Space Center, Islamic Republic of Iran"/>
    <x v="15"/>
    <x v="15"/>
    <x v="15"/>
  </r>
  <r>
    <s v="SpaceShipTwo | VSS Enterprise GF12"/>
    <x v="0"/>
    <s v="Virgin Galactic"/>
    <s v="SpaceShipTwo"/>
    <s v="VSS Enterprise GF12"/>
    <s v="06/15/2011 noon"/>
    <x v="54"/>
    <s v="Mojave Air and Space Port | Air launch to Suborbital flight"/>
    <x v="1"/>
    <x v="1"/>
    <x v="1"/>
  </r>
  <r>
    <s v="Long March 3B | Chinasat-10"/>
    <x v="0"/>
    <s v="China Aerospace Science and Technology Corporation"/>
    <s v="Long March 3"/>
    <s v="—"/>
    <s v="06/20/2011 4:13 p.m."/>
    <x v="54"/>
    <s v="Launch Complex 2 (LC-2) | Xichang Satellite Launch Center, People's Republic of China"/>
    <x v="2"/>
    <x v="2"/>
    <x v="2"/>
  </r>
  <r>
    <s v="SpaceShipTwo | VSS Enterprise GF13"/>
    <x v="0"/>
    <s v="Virgin Galactic"/>
    <s v="SpaceShipTwo"/>
    <s v="VSS Enterprise GF13"/>
    <s v="06/21/2011 noon"/>
    <x v="54"/>
    <s v="Mojave Air and Space Port | Air launch to Suborbital flight"/>
    <x v="1"/>
    <x v="1"/>
    <x v="1"/>
  </r>
  <r>
    <s v="Soyuz-U | Progress M-11M (43P)"/>
    <x v="0"/>
    <s v="Russian Federal Space Agency (ROSCOSMOS)"/>
    <s v="Soyuz U"/>
    <s v="—"/>
    <s v="06/21/2011 2:38 p.m."/>
    <x v="54"/>
    <s v="1/5 | Baikonur Cosmodrome, Republic of Kazakhstan"/>
    <x v="0"/>
    <x v="0"/>
    <x v="0"/>
  </r>
  <r>
    <s v="SpaceShipTwo | VSS Enterprise GF14"/>
    <x v="0"/>
    <s v="Virgin Galactic"/>
    <s v="SpaceShipTwo"/>
    <s v="VSS Enterprise GF14"/>
    <s v="06/23/2011 noon"/>
    <x v="54"/>
    <s v="Mojave Air and Space Port | Air launch to Suborbital flight"/>
    <x v="1"/>
    <x v="1"/>
    <x v="1"/>
  </r>
  <r>
    <s v="SpaceShipTwo | VSS Enterprise GF15"/>
    <x v="0"/>
    <s v="Virgin Galactic"/>
    <s v="SpaceShipTwo"/>
    <s v="VSS Enterprise GF15"/>
    <s v="06/27/2011 noon"/>
    <x v="54"/>
    <s v="Mojave Air and Space Port | Air launch to Suborbital flight"/>
    <x v="1"/>
    <x v="1"/>
    <x v="1"/>
  </r>
  <r>
    <s v="Soyuz-U | Kobalt-M No.7 (Kosmos 2472)"/>
    <x v="0"/>
    <s v="Russian Space Forces"/>
    <s v="Soyuz U"/>
    <s v="—"/>
    <s v="06/27/2011 4 p.m."/>
    <x v="54"/>
    <s v="Unknown Pad | Plesetsk Cosmodrome, Russian Federation"/>
    <x v="3"/>
    <x v="3"/>
    <x v="3"/>
  </r>
  <r>
    <s v="Minotaur I | ORS-1 (USA-231)"/>
    <x v="0"/>
    <s v="Orbital Sciences Corporation"/>
    <s v="Minotaur I"/>
    <s v="ORS-1 (USA-231)"/>
    <s v="06/30/2011 3:09 a.m."/>
    <x v="54"/>
    <s v="Launch Area 0 B | Wallops Island, Virginia, USA"/>
    <x v="1"/>
    <x v="1"/>
    <x v="1"/>
  </r>
  <r>
    <s v="Long March 2C | Shijian 10-03"/>
    <x v="0"/>
    <s v="China Aerospace Science and Technology Corporation"/>
    <s v="Long March 2"/>
    <s v="—"/>
    <s v="07/06/2011 4:28 a.m."/>
    <x v="54"/>
    <s v="Launch Area 4 (SLS-2 / 603) | Jiuquan, People's Republic of China"/>
    <x v="2"/>
    <x v="2"/>
    <x v="2"/>
  </r>
  <r>
    <s v="Space Shuttle Atlantis / OV-104 | STS-135"/>
    <x v="0"/>
    <s v="United Space Alliance"/>
    <s v="Space Shuttle"/>
    <s v="STS-135"/>
    <s v="07/08/2011 3:29 p.m."/>
    <x v="54"/>
    <s v="Launch Complex 39A | Kennedy Space Center, FL, USA"/>
    <x v="1"/>
    <x v="1"/>
    <x v="1"/>
  </r>
  <r>
    <s v="Long March 3C | Tianlian 1-02"/>
    <x v="0"/>
    <s v="China Aerospace Science and Technology Corporation"/>
    <s v="Long March 3"/>
    <s v="—"/>
    <s v="07/11/2011 3:41 p.m."/>
    <x v="54"/>
    <s v="Launch Complex 2 (LC-2) | Xichang Satellite Launch Center, People's Republic of China"/>
    <x v="2"/>
    <x v="2"/>
    <x v="2"/>
  </r>
  <r>
    <s v="Soyuz-2.1a/Fregat | 6 x Globalstar-2"/>
    <x v="0"/>
    <s v="Starsem SA"/>
    <s v="Soyuz 2.1a/Fregat-M"/>
    <s v="6 x Globalstar-2"/>
    <s v="07/13/2011 2:27 a.m."/>
    <x v="54"/>
    <s v="31/6 | Baikonur Cosmodrome, Republic of Kazakhstan"/>
    <x v="0"/>
    <x v="0"/>
    <x v="0"/>
  </r>
  <r>
    <s v="PSLV XL | GSAT-12"/>
    <x v="0"/>
    <s v="Indian Space Research Organization"/>
    <s v="PSLV-XL"/>
    <s v="—"/>
    <s v="07/15/2011 11:18 a.m."/>
    <x v="54"/>
    <s v="Satish Dhawan Space Centre First Launch Pad | Satish Dhawan Space Centre, India"/>
    <x v="8"/>
    <x v="8"/>
    <x v="8"/>
  </r>
  <r>
    <s v="Proton-M / Briz-M Enhanced | SES-3 &amp; KazSat-2"/>
    <x v="0"/>
    <s v="International Launch Services"/>
    <s v="Proton-M"/>
    <s v="SES-3 &amp; KazSat-2"/>
    <s v="07/15/2011 11:16 p.m."/>
    <x v="54"/>
    <s v="200/39 (200L) | Baikonur Cosmodrome, Republic of Kazakhstan"/>
    <x v="0"/>
    <x v="0"/>
    <x v="0"/>
  </r>
  <r>
    <s v="Delta IV M+(4,2) | GPS IIF-2 (USA-232)"/>
    <x v="0"/>
    <s v="United Launch Alliance"/>
    <s v="Delta IV M+(4,2)"/>
    <s v="GPS IIF-2 (USA-232)"/>
    <s v="07/16/2011 6:41 a.m."/>
    <x v="54"/>
    <s v="Space Launch Complex 37B | Cape Canaveral, FL, USA"/>
    <x v="1"/>
    <x v="1"/>
    <x v="1"/>
  </r>
  <r>
    <s v="Zenit-3F | Spektr-R (RadioAstron)"/>
    <x v="0"/>
    <s v="Russian Federal Space Agency (ROSCOSMOS)"/>
    <s v="Zenit 3F"/>
    <s v="Spektr-R (RadioAstron)"/>
    <s v="07/18/2011 2:31 a.m."/>
    <x v="54"/>
    <s v="45/1 | Baikonur Cosmodrome, Republic of Kazakhstan"/>
    <x v="0"/>
    <x v="0"/>
    <x v="0"/>
  </r>
  <r>
    <s v="Long March 3A | Compass-IGSO-4"/>
    <x v="0"/>
    <s v="China Aerospace Science and Technology Corporation"/>
    <s v="Long March 3A"/>
    <s v="—"/>
    <s v="07/26/2011 9:44 p.m."/>
    <x v="54"/>
    <s v="Launch Complex 3 ( LC-3 ) ( LA-1 ) | Xichang Satellite Launch Center, People's Republic of China"/>
    <x v="2"/>
    <x v="2"/>
    <x v="2"/>
  </r>
  <r>
    <s v="Long March 2C | Shijian 10-02"/>
    <x v="0"/>
    <s v="China Aerospace Science and Technology Corporation"/>
    <s v="Long March 2"/>
    <s v="—"/>
    <s v="07/29/2011 7:42 a.m."/>
    <x v="54"/>
    <s v="Launch Area 4 (SLS-2 / 603) | Jiuquan, People's Republic of China"/>
    <x v="2"/>
    <x v="2"/>
    <x v="2"/>
  </r>
  <r>
    <s v="Atlas V 551 | Juno"/>
    <x v="0"/>
    <s v="United Launch Alliance"/>
    <s v="Atlas V 551"/>
    <s v="—"/>
    <s v="08/05/2011 4:25 p.m."/>
    <x v="54"/>
    <s v="Space Launch Complex 41 | Cape Canaveral, FL, USA"/>
    <x v="1"/>
    <x v="1"/>
    <x v="1"/>
  </r>
  <r>
    <s v="Ariane 5 ECA | Astra 1N &amp; BSAT-3c/JCSAT-110R"/>
    <x v="0"/>
    <s v="Arianespace"/>
    <s v="Ariane 5 ECA"/>
    <s v="Astra 1N &amp; BSAT-3c/JCSAT-110R"/>
    <s v="08/06/2011 10:52 p.m."/>
    <x v="54"/>
    <s v="Ariane Launch Area 3 | Kourou, French Guiana"/>
    <x v="7"/>
    <x v="7"/>
    <x v="7"/>
  </r>
  <r>
    <s v="Long March 3B/E | Paksat-1R"/>
    <x v="0"/>
    <s v="China Aerospace Science and Technology Corporation"/>
    <s v="Long March 3"/>
    <s v="—"/>
    <s v="08/11/2011 4:15 p.m."/>
    <x v="54"/>
    <s v="Launch Complex 2 (LC-2) | Xichang Satellite Launch Center, People's Republic of China"/>
    <x v="2"/>
    <x v="2"/>
    <x v="2"/>
  </r>
  <r>
    <s v="Long March 4B | Hai Yang 2A"/>
    <x v="0"/>
    <s v="China Aerospace Science and Technology Corporation"/>
    <s v="Long March 4B"/>
    <s v="—"/>
    <s v="08/15/2011 10:57 p.m."/>
    <x v="54"/>
    <s v="Launch Complex 7 | Taiyuan, People's Republic of China"/>
    <x v="2"/>
    <x v="2"/>
    <x v="2"/>
  </r>
  <r>
    <s v="Dnepr 1 | Sich-2"/>
    <x v="0"/>
    <s v="ISC Kosmotras"/>
    <s v="Dnepr"/>
    <s v="—"/>
    <s v="08/17/2011 7:12 a.m."/>
    <x v="54"/>
    <s v="Unknown Pad | Dombarovskiy, Russian Federation"/>
    <x v="3"/>
    <x v="3"/>
    <x v="3"/>
  </r>
  <r>
    <s v="Proton-M / Briz-M Enhanced | Ekspress AM-4"/>
    <x v="1"/>
    <s v="Khrunichev State Research and Production Space Center"/>
    <s v="Proton-M"/>
    <s v="—"/>
    <s v="08/17/2011 9:25 p.m."/>
    <x v="54"/>
    <s v="200/39 (200L) | Baikonur Cosmodrome, Republic of Kazakhstan"/>
    <x v="0"/>
    <x v="0"/>
    <x v="0"/>
  </r>
  <r>
    <s v="Long March 2C | Shijian 10-04"/>
    <x v="1"/>
    <s v="China Aerospace Science and Technology Corporation"/>
    <s v="Long March 2"/>
    <s v="—"/>
    <s v="08/18/2011 9:28 a.m."/>
    <x v="54"/>
    <s v="Launch Area 4 (SLS-2 / 603) | Jiuquan, People's Republic of China"/>
    <x v="2"/>
    <x v="2"/>
    <x v="2"/>
  </r>
  <r>
    <s v="Soyuz-U | Progress M-12M (44P)"/>
    <x v="1"/>
    <s v="Russian Federal Space Agency (ROSCOSMOS)"/>
    <s v="Soyuz U"/>
    <s v="—"/>
    <s v="08/24/2011 midnight"/>
    <x v="54"/>
    <s v="1/5 | Baikonur Cosmodrome, Republic of Kazakhstan"/>
    <x v="0"/>
    <x v="0"/>
    <x v="0"/>
  </r>
  <r>
    <s v="Delta II 7920H | GRAIL-A (Ebb) &amp; GRAIL-B (Flow)"/>
    <x v="0"/>
    <s v="United Launch Alliance"/>
    <s v="Delta II"/>
    <s v="—"/>
    <s v="09/10/2011 1:08 p.m."/>
    <x v="54"/>
    <s v="Space Launch Complex 17B | Cape Canaveral, FL, USA"/>
    <x v="1"/>
    <x v="1"/>
    <x v="1"/>
  </r>
  <r>
    <s v="Long March 3B/E | Chinasat-1A"/>
    <x v="0"/>
    <s v="China Aerospace Science and Technology Corporation"/>
    <s v="Long March 3"/>
    <s v="—"/>
    <s v="09/18/2011 4:33 p.m."/>
    <x v="54"/>
    <s v="Launch Complex 2 (LC-2) | Xichang Satellite Launch Center, People's Republic of China"/>
    <x v="2"/>
    <x v="2"/>
    <x v="2"/>
  </r>
  <r>
    <s v="Proton-M Briz-M | Garpun #1 (Kosmos 2473)"/>
    <x v="0"/>
    <s v="Khrunichev State Research and Production Space Center"/>
    <s v="Proton-M Briz-M"/>
    <s v="—"/>
    <s v="09/20/2011 10:47 p.m."/>
    <x v="54"/>
    <s v="81/24 (81P) | Baikonur Cosmodrome, Republic of Kazakhstan"/>
    <x v="0"/>
    <x v="0"/>
    <x v="0"/>
  </r>
  <r>
    <s v="Ariane 5 ECA | Arabsat 5C &amp; SES-2"/>
    <x v="0"/>
    <s v="Arianespace"/>
    <s v="Ariane 5 ECA"/>
    <s v="Arabsat 5C &amp; SES-2"/>
    <s v="09/21/2011 9:38 p.m."/>
    <x v="54"/>
    <s v="Ariane Launch Area 3 | Kourou, French Guiana"/>
    <x v="7"/>
    <x v="7"/>
    <x v="7"/>
  </r>
  <r>
    <s v="H-IIA 202 | IGS Optical 4"/>
    <x v="0"/>
    <s v="Mitsubishi Heavy Industries"/>
    <s v="H-IIA 202"/>
    <s v="—"/>
    <s v="09/23/2011 4:36 a.m."/>
    <x v="54"/>
    <s v="Osaki Y LP1 | Tanegashima, Japan"/>
    <x v="5"/>
    <x v="5"/>
    <x v="5"/>
  </r>
  <r>
    <s v="Zenit 3SL | Atlantic Bird 7"/>
    <x v="0"/>
    <s v="Sea Launch"/>
    <s v="Zenit"/>
    <s v="—"/>
    <s v="09/24/2011 8:18 p.m."/>
    <x v="54"/>
    <s v="Launch Platform Odyssey | Sea Launch"/>
    <x v="12"/>
    <x v="12"/>
    <x v="12"/>
  </r>
  <r>
    <s v="Minotaur IV+ | TacSat-4"/>
    <x v="0"/>
    <s v="Orbital Sciences Corporation"/>
    <s v="Minotaur IV"/>
    <s v="—"/>
    <s v="09/27/2011 3:49 p.m."/>
    <x v="54"/>
    <s v="Launch Pad 1 | Pacific Spaceport Complex, Alaska, USA"/>
    <x v="1"/>
    <x v="1"/>
    <x v="1"/>
  </r>
  <r>
    <s v="SpaceShipTwo | VSS Enterprise GF16"/>
    <x v="0"/>
    <s v="Virgin Galactic"/>
    <s v="SpaceShipTwo"/>
    <s v="VSS Enterprise GF16"/>
    <s v="09/29/2011 noon"/>
    <x v="54"/>
    <s v="Mojave Air and Space Port | Air launch to Suborbital flight"/>
    <x v="1"/>
    <x v="1"/>
    <x v="1"/>
  </r>
  <r>
    <s v="Long March 2F/G | Tiangong-1"/>
    <x v="0"/>
    <s v="China Aerospace Science and Technology Corporation"/>
    <s v="Long March 2"/>
    <s v="—"/>
    <s v="09/29/2011 1:16 p.m."/>
    <x v="54"/>
    <s v="Launch Area 4 (SLS-1 / 921) | Jiuquan, People's Republic of China"/>
    <x v="2"/>
    <x v="2"/>
    <x v="2"/>
  </r>
  <r>
    <s v="Proton-M / Briz-M Enhanced | QuetzSat 1"/>
    <x v="0"/>
    <s v="International Launch Services"/>
    <s v="Proton-M"/>
    <s v="—"/>
    <s v="09/29/2011 6:32 p.m."/>
    <x v="54"/>
    <s v="200/39 (200L) | Baikonur Cosmodrome, Republic of Kazakhstan"/>
    <x v="0"/>
    <x v="0"/>
    <x v="0"/>
  </r>
  <r>
    <s v="Soyuz-2.1b/Fregat | Glonass-M (Kosmos 2474)"/>
    <x v="0"/>
    <s v="Russian Space Forces"/>
    <s v="Soyuz 2.1b/Fregat"/>
    <s v="Glonass-M (Kosmos 2474)"/>
    <s v="10/02/2011 8:15 p.m."/>
    <x v="54"/>
    <s v="43/4 (43R) | Plesetsk Cosmodrome, Russian Federation"/>
    <x v="3"/>
    <x v="3"/>
    <x v="3"/>
  </r>
  <r>
    <s v="Zenit-3SLB | Intelsat 18"/>
    <x v="0"/>
    <s v="Sea Launch"/>
    <s v="Zenit"/>
    <s v="—"/>
    <s v="10/05/2011 9 p.m."/>
    <x v="54"/>
    <s v="45/1 | Baikonur Cosmodrome, Republic of Kazakhstan"/>
    <x v="0"/>
    <x v="0"/>
    <x v="0"/>
  </r>
  <r>
    <s v="Long March 3B/E | Eutelsat W3C"/>
    <x v="0"/>
    <s v="China Aerospace Science and Technology Corporation"/>
    <s v="Long March 3"/>
    <s v="—"/>
    <s v="10/07/2011 8:21 a.m."/>
    <x v="54"/>
    <s v="Launch Complex 2 (LC-2) | Xichang Satellite Launch Center, People's Republic of China"/>
    <x v="2"/>
    <x v="2"/>
    <x v="2"/>
  </r>
  <r>
    <s v="Long March 4B | Yaogan 12"/>
    <x v="0"/>
    <s v="China Aerospace Science and Technology Corporation"/>
    <s v="Long March 4B"/>
    <s v="—"/>
    <s v="10/09/2011 3:21 a.m."/>
    <x v="54"/>
    <s v="Launch Complex 7 | Taiyuan, People's Republic of China"/>
    <x v="2"/>
    <x v="2"/>
    <x v="2"/>
  </r>
  <r>
    <s v="PSLV-CA | Megha-Tropiques"/>
    <x v="0"/>
    <s v="Indian Space Research Organization"/>
    <s v="PSLV"/>
    <s v="—"/>
    <s v="10/12/2011 5:31 a.m."/>
    <x v="54"/>
    <s v="Satish Dhawan Space Centre First Launch Pad | Satish Dhawan Space Centre, India"/>
    <x v="8"/>
    <x v="8"/>
    <x v="8"/>
  </r>
  <r>
    <s v="Proton-M / Briz-M Enhanced | ViaSat-1"/>
    <x v="0"/>
    <s v="International Launch Services"/>
    <s v="Proton-M"/>
    <s v="—"/>
    <s v="10/19/2011 6:48 p.m."/>
    <x v="54"/>
    <s v="200/39 (200L) | Baikonur Cosmodrome, Republic of Kazakhstan"/>
    <x v="0"/>
    <x v="0"/>
    <x v="0"/>
  </r>
  <r>
    <s v="Soyuz STB/Fregat | Galileo-IOV 1 &amp; Galileo-IOV 2"/>
    <x v="0"/>
    <s v="Arianespace"/>
    <s v="Soyuz STB"/>
    <s v="—"/>
    <s v="10/21/2011 10:30 a.m."/>
    <x v="54"/>
    <s v="Soyuz Launch Complex | Kourou, French Guiana"/>
    <x v="7"/>
    <x v="7"/>
    <x v="7"/>
  </r>
  <r>
    <s v="Delta II 7920-10C | NPP"/>
    <x v="0"/>
    <s v="United Launch Alliance"/>
    <s v="Delta II"/>
    <s v="—"/>
    <s v="10/28/2011 9:48 a.m."/>
    <x v="54"/>
    <s v="Space Launch Complex 2W | Vandenberg SFB, CA, USA"/>
    <x v="1"/>
    <x v="1"/>
    <x v="1"/>
  </r>
  <r>
    <s v="Soyuz-U | Progress M-13M (45P)"/>
    <x v="0"/>
    <s v="Russian Federal Space Agency (ROSCOSMOS)"/>
    <s v="Soyuz U"/>
    <s v="—"/>
    <s v="10/30/2011 10:11 a.m."/>
    <x v="54"/>
    <s v="1/5 | Baikonur Cosmodrome, Republic of Kazakhstan"/>
    <x v="0"/>
    <x v="0"/>
    <x v="0"/>
  </r>
  <r>
    <s v="Long March 2F/G | Shenzhou-8 &amp; Shenzhou-8-GC"/>
    <x v="0"/>
    <s v="China Aerospace Science and Technology Corporation"/>
    <s v="Long March 2"/>
    <s v="—"/>
    <s v="10/31/2011 9:58 p.m."/>
    <x v="54"/>
    <s v="Launch Area 4 (SLS-1 / 921) | Jiuquan, People's Republic of China"/>
    <x v="2"/>
    <x v="2"/>
    <x v="2"/>
  </r>
  <r>
    <s v="Proton-M Briz-M | 3 x Glonass-M (Kosmos 2475, Kosmos 2476, Kosmos 2477)"/>
    <x v="0"/>
    <s v="Khrunichev State Research and Production Space Center"/>
    <s v="Proton-M Briz-M"/>
    <s v="3 x Glonass-M (Kosmos 2475, Kosmos 2476, Kosmos 2477)"/>
    <s v="11/04/2011 12:51 p.m."/>
    <x v="54"/>
    <s v="81/24 (81P) | Baikonur Cosmodrome, Republic of Kazakhstan"/>
    <x v="0"/>
    <x v="0"/>
    <x v="0"/>
  </r>
  <r>
    <s v="Zenit 2M | Fobos-Grunt &amp; Yinghuo-1"/>
    <x v="1"/>
    <s v="Russian Federal Space Agency (ROSCOSMOS)"/>
    <s v="Zenit 2M"/>
    <s v="—"/>
    <s v="11/08/2011 8:16 p.m."/>
    <x v="54"/>
    <s v="45/1 | Baikonur Cosmodrome, Republic of Kazakhstan"/>
    <x v="0"/>
    <x v="0"/>
    <x v="0"/>
  </r>
  <r>
    <s v="Long March 4B | Tianxun-1"/>
    <x v="0"/>
    <s v="China Aerospace Science and Technology Corporation"/>
    <s v="Long March 4B"/>
    <s v="Tianxun-1"/>
    <s v="11/09/2011 3:21 a.m."/>
    <x v="54"/>
    <s v="Launch Complex 9 | Taiyuan, People's Republic of China"/>
    <x v="2"/>
    <x v="2"/>
    <x v="2"/>
  </r>
  <r>
    <s v="Soyuz-FG | Soyuz TMA-22"/>
    <x v="0"/>
    <s v="Russian Federal Space Agency (ROSCOSMOS)"/>
    <s v="Soyuz"/>
    <s v="Soyuz TMA-22"/>
    <s v="11/14/2011 4:14 a.m."/>
    <x v="54"/>
    <s v="1/5 | Baikonur Cosmodrome, Republic of Kazakhstan"/>
    <x v="0"/>
    <x v="0"/>
    <x v="0"/>
  </r>
  <r>
    <s v="Long March 2D | Shiyan Weixing 4 &amp; Chuang Xin 1C"/>
    <x v="0"/>
    <s v="China Aerospace Science and Technology Corporation"/>
    <s v="Long March 2D"/>
    <s v="—"/>
    <s v="11/20/2011 12:15 a.m."/>
    <x v="54"/>
    <s v="Launch Area 4 (SLS-2 / 603) | Jiuquan, People's Republic of China"/>
    <x v="2"/>
    <x v="2"/>
    <x v="2"/>
  </r>
  <r>
    <s v="Proton-M/Briz-M Enhanced | Asiasat 7"/>
    <x v="0"/>
    <s v="International Launch Services"/>
    <s v="Proton-M"/>
    <s v="—"/>
    <s v="11/25/2011 7:10 p.m."/>
    <x v="54"/>
    <s v="200/39 (200L) | Baikonur Cosmodrome, Republic of Kazakhstan"/>
    <x v="0"/>
    <x v="0"/>
    <x v="0"/>
  </r>
  <r>
    <s v="Atlas V 541 | MSL (Curiosity)"/>
    <x v="0"/>
    <s v="United Launch Alliance"/>
    <s v="Atlas V 541"/>
    <s v="—"/>
    <s v="11/26/2011 3:02 p.m."/>
    <x v="54"/>
    <s v="Space Launch Complex 41 | Cape Canaveral, FL, USA"/>
    <x v="1"/>
    <x v="1"/>
    <x v="1"/>
  </r>
  <r>
    <s v="Soyuz 2.1b/Fregat | Glonass-M (Kosmos 2478)"/>
    <x v="0"/>
    <s v="Russian Space Forces"/>
    <s v="Soyuz 2.1b/Fregat"/>
    <s v="Glonass-M (Kosmos 2478)"/>
    <s v="11/28/2011 8:25 a.m."/>
    <x v="54"/>
    <s v="43/4 (43R) | Plesetsk Cosmodrome, Russian Federation"/>
    <x v="3"/>
    <x v="3"/>
    <x v="3"/>
  </r>
  <r>
    <s v="Long March 2C | Yaogan 13"/>
    <x v="0"/>
    <s v="China Aerospace Science and Technology Corporation"/>
    <s v="Long March 2"/>
    <s v="—"/>
    <s v="11/29/2011 6:50 p.m."/>
    <x v="54"/>
    <s v="Launch Complex 7 | Taiyuan, People's Republic of China"/>
    <x v="2"/>
    <x v="2"/>
    <x v="2"/>
  </r>
  <r>
    <s v="Long March 3A | Compass-IGSO-5"/>
    <x v="0"/>
    <s v="China Aerospace Science and Technology Corporation"/>
    <s v="Long March 3A"/>
    <s v="—"/>
    <s v="12/01/2011 9:07 p.m."/>
    <x v="54"/>
    <s v="Launch Complex 3 ( LC-3 ) ( LA-1 ) | Xichang Satellite Launch Center, People's Republic of China"/>
    <x v="2"/>
    <x v="2"/>
    <x v="2"/>
  </r>
  <r>
    <s v="Proton-M / Briz-M Enhanced | Luch 5A &amp; Amos-5"/>
    <x v="0"/>
    <s v="Khrunichev State Research and Production Space Center"/>
    <s v="Proton-M"/>
    <s v="—"/>
    <s v="12/11/2011 11:17 a.m."/>
    <x v="54"/>
    <s v="81/24 (81P) | Baikonur Cosmodrome, Republic of Kazakhstan"/>
    <x v="0"/>
    <x v="0"/>
    <x v="0"/>
  </r>
  <r>
    <s v="H-IIA 202 | IGS Radar 3"/>
    <x v="0"/>
    <s v="Mitsubishi Heavy Industries"/>
    <s v="H-IIA 202"/>
    <s v="—"/>
    <s v="12/12/2011 1:21 a.m."/>
    <x v="54"/>
    <s v="Osaki Y LP1 | Tanegashima, Japan"/>
    <x v="5"/>
    <x v="5"/>
    <x v="5"/>
  </r>
  <r>
    <s v="Soyuz STA/Fregat | Pléiades-HR 1A, FASat-Charlie (SSOT), 4 x ELISA"/>
    <x v="0"/>
    <s v="Arianespace"/>
    <s v="Soyuz STA"/>
    <s v="—"/>
    <s v="12/17/2011 2:03 a.m."/>
    <x v="54"/>
    <s v="Soyuz Launch Complex | Kourou, French Guiana"/>
    <x v="7"/>
    <x v="7"/>
    <x v="7"/>
  </r>
  <r>
    <s v="Long March 3B/E | NigComSat-1R"/>
    <x v="0"/>
    <s v="China Aerospace Science and Technology Corporation"/>
    <s v="Long March 3"/>
    <s v="—"/>
    <s v="12/19/2011 4:41 p.m."/>
    <x v="54"/>
    <s v="Launch Complex 2 (LC-2) | Xichang Satellite Launch Center, People's Republic of China"/>
    <x v="2"/>
    <x v="2"/>
    <x v="2"/>
  </r>
  <r>
    <s v="Soyuz FG | Soyuz TMA-03M"/>
    <x v="0"/>
    <s v="Russian Federal Space Agency (ROSCOSMOS)"/>
    <s v="Soyuz"/>
    <s v="Soyuz TMA-03M"/>
    <s v="12/21/2011 1:16 p.m."/>
    <x v="54"/>
    <s v="1/5 | Baikonur Cosmodrome, Republic of Kazakhstan"/>
    <x v="0"/>
    <x v="0"/>
    <x v="0"/>
  </r>
  <r>
    <s v="Long March 4B | Zi Yuan 1-02C"/>
    <x v="0"/>
    <s v="China Aerospace Science and Technology Corporation"/>
    <s v="Long March 4B"/>
    <s v="—"/>
    <s v="12/22/2011 3:26 a.m."/>
    <x v="54"/>
    <s v="Launch Complex 7 | Taiyuan, People's Republic of China"/>
    <x v="2"/>
    <x v="2"/>
    <x v="2"/>
  </r>
  <r>
    <s v="Soyuz-2.1b/Fregat | Meridian 5"/>
    <x v="1"/>
    <s v="Russian Aerospace Defence Forces"/>
    <s v="Soyuz 2.1b/Fregat"/>
    <s v="—"/>
    <s v="12/23/2011 12:08 p.m."/>
    <x v="54"/>
    <s v="43/4 (43R) | Plesetsk Cosmodrome, Russian Federation"/>
    <x v="3"/>
    <x v="3"/>
    <x v="3"/>
  </r>
  <r>
    <s v="Soyuz-2.1a/Fregat | 6 x Globalstar-2"/>
    <x v="0"/>
    <s v="Starsem SA"/>
    <s v="Soyuz 2.1a/Fregat-M"/>
    <s v="6 x Globalstar-2"/>
    <s v="12/28/2011 5:09 p.m."/>
    <x v="54"/>
    <s v="31/6 | Baikonur Cosmodrome, Republic of Kazakhstan"/>
    <x v="0"/>
    <x v="0"/>
    <x v="0"/>
  </r>
  <r>
    <s v="Long March 4B | Ziyuan 3 &amp; VesselSat-2"/>
    <x v="0"/>
    <s v="China Aerospace Science and Technology Corporation"/>
    <s v="Long March 4B"/>
    <s v="—"/>
    <s v="01/09/2012 3:17 a.m."/>
    <x v="55"/>
    <s v="Unknown Pad | Taiyuan, People's Republic of China"/>
    <x v="2"/>
    <x v="2"/>
    <x v="2"/>
  </r>
  <r>
    <s v="Long March 3A | Fengyun 2-07"/>
    <x v="0"/>
    <s v="China Aerospace Science and Technology Corporation"/>
    <s v="Long March 3A"/>
    <s v="—"/>
    <s v="01/13/2012 12:56 a.m."/>
    <x v="55"/>
    <s v="Launch Complex 3 ( LC-3 ) ( LA-1 ) | Xichang Satellite Launch Center, People's Republic of China"/>
    <x v="2"/>
    <x v="2"/>
    <x v="2"/>
  </r>
  <r>
    <s v="Delta IV M+(5,4) | WGS-4 (USA-233)"/>
    <x v="0"/>
    <s v="United Launch Alliance"/>
    <s v="Delta IV M+(5,4)"/>
    <s v="WGS-4 (USA-233)"/>
    <s v="01/20/2012 12:38 a.m."/>
    <x v="55"/>
    <s v="Space Launch Complex 37B | Cape Canaveral, FL, USA"/>
    <x v="1"/>
    <x v="1"/>
    <x v="1"/>
  </r>
  <r>
    <s v="Soyuz-U | Progress M-14M (46P)"/>
    <x v="0"/>
    <s v="Russian Federal Space Agency (ROSCOSMOS)"/>
    <s v="Soyuz U"/>
    <s v="—"/>
    <s v="01/25/2012 11:06 p.m."/>
    <x v="55"/>
    <s v="1/5 | Baikonur Cosmodrome, Republic of Kazakhstan"/>
    <x v="0"/>
    <x v="0"/>
    <x v="0"/>
  </r>
  <r>
    <s v="Safir | Navid"/>
    <x v="0"/>
    <s v="Iranian Space Agency"/>
    <s v="Safir"/>
    <s v="—"/>
    <s v="02/03/2012 12:03 a.m."/>
    <x v="55"/>
    <s v="Unknown Pad | Semnan Space Center, Islamic Republic of Iran"/>
    <x v="15"/>
    <x v="15"/>
    <x v="15"/>
  </r>
  <r>
    <s v="Vega | Multipayload mission, 9 satellites"/>
    <x v="0"/>
    <s v="European Space Agency"/>
    <s v="Vega"/>
    <s v="—"/>
    <s v="02/13/2012 10 a.m."/>
    <x v="55"/>
    <s v="Ariane Launch Area 1 | Kourou, French Guiana"/>
    <x v="7"/>
    <x v="7"/>
    <x v="7"/>
  </r>
  <r>
    <s v="Proton-M Briz-M | SES-4"/>
    <x v="0"/>
    <s v="International Launch Services"/>
    <s v="Proton-M Briz-M"/>
    <s v="SES-4"/>
    <s v="02/14/2012 7:36 p.m."/>
    <x v="55"/>
    <s v="200/39 (200L) | Baikonur Cosmodrome, Republic of Kazakhstan"/>
    <x v="0"/>
    <x v="0"/>
    <x v="0"/>
  </r>
  <r>
    <s v="Long March 3C | Compass-G5"/>
    <x v="0"/>
    <s v="China Aerospace Science and Technology Corporation"/>
    <s v="Long March 3"/>
    <s v="—"/>
    <s v="02/24/2012 4:12 p.m."/>
    <x v="55"/>
    <s v="Launch Complex 2 (LC-2) | Xichang Satellite Launch Center, People's Republic of China"/>
    <x v="2"/>
    <x v="2"/>
    <x v="2"/>
  </r>
  <r>
    <s v="Atlas V 551 | MUOS-1"/>
    <x v="0"/>
    <s v="United Launch Alliance"/>
    <s v="Atlas V 551"/>
    <s v="MUOS-1"/>
    <s v="02/24/2012 10:15 p.m."/>
    <x v="55"/>
    <s v="Space Launch Complex 41 | Cape Canaveral, FL, USA"/>
    <x v="1"/>
    <x v="1"/>
    <x v="1"/>
  </r>
  <r>
    <s v="Ariane 5 ES | Edoardo Amaldi ATV (ATV-003)"/>
    <x v="0"/>
    <s v="Arianespace"/>
    <s v="Ariane 5 ES"/>
    <s v="Edoardo Amaldi ATV (ATV-003)"/>
    <s v="03/23/2012 4:34 a.m."/>
    <x v="55"/>
    <s v="Ariane Launch Area 3 | Kourou, French Guiana"/>
    <x v="7"/>
    <x v="7"/>
    <x v="7"/>
  </r>
  <r>
    <s v="Proton-M / Briz-M Enhanced | Intelsat 22"/>
    <x v="0"/>
    <s v="International Launch Services"/>
    <s v="Proton-M"/>
    <s v="—"/>
    <s v="03/25/2012 12:10 p.m."/>
    <x v="55"/>
    <s v="200/39 (200L) | Baikonur Cosmodrome, Republic of Kazakhstan"/>
    <x v="0"/>
    <x v="0"/>
    <x v="0"/>
  </r>
  <r>
    <s v="Proton-K/DM-2 | US-KMO (Kosmos-2479)"/>
    <x v="0"/>
    <s v="Khrunichev State Research and Production Space Center"/>
    <s v="Proton"/>
    <s v="—"/>
    <s v="03/30/2012 5:49 a.m."/>
    <x v="55"/>
    <s v="81/24 (81P) | Baikonur Cosmodrome, Republic of Kazakhstan"/>
    <x v="0"/>
    <x v="0"/>
    <x v="0"/>
  </r>
  <r>
    <s v="Long March 3B/E | APStar-7"/>
    <x v="0"/>
    <s v="China Aerospace Science and Technology Corporation"/>
    <s v="Long March 3"/>
    <s v="—"/>
    <s v="03/31/2012 10:27 a.m."/>
    <x v="55"/>
    <s v="Launch Complex 2 (LC-2) | Xichang Satellite Launch Center, People's Republic of China"/>
    <x v="2"/>
    <x v="2"/>
    <x v="2"/>
  </r>
  <r>
    <s v="Delta IV M+(5,2) | NROL-25 (FIA-R) (USA-234)"/>
    <x v="0"/>
    <s v="United Launch Alliance"/>
    <s v="Delta IV M+(5,2)"/>
    <s v="—"/>
    <s v="04/03/2012 11:12 p.m."/>
    <x v="55"/>
    <s v="Space Launch Complex 6 | Vandenberg SFB, CA, USA"/>
    <x v="1"/>
    <x v="1"/>
    <x v="1"/>
  </r>
  <r>
    <s v="Unha-3 | Kwangmyongsong-3"/>
    <x v="1"/>
    <s v="Korean Committee of Space Technology"/>
    <s v="Unha-3"/>
    <s v="—"/>
    <s v="04/12/2012 10:38 p.m."/>
    <x v="55"/>
    <s v="Unknown Pad | Sohae Satellite Launching Station, Cholsan County, North Pyongan Province, Democratic People's Republic of Korea"/>
    <x v="13"/>
    <x v="13"/>
    <x v="13"/>
  </r>
  <r>
    <s v="Soyuz-U | Progress M-15M (47P)"/>
    <x v="0"/>
    <s v="Russian Federal Space Agency (ROSCOSMOS)"/>
    <s v="Soyuz U"/>
    <s v="—"/>
    <s v="04/20/2012 12:50 p.m."/>
    <x v="55"/>
    <s v="31/6 | Baikonur Cosmodrome, Republic of Kazakhstan"/>
    <x v="0"/>
    <x v="0"/>
    <x v="0"/>
  </r>
  <r>
    <s v="Proton-M / Briz-M Enhanced | Yahsat 1B"/>
    <x v="0"/>
    <s v="International Launch Services"/>
    <s v="Proton-M"/>
    <s v="—"/>
    <s v="04/23/2012 10:18 p.m."/>
    <x v="55"/>
    <s v="200/39 (200L) | Baikonur Cosmodrome, Republic of Kazakhstan"/>
    <x v="0"/>
    <x v="0"/>
    <x v="0"/>
  </r>
  <r>
    <s v="PSLV XL | RISAT-1"/>
    <x v="0"/>
    <s v="Indian Space Research Organization"/>
    <s v="PSLV-XL"/>
    <s v="—"/>
    <s v="04/26/2012 12:17 a.m."/>
    <x v="55"/>
    <s v="Satish Dhawan Space Centre First Launch Pad | Satish Dhawan Space Centre, India"/>
    <x v="8"/>
    <x v="8"/>
    <x v="8"/>
  </r>
  <r>
    <s v="Long March 3B/E | Compass-M3 &amp; Compass-M4"/>
    <x v="0"/>
    <s v="China Aerospace Science and Technology Corporation"/>
    <s v="Long March 3"/>
    <s v="—"/>
    <s v="04/29/2012 8:50 p.m."/>
    <x v="55"/>
    <s v="Launch Complex 2 (LC-2) | Xichang Satellite Launch Center, People's Republic of China"/>
    <x v="2"/>
    <x v="2"/>
    <x v="2"/>
  </r>
  <r>
    <s v="Atlas V 531 | AEHF-2 (USA-235)"/>
    <x v="0"/>
    <s v="United Launch Alliance"/>
    <s v="Atlas V 531"/>
    <s v="AEHF-1 (USA-214)"/>
    <s v="05/04/2012 6:42 p.m."/>
    <x v="55"/>
    <s v="Space Launch Complex 41 | Cape Canaveral, FL, USA"/>
    <x v="1"/>
    <x v="1"/>
    <x v="1"/>
  </r>
  <r>
    <s v="Long March 2D | Tianhui-1B"/>
    <x v="0"/>
    <s v="China Aerospace Science and Technology Corporation"/>
    <s v="Long March 2D"/>
    <s v="—"/>
    <s v="05/06/2012 7:10 a.m."/>
    <x v="55"/>
    <s v="Launch Area 4 (SLS-2 / 603) | Jiuquan, People's Republic of China"/>
    <x v="2"/>
    <x v="2"/>
    <x v="2"/>
  </r>
  <r>
    <s v="Long March 4B | Yaogan 14 &amp; Tiantuo 1"/>
    <x v="0"/>
    <s v="China Aerospace Science and Technology Corporation"/>
    <s v="Long March 4B"/>
    <s v="—"/>
    <s v="05/10/2012 7:06 a.m."/>
    <x v="55"/>
    <s v="Unknown Pad | Taiyuan, People's Republic of China"/>
    <x v="2"/>
    <x v="2"/>
    <x v="2"/>
  </r>
  <r>
    <s v="Soyuz FG | Soyuz TMA-04M"/>
    <x v="0"/>
    <s v="Russian Federal Space Agency (ROSCOSMOS)"/>
    <s v="Soyuz"/>
    <s v="Soyuz TMA-04M"/>
    <s v="05/15/2012 3:01 a.m."/>
    <x v="55"/>
    <s v="1/5 | Baikonur Cosmodrome, Republic of Kazakhstan"/>
    <x v="0"/>
    <x v="0"/>
    <x v="0"/>
  </r>
  <r>
    <s v="Ariane 5 ECA | JCSAT-13 &amp; Vinasat-2"/>
    <x v="0"/>
    <s v="Arianespace"/>
    <s v="Ariane 5 ECA"/>
    <s v="JCSAT-13 &amp; Vinasat-2"/>
    <s v="05/15/2012 10:13 p.m."/>
    <x v="55"/>
    <s v="Ariane Launch Area 3 | Kourou, French Guiana"/>
    <x v="7"/>
    <x v="7"/>
    <x v="7"/>
  </r>
  <r>
    <s v="Soyuz-U | Kobalt-M No.8 (Kosmos-2480)"/>
    <x v="0"/>
    <s v="Russian Aerospace Defence Forces"/>
    <s v="Soyuz U"/>
    <s v="—"/>
    <s v="05/17/2012 2:05 p.m."/>
    <x v="55"/>
    <s v="16/2 | Plesetsk Cosmodrome, Russian Federation"/>
    <x v="3"/>
    <x v="3"/>
    <x v="3"/>
  </r>
  <r>
    <s v="H-IIA | GCOM-W1"/>
    <x v="0"/>
    <s v="Mitsubishi Heavy Industries"/>
    <s v="H-IIA"/>
    <s v="—"/>
    <s v="05/17/2012 4:39 p.m."/>
    <x v="55"/>
    <s v="Osaki Y LP1 | Tanegashima, Japan"/>
    <x v="5"/>
    <x v="5"/>
    <x v="5"/>
  </r>
  <r>
    <s v="Proton-M Briz-M | Nimiq 6"/>
    <x v="0"/>
    <s v="International Launch Services"/>
    <s v="Proton-M Briz-M"/>
    <s v="—"/>
    <s v="05/17/2012 7:12 p.m."/>
    <x v="55"/>
    <s v="81/24 (81P) | Baikonur Cosmodrome, Republic of Kazakhstan"/>
    <x v="0"/>
    <x v="0"/>
    <x v="0"/>
  </r>
  <r>
    <s v="Falcon 9 v1.0 | SpaceX COTS Demo Flight 2"/>
    <x v="0"/>
    <s v="SpaceX"/>
    <s v="Falcon 9"/>
    <s v="SpaceX COTS Demo Flight 2"/>
    <s v="05/22/2012 7:44 a.m."/>
    <x v="55"/>
    <s v="Space Launch Complex 40 | Cape Canaveral, FL, USA"/>
    <x v="1"/>
    <x v="1"/>
    <x v="1"/>
  </r>
  <r>
    <s v="Safir 1B | Fajr"/>
    <x v="1"/>
    <s v="Iranian Space Agency"/>
    <s v="Safir 1B"/>
    <s v="—"/>
    <s v="05/23/2012 midnight"/>
    <x v="55"/>
    <s v="Unknown Pad | Semnan Space Center, Islamic Republic of Iran"/>
    <x v="15"/>
    <x v="15"/>
    <x v="15"/>
  </r>
  <r>
    <s v="Long March 3B/E | Chinasat-2A"/>
    <x v="0"/>
    <s v="China Aerospace Science and Technology Corporation"/>
    <s v="Long March 3"/>
    <s v="—"/>
    <s v="05/26/2012 3:56 p.m."/>
    <x v="55"/>
    <s v="Launch Complex 2 (LC-2) | Xichang Satellite Launch Center, People's Republic of China"/>
    <x v="2"/>
    <x v="2"/>
    <x v="2"/>
  </r>
  <r>
    <s v="Long March 4C | Yaogan 15"/>
    <x v="0"/>
    <s v="China Aerospace Science and Technology Corporation"/>
    <s v="Long March 4C"/>
    <s v="—"/>
    <s v="05/29/2012 7:31 a.m."/>
    <x v="55"/>
    <s v="Unknown Pad | Taiyuan, People's Republic of China"/>
    <x v="2"/>
    <x v="2"/>
    <x v="2"/>
  </r>
  <r>
    <s v="Zenit 3SL | Intelsat 19"/>
    <x v="0"/>
    <s v="Sea Launch"/>
    <s v="Zenit"/>
    <s v="—"/>
    <s v="06/01/2012 5:22 a.m."/>
    <x v="55"/>
    <s v="Launch Platform Odyssey | Sea Launch"/>
    <x v="12"/>
    <x v="12"/>
    <x v="12"/>
  </r>
  <r>
    <s v="Pegasus XL | Nuclear Spectroscopic Telescope Array (NuSTAR)"/>
    <x v="0"/>
    <s v="Orbital Sciences Corporation"/>
    <s v="Pegasus XL"/>
    <s v="Nuclear Spectroscopic Telescope Array (NuSTAR)"/>
    <s v="06/13/2012 4 p.m."/>
    <x v="55"/>
    <s v="Kwajalein Atoll | Air launch to orbit"/>
    <x v="12"/>
    <x v="12"/>
    <x v="12"/>
  </r>
  <r>
    <s v="Long March 2F/G | Shenzhou-9 &amp; Shenzhou-9-GC"/>
    <x v="0"/>
    <s v="China Aerospace Science and Technology Corporation"/>
    <s v="Long March 2"/>
    <s v="Shenzhou-9 &amp; Shenzhou-9-GC"/>
    <s v="06/16/2012 10:37 a.m."/>
    <x v="55"/>
    <s v="Launch Area 4 (SLS-1 / 921) | Jiuquan, People's Republic of China"/>
    <x v="2"/>
    <x v="2"/>
    <x v="2"/>
  </r>
  <r>
    <s v="Atlas V 401 | NROL-38 (SDS) (USA-236)"/>
    <x v="0"/>
    <s v="United Launch Alliance"/>
    <s v="Atlas V 401"/>
    <s v="—"/>
    <s v="06/20/2012 12:28 p.m."/>
    <x v="55"/>
    <s v="Space Launch Complex 41 | Cape Canaveral, FL, USA"/>
    <x v="1"/>
    <x v="1"/>
    <x v="1"/>
  </r>
  <r>
    <s v="SpaceShipTwo | VSS Enterprise GF17"/>
    <x v="0"/>
    <s v="Virgin Galactic"/>
    <s v="SpaceShipTwo"/>
    <s v="VSS Enterprise GF17"/>
    <s v="06/26/2012 noon"/>
    <x v="55"/>
    <s v="Mojave Air and Space Port | Air launch to Suborbital flight"/>
    <x v="1"/>
    <x v="1"/>
    <x v="1"/>
  </r>
  <r>
    <s v="SpaceShipTwo | VSS Enterprise GF18"/>
    <x v="0"/>
    <s v="Virgin Galactic"/>
    <s v="SpaceShipTwo"/>
    <s v="VSS Enterprise GF18"/>
    <s v="06/29/2012 noon"/>
    <x v="55"/>
    <s v="Mojave Air and Space Port | Air launch to Suborbital flight"/>
    <x v="1"/>
    <x v="1"/>
    <x v="1"/>
  </r>
  <r>
    <s v="Delta IV Heavy | NROL-15 (Mentor) (USA-237)"/>
    <x v="0"/>
    <s v="United Launch Alliance"/>
    <s v="Delta IV Heavy"/>
    <s v="—"/>
    <s v="06/29/2012 1:15 p.m."/>
    <x v="55"/>
    <s v="Space Launch Complex 37B | Cape Canaveral, FL, USA"/>
    <x v="1"/>
    <x v="1"/>
    <x v="1"/>
  </r>
  <r>
    <s v="Ariane 5 ECA | Echostar XVII &amp; MSG-3"/>
    <x v="0"/>
    <s v="Arianespace"/>
    <s v="Ariane 5 ECA"/>
    <s v="Echostar XVII &amp; MSG-3"/>
    <s v="07/05/2012 9:36 p.m."/>
    <x v="55"/>
    <s v="Ariane Launch Area 3 | Kourou, French Guiana"/>
    <x v="7"/>
    <x v="7"/>
    <x v="7"/>
  </r>
  <r>
    <s v="Proton-M / Briz-M Enhanced | SES-5"/>
    <x v="0"/>
    <s v="International Launch Services"/>
    <s v="Proton-M"/>
    <s v="SES-5"/>
    <s v="07/09/2012 6:38 p.m."/>
    <x v="55"/>
    <s v="81/24 (81P) | Baikonur Cosmodrome, Republic of Kazakhstan"/>
    <x v="0"/>
    <x v="0"/>
    <x v="0"/>
  </r>
  <r>
    <s v="Soyuz FG | Soyuz TMA-05M"/>
    <x v="0"/>
    <s v="Russian Federal Space Agency (ROSCOSMOS)"/>
    <s v="Soyuz"/>
    <s v="Soyuz TMA-05M"/>
    <s v="07/15/2012 2:40 a.m."/>
    <x v="55"/>
    <s v="1/5 | Baikonur Cosmodrome, Republic of Kazakhstan"/>
    <x v="0"/>
    <x v="0"/>
    <x v="0"/>
  </r>
  <r>
    <s v="SpaceShipTwo | VSS Enterprise GF19"/>
    <x v="0"/>
    <s v="Virgin Galactic"/>
    <s v="SpaceShipTwo"/>
    <s v="VSS Enterprise GF19"/>
    <s v="07/18/2012 noon"/>
    <x v="55"/>
    <s v="Mojave Air and Space Port | Air launch to Suborbital flight"/>
    <x v="1"/>
    <x v="1"/>
    <x v="1"/>
  </r>
  <r>
    <s v="H-IIB 304 | Kounotori 3 (HTV-3)"/>
    <x v="0"/>
    <s v="Mitsubishi Heavy Industries"/>
    <s v="H-IIB"/>
    <s v="Kounotori 3 (HTV-3)"/>
    <s v="07/21/2012 2:06 a.m."/>
    <x v="55"/>
    <s v="Osaki Y LP2 | Tanegashima, Japan"/>
    <x v="5"/>
    <x v="5"/>
    <x v="5"/>
  </r>
  <r>
    <s v="Soyuz-FG/Fregat | Kanopus-V No.1 &amp; BelKA-2"/>
    <x v="0"/>
    <s v="Russian Federal Space Agency (ROSCOSMOS)"/>
    <s v="Soyuz-FG"/>
    <s v="—"/>
    <s v="07/22/2012 6:41 a.m."/>
    <x v="55"/>
    <s v="31/6 | Baikonur Cosmodrome, Republic of Kazakhstan"/>
    <x v="0"/>
    <x v="0"/>
    <x v="0"/>
  </r>
  <r>
    <s v="Long March 3C | Tianlian 1-03"/>
    <x v="0"/>
    <s v="China Aerospace Science and Technology Corporation"/>
    <s v="Long March 3"/>
    <s v="—"/>
    <s v="07/25/2012 3:43 p.m."/>
    <x v="55"/>
    <s v="Launch Complex 2 (LC-2) | Xichang Satellite Launch Center, People's Republic of China"/>
    <x v="2"/>
    <x v="2"/>
    <x v="2"/>
  </r>
  <r>
    <s v="Rokot / Briz-KM | Gonets M-13, Gonets M-15, Strela-3M (Kosmos-2481) &amp; Yubileyniy 2 (MiR)"/>
    <x v="0"/>
    <s v="Russian Aerospace Defence Forces"/>
    <s v="Rokot/Briz-KM"/>
    <s v="Gonets M-13, Gonets M-15, Strela-3M (Kosmos-2481) &amp; Yubileyniy 2 (MiR)"/>
    <s v="07/28/2012 1:35 a.m."/>
    <x v="55"/>
    <s v="133/3 (133L) | Plesetsk Cosmodrome, Russian Federation"/>
    <x v="3"/>
    <x v="3"/>
    <x v="3"/>
  </r>
  <r>
    <s v="Soyuz-U | Progress M-16M (48P)"/>
    <x v="0"/>
    <s v="Russian Federal Space Agency (ROSCOSMOS)"/>
    <s v="Soyuz U"/>
    <s v="—"/>
    <s v="08/01/2012 7:35 p.m."/>
    <x v="55"/>
    <s v="1/5 | Baikonur Cosmodrome, Republic of Kazakhstan"/>
    <x v="0"/>
    <x v="0"/>
    <x v="0"/>
  </r>
  <r>
    <s v="SpaceShipTwo | VSS Enterprise GF20"/>
    <x v="0"/>
    <s v="Virgin Galactic"/>
    <s v="SpaceShipTwo"/>
    <s v="VSS Enterprise GF20"/>
    <s v="08/02/2012 noon"/>
    <x v="55"/>
    <s v="Mojave Air and Space Port | Air launch to Suborbital flight"/>
    <x v="1"/>
    <x v="1"/>
    <x v="1"/>
  </r>
  <r>
    <s v="Ariane 5 ECA | Intelsat 20 &amp; HYLAS 2"/>
    <x v="0"/>
    <s v="Arianespace"/>
    <s v="Ariane 5 ECA"/>
    <s v="Intelsat 20 &amp; HYLAS 2"/>
    <s v="08/02/2012 8:54 p.m."/>
    <x v="55"/>
    <s v="Ariane Launch Area 3 | Kourou, French Guiana"/>
    <x v="7"/>
    <x v="7"/>
    <x v="7"/>
  </r>
  <r>
    <s v="Proton-M / Briz-M Enhanced | Telkom-3 &amp; Ekspress MD2"/>
    <x v="1"/>
    <s v="Khrunichev State Research and Production Space Center"/>
    <s v="Proton-M"/>
    <s v="—"/>
    <s v="08/06/2012 7:31 p.m."/>
    <x v="55"/>
    <s v="81/24 (81P) | Baikonur Cosmodrome, Republic of Kazakhstan"/>
    <x v="0"/>
    <x v="0"/>
    <x v="0"/>
  </r>
  <r>
    <s v="SpaceShipTwo | VSS Enterprise GF21"/>
    <x v="0"/>
    <s v="Virgin Galactic"/>
    <s v="SpaceShipTwo"/>
    <s v="VSS Enterprise GF21"/>
    <s v="08/07/2012 noon"/>
    <x v="55"/>
    <s v="Mojave Air and Space Port | Air launch to Suborbital flight"/>
    <x v="1"/>
    <x v="1"/>
    <x v="1"/>
  </r>
  <r>
    <s v="SpaceShipTwo | VSS Enterprise GF22"/>
    <x v="0"/>
    <s v="Virgin Galactic"/>
    <s v="SpaceShipTwo"/>
    <s v="VSS Enterprise GF22"/>
    <s v="08/11/2012 noon"/>
    <x v="55"/>
    <s v="Mojave Air and Space Port | Air launch to Suborbital flight"/>
    <x v="1"/>
    <x v="1"/>
    <x v="1"/>
  </r>
  <r>
    <s v="Zenit 3SL | Intelsat 21"/>
    <x v="0"/>
    <s v="Sea Launch"/>
    <s v="Zenit"/>
    <s v="—"/>
    <s v="08/19/2012 6:54 a.m."/>
    <x v="55"/>
    <s v="Launch Platform Odyssey | Sea Launch"/>
    <x v="12"/>
    <x v="12"/>
    <x v="12"/>
  </r>
  <r>
    <s v="Atlas V 401 | Radiation Belt Storm Probe A"/>
    <x v="0"/>
    <s v="United Launch Alliance"/>
    <s v="Atlas V 401"/>
    <s v="Radiation Belt Storm Probe A"/>
    <s v="08/30/2012 8:05 a.m."/>
    <x v="55"/>
    <s v="Space Launch Complex 41 | Cape Canaveral, FL, USA"/>
    <x v="1"/>
    <x v="1"/>
    <x v="1"/>
  </r>
  <r>
    <s v="PSLV-CA | SPOT 6 &amp; PROITERES"/>
    <x v="0"/>
    <s v="Antrix Corporation Limited"/>
    <s v="PSLV"/>
    <s v="—"/>
    <s v="09/09/2012 4:23 a.m."/>
    <x v="55"/>
    <s v="Satish Dhawan Space Centre First Launch Pad | Satish Dhawan Space Centre, India"/>
    <x v="8"/>
    <x v="8"/>
    <x v="8"/>
  </r>
  <r>
    <s v="Atlas V 401 | NROL-36 (Multipayload mission)"/>
    <x v="0"/>
    <s v="United Launch Alliance"/>
    <s v="Atlas V 401"/>
    <s v="—"/>
    <s v="09/13/2012 9:39 p.m."/>
    <x v="55"/>
    <s v="Space Launch Complex 3E | Vandenberg SFB, CA, USA"/>
    <x v="1"/>
    <x v="1"/>
    <x v="1"/>
  </r>
  <r>
    <s v="Soyuz-2.1a/Fregat | MetOp-B"/>
    <x v="0"/>
    <s v="Starsem SA"/>
    <s v="Soyuz 2.1a/Fregat-M"/>
    <s v="MetOp-B"/>
    <s v="09/17/2012 4:28 p.m."/>
    <x v="55"/>
    <s v="31/6 | Baikonur Cosmodrome, Republic of Kazakhstan"/>
    <x v="0"/>
    <x v="0"/>
    <x v="0"/>
  </r>
  <r>
    <s v="Long March 3B/E | Compass-M5 &amp; Compass-M6"/>
    <x v="0"/>
    <s v="China Aerospace Science and Technology Corporation"/>
    <s v="Long March 3"/>
    <s v="—"/>
    <s v="09/18/2012 7:10 p.m."/>
    <x v="55"/>
    <s v="Launch Complex 2 (LC-2) | Xichang Satellite Launch Center, People's Republic of China"/>
    <x v="2"/>
    <x v="2"/>
    <x v="2"/>
  </r>
  <r>
    <s v="Safir 1B | Fajr"/>
    <x v="1"/>
    <s v="Iranian Space Agency"/>
    <s v="Safir 1B"/>
    <s v="—"/>
    <s v="09/22/2012 midnight"/>
    <x v="55"/>
    <s v="Unknown Pad | Semnan Space Center, Islamic Republic of Iran"/>
    <x v="15"/>
    <x v="15"/>
    <x v="15"/>
  </r>
  <r>
    <s v="Ariane 5 ECA | Astra 2F &amp; GSAT-10"/>
    <x v="0"/>
    <s v="Arianespace"/>
    <s v="Ariane 5 ECA"/>
    <s v="Astra 2F &amp; GSAT-10"/>
    <s v="09/28/2012 9:18 p.m."/>
    <x v="55"/>
    <s v="Ariane Launch Area 3 | Kourou, French Guiana"/>
    <x v="7"/>
    <x v="7"/>
    <x v="7"/>
  </r>
  <r>
    <s v="Long March 2D | VRSS-1"/>
    <x v="0"/>
    <s v="China Aerospace Science and Technology Corporation"/>
    <s v="Long March 2D"/>
    <s v="—"/>
    <s v="09/29/2012 4:12 a.m."/>
    <x v="55"/>
    <s v="Launch Area 4 (SLS-2 / 603) | Jiuquan, People's Republic of China"/>
    <x v="2"/>
    <x v="2"/>
    <x v="2"/>
  </r>
  <r>
    <s v="Delta IV M+(4,2) | GPS IIF-3 (USA-239)"/>
    <x v="0"/>
    <s v="United Launch Alliance"/>
    <s v="Delta IV M+(4,2)"/>
    <s v="GPS IIF-3 (USA-239)"/>
    <s v="10/04/2012 12:10 p.m."/>
    <x v="55"/>
    <s v="Space Launch Complex 37B | Cape Canaveral, FL, USA"/>
    <x v="1"/>
    <x v="1"/>
    <x v="1"/>
  </r>
  <r>
    <s v="Falcon 9 v1.0 | SpX CRS-1"/>
    <x v="2"/>
    <s v="SpaceX"/>
    <s v="Falcon 9"/>
    <s v="SpX CRS-1"/>
    <s v="10/08/2012 12:35 a.m."/>
    <x v="55"/>
    <s v="Space Launch Complex 40 | Cape Canaveral, FL, USA"/>
    <x v="1"/>
    <x v="1"/>
    <x v="1"/>
  </r>
  <r>
    <s v="Soyuz STB/Fregat-MT | Galileo-IOV 3 &amp; Galileo-IOV 4"/>
    <x v="0"/>
    <s v="Arianespace"/>
    <s v="Soyuz STB"/>
    <s v="—"/>
    <s v="10/12/2012 6:15 p.m."/>
    <x v="55"/>
    <s v="Soyuz Launch Complex | Kourou, French Guiana"/>
    <x v="7"/>
    <x v="7"/>
    <x v="7"/>
  </r>
  <r>
    <s v="Long March 2C/SMA | Shijian 9A &amp; Shijian 9B"/>
    <x v="0"/>
    <s v="China Aerospace Science and Technology Corporation"/>
    <s v="Long March 2"/>
    <s v="—"/>
    <s v="10/14/2012 3:25 a.m."/>
    <x v="55"/>
    <s v="Unknown Pad | Taiyuan, People's Republic of China"/>
    <x v="2"/>
    <x v="2"/>
    <x v="2"/>
  </r>
  <r>
    <s v="Proton-M / Briz-M Enhanced | Intelsat 23"/>
    <x v="0"/>
    <s v="International Launch Services"/>
    <s v="Proton-M"/>
    <s v="—"/>
    <s v="10/14/2012 8:37 a.m."/>
    <x v="55"/>
    <s v="81/24 (81P) | Baikonur Cosmodrome, Republic of Kazakhstan"/>
    <x v="0"/>
    <x v="0"/>
    <x v="0"/>
  </r>
  <r>
    <s v="Soyuz FG | Soyuz TMA-06M"/>
    <x v="0"/>
    <s v="Russian Federal Space Agency (ROSCOSMOS)"/>
    <s v="Soyuz"/>
    <s v="Soyuz TMA-06M"/>
    <s v="10/23/2012 10:51 a.m."/>
    <x v="55"/>
    <s v="31/6 | Baikonur Cosmodrome, Republic of Kazakhstan"/>
    <x v="0"/>
    <x v="0"/>
    <x v="0"/>
  </r>
  <r>
    <s v="Long March 3C | Compass-G6"/>
    <x v="0"/>
    <s v="China Aerospace Science and Technology Corporation"/>
    <s v="Long March 3"/>
    <s v="—"/>
    <s v="10/25/2012 6:29 p.m."/>
    <x v="55"/>
    <s v="Launch Complex 2 (LC-2) | Xichang Satellite Launch Center, People's Republic of China"/>
    <x v="2"/>
    <x v="2"/>
    <x v="2"/>
  </r>
  <r>
    <s v="Soyuz-U | Progress M-17M (49P)"/>
    <x v="0"/>
    <s v="Russian Federal Space Agency (ROSCOSMOS)"/>
    <s v="Soyuz U"/>
    <s v="—"/>
    <s v="10/31/2012 7:41 a.m."/>
    <x v="55"/>
    <s v="1/5 | Baikonur Cosmodrome, Republic of Kazakhstan"/>
    <x v="0"/>
    <x v="0"/>
    <x v="0"/>
  </r>
  <r>
    <s v="Proton-M / Briz-M Enhanced | Luch 5B &amp; Yamal-300K"/>
    <x v="0"/>
    <s v="Khrunichev State Research and Production Space Center"/>
    <s v="Proton-M"/>
    <s v="—"/>
    <s v="11/02/2012 5:55 p.m."/>
    <x v="55"/>
    <s v="81/24 (81P) | Baikonur Cosmodrome, Republic of Kazakhstan"/>
    <x v="0"/>
    <x v="0"/>
    <x v="0"/>
  </r>
  <r>
    <s v="Ariane 5 ECA | Star One C3 &amp; Eutelsat 21B"/>
    <x v="0"/>
    <s v="Arianespace"/>
    <s v="Ariane 5 ECA"/>
    <s v="218, B-SAT"/>
    <s v="11/10/2012 9:05 p.m."/>
    <x v="55"/>
    <s v="Ariane Launch Area 3 | Kourou, French Guiana"/>
    <x v="7"/>
    <x v="7"/>
    <x v="7"/>
  </r>
  <r>
    <s v="Soyuz-2.1a/Fregat | Meridian 6"/>
    <x v="0"/>
    <s v="Russian Aerospace Defence Forces"/>
    <s v="Soyuz 2.1a/Fregat-M"/>
    <s v="—"/>
    <s v="11/14/2012 11:42 a.m."/>
    <x v="55"/>
    <s v="43/4 (43R) | Plesetsk Cosmodrome, Russian Federation"/>
    <x v="3"/>
    <x v="3"/>
    <x v="3"/>
  </r>
  <r>
    <s v="Long March 2C | Huanjing 1C"/>
    <x v="0"/>
    <s v="China Aerospace Science and Technology Corporation"/>
    <s v="Long March 2"/>
    <s v="—"/>
    <s v="11/18/2012 10:53 p.m."/>
    <x v="55"/>
    <s v="Unknown Pad | Taiyuan, People's Republic of China"/>
    <x v="2"/>
    <x v="2"/>
    <x v="2"/>
  </r>
  <r>
    <s v="Proton-M / Briz-M Enhanced | EchoStar XVI"/>
    <x v="0"/>
    <s v="International Launch Services"/>
    <s v="Proton-M"/>
    <s v="—"/>
    <s v="11/20/2012 6:31 p.m."/>
    <x v="55"/>
    <s v="200/39 (200L) | Baikonur Cosmodrome, Republic of Kazakhstan"/>
    <x v="0"/>
    <x v="0"/>
    <x v="0"/>
  </r>
  <r>
    <s v="Long March 4C | Yaogan 16A, Yaogan 16B, Yaogan 16C"/>
    <x v="0"/>
    <s v="China Aerospace Science and Technology Corporation"/>
    <s v="Long March 4C"/>
    <s v="—"/>
    <s v="11/25/2012 4:06 a.m."/>
    <x v="55"/>
    <s v="Launch Area 4 (SLS-2 / 603) | Jiuquan, People's Republic of China"/>
    <x v="2"/>
    <x v="2"/>
    <x v="2"/>
  </r>
  <r>
    <s v="Long March 3B/E | Zhongxing 12 / SupremeSAT-I"/>
    <x v="0"/>
    <s v="China Aerospace Science and Technology Corporation"/>
    <s v="Long March 3"/>
    <s v="—"/>
    <s v="11/27/2012 10:13 a.m."/>
    <x v="55"/>
    <s v="Launch Complex 2 (LC-2) | Xichang Satellite Launch Center, People's Republic of China"/>
    <x v="2"/>
    <x v="2"/>
    <x v="2"/>
  </r>
  <r>
    <s v="Soyuz STA/Fregat | Pléiades-HR 1B"/>
    <x v="0"/>
    <s v="Arianespace"/>
    <s v="Soyuz STA"/>
    <s v="—"/>
    <s v="12/02/2012 2:02 a.m."/>
    <x v="55"/>
    <s v="Soyuz Launch Complex | Kourou, French Guiana"/>
    <x v="7"/>
    <x v="7"/>
    <x v="7"/>
  </r>
  <r>
    <s v="Zenit 3SL | Eutelsat 70B"/>
    <x v="0"/>
    <s v="Sea Launch"/>
    <s v="Zenit"/>
    <s v="—"/>
    <s v="12/03/2012 8:43 p.m."/>
    <x v="55"/>
    <s v="Launch Platform Odyssey | Sea Launch"/>
    <x v="12"/>
    <x v="12"/>
    <x v="12"/>
  </r>
  <r>
    <s v="Proton-M / Briz-M Enhanced | Yamal-402"/>
    <x v="2"/>
    <s v="International Launch Services"/>
    <s v="Proton-M"/>
    <s v="—"/>
    <s v="12/08/2012 1:13 p.m."/>
    <x v="55"/>
    <s v="200/39 (200L) | Baikonur Cosmodrome, Republic of Kazakhstan"/>
    <x v="0"/>
    <x v="0"/>
    <x v="0"/>
  </r>
  <r>
    <s v="Atlas V 501 | OTV-3 (X-37B) (USA-240)"/>
    <x v="0"/>
    <s v="United Launch Alliance"/>
    <s v="Atlas V 501"/>
    <s v="OTV-3 (X-37B) (USA-240)"/>
    <s v="12/11/2012 6:03 p.m."/>
    <x v="55"/>
    <s v="Space Launch Complex 41 | Cape Canaveral, FL, USA"/>
    <x v="1"/>
    <x v="1"/>
    <x v="1"/>
  </r>
  <r>
    <s v="Unha-3 | Kwangmyongsong-3 Unit 2"/>
    <x v="0"/>
    <s v="Korean Committee of Space Technology"/>
    <s v="Unha-3"/>
    <s v="—"/>
    <s v="12/12/2012 12:49 a.m."/>
    <x v="55"/>
    <s v="Unknown Pad | Sohae Satellite Launching Station, Cholsan County, North Pyongan Province, Democratic People's Republic of Korea"/>
    <x v="13"/>
    <x v="13"/>
    <x v="13"/>
  </r>
  <r>
    <s v="Long March 2D | Göktürk-2"/>
    <x v="0"/>
    <s v="China Aerospace Science and Technology Corporation"/>
    <s v="Long March 2D"/>
    <s v="—"/>
    <s v="12/18/2012 4:13 p.m."/>
    <x v="55"/>
    <s v="Launch Area 4 (SLS-2 / 603) | Jiuquan, People's Republic of China"/>
    <x v="2"/>
    <x v="2"/>
    <x v="2"/>
  </r>
  <r>
    <s v="SpaceShipTwo | VSS Enterprise GF23"/>
    <x v="0"/>
    <s v="Virgin Galactic"/>
    <s v="SpaceShipTwo"/>
    <s v="VSS Enterprise GF23"/>
    <s v="12/19/2012 noon"/>
    <x v="55"/>
    <s v="Mojave Air and Space Port | Air launch to Suborbital flight"/>
    <x v="1"/>
    <x v="1"/>
    <x v="1"/>
  </r>
  <r>
    <s v="Soyuz FG | Soyuz TMA-07M"/>
    <x v="0"/>
    <s v="Russian Federal Space Agency (ROSCOSMOS)"/>
    <s v="Soyuz"/>
    <s v="Soyuz TMA-07M"/>
    <s v="12/19/2012 12:12 p.m."/>
    <x v="55"/>
    <s v="1/5 | Baikonur Cosmodrome, Republic of Kazakhstan"/>
    <x v="0"/>
    <x v="0"/>
    <x v="0"/>
  </r>
  <r>
    <s v="Ariane 5 ECA | Skynet 5D &amp; Mexsat-3"/>
    <x v="0"/>
    <s v="Arianespace"/>
    <s v="Ariane 5 ECA"/>
    <s v="Skynet 5D &amp; Mexsat-3"/>
    <s v="12/19/2012 9:49 p.m."/>
    <x v="55"/>
    <s v="Ariane Launch Area 3 | Kourou, French Guiana"/>
    <x v="7"/>
    <x v="7"/>
    <x v="7"/>
  </r>
  <r>
    <s v="Rokot / Briz-KM | 3 x Strela-3M (Kosmos-2482, Kosmos-2483, Kosmos-2484)"/>
    <x v="1"/>
    <s v="Russian Aerospace Defence Forces"/>
    <s v="Rokot/Briz-KM"/>
    <s v="—"/>
    <s v="01/15/2013 4:24 p.m."/>
    <x v="56"/>
    <s v="133/3 (133L) | Plesetsk Cosmodrome, Russian Federation"/>
    <x v="3"/>
    <x v="3"/>
    <x v="3"/>
  </r>
  <r>
    <s v="H-IIA 202 | IGS Radar 4 &amp; IGS Optical 5V"/>
    <x v="0"/>
    <s v="Mitsubishi Heavy Industries"/>
    <s v="H-IIA 202"/>
    <s v="—"/>
    <s v="01/27/2013 4:40 a.m."/>
    <x v="56"/>
    <s v="Osaki Y LP1 | Tanegashima, Japan"/>
    <x v="5"/>
    <x v="5"/>
    <x v="5"/>
  </r>
  <r>
    <s v="Naro-1 | STSAT-2C"/>
    <x v="0"/>
    <s v="Korea Aerospace Research Institute"/>
    <s v="Naro-1"/>
    <s v="—"/>
    <s v="01/30/2013 7 a.m."/>
    <x v="56"/>
    <s v="LC-1 | Naro Space Center, South Korea"/>
    <x v="16"/>
    <x v="16"/>
    <x v="16"/>
  </r>
  <r>
    <s v="Atlas V 401 | TDRS-K"/>
    <x v="0"/>
    <s v="United Launch Alliance"/>
    <s v="Atlas V 401"/>
    <s v="TDRS-K"/>
    <s v="01/31/2013 1:48 a.m."/>
    <x v="56"/>
    <s v="Space Launch Complex 41 | Cape Canaveral, FL, USA"/>
    <x v="1"/>
    <x v="1"/>
    <x v="1"/>
  </r>
  <r>
    <s v="Zenit 3SL | Intelsat-27"/>
    <x v="1"/>
    <s v="Sea Launch"/>
    <s v="Zenit"/>
    <s v="—"/>
    <s v="02/01/2013 6:56 a.m."/>
    <x v="56"/>
    <s v="Launch Platform Odyssey | Sea Launch"/>
    <x v="12"/>
    <x v="12"/>
    <x v="12"/>
  </r>
  <r>
    <s v="Soyuz-2.1a/Fregat | 6 x Globalstar-2"/>
    <x v="0"/>
    <s v="Starsem SA"/>
    <s v="Soyuz 2.1a/Fregat-M"/>
    <s v="6 x Globalstar-2"/>
    <s v="02/06/2013 4:04 p.m."/>
    <x v="56"/>
    <s v="31/6 | Baikonur Cosmodrome, Republic of Kazakhstan"/>
    <x v="0"/>
    <x v="0"/>
    <x v="0"/>
  </r>
  <r>
    <s v="Ariane 5 ECA | Azerspace-1/Africasat-1a &amp; Amazonas 3"/>
    <x v="0"/>
    <s v="Arianespace"/>
    <s v="Ariane 5 ECA"/>
    <s v="Azerspace-1/Africasat-1a &amp; Amazonas 3"/>
    <s v="02/07/2013 9:36 p.m."/>
    <x v="56"/>
    <s v="Ariane Launch Area 3 | Kourou, French Guiana"/>
    <x v="7"/>
    <x v="7"/>
    <x v="7"/>
  </r>
  <r>
    <s v="Soyuz-U | Progress M-18M (50P)"/>
    <x v="0"/>
    <s v="Russian Federal Space Agency (ROSCOSMOS)"/>
    <s v="Soyuz U"/>
    <s v="—"/>
    <s v="02/11/2013 2:41 p.m."/>
    <x v="56"/>
    <s v="1/5 | Baikonur Cosmodrome, Republic of Kazakhstan"/>
    <x v="0"/>
    <x v="0"/>
    <x v="0"/>
  </r>
  <r>
    <s v="Atlas V 401 | Landsat DCM (LDCM)"/>
    <x v="0"/>
    <s v="United Launch Alliance"/>
    <s v="Atlas V 401"/>
    <s v="—"/>
    <s v="02/11/2013 6:02 p.m."/>
    <x v="56"/>
    <s v="Space Launch Complex 3E | Vandenberg SFB, CA, USA"/>
    <x v="1"/>
    <x v="1"/>
    <x v="1"/>
  </r>
  <r>
    <s v="PSLV-CA | SARAL"/>
    <x v="0"/>
    <s v="Indian Space Research Organization"/>
    <s v="PSLV"/>
    <s v="SARAL"/>
    <s v="02/25/2013 12:31 p.m."/>
    <x v="56"/>
    <s v="Satish Dhawan Space Centre First Launch Pad | Satish Dhawan Space Centre, India"/>
    <x v="8"/>
    <x v="8"/>
    <x v="8"/>
  </r>
  <r>
    <s v="Falcon 9 v1.0 | SpX CRS-2"/>
    <x v="0"/>
    <s v="SpaceX"/>
    <s v="Falcon 9"/>
    <s v="SpX CRS-2"/>
    <s v="03/01/2013 3:10 p.m."/>
    <x v="56"/>
    <s v="Space Launch Complex 40 | Cape Canaveral, FL, USA"/>
    <x v="1"/>
    <x v="1"/>
    <x v="1"/>
  </r>
  <r>
    <s v="Atlas V 401 | SBIRS GEO Flight 2 (USA-241) (SBIRS GEO-2)"/>
    <x v="0"/>
    <s v="United Launch Alliance"/>
    <s v="Atlas V 401"/>
    <s v="SBIRS GEO Flight 2 (USA-241) (SBIRS GEO-2)"/>
    <s v="03/19/2013 9:21 p.m."/>
    <x v="56"/>
    <s v="Space Launch Complex 41 | Cape Canaveral, FL, USA"/>
    <x v="1"/>
    <x v="1"/>
    <x v="1"/>
  </r>
  <r>
    <s v="Proton-M Briz-M | Satmex-8"/>
    <x v="0"/>
    <s v="International Launch Services"/>
    <s v="Proton-M Briz-M"/>
    <s v="—"/>
    <s v="03/26/2013 7:06 p.m."/>
    <x v="56"/>
    <s v="200/39 (200L) | Baikonur Cosmodrome, Republic of Kazakhstan"/>
    <x v="0"/>
    <x v="0"/>
    <x v="0"/>
  </r>
  <r>
    <s v="Soyuz FG | Soyuz TMA-08M"/>
    <x v="0"/>
    <s v="Russian Federal Space Agency (ROSCOSMOS)"/>
    <s v="Soyuz"/>
    <s v="Soyuz TMA-08M"/>
    <s v="03/28/2013 8:43 p.m."/>
    <x v="56"/>
    <s v="1/5 | Baikonur Cosmodrome, Republic of Kazakhstan"/>
    <x v="0"/>
    <x v="0"/>
    <x v="0"/>
  </r>
  <r>
    <s v="SpaceShipTwo | VSS Enterprise GF24"/>
    <x v="0"/>
    <s v="Virgin Galactic"/>
    <s v="SpaceShipTwo"/>
    <s v="VSS Enterprise GF24"/>
    <s v="04/03/2013 noon"/>
    <x v="56"/>
    <s v="Mojave Air and Space Port | Air launch to Suborbital flight"/>
    <x v="1"/>
    <x v="1"/>
    <x v="1"/>
  </r>
  <r>
    <s v="SpaceShipTwo | VSS Enterprise CF01"/>
    <x v="0"/>
    <s v="Virgin Galactic"/>
    <s v="SpaceShipTwo"/>
    <s v="VSS Enterprise CF01"/>
    <s v="04/12/2013 noon"/>
    <x v="56"/>
    <s v="Mojave Air and Space Port | Air launch to Suborbital flight"/>
    <x v="1"/>
    <x v="1"/>
    <x v="1"/>
  </r>
  <r>
    <s v="Proton-M Briz-M | Anik-G1"/>
    <x v="0"/>
    <s v="International Launch Services"/>
    <s v="Proton-M Briz-M"/>
    <s v="Anik-G1"/>
    <s v="04/15/2013 6:36 p.m."/>
    <x v="56"/>
    <s v="200/39 (200L) | Baikonur Cosmodrome, Republic of Kazakhstan"/>
    <x v="0"/>
    <x v="0"/>
    <x v="0"/>
  </r>
  <r>
    <s v="Soyuz 2.1a | Bion-M No. 1"/>
    <x v="0"/>
    <s v="Russian Federal Space Agency (ROSCOSMOS)"/>
    <s v="Soyuz 2.1a"/>
    <s v="—"/>
    <s v="04/19/2013 10 a.m."/>
    <x v="56"/>
    <s v="31/6 | Baikonur Cosmodrome, Republic of Kazakhstan"/>
    <x v="0"/>
    <x v="0"/>
    <x v="0"/>
  </r>
  <r>
    <s v="Antares 110 | Cygnus Mass Simulator"/>
    <x v="0"/>
    <s v="Orbital Sciences Corporation"/>
    <s v="Antares 110"/>
    <s v="—"/>
    <s v="04/21/2013 9 p.m."/>
    <x v="56"/>
    <s v="Launch Area 0 A | Wallops Island, Virginia, USA"/>
    <x v="1"/>
    <x v="1"/>
    <x v="1"/>
  </r>
  <r>
    <s v="Soyuz-U | Progress M-19M (51P)"/>
    <x v="0"/>
    <s v="Russian Federal Space Agency (ROSCOSMOS)"/>
    <s v="Soyuz U"/>
    <s v="Progress M-19M (51P)"/>
    <s v="04/24/2013 10:12 a.m."/>
    <x v="56"/>
    <s v="1/5 | Baikonur Cosmodrome, Republic of Kazakhstan"/>
    <x v="0"/>
    <x v="0"/>
    <x v="0"/>
  </r>
  <r>
    <s v="Long March 2D | Gaofen 1"/>
    <x v="0"/>
    <s v="China Aerospace Science and Technology Corporation"/>
    <s v="Long March 2D"/>
    <s v="—"/>
    <s v="04/26/2013 4:13 a.m."/>
    <x v="56"/>
    <s v="Launch Area 4 (SLS-2 / 603) | Jiuquan, People's Republic of China"/>
    <x v="2"/>
    <x v="2"/>
    <x v="2"/>
  </r>
  <r>
    <s v="Soyuz-2.1b/Fregat | Glonass-M (Kosmos 2485)"/>
    <x v="0"/>
    <s v="Russian Aerospace Defence Forces"/>
    <s v="Soyuz 2.1b/Fregat"/>
    <s v="Glonass-M (Kosmos 2485)"/>
    <s v="04/26/2013 5:23 a.m."/>
    <x v="56"/>
    <s v="43/4 (43R) | Plesetsk Cosmodrome, Russian Federation"/>
    <x v="3"/>
    <x v="3"/>
    <x v="3"/>
  </r>
  <r>
    <s v="SpaceShipTwo | VSS Enterprise PF01"/>
    <x v="0"/>
    <s v="Virgin Galactic"/>
    <s v="SpaceShipTwo"/>
    <s v="VSS Enterprise PF01"/>
    <s v="04/29/2013 noon"/>
    <x v="56"/>
    <s v="Mojave Air and Space Port | Air launch to Suborbital flight"/>
    <x v="1"/>
    <x v="1"/>
    <x v="1"/>
  </r>
  <r>
    <s v="Long March 3B/E | Zhongxing 11"/>
    <x v="0"/>
    <s v="China Aerospace Science and Technology Corporation"/>
    <s v="Long March 3"/>
    <s v="—"/>
    <s v="05/01/2013 4:06 p.m."/>
    <x v="56"/>
    <s v="Launch Complex 2 (LC-2) | Xichang Satellite Launch Center, People's Republic of China"/>
    <x v="2"/>
    <x v="2"/>
    <x v="2"/>
  </r>
  <r>
    <s v="Vega | Proba-V, VNREDSat 1A, ESTCube-1"/>
    <x v="0"/>
    <s v="Arianespace"/>
    <s v="Vega"/>
    <s v="Proba-V and VNREDSat 1A"/>
    <s v="05/07/2013 2:06 a.m."/>
    <x v="56"/>
    <s v="Ariane Launch Area 1 | Kourou, French Guiana"/>
    <x v="7"/>
    <x v="7"/>
    <x v="7"/>
  </r>
  <r>
    <s v="Proton-M Briz-M | Eutelsat 3D (W3D)"/>
    <x v="0"/>
    <s v="International Launch Services"/>
    <s v="Proton-M Briz-M"/>
    <s v="Eutelsat 3D"/>
    <s v="05/14/2013 4:02 p.m."/>
    <x v="56"/>
    <s v="200/39 (200L) | Baikonur Cosmodrome, Republic of Kazakhstan"/>
    <x v="0"/>
    <x v="0"/>
    <x v="0"/>
  </r>
  <r>
    <s v="Atlas V 401 | GPS IIF-4 (USA-242)"/>
    <x v="0"/>
    <s v="United Launch Alliance"/>
    <s v="Atlas V 401"/>
    <s v="GPS IIF-4"/>
    <s v="05/15/2013 9:38 p.m."/>
    <x v="56"/>
    <s v="Space Launch Complex 41 | Cape Canaveral, FL, USA"/>
    <x v="1"/>
    <x v="1"/>
    <x v="1"/>
  </r>
  <r>
    <s v="Delta IV M+(5,4) | WGS-5 (USA-243)"/>
    <x v="0"/>
    <s v="United Launch Alliance"/>
    <s v="Delta IV M+(5,4)"/>
    <s v="WGS-5 (USA-243)"/>
    <s v="05/25/2013 12:27 a.m."/>
    <x v="56"/>
    <s v="Space Launch Complex 37B | Cape Canaveral, FL, USA"/>
    <x v="1"/>
    <x v="1"/>
    <x v="1"/>
  </r>
  <r>
    <s v="Soyuz FG | Soyuz TMA-09M"/>
    <x v="0"/>
    <s v="Russian Federal Space Agency (ROSCOSMOS)"/>
    <s v="Soyuz"/>
    <s v="Soyuz TMA-09M"/>
    <s v="05/28/2013 8:31 p.m."/>
    <x v="56"/>
    <s v="1/5 | Baikonur Cosmodrome, Republic of Kazakhstan"/>
    <x v="0"/>
    <x v="0"/>
    <x v="0"/>
  </r>
  <r>
    <s v="Proton-M Briz-M | SES-6"/>
    <x v="0"/>
    <s v="International Launch Services"/>
    <s v="Proton-M Briz-M"/>
    <s v="SES-6"/>
    <s v="06/03/2013 9:18 a.m."/>
    <x v="56"/>
    <s v="200/39 (200L) | Baikonur Cosmodrome, Republic of Kazakhstan"/>
    <x v="0"/>
    <x v="0"/>
    <x v="0"/>
  </r>
  <r>
    <s v="Ariane 5 ES | Albert Einstein ATV (ATV-004)"/>
    <x v="0"/>
    <s v="Arianespace"/>
    <s v="Ariane 5 ES"/>
    <s v="Albert Einstein ATV (ATV-004)"/>
    <s v="06/05/2013 9:52 p.m."/>
    <x v="56"/>
    <s v="Ariane Launch Area 3 | Kourou, French Guiana"/>
    <x v="7"/>
    <x v="7"/>
    <x v="7"/>
  </r>
  <r>
    <s v="Soyuz 2.1b | Persona (Kosmos-2486)"/>
    <x v="0"/>
    <s v="Russian Aerospace Defence Forces"/>
    <s v="Soyuz 2.1b"/>
    <s v="—"/>
    <s v="06/07/2013 6:37 p.m."/>
    <x v="56"/>
    <s v="43/4 (43R) | Plesetsk Cosmodrome, Russian Federation"/>
    <x v="3"/>
    <x v="3"/>
    <x v="3"/>
  </r>
  <r>
    <s v="Long March 2F/G | Shenzhou-10"/>
    <x v="0"/>
    <s v="China Aerospace Science and Technology Corporation"/>
    <s v="Long March 2"/>
    <s v="Shenzhou-10"/>
    <s v="06/11/2013 9:38 a.m."/>
    <x v="56"/>
    <s v="Launch Area 4 (SLS-1 / 921) | Jiuquan, People's Republic of China"/>
    <x v="2"/>
    <x v="2"/>
    <x v="2"/>
  </r>
  <r>
    <s v="Soyuz 2.1b | Resurs-P No.1"/>
    <x v="0"/>
    <s v="Russian Federal Space Agency (ROSCOSMOS)"/>
    <s v="Soyuz 2.1b"/>
    <s v="Resurs-P No.1"/>
    <s v="06/25/2013 5:28 p.m."/>
    <x v="56"/>
    <s v="31/6 | Baikonur Cosmodrome, Republic of Kazakhstan"/>
    <x v="0"/>
    <x v="0"/>
    <x v="0"/>
  </r>
  <r>
    <s v="Soyuz STB/Fregat-MT | O3b FM1, FM2, FM4, FM5"/>
    <x v="0"/>
    <s v="Arianespace"/>
    <s v="Soyuz STB"/>
    <s v="O3b FM1, FM2, FM4, FM5"/>
    <s v="06/25/2013 7:27 p.m."/>
    <x v="56"/>
    <s v="Soyuz Launch Complex | Kourou, French Guiana"/>
    <x v="7"/>
    <x v="7"/>
    <x v="7"/>
  </r>
  <r>
    <s v="Strela | Kondor No.202 (Kosmos-2487)"/>
    <x v="0"/>
    <s v="Khrunichev State Research and Production Space Center"/>
    <s v="Strela"/>
    <s v="—"/>
    <s v="06/27/2013 4:53 p.m."/>
    <x v="56"/>
    <s v="175/59 | Baikonur Cosmodrome, Republic of Kazakhstan"/>
    <x v="0"/>
    <x v="0"/>
    <x v="0"/>
  </r>
  <r>
    <s v="Pegasus XL | Interface Region Imaging Spectrograph (IRIS)"/>
    <x v="0"/>
    <s v="Orbital Sciences Corporation"/>
    <s v="Pegasus XL"/>
    <s v="Interface Region Imaging Spectrograph (IRIS)"/>
    <s v="06/28/2013 2:27 a.m."/>
    <x v="56"/>
    <s v="Vandenberg Space Force Base | Air launch to orbit"/>
    <x v="1"/>
    <x v="1"/>
    <x v="1"/>
  </r>
  <r>
    <s v="PSLV XL | IRNSS-1A"/>
    <x v="0"/>
    <s v="Indian Space Research Organization"/>
    <s v="PSLV-XL"/>
    <s v="—"/>
    <s v="07/01/2013 6:11 p.m."/>
    <x v="56"/>
    <s v="Satish Dhawan Space Centre First Launch Pad | Satish Dhawan Space Centre, India"/>
    <x v="8"/>
    <x v="8"/>
    <x v="8"/>
  </r>
  <r>
    <s v="Proton-M/Blok DM-03 | Uragan-M No.48, 49 &amp; 50"/>
    <x v="1"/>
    <s v="Khrunichev State Research and Production Space Center"/>
    <s v="Proton-M"/>
    <s v="—"/>
    <s v="07/02/2013 2:38 a.m."/>
    <x v="56"/>
    <s v="81/24 (81P) | Baikonur Cosmodrome, Republic of Kazakhstan"/>
    <x v="0"/>
    <x v="0"/>
    <x v="0"/>
  </r>
  <r>
    <s v="Long March 2C | Shijian 11-05"/>
    <x v="0"/>
    <s v="China Aerospace Science and Technology Corporation"/>
    <s v="Long March 2"/>
    <s v="—"/>
    <s v="07/15/2013 9:27 a.m."/>
    <x v="56"/>
    <s v="Launch Area 4 (SLS-2 / 603) | Jiuquan, People's Republic of China"/>
    <x v="2"/>
    <x v="2"/>
    <x v="2"/>
  </r>
  <r>
    <s v="Atlas V 551 | MUOS-2"/>
    <x v="0"/>
    <s v="United Launch Alliance"/>
    <s v="Atlas V 551"/>
    <s v="MUOS-2"/>
    <s v="07/19/2013 1 p.m."/>
    <x v="56"/>
    <s v="Space Launch Complex 41 | Cape Canaveral, FL, USA"/>
    <x v="1"/>
    <x v="1"/>
    <x v="1"/>
  </r>
  <r>
    <s v="Long March 4C | Shijian 15, Shiyan 7 &amp; ChuangXin 3"/>
    <x v="0"/>
    <s v="China Aerospace Science and Technology Corporation"/>
    <s v="Long March 4C"/>
    <s v="—"/>
    <s v="07/19/2013 11:37 p.m."/>
    <x v="56"/>
    <s v="Unknown Pad | Taiyuan, People's Republic of China"/>
    <x v="2"/>
    <x v="2"/>
    <x v="2"/>
  </r>
  <r>
    <s v="SpaceShipTwo | VSS Enterprise GF25"/>
    <x v="0"/>
    <s v="Virgin Galactic"/>
    <s v="SpaceShipTwo"/>
    <s v="VSS Enterprise GF25"/>
    <s v="07/25/2013 noon"/>
    <x v="56"/>
    <s v="Mojave Air and Space Port | Air launch to Suborbital flight"/>
    <x v="1"/>
    <x v="1"/>
    <x v="1"/>
  </r>
  <r>
    <s v="Ariane 5 ECA | Alphasat I-XL (Inmarsat-XL) &amp; INSAT-3D"/>
    <x v="0"/>
    <s v="Arianespace"/>
    <s v="Ariane 5 ECA"/>
    <s v="Alphasat I-XL (Inmarsat-XL) &amp; INSAT-3D"/>
    <s v="07/25/2013 7:54 p.m."/>
    <x v="56"/>
    <s v="Ariane Launch Area 3 | Kourou, French Guiana"/>
    <x v="7"/>
    <x v="7"/>
    <x v="7"/>
  </r>
  <r>
    <s v="Soyuz-U | Progress M-20M (52P)"/>
    <x v="0"/>
    <s v="Russian Federal Space Agency (ROSCOSMOS)"/>
    <s v="Soyuz U"/>
    <s v="Progress M-20M (52P)"/>
    <s v="07/27/2013 8:45 p.m."/>
    <x v="56"/>
    <s v="31/6 | Baikonur Cosmodrome, Republic of Kazakhstan"/>
    <x v="0"/>
    <x v="0"/>
    <x v="0"/>
  </r>
  <r>
    <s v="H-IIB 304 | Kounotori 4 (HTV-4)"/>
    <x v="0"/>
    <s v="Mitsubishi Heavy Industries"/>
    <s v="H-IIB"/>
    <s v="Kounotori 4 (HTV-4)"/>
    <s v="08/03/2013 7:48 p.m."/>
    <x v="56"/>
    <s v="Osaki Y LP2 | Tanegashima, Japan"/>
    <x v="5"/>
    <x v="5"/>
    <x v="5"/>
  </r>
  <r>
    <s v="Delta IV M+(5,4) | WGS-6 (USA-244)"/>
    <x v="0"/>
    <s v="United Launch Alliance"/>
    <s v="Delta IV M+(5,4)"/>
    <s v="WGS-6 (USA-244)"/>
    <s v="08/08/2013 12:29 a.m."/>
    <x v="56"/>
    <s v="Space Launch Complex 37B | Cape Canaveral, FL, USA"/>
    <x v="1"/>
    <x v="1"/>
    <x v="1"/>
  </r>
  <r>
    <s v="SpaceShipTwo | VSS Enterprise GF26"/>
    <x v="0"/>
    <s v="Virgin Galactic"/>
    <s v="SpaceShipTwo"/>
    <s v="VSS Enterprise GF26"/>
    <s v="08/08/2013 noon"/>
    <x v="56"/>
    <s v="Mojave Air and Space Port | Air launch to Suborbital flight"/>
    <x v="1"/>
    <x v="1"/>
    <x v="1"/>
  </r>
  <r>
    <s v="Dnepr 1 | KOMPSat-5 (Arirang-5)"/>
    <x v="0"/>
    <s v="ISC Kosmotras"/>
    <s v="Dnepr"/>
    <s v="—"/>
    <s v="08/22/2013 2:39 p.m."/>
    <x v="56"/>
    <s v="Yasny Launch Site ICBM silo (R 36M2/Dnepr) | Dombarovskiy, Russian Federation"/>
    <x v="3"/>
    <x v="3"/>
    <x v="3"/>
  </r>
  <r>
    <s v="Delta IV Heavy | NROL-65 (USA-245 / KH-11)"/>
    <x v="0"/>
    <s v="United Launch Alliance"/>
    <s v="Delta IV Heavy"/>
    <s v="NROL-65 (USA-245 / KH-11)"/>
    <s v="08/28/2013 6:03 p.m."/>
    <x v="56"/>
    <s v="Space Launch Complex 6 | Vandenberg SFB, CA, USA"/>
    <x v="1"/>
    <x v="1"/>
    <x v="1"/>
  </r>
  <r>
    <s v="Ariane 5 ECA | Eutelsat 25B / Es'hail 1 &amp; GSAT-7"/>
    <x v="0"/>
    <s v="Arianespace"/>
    <s v="Ariane 5 ECA"/>
    <s v="Eutelsat 25B / Es'hail 1 &amp; GSAT-7"/>
    <s v="08/29/2013 8:30 p.m."/>
    <x v="56"/>
    <s v="Ariane Launch Area 3 | Kourou, French Guiana"/>
    <x v="7"/>
    <x v="7"/>
    <x v="7"/>
  </r>
  <r>
    <s v="Zenit-3SLB | Amos-4"/>
    <x v="0"/>
    <s v="Sea Launch"/>
    <s v="Zenit"/>
    <s v="—"/>
    <s v="08/31/2013 8:05 p.m."/>
    <x v="56"/>
    <s v="45/1 | Baikonur Cosmodrome, Republic of Kazakhstan"/>
    <x v="0"/>
    <x v="0"/>
    <x v="0"/>
  </r>
  <r>
    <s v="Long March 4C | Yaogan 17A, B &amp; C"/>
    <x v="0"/>
    <s v="China Aerospace Science and Technology Corporation"/>
    <s v="Long March 4C"/>
    <s v="—"/>
    <s v="09/01/2013 7:16 p.m."/>
    <x v="56"/>
    <s v="Launch Area 4 (SLS-2 / 603) | Jiuquan, People's Republic of China"/>
    <x v="2"/>
    <x v="2"/>
    <x v="2"/>
  </r>
  <r>
    <s v="SpaceShipTwo | VSS Enterprise PF02"/>
    <x v="0"/>
    <s v="Virgin Galactic"/>
    <s v="SpaceShipTwo"/>
    <s v="VSS Enterprise PF02"/>
    <s v="09/05/2013 noon"/>
    <x v="56"/>
    <s v="Mojave Air and Space Port | Air launch to Suborbital flight"/>
    <x v="1"/>
    <x v="1"/>
    <x v="1"/>
  </r>
  <r>
    <s v="Minotaur V | LADEE"/>
    <x v="0"/>
    <s v="Orbital Sciences Corporation"/>
    <s v="Minotaur V"/>
    <s v="LADEE"/>
    <s v="09/07/2013 3:27 a.m."/>
    <x v="56"/>
    <s v="Launch Area 0 B | Wallops Island, Virginia, USA"/>
    <x v="1"/>
    <x v="1"/>
    <x v="1"/>
  </r>
  <r>
    <s v="Rokot / Briz-KM | Gonets M-14, Gonets M-16, Gonets M-17"/>
    <x v="0"/>
    <s v="Russian Aerospace Defence Forces"/>
    <s v="Rokot/Briz-KM"/>
    <s v="Gonets M-14, Gonets M-16, Gonets M-17"/>
    <s v="09/11/2013 11:23 p.m."/>
    <x v="56"/>
    <s v="133/3 (133L) | Plesetsk Cosmodrome, Russian Federation"/>
    <x v="3"/>
    <x v="3"/>
    <x v="3"/>
  </r>
  <r>
    <s v="Epsilon | Hisaki (SPRINT-A)"/>
    <x v="0"/>
    <s v="Japan Aerospace Exploration Agency"/>
    <s v="Epsilon"/>
    <s v="—"/>
    <s v="09/14/2013 5 a.m."/>
    <x v="56"/>
    <s v="Mu Center | Uchinoura Space Center, Japan"/>
    <x v="5"/>
    <x v="5"/>
    <x v="5"/>
  </r>
  <r>
    <s v="Atlas V 531 | AEHF-3 (USA-246)"/>
    <x v="0"/>
    <s v="United Launch Alliance"/>
    <s v="Atlas V 531"/>
    <s v="AEHF-3 (USA-246)"/>
    <s v="09/18/2013 8:10 a.m."/>
    <x v="56"/>
    <s v="Space Launch Complex 41 | Cape Canaveral, FL, USA"/>
    <x v="1"/>
    <x v="1"/>
    <x v="1"/>
  </r>
  <r>
    <s v="Antares 110 | Cygnus Orb-1 (S.S. G. David Low)"/>
    <x v="0"/>
    <s v="Orbital Sciences Corporation"/>
    <s v="Antares 110"/>
    <s v="Cygnus Orb-D1 (S.S. G. David Low)"/>
    <s v="09/18/2013 2:58 p.m."/>
    <x v="56"/>
    <s v="Launch Area 0 A | Wallops Island, Virginia, USA"/>
    <x v="1"/>
    <x v="1"/>
    <x v="1"/>
  </r>
  <r>
    <s v="Long March 4C | Fengyun-3C"/>
    <x v="0"/>
    <s v="China Aerospace Science and Technology Corporation"/>
    <s v="Long March 4C"/>
    <s v="—"/>
    <s v="09/23/2013 3:07 a.m."/>
    <x v="56"/>
    <s v="Unknown Pad | Taiyuan, People's Republic of China"/>
    <x v="2"/>
    <x v="2"/>
    <x v="2"/>
  </r>
  <r>
    <s v="Kuaizhou | Kuaizhou-1"/>
    <x v="0"/>
    <s v="China Aerospace Science and Industry Corporation"/>
    <s v="Kuaizhou"/>
    <s v="—"/>
    <s v="09/25/2013 4:37 a.m."/>
    <x v="56"/>
    <s v="Unknown Pad | Jiuquan, People's Republic of China"/>
    <x v="2"/>
    <x v="2"/>
    <x v="2"/>
  </r>
  <r>
    <s v="Soyuz FG | Soyuz TMA-10M"/>
    <x v="0"/>
    <s v="Russian Federal Space Agency (ROSCOSMOS)"/>
    <s v="Soyuz"/>
    <s v="Soyuz TMA-10M"/>
    <s v="09/25/2013 8:58 p.m."/>
    <x v="56"/>
    <s v="1/5 | Baikonur Cosmodrome, Republic of Kazakhstan"/>
    <x v="0"/>
    <x v="0"/>
    <x v="0"/>
  </r>
  <r>
    <s v="Falcon 9 v1.1 | CASSIOPE"/>
    <x v="0"/>
    <s v="SpaceX"/>
    <s v="Falcon 9"/>
    <s v="CASSIOPE"/>
    <s v="09/29/2013 4 p.m."/>
    <x v="56"/>
    <s v="Space Launch Complex 4E | Vandenberg SFB, CA, USA"/>
    <x v="1"/>
    <x v="1"/>
    <x v="1"/>
  </r>
  <r>
    <s v="Proton-M Briz-M | Astra 2E"/>
    <x v="0"/>
    <s v="International Launch Services"/>
    <s v="Proton-M Briz-M"/>
    <s v="—"/>
    <s v="09/29/2013 9:38 p.m."/>
    <x v="56"/>
    <s v="200/39 (200L) | Baikonur Cosmodrome, Republic of Kazakhstan"/>
    <x v="0"/>
    <x v="0"/>
    <x v="0"/>
  </r>
  <r>
    <s v="Long March 4B | Shijian 16"/>
    <x v="0"/>
    <s v="China Aerospace Science and Technology Corporation"/>
    <s v="Long March 4B"/>
    <s v="—"/>
    <s v="10/25/2013 3:50 a.m."/>
    <x v="56"/>
    <s v="Launch Area 4 (SLS-2 / 603) | Jiuquan, People's Republic of China"/>
    <x v="2"/>
    <x v="2"/>
    <x v="2"/>
  </r>
  <r>
    <s v="Proton-M Briz-M | Sirius FM-6"/>
    <x v="0"/>
    <s v="International Launch Services"/>
    <s v="Proton-M Briz-M"/>
    <s v="—"/>
    <s v="10/25/2013 6:08 p.m."/>
    <x v="56"/>
    <s v="200/39 (200L) | Baikonur Cosmodrome, Republic of Kazakhstan"/>
    <x v="0"/>
    <x v="0"/>
    <x v="0"/>
  </r>
  <r>
    <s v="Long March 2C | Yaogan 18"/>
    <x v="0"/>
    <s v="China Aerospace Science and Technology Corporation"/>
    <s v="Long March 2"/>
    <s v="—"/>
    <s v="10/29/2013 2:50 a.m."/>
    <x v="56"/>
    <s v="Unknown Pad | Taiyuan, People's Republic of China"/>
    <x v="2"/>
    <x v="2"/>
    <x v="2"/>
  </r>
  <r>
    <s v="PSLV XL | Mars Orbiter Mission (MOM)"/>
    <x v="0"/>
    <s v="Indian Space Research Organization"/>
    <s v="PSLV-XL"/>
    <s v="—"/>
    <s v="11/05/2013 9:08 a.m."/>
    <x v="56"/>
    <s v="Satish Dhawan Space Centre First Launch Pad | Satish Dhawan Space Centre, India"/>
    <x v="8"/>
    <x v="8"/>
    <x v="8"/>
  </r>
  <r>
    <s v="Soyuz FG | Soyuz TMA-11M"/>
    <x v="0"/>
    <s v="Russian Federal Space Agency (ROSCOSMOS)"/>
    <s v="Soyuz"/>
    <s v="Soyuz TMA-11M"/>
    <s v="11/07/2013 4:14 a.m."/>
    <x v="56"/>
    <s v="1/5 | Baikonur Cosmodrome, Republic of Kazakhstan"/>
    <x v="0"/>
    <x v="0"/>
    <x v="0"/>
  </r>
  <r>
    <s v="Proton-M Briz-M | Raduga-1M 3"/>
    <x v="0"/>
    <s v="Khrunichev State Research and Production Space Center"/>
    <s v="Proton-M Briz-M"/>
    <s v="—"/>
    <s v="11/11/2013 11:46 p.m."/>
    <x v="56"/>
    <s v="81/24 (81P) | Baikonur Cosmodrome, Republic of Kazakhstan"/>
    <x v="0"/>
    <x v="0"/>
    <x v="0"/>
  </r>
  <r>
    <s v="Atlas V 401 | MAVEN"/>
    <x v="0"/>
    <s v="United Launch Alliance"/>
    <s v="Atlas V 401"/>
    <s v="MAVEN"/>
    <s v="11/18/2013 6:28 p.m."/>
    <x v="56"/>
    <s v="Space Launch Complex 41 | Cape Canaveral, FL, USA"/>
    <x v="1"/>
    <x v="1"/>
    <x v="1"/>
  </r>
  <r>
    <s v="Minotaur I | ORS-3"/>
    <x v="0"/>
    <s v="Orbital Sciences Corporation"/>
    <s v="Minotaur I"/>
    <s v="ORS 3 and STPSat 3"/>
    <s v="11/20/2013 1:15 a.m."/>
    <x v="56"/>
    <s v="Launch Area 0 B | Wallops Island, Virginia, USA"/>
    <x v="1"/>
    <x v="1"/>
    <x v="1"/>
  </r>
  <r>
    <s v="Long March 4C | Yaogan 19"/>
    <x v="0"/>
    <s v="China Aerospace Science and Technology Corporation"/>
    <s v="Long March 4C"/>
    <s v="—"/>
    <s v="11/20/2013 3:31 a.m."/>
    <x v="56"/>
    <s v="Unknown Pad | Taiyuan, People's Republic of China"/>
    <x v="2"/>
    <x v="2"/>
    <x v="2"/>
  </r>
  <r>
    <s v="Dnepr 1 | Multipayload mission, 33 satellites"/>
    <x v="0"/>
    <s v="ISC Kosmotras"/>
    <s v="Dnepr"/>
    <s v="—"/>
    <s v="11/21/2013 7:10 a.m."/>
    <x v="56"/>
    <s v="Yasny Launch Site ICBM silo (R 36M2/Dnepr) | Dombarovskiy, Russian Federation"/>
    <x v="3"/>
    <x v="3"/>
    <x v="3"/>
  </r>
  <r>
    <s v="Rokot / Briz-KM | Swarm A, B, C"/>
    <x v="0"/>
    <s v="Eurockot Launch Services"/>
    <s v="Rokot/Briz-KM"/>
    <s v="Swarm A, B, C"/>
    <s v="11/22/2013 12:02 p.m."/>
    <x v="56"/>
    <s v="133/3 (133L) | Plesetsk Cosmodrome, Russian Federation"/>
    <x v="3"/>
    <x v="3"/>
    <x v="3"/>
  </r>
  <r>
    <s v="Long March 2D | Shiyan Weixing 5"/>
    <x v="0"/>
    <s v="China Aerospace Science and Technology Corporation"/>
    <s v="Long March 2D"/>
    <s v="—"/>
    <s v="11/25/2013 2:12 a.m."/>
    <x v="56"/>
    <s v="Launch Area 4 (SLS-2 / 603) | Jiuquan, People's Republic of China"/>
    <x v="2"/>
    <x v="2"/>
    <x v="2"/>
  </r>
  <r>
    <s v="Soyuz-U | Progress M-21M (53P)"/>
    <x v="0"/>
    <s v="Russian Federal Space Agency (ROSCOSMOS)"/>
    <s v="Soyuz U"/>
    <s v="Progress M-21M (53P)"/>
    <s v="11/25/2013 8:53 p.m."/>
    <x v="56"/>
    <s v="31/6 | Baikonur Cosmodrome, Republic of Kazakhstan"/>
    <x v="0"/>
    <x v="0"/>
    <x v="0"/>
  </r>
  <r>
    <s v="Long March 3B | Chang'e 3 &amp; Yutu"/>
    <x v="0"/>
    <s v="China Aerospace Science and Technology Corporation"/>
    <s v="Long March 3"/>
    <s v="Chang'e 3 &amp; Yutu"/>
    <s v="12/01/2013 5:30 p.m."/>
    <x v="56"/>
    <s v="Launch Complex 2 (LC-2) | Xichang Satellite Launch Center, People's Republic of China"/>
    <x v="2"/>
    <x v="2"/>
    <x v="2"/>
  </r>
  <r>
    <s v="Falcon 9 v1.1 | SES-8"/>
    <x v="0"/>
    <s v="SpaceX"/>
    <s v="Falcon 9"/>
    <s v="SES-8"/>
    <s v="12/03/2013 9:41 p.m."/>
    <x v="56"/>
    <s v="Space Launch Complex 40 | Cape Canaveral, FL, USA"/>
    <x v="1"/>
    <x v="1"/>
    <x v="1"/>
  </r>
  <r>
    <s v="Atlas V 501 | NROL-39 (USA-247)"/>
    <x v="0"/>
    <s v="United Launch Alliance"/>
    <s v="Atlas V 501"/>
    <s v="NROL-39 (USA-247)"/>
    <s v="12/06/2013 7:14 a.m."/>
    <x v="56"/>
    <s v="Space Launch Complex 3E | Vandenberg SFB, CA, USA"/>
    <x v="1"/>
    <x v="1"/>
    <x v="1"/>
  </r>
  <r>
    <s v="Proton-M Briz-M | Inmarsat-5 F1"/>
    <x v="0"/>
    <s v="International Launch Services"/>
    <s v="Proton-M Briz-M"/>
    <s v="—"/>
    <s v="12/08/2013 12:12 p.m."/>
    <x v="56"/>
    <s v="200/39 (200L) | Baikonur Cosmodrome, Republic of Kazakhstan"/>
    <x v="0"/>
    <x v="0"/>
    <x v="0"/>
  </r>
  <r>
    <s v="Long March 4B | CBERS-3"/>
    <x v="1"/>
    <s v="China Aerospace Science and Technology Corporation"/>
    <s v="Long March 4B"/>
    <s v="CBERS-3"/>
    <s v="12/09/2013 3:26 a.m."/>
    <x v="56"/>
    <s v="Unknown Pad | Taiyuan, People's Republic of China"/>
    <x v="2"/>
    <x v="2"/>
    <x v="2"/>
  </r>
  <r>
    <s v="SpaceShipTwo | VSS Enterprise GF27"/>
    <x v="0"/>
    <s v="Virgin Galactic"/>
    <s v="SpaceShipTwo"/>
    <s v="VSS Enterprise GF27"/>
    <s v="12/11/2013 noon"/>
    <x v="56"/>
    <s v="Mojave Air and Space Port | Air launch to Suborbital flight"/>
    <x v="1"/>
    <x v="1"/>
    <x v="1"/>
  </r>
  <r>
    <s v="Soyuz STB/Fregat-MT | Gaia"/>
    <x v="0"/>
    <s v="Arianespace"/>
    <s v="Soyuz STB"/>
    <s v="Gaia"/>
    <s v="12/19/2013 9:12 a.m."/>
    <x v="56"/>
    <s v="Soyuz Launch Complex | Kourou, French Guiana"/>
    <x v="7"/>
    <x v="7"/>
    <x v="7"/>
  </r>
  <r>
    <s v="Long March 3B/E | Túpac Katari 1"/>
    <x v="0"/>
    <s v="China Aerospace Science and Technology Corporation"/>
    <s v="Long March 3"/>
    <s v="—"/>
    <s v="12/20/2013 4:42 p.m."/>
    <x v="56"/>
    <s v="Launch Complex 2 (LC-2) | Xichang Satellite Launch Center, People's Republic of China"/>
    <x v="2"/>
    <x v="2"/>
    <x v="2"/>
  </r>
  <r>
    <s v="Rokot / Briz-KM | 3 x Strela-3M (Kosmos-2488, Kosmos-2489, Kosmos-2490) &amp; Kosmos-2491"/>
    <x v="0"/>
    <s v="Russian Aerospace Defence Forces"/>
    <s v="Rokot/Briz-KM"/>
    <s v="—"/>
    <s v="12/25/2013 12:31 a.m."/>
    <x v="56"/>
    <s v="133/3 (133L) | Plesetsk Cosmodrome, Russian Federation"/>
    <x v="3"/>
    <x v="3"/>
    <x v="3"/>
  </r>
  <r>
    <s v="Proton-M Briz-M | Ekspress AM-5"/>
    <x v="0"/>
    <s v="Khrunichev State Research and Production Space Center"/>
    <s v="Proton-M Briz-M"/>
    <s v="—"/>
    <s v="12/26/2013 10:49 a.m."/>
    <x v="56"/>
    <s v="81/24 (81P) | Baikonur Cosmodrome, Republic of Kazakhstan"/>
    <x v="0"/>
    <x v="0"/>
    <x v="0"/>
  </r>
  <r>
    <s v="Soyuz 2.1v/Volga | Aist-1"/>
    <x v="0"/>
    <s v="Russian Aerospace Defence Forces"/>
    <s v="Soyuz 2-1v"/>
    <s v="—"/>
    <s v="12/28/2013 12:30 p.m."/>
    <x v="56"/>
    <s v="43/4 (43R) | Plesetsk Cosmodrome, Russian Federation"/>
    <x v="3"/>
    <x v="3"/>
    <x v="3"/>
  </r>
  <r>
    <s v="GSLV Mk II | GSAT-14"/>
    <x v="0"/>
    <s v="Indian Space Research Organization"/>
    <s v="GSLV Mk II"/>
    <s v="GSAT-14"/>
    <s v="01/05/2014 10:48 a.m."/>
    <x v="57"/>
    <s v="Satish Dhawan Space Centre Second Launch Pad | Satish Dhawan Space Centre, India"/>
    <x v="8"/>
    <x v="8"/>
    <x v="8"/>
  </r>
  <r>
    <s v="Falcon 9 v1.1 | Thaicom-6"/>
    <x v="0"/>
    <s v="SpaceX"/>
    <s v="Falcon 9"/>
    <s v="Thaicom-6"/>
    <s v="01/06/2014 10:06 p.m."/>
    <x v="57"/>
    <s v="Space Launch Complex 40 | Cape Canaveral, FL, USA"/>
    <x v="1"/>
    <x v="1"/>
    <x v="1"/>
  </r>
  <r>
    <s v="Antares 120 | Cygnus CRS Orb-1"/>
    <x v="0"/>
    <s v="Orbital Sciences Corporation"/>
    <s v="Antares 120"/>
    <s v="ORB-1"/>
    <s v="01/09/2014 6:07 p.m."/>
    <x v="57"/>
    <s v="Launch Area 0 A | Wallops Island, Virginia, USA"/>
    <x v="1"/>
    <x v="1"/>
    <x v="1"/>
  </r>
  <r>
    <s v="SpaceShipTwo | VSS Enterprise PF03"/>
    <x v="0"/>
    <s v="Virgin Galactic"/>
    <s v="SpaceShipTwo"/>
    <s v="VSS Enterprise PF03"/>
    <s v="01/10/2014 noon"/>
    <x v="57"/>
    <s v="Mojave Air and Space Port | Air launch to Suborbital flight"/>
    <x v="1"/>
    <x v="1"/>
    <x v="1"/>
  </r>
  <r>
    <s v="SpaceShipTwo | VSS Enterprise GF28"/>
    <x v="0"/>
    <s v="Virgin Galactic"/>
    <s v="SpaceShipTwo"/>
    <s v="VSS Enterprise GF28"/>
    <s v="01/17/2014 noon"/>
    <x v="57"/>
    <s v="Mojave Air and Space Port | Air launch to Suborbital flight"/>
    <x v="1"/>
    <x v="1"/>
    <x v="1"/>
  </r>
  <r>
    <s v="Atlas V 401 | TDRS-L"/>
    <x v="0"/>
    <s v="United Launch Alliance"/>
    <s v="Atlas V 401"/>
    <s v="TDRS-L"/>
    <s v="01/24/2014 2:33 a.m."/>
    <x v="57"/>
    <s v="Space Launch Complex 41 | Cape Canaveral, FL, USA"/>
    <x v="1"/>
    <x v="1"/>
    <x v="1"/>
  </r>
  <r>
    <s v="Soyuz-U | Progress M-22M (54P)"/>
    <x v="0"/>
    <s v="Russian Federal Space Agency (ROSCOSMOS)"/>
    <s v="Soyuz U"/>
    <s v="—"/>
    <s v="02/05/2014 4:23 p.m."/>
    <x v="57"/>
    <s v="1/5 | Baikonur Cosmodrome, Republic of Kazakhstan"/>
    <x v="0"/>
    <x v="0"/>
    <x v="0"/>
  </r>
  <r>
    <s v="Ariane 5 ECA | ABS-2 &amp; Athena-Fidus"/>
    <x v="0"/>
    <s v="Arianespace"/>
    <s v="Ariane 5 ECA"/>
    <s v="ABS-2 &amp; Athena-Fidus"/>
    <s v="02/06/2014 9:30 p.m."/>
    <x v="57"/>
    <s v="Ariane Launch Area 3 | Kourou, French Guiana"/>
    <x v="7"/>
    <x v="7"/>
    <x v="7"/>
  </r>
  <r>
    <s v="Proton-M/Briz-M | Türksat-4A"/>
    <x v="0"/>
    <s v="International Launch Services"/>
    <s v="Proton-M Briz-M"/>
    <s v="Türksat 4A"/>
    <s v="02/14/2014 9:09 p.m."/>
    <x v="57"/>
    <s v="81/24 (81P) | Baikonur Cosmodrome, Republic of Kazakhstan"/>
    <x v="0"/>
    <x v="0"/>
    <x v="0"/>
  </r>
  <r>
    <s v="Delta IV M+(4,2) | GPS IIF-5 (USA-248)"/>
    <x v="0"/>
    <s v="United Launch Alliance"/>
    <s v="Delta IV M+(4,2)"/>
    <s v="GPS IIF-5"/>
    <s v="02/21/2014 1:59 a.m."/>
    <x v="57"/>
    <s v="Space Launch Complex 37B | Cape Canaveral, FL, USA"/>
    <x v="1"/>
    <x v="1"/>
    <x v="1"/>
  </r>
  <r>
    <s v="H-IIA 202 | GPM-Core"/>
    <x v="0"/>
    <s v="Mitsubishi Heavy Industries"/>
    <s v="H-IIA 202"/>
    <s v="GPM Core"/>
    <s v="02/27/2014 6:37 p.m."/>
    <x v="57"/>
    <s v="Yoshinobu Launch Complex | Tanegashima, Japan"/>
    <x v="5"/>
    <x v="5"/>
    <x v="5"/>
  </r>
  <r>
    <s v="Proton-M Briz-M | Ekspress-AT1 &amp; Ekspress-AT2"/>
    <x v="0"/>
    <s v="Khrunichev State Research and Production Space Center"/>
    <s v="Proton-M Briz-M"/>
    <s v="Express AT1 &amp; AT2"/>
    <s v="03/15/2014 11:08 p.m."/>
    <x v="57"/>
    <s v="81/24 (81P) | Baikonur Cosmodrome, Republic of Kazakhstan"/>
    <x v="0"/>
    <x v="0"/>
    <x v="0"/>
  </r>
  <r>
    <s v="Ariane 5 ECA | Astra 5B &amp; Amazonas 4A"/>
    <x v="0"/>
    <s v="Arianespace"/>
    <s v="Ariane 5 ECA"/>
    <s v="ASTRA 5B"/>
    <s v="03/22/2014 10:04 p.m."/>
    <x v="57"/>
    <s v="Ariane Launch Area 3 | Kourou, French Guiana"/>
    <x v="7"/>
    <x v="7"/>
    <x v="7"/>
  </r>
  <r>
    <s v="Soyuz-2.1b/Fregat | Glonass-M (Kosmos 2494)"/>
    <x v="0"/>
    <s v="Russian Aerospace Defence Forces"/>
    <s v="Soyuz 2.1b/Fregat"/>
    <s v="Glonass-M (Kosmos 2494)"/>
    <s v="03/23/2014 10:54 p.m."/>
    <x v="57"/>
    <s v="43/4 (43R) | Plesetsk Cosmodrome, Russian Federation"/>
    <x v="3"/>
    <x v="3"/>
    <x v="3"/>
  </r>
  <r>
    <s v="Soyuz FG | Soyuz TMA-12M"/>
    <x v="0"/>
    <s v="Russian Federal Space Agency (ROSCOSMOS)"/>
    <s v="Soyuz"/>
    <s v="Soyuz TMA-12M"/>
    <s v="03/25/2014 9:17 p.m."/>
    <x v="57"/>
    <s v="1/5 | Baikonur Cosmodrome, Republic of Kazakhstan"/>
    <x v="0"/>
    <x v="0"/>
    <x v="0"/>
  </r>
  <r>
    <s v="Long March 2C | Shijian 11-06"/>
    <x v="0"/>
    <s v="China Aerospace Science and Technology Corporation"/>
    <s v="Long March 2"/>
    <s v="—"/>
    <s v="03/31/2014 2:46 a.m."/>
    <x v="57"/>
    <s v="Launch Area 4 (SLS-2 / 603) | Jiuquan, People's Republic of China"/>
    <x v="2"/>
    <x v="2"/>
    <x v="2"/>
  </r>
  <r>
    <s v="Atlas V 401 | DMSP-5D3 F19"/>
    <x v="0"/>
    <s v="United Launch Alliance"/>
    <s v="Atlas V 401"/>
    <s v="DMSP F19"/>
    <s v="04/03/2014 2:46 p.m."/>
    <x v="57"/>
    <s v="Space Launch Complex 3E | Vandenberg SFB, CA, USA"/>
    <x v="1"/>
    <x v="1"/>
    <x v="1"/>
  </r>
  <r>
    <s v="Soyuz STA/Fregat | Sentinel-1A"/>
    <x v="0"/>
    <s v="Arianespace"/>
    <s v="Soyuz STA"/>
    <s v="Sentinel-1A"/>
    <s v="04/03/2014 9:02 p.m."/>
    <x v="57"/>
    <s v="Soyuz Launch Complex | Kourou, French Guiana"/>
    <x v="7"/>
    <x v="7"/>
    <x v="7"/>
  </r>
  <r>
    <s v="PSLV XL | IRNSS-1B"/>
    <x v="0"/>
    <s v="Indian Space Research Organization"/>
    <s v="PSLV-XL"/>
    <s v="IRNSS-1B"/>
    <s v="04/04/2014 11:44 a.m."/>
    <x v="57"/>
    <s v="Satish Dhawan Space Centre First Launch Pad | Satish Dhawan Space Centre, India"/>
    <x v="8"/>
    <x v="8"/>
    <x v="8"/>
  </r>
  <r>
    <s v="Soyuz-U | Progress M-23M (55P)"/>
    <x v="0"/>
    <s v="Russian Federal Space Agency (ROSCOSMOS)"/>
    <s v="Soyuz U"/>
    <s v="Progress M-23M (55P)"/>
    <s v="04/09/2014 3:26 p.m."/>
    <x v="57"/>
    <s v="1/5 | Baikonur Cosmodrome, Republic of Kazakhstan"/>
    <x v="0"/>
    <x v="0"/>
    <x v="0"/>
  </r>
  <r>
    <s v="Shavit-2 | Ofeq-10"/>
    <x v="0"/>
    <s v="Israel Aerospace Industries"/>
    <s v="Shavit-2"/>
    <s v="—"/>
    <s v="04/09/2014 7:06 p.m."/>
    <x v="57"/>
    <s v="Unknown Pad | Palmachim Airbase, State of Israel"/>
    <x v="9"/>
    <x v="9"/>
    <x v="9"/>
  </r>
  <r>
    <s v="Atlas V 541 | NROL-67 (USA-250)"/>
    <x v="0"/>
    <s v="United Launch Alliance"/>
    <s v="Atlas V 541"/>
    <s v="NROL-67 (USA-250)"/>
    <s v="04/10/2014 5:45 p.m."/>
    <x v="57"/>
    <s v="Space Launch Complex 41 | Cape Canaveral, FL, USA"/>
    <x v="1"/>
    <x v="1"/>
    <x v="1"/>
  </r>
  <r>
    <s v="Soyuz-U | EgyptSat 2 / Ø§ÙŠØ¬ÙŠØ¨Øª Ø³Ø§Øª"/>
    <x v="0"/>
    <s v="Russian Federal Space Agency (ROSCOSMOS)"/>
    <s v="Soyuz U"/>
    <s v="EgyptSat 2"/>
    <s v="04/16/2014 4:20 p.m."/>
    <x v="57"/>
    <s v="31/6 | Baikonur Cosmodrome, Republic of Kazakhstan"/>
    <x v="0"/>
    <x v="0"/>
    <x v="0"/>
  </r>
  <r>
    <s v="Falcon 9 v1.1 | SpX CRS-3"/>
    <x v="0"/>
    <s v="SpaceX"/>
    <s v="Falcon 9"/>
    <s v="SpX CRS-3"/>
    <s v="04/18/2014 7:25 p.m."/>
    <x v="57"/>
    <s v="Space Launch Complex 40 | Cape Canaveral, FL, USA"/>
    <x v="1"/>
    <x v="1"/>
    <x v="1"/>
  </r>
  <r>
    <s v="Proton-M Briz-M | Luch 5V &amp; KazSat-3"/>
    <x v="0"/>
    <s v="Khrunichev State Research and Production Space Center"/>
    <s v="Proton-M Briz-M"/>
    <s v="Luch 5V"/>
    <s v="04/28/2014 4:25 a.m."/>
    <x v="57"/>
    <s v="81/24 (81P) | Baikonur Cosmodrome, Republic of Kazakhstan"/>
    <x v="0"/>
    <x v="0"/>
    <x v="0"/>
  </r>
  <r>
    <s v="Vega | KazEOSat 1"/>
    <x v="0"/>
    <s v="Arianespace"/>
    <s v="Vega"/>
    <s v="DZZ-HR"/>
    <s v="04/30/2014 1:35 a.m."/>
    <x v="57"/>
    <s v="Ariane Launch Area 1 | Kourou, French Guiana"/>
    <x v="7"/>
    <x v="7"/>
    <x v="7"/>
  </r>
  <r>
    <s v="Soyuz 2.1a | Kobalt-M (Kosmos 2495)"/>
    <x v="0"/>
    <s v="Russian Aerospace Defence Forces"/>
    <s v="Soyuz 2.1a"/>
    <s v="—"/>
    <s v="05/06/2014 1:49 p.m."/>
    <x v="57"/>
    <s v="43/4 (43R) | Plesetsk Cosmodrome, Russian Federation"/>
    <x v="3"/>
    <x v="3"/>
    <x v="3"/>
  </r>
  <r>
    <s v="Proton-M Briz-M | Ekspress-AM4R"/>
    <x v="1"/>
    <s v="Khrunichev State Research and Production Space Center"/>
    <s v="Proton-M Briz-M"/>
    <s v="—"/>
    <s v="05/15/2014 9:42 p.m."/>
    <x v="57"/>
    <s v="200/39 (200L) | Baikonur Cosmodrome, Republic of Kazakhstan"/>
    <x v="0"/>
    <x v="0"/>
    <x v="0"/>
  </r>
  <r>
    <s v="Delta IV M+(4,2) | GPS IIF-6 (USA-251)"/>
    <x v="0"/>
    <s v="United Launch Alliance"/>
    <s v="Delta IV M+(4,2)"/>
    <s v="GPS IIF-6"/>
    <s v="05/17/2014 12:03 a.m."/>
    <x v="57"/>
    <s v="Space Launch Complex 37B | Cape Canaveral, FL, USA"/>
    <x v="1"/>
    <x v="1"/>
    <x v="1"/>
  </r>
  <r>
    <s v="Atlas V 401 | NROL-33 (Quasar)"/>
    <x v="0"/>
    <s v="United Launch Alliance"/>
    <s v="Atlas V 401"/>
    <s v="NROL-33 (Quasar)"/>
    <s v="05/22/2014 1:09 p.m."/>
    <x v="57"/>
    <s v="Space Launch Complex 41 | Cape Canaveral, FL, USA"/>
    <x v="1"/>
    <x v="1"/>
    <x v="1"/>
  </r>
  <r>
    <s v="Rokot / Briz-KM | 3x Strela-3M (Kosmos 2496, Kosmos 2497, Kosmos 2498) &amp; Kosmos 2499"/>
    <x v="0"/>
    <s v="Russian Aerospace Defence Forces"/>
    <s v="Rokot/Briz-KM"/>
    <s v="Rodnik"/>
    <s v="05/23/2014 5:27 a.m."/>
    <x v="57"/>
    <s v="133/3 (133L) | Plesetsk Cosmodrome, Russian Federation"/>
    <x v="3"/>
    <x v="3"/>
    <x v="3"/>
  </r>
  <r>
    <s v="H-IIA 202 | ALOS-2"/>
    <x v="0"/>
    <s v="Mitsubishi Heavy Industries"/>
    <s v="H-IIA 202"/>
    <s v="ALOS-2"/>
    <s v="05/24/2014 3:05 a.m."/>
    <x v="57"/>
    <s v="Yoshinobu Launch Complex | Tanegashima, Japan"/>
    <x v="5"/>
    <x v="5"/>
    <x v="5"/>
  </r>
  <r>
    <s v="Zenit 3SL | Eutelsat 3B"/>
    <x v="0"/>
    <s v="Sea Launch"/>
    <s v="Zenit"/>
    <s v="Eutelsat 3B"/>
    <s v="05/26/2014 9:09 p.m."/>
    <x v="57"/>
    <s v="Launch Platform Odyssey | Sea Launch"/>
    <x v="12"/>
    <x v="12"/>
    <x v="12"/>
  </r>
  <r>
    <s v="Soyuz FG | Soyuz TMA-13M"/>
    <x v="0"/>
    <s v="Russian Federal Space Agency (ROSCOSMOS)"/>
    <s v="Soyuz"/>
    <s v="Soyuz TMA-13M"/>
    <s v="05/28/2014 7:57 p.m."/>
    <x v="57"/>
    <s v="1/5 | Baikonur Cosmodrome, Republic of Kazakhstan"/>
    <x v="0"/>
    <x v="0"/>
    <x v="0"/>
  </r>
  <r>
    <s v="Soyuz-2.1b/Fregat | Glonass-M (Kosmos 2500)"/>
    <x v="0"/>
    <s v="Russian Aerospace Defence Forces"/>
    <s v="Soyuz 2.1b/Fregat"/>
    <s v="Glonass-M (Kosmos 2500)"/>
    <s v="06/14/2014 5:16 p.m."/>
    <x v="57"/>
    <s v="43/4 (43R) | Plesetsk Cosmodrome, Russian Federation"/>
    <x v="3"/>
    <x v="3"/>
    <x v="3"/>
  </r>
  <r>
    <s v="Dnepr 1 | Multipayload, 37 satellites."/>
    <x v="0"/>
    <s v="ISC Kosmotras"/>
    <s v="Dnepr"/>
    <s v="—"/>
    <s v="06/19/2014 7:11 p.m."/>
    <x v="57"/>
    <s v="Yasny Launch Site ICBM silo (R 36M2/Dnepr) | Dombarovskiy, Russian Federation"/>
    <x v="3"/>
    <x v="3"/>
    <x v="3"/>
  </r>
  <r>
    <s v="PSLV-CA | SPOT-7, CanX-4, CanX-5, AISat, VELOX-I"/>
    <x v="0"/>
    <s v="Antrix Corporation Limited"/>
    <s v="PSLV"/>
    <s v="—"/>
    <s v="06/30/2014 4:22 a.m."/>
    <x v="57"/>
    <s v="Satish Dhawan Space Centre First Launch Pad | Satish Dhawan Space Centre, India"/>
    <x v="8"/>
    <x v="8"/>
    <x v="8"/>
  </r>
  <r>
    <s v="Delta II 7320-10C | OCO-2"/>
    <x v="0"/>
    <s v="United Launch Alliance"/>
    <s v="Delta II"/>
    <s v="—"/>
    <s v="07/02/2014 9:56 a.m."/>
    <x v="57"/>
    <s v="Space Launch Complex 2W | Vandenberg SFB, CA, USA"/>
    <x v="1"/>
    <x v="1"/>
    <x v="1"/>
  </r>
  <r>
    <s v="Rokot / Briz-KM | Gonets-M18, Gonets-M19, Gonets-M20"/>
    <x v="0"/>
    <s v="Russian Aerospace Defence Forces"/>
    <s v="Rokot/Briz-KM"/>
    <s v="Gonets-M18, Gonets-M19, Gonets-M20"/>
    <s v="07/03/2014 12:43 p.m."/>
    <x v="57"/>
    <s v="133/3 (133L) | Plesetsk Cosmodrome, Russian Federation"/>
    <x v="3"/>
    <x v="3"/>
    <x v="3"/>
  </r>
  <r>
    <s v="Soyuz-2.1b/Fregat | Meteor-M No.2, MKA-PN2, DX-1, UKube-1, TechDemoSat-1, SkySat-2, AISSat-2"/>
    <x v="0"/>
    <s v="Russian Federal Space Agency (ROSCOSMOS)"/>
    <s v="Soyuz 2.1b/Fregat"/>
    <s v="—"/>
    <s v="07/08/2014 3:58 p.m."/>
    <x v="57"/>
    <s v="31/6 | Baikonur Cosmodrome, Republic of Kazakhstan"/>
    <x v="0"/>
    <x v="0"/>
    <x v="0"/>
  </r>
  <r>
    <s v="Angara-1.2pp | Maiden flight (Suborbital)"/>
    <x v="0"/>
    <s v="Khrunichev State Research and Production Space Center"/>
    <s v="Angara-1.2pp"/>
    <s v="—"/>
    <s v="07/09/2014 noon"/>
    <x v="57"/>
    <s v="35 | Plesetsk Cosmodrome, Russian Federation"/>
    <x v="3"/>
    <x v="3"/>
    <x v="3"/>
  </r>
  <r>
    <s v="Soyuz STB/Fregat | O3b FM3, FM6-FM8"/>
    <x v="0"/>
    <s v="Arianespace"/>
    <s v="Soyuz STB"/>
    <s v="O3b FM3, FM6-FM8"/>
    <s v="07/10/2014 6:55 p.m."/>
    <x v="57"/>
    <s v="Soyuz Launch Complex | Kourou, French Guiana"/>
    <x v="7"/>
    <x v="7"/>
    <x v="7"/>
  </r>
  <r>
    <s v="Antares 120 | Cygnus CRS Orb-2"/>
    <x v="0"/>
    <s v="Orbital Sciences Corporation"/>
    <s v="Antares 120"/>
    <s v="Cygnus CRS Orb-2"/>
    <s v="07/13/2014 4:52 p.m."/>
    <x v="57"/>
    <s v="Launch Area 0 A | Wallops Island, Virginia, USA"/>
    <x v="1"/>
    <x v="1"/>
    <x v="1"/>
  </r>
  <r>
    <s v="Falcon 9 v1.1 | Orbcomm OG2 Mission 1"/>
    <x v="0"/>
    <s v="SpaceX"/>
    <s v="Falcon 9"/>
    <s v="Orbcomm OG2 Mission 1"/>
    <s v="07/14/2014 3:15 p.m."/>
    <x v="57"/>
    <s v="Space Launch Complex 40 | Cape Canaveral, FL, USA"/>
    <x v="1"/>
    <x v="1"/>
    <x v="1"/>
  </r>
  <r>
    <s v="Soyuz 2.1a | Foton-M No. 4"/>
    <x v="0"/>
    <s v="Russian Federal Space Agency (ROSCOSMOS)"/>
    <s v="Soyuz 2.1a"/>
    <s v="—"/>
    <s v="07/18/2014 8:50 p.m."/>
    <x v="57"/>
    <s v="31/6 | Baikonur Cosmodrome, Republic of Kazakhstan"/>
    <x v="0"/>
    <x v="0"/>
    <x v="0"/>
  </r>
  <r>
    <s v="Soyuz-U | Progress M-24M (56P)"/>
    <x v="0"/>
    <s v="Russian Federal Space Agency (ROSCOSMOS)"/>
    <s v="Soyuz U"/>
    <s v="—"/>
    <s v="07/23/2014 9:44 p.m."/>
    <x v="57"/>
    <s v="1/5 | Baikonur Cosmodrome, Republic of Kazakhstan"/>
    <x v="0"/>
    <x v="0"/>
    <x v="0"/>
  </r>
  <r>
    <s v="Delta IV M+(4,2) | AFSPC-4"/>
    <x v="0"/>
    <s v="United Launch Alliance"/>
    <s v="Delta IV M+(4,2)"/>
    <s v="—"/>
    <s v="07/28/2014 11:28 p.m."/>
    <x v="57"/>
    <s v="Space Launch Complex 37B | Cape Canaveral, FL, USA"/>
    <x v="1"/>
    <x v="1"/>
    <x v="1"/>
  </r>
  <r>
    <s v="SpaceShipTwo | VSS Enterprise GF29"/>
    <x v="0"/>
    <s v="Virgin Galactic"/>
    <s v="SpaceShipTwo"/>
    <s v="VSS Enterprise GF29"/>
    <s v="07/29/2014 noon"/>
    <x v="57"/>
    <s v="Mojave Air and Space Port | Air launch to Suborbital flight"/>
    <x v="1"/>
    <x v="1"/>
    <x v="1"/>
  </r>
  <r>
    <s v="Ariane 5 ES | ATV-5 (Georges Lemaitre)"/>
    <x v="0"/>
    <s v="Arianespace"/>
    <s v="Ariane 5 ES"/>
    <s v="ATV-5 (Georges Lemaitre)"/>
    <s v="07/29/2014 11:47 p.m."/>
    <x v="57"/>
    <s v="Ariane Launch Area 3 | Kourou, French Guiana"/>
    <x v="7"/>
    <x v="7"/>
    <x v="7"/>
  </r>
  <r>
    <s v="Atlas V 401 | GPS IIF-7 (USA-256)"/>
    <x v="0"/>
    <s v="United Launch Alliance"/>
    <s v="Atlas V 401"/>
    <s v="—"/>
    <s v="08/02/2014 3:23 a.m."/>
    <x v="57"/>
    <s v="Space Launch Complex 41 | Cape Canaveral, FL, USA"/>
    <x v="1"/>
    <x v="1"/>
    <x v="1"/>
  </r>
  <r>
    <s v="Falcon 9 v1.1 | Asiasat 8"/>
    <x v="0"/>
    <s v="SpaceX"/>
    <s v="Falcon 9"/>
    <s v="AsiaSat 8"/>
    <s v="08/05/2014 8 a.m."/>
    <x v="57"/>
    <s v="Space Launch Complex 40 | Cape Canaveral, FL, USA"/>
    <x v="1"/>
    <x v="1"/>
    <x v="1"/>
  </r>
  <r>
    <s v="Long March 4C | Yaogan 20A, Yaogan 20B, Yaogan 20C"/>
    <x v="0"/>
    <s v="China Aerospace Science and Technology Corporation"/>
    <s v="Long March 4C"/>
    <s v="—"/>
    <s v="08/09/2014 5:45 a.m."/>
    <x v="57"/>
    <s v="Launch Area 4 (SLS-2 / 603) | Jiuquan, People's Republic of China"/>
    <x v="2"/>
    <x v="2"/>
    <x v="2"/>
  </r>
  <r>
    <s v="Atlas V 401 | WorldView-3"/>
    <x v="0"/>
    <s v="United Launch Alliance"/>
    <s v="Atlas V 401"/>
    <s v="WorldView-3"/>
    <s v="08/13/2014 6:30 p.m."/>
    <x v="57"/>
    <s v="Space Launch Complex 3E | Vandenberg SFB, CA, USA"/>
    <x v="1"/>
    <x v="1"/>
    <x v="1"/>
  </r>
  <r>
    <s v="Long March 4B | Gaofen 2 &amp; Heweliusz"/>
    <x v="0"/>
    <s v="China Aerospace Science and Technology Corporation"/>
    <s v="Long March 4B"/>
    <s v="—"/>
    <s v="08/19/2014 3:15 a.m."/>
    <x v="57"/>
    <s v="Unknown Pad | Taiyuan, People's Republic of China"/>
    <x v="2"/>
    <x v="2"/>
    <x v="2"/>
  </r>
  <r>
    <s v="Soyuz STB/Fregat | Galileo FOC-1 &amp; Galileo FOC-2"/>
    <x v="2"/>
    <s v="Arianespace"/>
    <s v="Soyuz STB"/>
    <s v="Galileo FOC-1 &amp; Galileo FOC-2"/>
    <s v="08/22/2014 12:27 p.m."/>
    <x v="57"/>
    <s v="Soyuz Launch Complex | Kourou, French Guiana"/>
    <x v="7"/>
    <x v="7"/>
    <x v="7"/>
  </r>
  <r>
    <s v="SpaceShipTwo | VSS Enterprise CF02"/>
    <x v="0"/>
    <s v="Virgin Galactic"/>
    <s v="SpaceShipTwo"/>
    <s v="VSS Enterprise CF02"/>
    <s v="08/28/2014 noon"/>
    <x v="57"/>
    <s v="Mojave Air and Space Port | Air launch to Suborbital flight"/>
    <x v="1"/>
    <x v="1"/>
    <x v="1"/>
  </r>
  <r>
    <s v="Long March 2D | Chuangxin 1-04 &amp; Lingqiao"/>
    <x v="0"/>
    <s v="China Aerospace Science and Technology Corporation"/>
    <s v="Long March 2D"/>
    <s v="—"/>
    <s v="09/04/2014 12:15 a.m."/>
    <x v="57"/>
    <s v="Launch Area 4 (SLS-2 / 603) | Jiuquan, People's Republic of China"/>
    <x v="2"/>
    <x v="2"/>
    <x v="2"/>
  </r>
  <r>
    <s v="Falcon 9 v1.1 | AsiaSat 6"/>
    <x v="0"/>
    <s v="SpaceX"/>
    <s v="Falcon 9"/>
    <s v="AsiaSat 6"/>
    <s v="09/07/2014 5 a.m."/>
    <x v="57"/>
    <s v="Space Launch Complex 40 | Cape Canaveral, FL, USA"/>
    <x v="1"/>
    <x v="1"/>
    <x v="1"/>
  </r>
  <r>
    <s v="Long March 4B | Yaogan 21 &amp; Tiantuo 2"/>
    <x v="0"/>
    <s v="China Aerospace Science and Technology Corporation"/>
    <s v="Long March 4B"/>
    <s v="—"/>
    <s v="09/08/2014 3:22 a.m."/>
    <x v="57"/>
    <s v="Unknown Pad | Taiyuan, People's Republic of China"/>
    <x v="2"/>
    <x v="2"/>
    <x v="2"/>
  </r>
  <r>
    <s v="Ariane 5 ECA | MEASAT-3b &amp; Optus 10"/>
    <x v="0"/>
    <s v="Arianespace"/>
    <s v="Ariane 5 ECA"/>
    <s v="MEASAT-3b &amp; Optus 10"/>
    <s v="09/11/2014 10:05 p.m."/>
    <x v="57"/>
    <s v="Ariane Launch Area 3 | Kourou, French Guiana"/>
    <x v="7"/>
    <x v="7"/>
    <x v="7"/>
  </r>
  <r>
    <s v="Atlas V 401 | CLIO (USA-257)"/>
    <x v="0"/>
    <s v="United Launch Alliance"/>
    <s v="Atlas V 401"/>
    <s v="CLIO"/>
    <s v="09/17/2014 12:10 a.m."/>
    <x v="57"/>
    <s v="Space Launch Complex 41 | Cape Canaveral, FL, USA"/>
    <x v="1"/>
    <x v="1"/>
    <x v="1"/>
  </r>
  <r>
    <s v="Falcon 9 v1.1 | SpX CRS-4"/>
    <x v="0"/>
    <s v="SpaceX"/>
    <s v="Falcon 9"/>
    <s v="SpX CRS-4"/>
    <s v="09/21/2014 5:52 a.m."/>
    <x v="57"/>
    <s v="Space Launch Complex 40 | Cape Canaveral, FL, USA"/>
    <x v="1"/>
    <x v="1"/>
    <x v="1"/>
  </r>
  <r>
    <s v="Soyuz FG | Soyuz TMA-14M"/>
    <x v="0"/>
    <s v="Russian Federal Space Agency (ROSCOSMOS)"/>
    <s v="Soyuz"/>
    <s v="Soyuz TMA-14M"/>
    <s v="09/25/2014 8:25 p.m."/>
    <x v="57"/>
    <s v="1/5 | Baikonur Cosmodrome, Republic of Kazakhstan"/>
    <x v="0"/>
    <x v="0"/>
    <x v="0"/>
  </r>
  <r>
    <s v="Proton-M Briz-M | Olymp-K (Luch)"/>
    <x v="0"/>
    <s v="Khrunichev State Research and Production Space Center"/>
    <s v="Proton-M Briz-M"/>
    <s v="Olymp-K"/>
    <s v="09/27/2014 8:23 p.m."/>
    <x v="57"/>
    <s v="81/24 (81P) | Baikonur Cosmodrome, Republic of Kazakhstan"/>
    <x v="0"/>
    <x v="0"/>
    <x v="0"/>
  </r>
  <r>
    <s v="Long March 2C | Shijian 11-07"/>
    <x v="0"/>
    <s v="China Aerospace Science and Technology Corporation"/>
    <s v="Long March 2"/>
    <s v="—"/>
    <s v="09/28/2014 5:13 a.m."/>
    <x v="57"/>
    <s v="Launch Area 4 (SLS-2 / 603) | Jiuquan, People's Republic of China"/>
    <x v="2"/>
    <x v="2"/>
    <x v="2"/>
  </r>
  <r>
    <s v="H-IIA 202 | Himawari-8"/>
    <x v="0"/>
    <s v="Mitsubishi Heavy Industries"/>
    <s v="H-IIA 202"/>
    <s v="Himawari-8"/>
    <s v="10/07/2014 5:16 a.m."/>
    <x v="57"/>
    <s v="Yoshinobu Launch Complex | Tanegashima, Japan"/>
    <x v="5"/>
    <x v="5"/>
    <x v="5"/>
  </r>
  <r>
    <s v="SpaceShipTwo | VSS Enterprise GF30"/>
    <x v="0"/>
    <s v="Virgin Galactic"/>
    <s v="SpaceShipTwo"/>
    <s v="VSS Enterprise GF30"/>
    <s v="10/07/2014 noon"/>
    <x v="57"/>
    <s v="Mojave Air and Space Port | Air launch to Suborbital flight"/>
    <x v="1"/>
    <x v="1"/>
    <x v="1"/>
  </r>
  <r>
    <s v="PSLV XL | IRNSS-1C"/>
    <x v="0"/>
    <s v="Indian Space Research Organization"/>
    <s v="PSLV-XL"/>
    <s v="—"/>
    <s v="10/15/2014 8:02 p.m."/>
    <x v="57"/>
    <s v="Satish Dhawan Space Centre First Launch Pad | Satish Dhawan Space Centre, India"/>
    <x v="8"/>
    <x v="8"/>
    <x v="8"/>
  </r>
  <r>
    <s v="Ariane 5 ECA | Intelsat-30 &amp; ARSAT-1"/>
    <x v="0"/>
    <s v="Arianespace"/>
    <s v="Ariane 5 ECA"/>
    <s v="Intelsat 30/DLA-1 &amp; ARSAT-1"/>
    <s v="10/16/2014 9:43 p.m."/>
    <x v="57"/>
    <s v="Ariane Launch Area 3 | Kourou, French Guiana"/>
    <x v="7"/>
    <x v="7"/>
    <x v="7"/>
  </r>
  <r>
    <s v="Long March 4C | Yaogan-22"/>
    <x v="0"/>
    <s v="China Aerospace Science and Technology Corporation"/>
    <s v="Long March 4C"/>
    <s v="—"/>
    <s v="10/20/2014 6:31 a.m."/>
    <x v="57"/>
    <s v="Unknown Pad | Taiyuan, People's Republic of China"/>
    <x v="2"/>
    <x v="2"/>
    <x v="2"/>
  </r>
  <r>
    <s v="Proton-M Briz-M | Ekspress AM6"/>
    <x v="2"/>
    <s v="Khrunichev State Research and Production Space Center"/>
    <s v="Proton-M Briz-M"/>
    <s v="Ekspress AM6"/>
    <s v="10/21/2014 3:09 p.m."/>
    <x v="57"/>
    <s v="81/24 (81P) | Baikonur Cosmodrome, Republic of Kazakhstan"/>
    <x v="0"/>
    <x v="0"/>
    <x v="0"/>
  </r>
  <r>
    <s v="Long March 3C/E | Chang'e 5-T1"/>
    <x v="0"/>
    <s v="China Aerospace Science and Technology Corporation"/>
    <s v="Long March 3"/>
    <s v="—"/>
    <s v="10/23/2014 6 p.m."/>
    <x v="57"/>
    <s v="Launch Complex 2 (LC-2) | Xichang Satellite Launch Center, People's Republic of China"/>
    <x v="2"/>
    <x v="2"/>
    <x v="2"/>
  </r>
  <r>
    <s v="Long March 2C | Shijian 11-08"/>
    <x v="0"/>
    <s v="China Aerospace Science and Technology Corporation"/>
    <s v="Long March 2"/>
    <s v="—"/>
    <s v="10/27/2014 6:59 a.m."/>
    <x v="57"/>
    <s v="Launch Area 4 (SLS-2 / 603) | Jiuquan, People's Republic of China"/>
    <x v="2"/>
    <x v="2"/>
    <x v="2"/>
  </r>
  <r>
    <s v="Antares 130 | Cygnus CRS Orb-3"/>
    <x v="1"/>
    <s v="Orbital Sciences Corporation"/>
    <s v="Antares 130"/>
    <s v="Cygnus CRS Orb-3"/>
    <s v="10/28/2014 10:22 p.m."/>
    <x v="57"/>
    <s v="Launch Area 0 A | Wallops Island, Virginia, USA"/>
    <x v="1"/>
    <x v="1"/>
    <x v="1"/>
  </r>
  <r>
    <s v="Soyuz 2.1a | Progress M-25M (57P)"/>
    <x v="0"/>
    <s v="Russian Federal Space Agency (ROSCOSMOS)"/>
    <s v="Soyuz 2.1a"/>
    <s v="Progress M-25M (57P)"/>
    <s v="10/29/2014 7:09 a.m."/>
    <x v="57"/>
    <s v="31/6 | Baikonur Cosmodrome, Republic of Kazakhstan"/>
    <x v="0"/>
    <x v="0"/>
    <x v="0"/>
  </r>
  <r>
    <s v="Atlas V 401 | GPS IIF-8 (USA-258)"/>
    <x v="0"/>
    <s v="United Launch Alliance"/>
    <s v="Atlas V 401"/>
    <s v="GPS IIF-8"/>
    <s v="10/29/2014 5:21 p.m."/>
    <x v="57"/>
    <s v="Space Launch Complex 41 | Cape Canaveral, FL, USA"/>
    <x v="1"/>
    <x v="1"/>
    <x v="1"/>
  </r>
  <r>
    <s v="Soyuz-2.1a/Fregat | Meridian 7"/>
    <x v="0"/>
    <s v="Russian Aerospace Defence Forces"/>
    <s v="Soyuz 2.1a/Fregat-M"/>
    <s v="—"/>
    <s v="10/30/2014 1:42 a.m."/>
    <x v="57"/>
    <s v="43/4 (43R) | Plesetsk Cosmodrome, Russian Federation"/>
    <x v="3"/>
    <x v="3"/>
    <x v="3"/>
  </r>
  <r>
    <s v="SpaceShipTwo | VSS Enterprise PF04"/>
    <x v="1"/>
    <s v="Virgin Galactic"/>
    <s v="SpaceShipTwo"/>
    <s v="VSS Enterprise PF04"/>
    <s v="10/31/2014 noon"/>
    <x v="57"/>
    <s v="Mojave Air and Space Port | Air launch to Suborbital flight"/>
    <x v="1"/>
    <x v="1"/>
    <x v="1"/>
  </r>
  <r>
    <s v="Dnepr 1 | ASNARO"/>
    <x v="0"/>
    <s v="ISC Kosmotras"/>
    <s v="Dnepr"/>
    <s v="—"/>
    <s v="11/06/2014 7:35 a.m."/>
    <x v="57"/>
    <s v="Yasny Launch Site ICBM silo (R 36M2/Dnepr) | Dombarovskiy, Russian Federation"/>
    <x v="3"/>
    <x v="3"/>
    <x v="3"/>
  </r>
  <r>
    <s v="Long March 2C | Yaogan-23"/>
    <x v="0"/>
    <s v="China Aerospace Science and Technology Corporation"/>
    <s v="Long March 2"/>
    <s v="—"/>
    <s v="11/14/2014 6:53 p.m."/>
    <x v="57"/>
    <s v="Unknown Pad | Taiyuan, People's Republic of China"/>
    <x v="2"/>
    <x v="2"/>
    <x v="2"/>
  </r>
  <r>
    <s v="Long March 2D | Yaogan-24"/>
    <x v="0"/>
    <s v="China Aerospace Science and Technology Corporation"/>
    <s v="Long March 2D"/>
    <s v="—"/>
    <s v="11/20/2014 7:12 a.m."/>
    <x v="57"/>
    <s v="Launch Area 4 (SLS-2 / 603) | Jiuquan, People's Republic of China"/>
    <x v="2"/>
    <x v="2"/>
    <x v="2"/>
  </r>
  <r>
    <s v="Kuaizhou | Kuaizhou-2"/>
    <x v="0"/>
    <s v="China Aerospace Science and Industry Corporation"/>
    <s v="Kuaizhou"/>
    <s v="—"/>
    <s v="11/21/2014 6:37 a.m."/>
    <x v="57"/>
    <s v="Unknown Pad | Jiuquan, People's Republic of China"/>
    <x v="2"/>
    <x v="2"/>
    <x v="2"/>
  </r>
  <r>
    <s v="Soyuz FG | Soyuz TMA-15M"/>
    <x v="0"/>
    <s v="Russian Federal Space Agency (ROSCOSMOS)"/>
    <s v="Soyuz"/>
    <s v="Soyuz TMA-15M"/>
    <s v="11/23/2014 9:01 p.m."/>
    <x v="57"/>
    <s v="1/5 | Baikonur Cosmodrome, Republic of Kazakhstan"/>
    <x v="0"/>
    <x v="0"/>
    <x v="0"/>
  </r>
  <r>
    <s v="Soyuz-2.1b/Fregat | Glonass-K1 (Kosmos 2501)"/>
    <x v="0"/>
    <s v="Russian Aerospace Defence Forces"/>
    <s v="Soyuz 2.1b/Fregat"/>
    <s v="Glonass-K1 (Kosmos 2501)"/>
    <s v="11/30/2014 9:52 p.m."/>
    <x v="57"/>
    <s v="43/4 (43R) | Plesetsk Cosmodrome, Russian Federation"/>
    <x v="3"/>
    <x v="3"/>
    <x v="3"/>
  </r>
  <r>
    <s v="H-IIA 202 | Hayabusa-2"/>
    <x v="0"/>
    <s v="Mitsubishi Heavy Industries"/>
    <s v="H-IIA 202"/>
    <s v="Hayabusa-2"/>
    <s v="12/03/2014 4:22 a.m."/>
    <x v="57"/>
    <s v="Yoshinobu Launch Complex | Tanegashima, Japan"/>
    <x v="5"/>
    <x v="5"/>
    <x v="5"/>
  </r>
  <r>
    <s v="Delta IV Heavy | EFT-1"/>
    <x v="0"/>
    <s v="United Launch Alliance"/>
    <s v="Delta IV Heavy"/>
    <s v="EFT-1"/>
    <s v="12/05/2014 12:05 p.m."/>
    <x v="57"/>
    <s v="Space Launch Complex 37B | Cape Canaveral, FL, USA"/>
    <x v="1"/>
    <x v="1"/>
    <x v="1"/>
  </r>
  <r>
    <s v="Ariane 5 ECA | DirecTV-14 &amp; GSAT-16"/>
    <x v="0"/>
    <s v="Arianespace"/>
    <s v="Ariane 5 ECA"/>
    <s v="DirecTV-14 &amp; GSAT-16"/>
    <s v="12/06/2014 8:40 p.m."/>
    <x v="57"/>
    <s v="Ariane Launch Area 3 | Kourou, French Guiana"/>
    <x v="7"/>
    <x v="7"/>
    <x v="7"/>
  </r>
  <r>
    <s v="Long March 4B | CBERS-4"/>
    <x v="0"/>
    <s v="China Aerospace Science and Technology Corporation"/>
    <s v="Long March 4B"/>
    <s v="—"/>
    <s v="12/07/2014 3:26 a.m."/>
    <x v="57"/>
    <s v="Unknown Pad | Taiyuan, People's Republic of China"/>
    <x v="2"/>
    <x v="2"/>
    <x v="2"/>
  </r>
  <r>
    <s v="Long March 4C | Yaogan 25A, Yaogan 25B, Yaogan 25C"/>
    <x v="0"/>
    <s v="China Aerospace Science and Technology Corporation"/>
    <s v="Long March 4C"/>
    <s v="—"/>
    <s v="12/10/2014 7:33 p.m."/>
    <x v="57"/>
    <s v="Launch Area 4 (SLS-2 / 603) | Jiuquan, People's Republic of China"/>
    <x v="2"/>
    <x v="2"/>
    <x v="2"/>
  </r>
  <r>
    <s v="Atlas V 541 | NROL-35 (USA-259)"/>
    <x v="0"/>
    <s v="United Launch Alliance"/>
    <s v="Atlas V 541"/>
    <s v="NROL-35 (USA-259)"/>
    <s v="12/13/2014 3:19 a.m."/>
    <x v="57"/>
    <s v="Space Launch Complex 3E | Vandenberg SFB, CA, USA"/>
    <x v="1"/>
    <x v="1"/>
    <x v="1"/>
  </r>
  <r>
    <s v="Proton-M Briz-M | Yamal-401"/>
    <x v="0"/>
    <s v="International Launch Services"/>
    <s v="Proton-M Briz-M"/>
    <s v="—"/>
    <s v="12/15/2014 12:16 a.m."/>
    <x v="57"/>
    <s v="81/24 (81P) | Baikonur Cosmodrome, Republic of Kazakhstan"/>
    <x v="0"/>
    <x v="0"/>
    <x v="0"/>
  </r>
  <r>
    <s v="LVM-3 | CARE (Demo Flight)"/>
    <x v="0"/>
    <s v="Indian Space Research Organization"/>
    <s v="LVM-3 (GSLV Mk III)"/>
    <s v="CARE (Demo Flight)"/>
    <s v="12/18/2014 4 a.m."/>
    <x v="57"/>
    <s v="Satish Dhawan Space Centre Second Launch Pad | Satish Dhawan Space Centre, India"/>
    <x v="8"/>
    <x v="8"/>
    <x v="8"/>
  </r>
  <r>
    <s v="Soyuz STB/Fregat | O3b FM9-FM12"/>
    <x v="0"/>
    <s v="Arianespace"/>
    <s v="Soyuz STB"/>
    <s v="O3b FM9-FM12"/>
    <s v="12/18/2014 6:37 p.m."/>
    <x v="57"/>
    <s v="Soyuz Launch Complex | Kourou, French Guiana"/>
    <x v="7"/>
    <x v="7"/>
    <x v="7"/>
  </r>
  <r>
    <s v="Strela | Kondor-E"/>
    <x v="0"/>
    <s v="Khrunichev State Research and Production Space Center"/>
    <s v="Strela"/>
    <s v="—"/>
    <s v="12/19/2014 4:43 a.m."/>
    <x v="57"/>
    <s v="175/59 | Baikonur Cosmodrome, Republic of Kazakhstan"/>
    <x v="0"/>
    <x v="0"/>
    <x v="0"/>
  </r>
  <r>
    <s v="Angara A5/Briz-M | IPM"/>
    <x v="0"/>
    <s v="Khrunichev State Research and Production Space Center"/>
    <s v="Angara A5"/>
    <s v="—"/>
    <s v="12/23/2014 5:57 a.m."/>
    <x v="57"/>
    <s v="35/1 | Plesetsk Cosmodrome, Russian Federation"/>
    <x v="3"/>
    <x v="3"/>
    <x v="3"/>
  </r>
  <r>
    <s v="Soyuz 2-1B | Lotos-S (Kosmos 2502)"/>
    <x v="0"/>
    <s v="Russian Aerospace Defence Forces"/>
    <s v="Soyuz 2.1b"/>
    <s v="—"/>
    <s v="12/25/2014 3:01 a.m."/>
    <x v="57"/>
    <s v="43/4 (43R) | Plesetsk Cosmodrome, Russian Federation"/>
    <x v="3"/>
    <x v="3"/>
    <x v="3"/>
  </r>
  <r>
    <s v="Soyuz 2.1b | Resurs-P No.2"/>
    <x v="0"/>
    <s v="Russian Federal Space Agency (ROSCOSMOS)"/>
    <s v="Soyuz 2.1b"/>
    <s v="—"/>
    <s v="12/26/2014 6:55 p.m."/>
    <x v="57"/>
    <s v="31/6 | Baikonur Cosmodrome, Republic of Kazakhstan"/>
    <x v="0"/>
    <x v="0"/>
    <x v="0"/>
  </r>
  <r>
    <s v="Long March 4B | Yaogan-26"/>
    <x v="0"/>
    <s v="China Aerospace Science and Technology Corporation"/>
    <s v="Long March 4B"/>
    <s v="—"/>
    <s v="12/27/2014 3:22 a.m."/>
    <x v="57"/>
    <s v="Unknown Pad | Taiyuan, People's Republic of China"/>
    <x v="2"/>
    <x v="2"/>
    <x v="2"/>
  </r>
  <r>
    <s v="Proton-M Briz-M | Astra 2G"/>
    <x v="0"/>
    <s v="International Launch Services"/>
    <s v="Proton-M Briz-M"/>
    <s v="—"/>
    <s v="12/27/2014 9:37 p.m."/>
    <x v="57"/>
    <s v="200/39 (200L) | Baikonur Cosmodrome, Republic of Kazakhstan"/>
    <x v="0"/>
    <x v="0"/>
    <x v="0"/>
  </r>
  <r>
    <s v="Long March 3A | Fengyun 2-08"/>
    <x v="0"/>
    <s v="China Aerospace Science and Technology Corporation"/>
    <s v="Long March 3A"/>
    <s v="—"/>
    <s v="12/31/2014 1:02 a.m."/>
    <x v="57"/>
    <s v="Launch Complex 2 (LC-2) | Xichang Satellite Launch Center, People's Republic of China"/>
    <x v="2"/>
    <x v="2"/>
    <x v="2"/>
  </r>
  <r>
    <s v="Falcon 9 v1.1 | SpX CRS-5"/>
    <x v="0"/>
    <s v="SpaceX"/>
    <s v="Falcon 9"/>
    <s v="SpX CRS-5"/>
    <s v="01/10/2015 9:47 a.m."/>
    <x v="58"/>
    <s v="Space Launch Complex 40 | Cape Canaveral, FL, USA"/>
    <x v="1"/>
    <x v="1"/>
    <x v="1"/>
  </r>
  <r>
    <s v="Atlas V 551 | MUOS-3"/>
    <x v="0"/>
    <s v="United Launch Alliance"/>
    <s v="Atlas V 551"/>
    <s v="MUOS-3"/>
    <s v="01/21/2015 1:04 a.m."/>
    <x v="58"/>
    <s v="Space Launch Complex 41 | Cape Canaveral, FL, USA"/>
    <x v="1"/>
    <x v="1"/>
    <x v="1"/>
  </r>
  <r>
    <s v="Delta II 7320-10C | SMAP, FIREBIRD II A, FIREBIRD II B, GRIFEX, ExoCube"/>
    <x v="0"/>
    <s v="United Launch Alliance"/>
    <s v="Delta II"/>
    <s v="SMAP, FIREBIRD II A, FIREBIRD II B, GRIFEX, ExoCube"/>
    <s v="01/31/2015 2:22 p.m."/>
    <x v="58"/>
    <s v="Space Launch Complex 2W | Vandenberg SFB, CA, USA"/>
    <x v="1"/>
    <x v="1"/>
    <x v="1"/>
  </r>
  <r>
    <s v="H-IIA 202 | IGS Radar Spare"/>
    <x v="0"/>
    <s v="Mitsubishi Heavy Industries"/>
    <s v="H-IIA 202"/>
    <s v="IGS Radar Spare"/>
    <s v="02/01/2015 1:21 a.m."/>
    <x v="58"/>
    <s v="Unknown Pad | Tanegashima, Japan"/>
    <x v="5"/>
    <x v="5"/>
    <x v="5"/>
  </r>
  <r>
    <s v="Proton-M Briz-M | Inmarsat-5 F2"/>
    <x v="0"/>
    <s v="International Launch Services"/>
    <s v="Proton-M Briz-M"/>
    <s v="—"/>
    <s v="02/01/2015 12:31 p.m."/>
    <x v="58"/>
    <s v="200/39 (200L) | Baikonur Cosmodrome, Republic of Kazakhstan"/>
    <x v="0"/>
    <x v="0"/>
    <x v="0"/>
  </r>
  <r>
    <s v="Safir | Fajr"/>
    <x v="0"/>
    <s v="Iranian Space Agency"/>
    <s v="Safir"/>
    <s v="—"/>
    <s v="02/02/2015 8:50 a.m."/>
    <x v="58"/>
    <s v="Unknown Pad | Semnan Space Center, Islamic Republic of Iran"/>
    <x v="15"/>
    <x v="15"/>
    <x v="15"/>
  </r>
  <r>
    <s v="Vega | IXV"/>
    <x v="0"/>
    <s v="Arianespace"/>
    <s v="Vega"/>
    <s v="—"/>
    <s v="02/11/2015 1:40 p.m."/>
    <x v="58"/>
    <s v="Ariane Launch Area 1 | Kourou, French Guiana"/>
    <x v="7"/>
    <x v="7"/>
    <x v="7"/>
  </r>
  <r>
    <s v="Falcon 9 | DSCOVR"/>
    <x v="0"/>
    <s v="SpaceX"/>
    <s v="Falcon 9"/>
    <s v="DSCOVR"/>
    <s v="02/11/2015 11:03 p.m."/>
    <x v="58"/>
    <s v="Space Launch Complex 40 | Cape Canaveral, FL, USA"/>
    <x v="1"/>
    <x v="1"/>
    <x v="1"/>
  </r>
  <r>
    <s v="Soyuz-U | Progress M-26M"/>
    <x v="0"/>
    <s v="Russian Federal Space Agency (ROSCOSMOS)"/>
    <s v="Soyuz U"/>
    <s v="—"/>
    <s v="02/17/2015 11 a.m."/>
    <x v="58"/>
    <s v="1/5 | Baikonur Cosmodrome, Republic of Kazakhstan"/>
    <x v="0"/>
    <x v="0"/>
    <x v="0"/>
  </r>
  <r>
    <s v="Soyuz 2.1a | Bars-M (Kosmos 2503)"/>
    <x v="0"/>
    <s v="Russian Aerospace Defence Forces"/>
    <s v="Soyuz 2.1a"/>
    <s v="—"/>
    <s v="02/27/2015 11:01 a.m."/>
    <x v="58"/>
    <s v="43/4 (43R) | Plesetsk Cosmodrome, Russian Federation"/>
    <x v="3"/>
    <x v="3"/>
    <x v="3"/>
  </r>
  <r>
    <s v="Falcon 9 v1.1 | Eutelsat 115 West B &amp; ABS-3A"/>
    <x v="0"/>
    <s v="SpaceX"/>
    <s v="Falcon 9"/>
    <s v="Eutelsat 115 West B &amp; ABS-3A"/>
    <s v="03/02/2015 3:50 a.m."/>
    <x v="58"/>
    <s v="Space Launch Complex 40 | Cape Canaveral, FL, USA"/>
    <x v="1"/>
    <x v="1"/>
    <x v="1"/>
  </r>
  <r>
    <s v="Atlas V 421 | MMS"/>
    <x v="0"/>
    <s v="United Launch Alliance"/>
    <s v="Atlas V 421"/>
    <s v="—"/>
    <s v="03/13/2015 2:44 a.m."/>
    <x v="58"/>
    <s v="Space Launch Complex 41 | Cape Canaveral, FL, USA"/>
    <x v="1"/>
    <x v="1"/>
    <x v="1"/>
  </r>
  <r>
    <s v="Proton-M Briz-M | Ekspress AM7"/>
    <x v="0"/>
    <s v="Khrunichev State Research and Production Space Center"/>
    <s v="Proton-M Briz-M"/>
    <s v="—"/>
    <s v="03/18/2015 10:05 p.m."/>
    <x v="58"/>
    <s v="200/39 (200L) | Baikonur Cosmodrome, Republic of Kazakhstan"/>
    <x v="0"/>
    <x v="0"/>
    <x v="0"/>
  </r>
  <r>
    <s v="Delta IV M+(4,2) | GPS IIF-9 (USA-260)"/>
    <x v="0"/>
    <s v="United Launch Alliance"/>
    <s v="Delta IV M+(4,2)"/>
    <s v="—"/>
    <s v="03/25/2015 6:36 p.m."/>
    <x v="58"/>
    <s v="Space Launch Complex 37B | Cape Canaveral, FL, USA"/>
    <x v="1"/>
    <x v="1"/>
    <x v="1"/>
  </r>
  <r>
    <s v="Dnepr 1 | KOMPSat-3A"/>
    <x v="0"/>
    <s v="ISC Kosmotras"/>
    <s v="Dnepr"/>
    <s v="—"/>
    <s v="03/25/2015 10:08 p.m."/>
    <x v="58"/>
    <s v="Yasny Launch Site ICBM silo (R 36M2/Dnepr) | Dombarovskiy, Russian Federation"/>
    <x v="3"/>
    <x v="3"/>
    <x v="3"/>
  </r>
  <r>
    <s v="H-IIA 202 | IGS Optical 5"/>
    <x v="0"/>
    <s v="Mitsubishi Heavy Industries"/>
    <s v="H-IIA 202"/>
    <s v="—"/>
    <s v="03/26/2015 1:21 a.m."/>
    <x v="58"/>
    <s v="Unknown Pad | Tanegashima, Japan"/>
    <x v="5"/>
    <x v="5"/>
    <x v="5"/>
  </r>
  <r>
    <s v="Soyuz FG | Soyuz TMA-16M"/>
    <x v="0"/>
    <s v="Russian Federal Space Agency (ROSCOSMOS)"/>
    <s v="Soyuz"/>
    <s v="Soyuz TMA-16M"/>
    <s v="03/27/2015 7:42 p.m."/>
    <x v="58"/>
    <s v="1/5 | Baikonur Cosmodrome, Republic of Kazakhstan"/>
    <x v="0"/>
    <x v="0"/>
    <x v="0"/>
  </r>
  <r>
    <s v="Soyuz STB/Fregat | Galileo FOC-3 &amp; Galileo FOC-4"/>
    <x v="0"/>
    <s v="Arianespace"/>
    <s v="Soyuz STB"/>
    <s v="—"/>
    <s v="03/27/2015 9:46 p.m."/>
    <x v="58"/>
    <s v="Soyuz Launch Complex | Kourou, French Guiana"/>
    <x v="7"/>
    <x v="7"/>
    <x v="7"/>
  </r>
  <r>
    <s v="PSLV XL | IRNSS-1D"/>
    <x v="0"/>
    <s v="Indian Space Research Organization"/>
    <s v="PSLV-XL"/>
    <s v="—"/>
    <s v="03/28/2015 11:49 a.m."/>
    <x v="58"/>
    <s v="Satish Dhawan Space Centre First Launch Pad | Satish Dhawan Space Centre, India"/>
    <x v="8"/>
    <x v="8"/>
    <x v="8"/>
  </r>
  <r>
    <s v="Long March 3C / YZ-1 | BDS I1-S"/>
    <x v="0"/>
    <s v="China Aerospace Science and Technology Corporation"/>
    <s v="Long March 3C/YZ-1"/>
    <s v="—"/>
    <s v="03/30/2015 1:52 p.m."/>
    <x v="58"/>
    <s v="Unknown Pad | Xichang Satellite Launch Center, People's Republic of China"/>
    <x v="2"/>
    <x v="2"/>
    <x v="2"/>
  </r>
  <r>
    <s v="Rokot / Briz-KM | Gonets M-21, Gonets M-22, Gonets M-23, Kosmos 2504"/>
    <x v="0"/>
    <s v="Russian Aerospace Defence Forces"/>
    <s v="Rokot/Briz-KM"/>
    <s v="Gonets M-21, Gonets M-22, Gonets M-23, Kosmos 2504"/>
    <s v="03/31/2015 1:47 p.m."/>
    <x v="58"/>
    <s v="133/3 (133L) | Plesetsk Cosmodrome, Russian Federation"/>
    <x v="3"/>
    <x v="3"/>
    <x v="3"/>
  </r>
  <r>
    <s v="Falcon 9 v1.1 | SpX CRS-6"/>
    <x v="0"/>
    <s v="SpaceX"/>
    <s v="Falcon 9"/>
    <s v="SpX CRS-6"/>
    <s v="04/14/2015 8:10 p.m."/>
    <x v="58"/>
    <s v="Space Launch Complex 40 | Cape Canaveral, FL, USA"/>
    <x v="1"/>
    <x v="1"/>
    <x v="1"/>
  </r>
  <r>
    <s v="Ariane 5 ECA | Thor-7 &amp; SICRAL-2"/>
    <x v="0"/>
    <s v="Arianespace"/>
    <s v="Ariane 5 ECA"/>
    <s v="Thor-7 &amp; SICRAL-2"/>
    <s v="04/26/2015 8 p.m."/>
    <x v="58"/>
    <s v="Ariane Launch Area 3 | Kourou, French Guiana"/>
    <x v="7"/>
    <x v="7"/>
    <x v="7"/>
  </r>
  <r>
    <s v="Falcon 9 v1.1 | TürkmenÄlem 52E/MonacoSAT"/>
    <x v="0"/>
    <s v="SpaceX"/>
    <s v="Falcon 9"/>
    <s v="TurkmenÃ„lem52E/MonacoSAT"/>
    <s v="04/27/2015 11:03 p.m."/>
    <x v="58"/>
    <s v="Space Launch Complex 40 | Cape Canaveral, FL, USA"/>
    <x v="1"/>
    <x v="1"/>
    <x v="1"/>
  </r>
  <r>
    <s v="Soyuz 2.1a | Progress M-27M"/>
    <x v="1"/>
    <s v="Russian Federal Space Agency (ROSCOSMOS)"/>
    <s v="Soyuz 2.1a"/>
    <s v="—"/>
    <s v="04/28/2015 7:09 a.m."/>
    <x v="58"/>
    <s v="31/6 | Baikonur Cosmodrome, Republic of Kazakhstan"/>
    <x v="0"/>
    <x v="0"/>
    <x v="0"/>
  </r>
  <r>
    <s v="New Shepard | NS-1"/>
    <x v="0"/>
    <s v="Blue Origin"/>
    <s v="New Shepard"/>
    <s v="NS-1"/>
    <s v="04/29/2015 5:06 p.m."/>
    <x v="58"/>
    <s v="West Texas Suborbital Launch Site/ Corn Ranch | Corn Ranch, USA"/>
    <x v="1"/>
    <x v="1"/>
    <x v="1"/>
  </r>
  <r>
    <s v="Proton-M Briz-M | Mexsat-1"/>
    <x v="1"/>
    <s v="International Launch Services"/>
    <s v="Proton-M Briz-M"/>
    <s v="—"/>
    <s v="05/16/2015 5:47 a.m."/>
    <x v="58"/>
    <s v="200/39 (200L) | Baikonur Cosmodrome, Republic of Kazakhstan"/>
    <x v="0"/>
    <x v="0"/>
    <x v="0"/>
  </r>
  <r>
    <s v="Atlas V 501 | OTV-4 (X-37B) (USA 261) (AFSPC-5) &amp; ULTRASat cubesat deployer"/>
    <x v="0"/>
    <s v="United Launch Alliance"/>
    <s v="Atlas V 501"/>
    <s v="OTV-4 (X-37B) (USA 261) ( AFSPC-5) &amp; ULTRASat cubesat deployer"/>
    <s v="05/20/2015 3:05 p.m."/>
    <x v="58"/>
    <s v="Space Launch Complex 41 | Cape Canaveral, FL, USA"/>
    <x v="1"/>
    <x v="1"/>
    <x v="1"/>
  </r>
  <r>
    <s v="Ariane 5 ECA | DirecTV 15 &amp; Sky Mexico 1"/>
    <x v="0"/>
    <s v="Arianespace"/>
    <s v="Ariane 5 ECA"/>
    <s v="DirecTV 15 &amp; Sky Mexico 1"/>
    <s v="05/27/2015 9:16 p.m."/>
    <x v="58"/>
    <s v="Ariane Launch Area 3 | Kourou, French Guiana"/>
    <x v="7"/>
    <x v="7"/>
    <x v="7"/>
  </r>
  <r>
    <s v="Soyuz 2.1a | Kobalt-M (Kosmos 2505)"/>
    <x v="0"/>
    <s v="Russian Aerospace Defence Forces"/>
    <s v="Soyuz 2.1a"/>
    <s v="—"/>
    <s v="06/05/2015 3:23 p.m."/>
    <x v="58"/>
    <s v="Unknown Pad | Plesetsk Cosmodrome, Russian Federation"/>
    <x v="3"/>
    <x v="3"/>
    <x v="3"/>
  </r>
  <r>
    <s v="Vega | Sentinel-2A"/>
    <x v="0"/>
    <s v="Arianespace"/>
    <s v="Vega"/>
    <s v="—"/>
    <s v="06/23/2015 1:51 a.m."/>
    <x v="58"/>
    <s v="Ariane Launch Area 1 | Kourou, French Guiana"/>
    <x v="7"/>
    <x v="7"/>
    <x v="7"/>
  </r>
  <r>
    <s v="Soyuz | Persona (Kosmos 2506)"/>
    <x v="0"/>
    <s v="Russian Aerospace Defence Forces"/>
    <s v="Soyuz 2.1b"/>
    <s v="Persona"/>
    <s v="06/23/2015 4:44 p.m."/>
    <x v="58"/>
    <s v="43/4 (43R) | Plesetsk Cosmodrome, Russian Federation"/>
    <x v="3"/>
    <x v="3"/>
    <x v="3"/>
  </r>
  <r>
    <s v="Long March 4B | Gaofen 8 (allegedly)"/>
    <x v="0"/>
    <s v="China Aerospace Science and Technology Corporation"/>
    <s v="Long March 4B"/>
    <s v="—"/>
    <s v="06/26/2015 6:22 a.m."/>
    <x v="58"/>
    <s v="Unknown Pad | Taiyuan, People's Republic of China"/>
    <x v="2"/>
    <x v="2"/>
    <x v="2"/>
  </r>
  <r>
    <s v="Falcon 9 v1.1 | SpX CRS-7"/>
    <x v="1"/>
    <s v="SpaceX"/>
    <s v="Falcon 9"/>
    <s v="SpX CRS-7"/>
    <s v="06/28/2015 2:21 p.m."/>
    <x v="58"/>
    <s v="Space Launch Complex 40 | Cape Canaveral, FL, USA"/>
    <x v="1"/>
    <x v="1"/>
    <x v="1"/>
  </r>
  <r>
    <s v="Soyuz U | Progress M-28M (60P)"/>
    <x v="0"/>
    <s v="Russian Federal Space Agency (ROSCOSMOS)"/>
    <s v="Soyuz U"/>
    <s v="Progress M-28M (60P)"/>
    <s v="07/03/2015 4:55 a.m."/>
    <x v="58"/>
    <s v="1/5 | Baikonur Cosmodrome, Republic of Kazakhstan"/>
    <x v="0"/>
    <x v="0"/>
    <x v="0"/>
  </r>
  <r>
    <s v="PSLV XL | DMC-3A, DMC-3B, DMC-3C, CBNT-1 &amp; DeOrbitSAIL"/>
    <x v="0"/>
    <s v="Antrix Corporation Limited"/>
    <s v="PSLV-XL"/>
    <s v="DMC-3, CBNT-1 &amp; DeOrbitSAIL"/>
    <s v="07/10/2015 4:28 p.m."/>
    <x v="58"/>
    <s v="Satish Dhawan Space Centre First Launch Pad | Satish Dhawan Space Centre, India"/>
    <x v="8"/>
    <x v="8"/>
    <x v="8"/>
  </r>
  <r>
    <s v="Atlas V 401 | GPS IIF-10 (USA-262)"/>
    <x v="0"/>
    <s v="United Launch Alliance"/>
    <s v="Atlas V 401"/>
    <s v="GPS IIF-10"/>
    <s v="07/15/2015 3:36 p.m."/>
    <x v="58"/>
    <s v="Space Launch Complex 41 | Cape Canaveral, FL, USA"/>
    <x v="1"/>
    <x v="1"/>
    <x v="1"/>
  </r>
  <r>
    <s v="Ariane 5 ECA | Star One C4 &amp; MSG 4"/>
    <x v="0"/>
    <s v="Arianespace"/>
    <s v="Ariane 5 ECA"/>
    <s v="Star One C4 &amp; MSG 4"/>
    <s v="07/15/2015 9:42 p.m."/>
    <x v="58"/>
    <s v="Ariane Launch Area 3 | Kourou, French Guiana"/>
    <x v="7"/>
    <x v="7"/>
    <x v="7"/>
  </r>
  <r>
    <s v="Soyuz-FG | Soyuz TMA-17M"/>
    <x v="0"/>
    <s v="Russian Federal Space Agency (ROSCOSMOS)"/>
    <s v="Soyuz"/>
    <s v="ISS 44"/>
    <s v="07/22/2015 9:02 p.m."/>
    <x v="58"/>
    <s v="1/5 | Baikonur Cosmodrome, Republic of Kazakhstan"/>
    <x v="0"/>
    <x v="0"/>
    <x v="0"/>
  </r>
  <r>
    <s v="Delta IV M+(5,4) | WGS-7 (USA-263)"/>
    <x v="0"/>
    <s v="United Launch Alliance"/>
    <s v="Delta IV M+(5,4)"/>
    <s v="WGS-7 (USA-263)"/>
    <s v="07/24/2015 12:07 a.m."/>
    <x v="58"/>
    <s v="Space Launch Complex 37B | Cape Canaveral, FL, USA"/>
    <x v="1"/>
    <x v="1"/>
    <x v="1"/>
  </r>
  <r>
    <s v="Long March 3B / YZ-1 | BDS M1-S &amp; BDS M2-S"/>
    <x v="0"/>
    <s v="China Aerospace Science and Technology Corporation"/>
    <s v="Long March 3B/YZ-1"/>
    <s v="BDS-3 M1 &amp; BDS-3 M2"/>
    <s v="07/25/2015 12:29 p.m."/>
    <x v="58"/>
    <s v="Launch Complex 2 (LC-2) | Xichang Satellite Launch Center, People's Republic of China"/>
    <x v="2"/>
    <x v="2"/>
    <x v="2"/>
  </r>
  <r>
    <s v="H-IIB 304 | Kounotori 5 (HTV-5)"/>
    <x v="0"/>
    <s v="Mitsubishi Heavy Industries"/>
    <s v="H-IIB"/>
    <s v="Kounotori 5 (HTV-5)"/>
    <s v="08/19/2015 11:50 a.m."/>
    <x v="58"/>
    <s v="Osaki Y LP2 | Tanegashima, Japan"/>
    <x v="5"/>
    <x v="5"/>
    <x v="5"/>
  </r>
  <r>
    <s v="Ariane 5 ECA | Eutelsat 8 West B &amp; Intelsat 34"/>
    <x v="0"/>
    <s v="Arianespace"/>
    <s v="Ariane 5 ECA"/>
    <s v="Eutelsat 8 West B &amp; Intelsat 34"/>
    <s v="08/20/2015 8:34 p.m."/>
    <x v="58"/>
    <s v="Ariane Launch Area 3 | Kourou, French Guiana"/>
    <x v="7"/>
    <x v="7"/>
    <x v="7"/>
  </r>
  <r>
    <s v="Long March 4C | Yaogan-27"/>
    <x v="0"/>
    <s v="China Aerospace Science and Technology Corporation"/>
    <s v="Long March 4C"/>
    <s v="—"/>
    <s v="08/27/2015 2:31 a.m."/>
    <x v="58"/>
    <s v="Unknown Pad | Taiyuan, People's Republic of China"/>
    <x v="2"/>
    <x v="2"/>
    <x v="2"/>
  </r>
  <r>
    <s v="GSLV Mk II | GSAT-6"/>
    <x v="0"/>
    <s v="Indian Space Research Organization"/>
    <s v="GSLV Mk II"/>
    <s v="—"/>
    <s v="08/27/2015 11:22 a.m."/>
    <x v="58"/>
    <s v="Satish Dhawan Space Centre Second Launch Pad | Satish Dhawan Space Centre, India"/>
    <x v="8"/>
    <x v="8"/>
    <x v="8"/>
  </r>
  <r>
    <s v="Proton-M Briz-M | Inmarsat-5 F3"/>
    <x v="0"/>
    <s v="International Launch Services"/>
    <s v="Proton-M Briz-M"/>
    <s v="Inmarsat-5 F3"/>
    <s v="08/28/2015 11:44 a.m."/>
    <x v="58"/>
    <s v="200/39 (200L) | Baikonur Cosmodrome, Republic of Kazakhstan"/>
    <x v="0"/>
    <x v="0"/>
    <x v="0"/>
  </r>
  <r>
    <s v="Soyuz FG | Soyuz TMA-18M"/>
    <x v="0"/>
    <s v="Russian Federal Space Agency (ROSCOSMOS)"/>
    <s v="Soyuz"/>
    <s v="Soyuz TMA-18M"/>
    <s v="09/02/2015 4:37 a.m."/>
    <x v="58"/>
    <s v="1/5 | Baikonur Cosmodrome, Republic of Kazakhstan"/>
    <x v="0"/>
    <x v="0"/>
    <x v="0"/>
  </r>
  <r>
    <s v="Atlas V 551 | MUOS-4"/>
    <x v="0"/>
    <s v="United Launch Alliance"/>
    <s v="Atlas V 551"/>
    <s v="MUOS-4"/>
    <s v="09/02/2015 10:18 a.m."/>
    <x v="58"/>
    <s v="Space Launch Complex 41 | Cape Canaveral, FL, USA"/>
    <x v="1"/>
    <x v="1"/>
    <x v="1"/>
  </r>
  <r>
    <s v="Soyuz STB/Fregat | Galileo FOC-5 &amp; Galileo FOC-6"/>
    <x v="0"/>
    <s v="Arianespace"/>
    <s v="Soyuz STB"/>
    <s v="—"/>
    <s v="09/11/2015 2:08 a.m."/>
    <x v="58"/>
    <s v="Soyuz Launch Complex | Kourou, French Guiana"/>
    <x v="7"/>
    <x v="7"/>
    <x v="7"/>
  </r>
  <r>
    <s v="Long March 3B/E | TJS-1 (TJSW-1)"/>
    <x v="0"/>
    <s v="China Aerospace Science and Technology Corporation"/>
    <s v="Long March 3"/>
    <s v="—"/>
    <s v="09/12/2015 3:42 p.m."/>
    <x v="58"/>
    <s v="Launch Complex 2 (LC-2) | Xichang Satellite Launch Center, People's Republic of China"/>
    <x v="2"/>
    <x v="2"/>
    <x v="2"/>
  </r>
  <r>
    <s v="Long March 2D | Gaofen 9"/>
    <x v="0"/>
    <s v="China Aerospace Science and Technology Corporation"/>
    <s v="Long March 2D"/>
    <s v="—"/>
    <s v="09/14/2015 4:42 a.m."/>
    <x v="58"/>
    <s v="Launch Area 4 (SLS-2 / 603) | Jiuquan, People's Republic of China"/>
    <x v="2"/>
    <x v="2"/>
    <x v="2"/>
  </r>
  <r>
    <s v="Proton-M/Blok DM-03 | Ekspress AM8"/>
    <x v="0"/>
    <s v="Khrunichev State Research and Production Space Center"/>
    <s v="Proton-M"/>
    <s v="—"/>
    <s v="09/14/2015 7 p.m."/>
    <x v="58"/>
    <s v="81/24 (81P) | Baikonur Cosmodrome, Republic of Kazakhstan"/>
    <x v="0"/>
    <x v="0"/>
    <x v="0"/>
  </r>
  <r>
    <s v="Long March 6 | 20 Amateur satellites"/>
    <x v="0"/>
    <s v="China Aerospace Science and Technology Corporation"/>
    <s v="Long March 6"/>
    <s v="—"/>
    <s v="09/19/2015 11:01 p.m."/>
    <x v="58"/>
    <s v="Launch Complex 16 | Taiyuan, People's Republic of China"/>
    <x v="2"/>
    <x v="2"/>
    <x v="2"/>
  </r>
  <r>
    <s v="Rokot / Briz-KM | 3 x Strela-3M (Kosmos 2507, Kosmos 2508, Kosmos 2509)"/>
    <x v="0"/>
    <s v="Russian Space Forces"/>
    <s v="Rokot/Briz-KM"/>
    <s v="—"/>
    <s v="09/23/2015 9:59 p.m."/>
    <x v="58"/>
    <s v="133/3 (133L) | Plesetsk Cosmodrome, Russian Federation"/>
    <x v="3"/>
    <x v="3"/>
    <x v="3"/>
  </r>
  <r>
    <s v="Long March 11 | SECM-1 ( Pujiang-1, Tianwang 1A, Tianwang 1B, Tianwang 1C )"/>
    <x v="0"/>
    <s v="China Aerospace Science and Technology Corporation"/>
    <s v="Long March 11"/>
    <s v="—"/>
    <s v="09/25/2015 1:41 a.m."/>
    <x v="58"/>
    <s v="Unknown Pad | Jiuquan, People's Republic of China"/>
    <x v="2"/>
    <x v="2"/>
    <x v="2"/>
  </r>
  <r>
    <s v="PSLV XL | Astrosat"/>
    <x v="0"/>
    <s v="Indian Space Research Organization"/>
    <s v="PSLV-XL"/>
    <s v="—"/>
    <s v="09/28/2015 4:30 a.m."/>
    <x v="58"/>
    <s v="Satish Dhawan Space Centre First Launch Pad | Satish Dhawan Space Centre, India"/>
    <x v="8"/>
    <x v="8"/>
    <x v="8"/>
  </r>
  <r>
    <s v="Long March 3B/E | BDS I2-S"/>
    <x v="0"/>
    <s v="China Aerospace Science and Technology Corporation"/>
    <s v="Long March 3"/>
    <s v="—"/>
    <s v="09/29/2015 11:13 p.m."/>
    <x v="58"/>
    <s v="Launch Complex 3 ( LC-3 ) ( LA-1 ) | Xichang Satellite Launch Center, People's Republic of China"/>
    <x v="2"/>
    <x v="2"/>
    <x v="2"/>
  </r>
  <r>
    <s v="Ariane 5 ECA | Sky Muster I (NBN-Co 1A) &amp; ARSAT-2"/>
    <x v="0"/>
    <s v="Arianespace"/>
    <s v="Ariane 5 ECA"/>
    <s v="Sky Muster I (NBN-Co 1A) &amp; ARSAT-2"/>
    <s v="09/30/2015 8:30 p.m."/>
    <x v="58"/>
    <s v="Ariane Launch Area 3 | Kourou, French Guiana"/>
    <x v="7"/>
    <x v="7"/>
    <x v="7"/>
  </r>
  <r>
    <s v="Soyuz-U | Progress M-29M (61P)"/>
    <x v="0"/>
    <s v="Russian Federal Space Agency (ROSCOSMOS)"/>
    <s v="Soyuz U"/>
    <s v="—"/>
    <s v="10/01/2015 4:49 p.m."/>
    <x v="58"/>
    <s v="1/5 | Baikonur Cosmodrome, Republic of Kazakhstan"/>
    <x v="0"/>
    <x v="0"/>
    <x v="0"/>
  </r>
  <r>
    <s v="Atlas V 421 | Mexsat-2 (Morelos III)"/>
    <x v="0"/>
    <s v="United Launch Alliance"/>
    <s v="Atlas V 421"/>
    <s v="—"/>
    <s v="10/02/2015 10:28 a.m."/>
    <x v="58"/>
    <s v="Space Launch Complex 41 | Cape Canaveral, FL, USA"/>
    <x v="1"/>
    <x v="1"/>
    <x v="1"/>
  </r>
  <r>
    <s v="Long March 2D | Jilin-1"/>
    <x v="0"/>
    <s v="China Aerospace Science and Technology Corporation"/>
    <s v="Long March 2D"/>
    <s v="Jilin-1"/>
    <s v="10/07/2015 4:13 a.m."/>
    <x v="58"/>
    <s v="Launch Area 4 (SLS-2 / 603) | Jiuquan, People's Republic of China"/>
    <x v="2"/>
    <x v="2"/>
    <x v="2"/>
  </r>
  <r>
    <s v="Atlas V 401 | NROL-55 (Multipayload mission)"/>
    <x v="0"/>
    <s v="United Launch Alliance"/>
    <s v="Atlas V 401"/>
    <s v="NROL-55 (Multipayload mission)"/>
    <s v="10/08/2015 12:49 p.m."/>
    <x v="58"/>
    <s v="Space Launch Complex 3E | Vandenberg SFB, CA, USA"/>
    <x v="1"/>
    <x v="1"/>
    <x v="1"/>
  </r>
  <r>
    <s v="Long March 3B/E | APStar-9"/>
    <x v="0"/>
    <s v="China Aerospace Science and Technology Corporation"/>
    <s v="Long March 3"/>
    <s v="—"/>
    <s v="10/16/2015 4:16 p.m."/>
    <x v="58"/>
    <s v="Unknown Pad | Xichang Satellite Launch Center, People's Republic of China"/>
    <x v="2"/>
    <x v="2"/>
    <x v="2"/>
  </r>
  <r>
    <s v="Proton-M/Briz-M | Türksat 4B"/>
    <x v="0"/>
    <s v="International Launch Services"/>
    <s v="Proton-M Briz-M"/>
    <s v="Türksat 4B"/>
    <s v="10/16/2015 8:40 p.m."/>
    <x v="58"/>
    <s v="200/39 (200L) | Baikonur Cosmodrome, Republic of Kazakhstan"/>
    <x v="0"/>
    <x v="0"/>
    <x v="0"/>
  </r>
  <r>
    <s v="Long March 2D | Tianhui-1C"/>
    <x v="0"/>
    <s v="China Aerospace Science and Technology Corporation"/>
    <s v="Long March 2D"/>
    <s v="—"/>
    <s v="10/26/2015 7:10 a.m."/>
    <x v="58"/>
    <s v="Launch Area 4 (SLS-2 / 603) | Jiuquan, People's Republic of China"/>
    <x v="2"/>
    <x v="2"/>
    <x v="2"/>
  </r>
  <r>
    <s v="Atlas V 401 | GPS IIF-11 (USA-265)"/>
    <x v="0"/>
    <s v="United Launch Alliance"/>
    <s v="Atlas V 401"/>
    <s v="GPS IIF-11"/>
    <s v="10/31/2015 4:13 p.m."/>
    <x v="58"/>
    <s v="Space Launch Complex 41 | Cape Canaveral, FL, USA"/>
    <x v="1"/>
    <x v="1"/>
    <x v="1"/>
  </r>
  <r>
    <s v="Long March 3B/E | Zhongxing-2C (Chinasat-2C)"/>
    <x v="0"/>
    <s v="China Aerospace Science and Technology Corporation"/>
    <s v="Long March 3"/>
    <s v="—"/>
    <s v="11/03/2015 4:25 p.m."/>
    <x v="58"/>
    <s v="Unknown Pad | Xichang Satellite Launch Center, People's Republic of China"/>
    <x v="2"/>
    <x v="2"/>
    <x v="2"/>
  </r>
  <r>
    <s v="SPARK | ORS-4"/>
    <x v="1"/>
    <s v="Sandia National Laboratories"/>
    <s v="SPARK"/>
    <s v="—"/>
    <s v="11/04/2015 3:45 a.m."/>
    <x v="58"/>
    <s v="LP-41 | Kauai, USA"/>
    <x v="1"/>
    <x v="1"/>
    <x v="1"/>
  </r>
  <r>
    <s v="Long March 4B | Yaogan-28"/>
    <x v="0"/>
    <s v="China Aerospace Science and Technology Corporation"/>
    <s v="Long March 4B"/>
    <s v="—"/>
    <s v="11/08/2015 7:06 a.m."/>
    <x v="58"/>
    <s v="Unknown Pad | Taiyuan, People's Republic of China"/>
    <x v="2"/>
    <x v="2"/>
    <x v="2"/>
  </r>
  <r>
    <s v="Ariane 5 ECA | Arabsat 6B &amp; GSAT-15"/>
    <x v="0"/>
    <s v="Arianespace"/>
    <s v="Ariane 5 ECA"/>
    <s v="Arabsat 6B &amp; GSAT-15"/>
    <s v="11/10/2015 9:34 p.m."/>
    <x v="58"/>
    <s v="Ariane Launch Area 3 | Kourou, French Guiana"/>
    <x v="7"/>
    <x v="7"/>
    <x v="7"/>
  </r>
  <r>
    <s v="Soyuz-2.1b/Fregat | EKS (Tundra) (Kosmos 2510)"/>
    <x v="0"/>
    <s v="Russian Space Forces"/>
    <s v="Soyuz 2.1b/Fregat"/>
    <s v="EKS (Tundra) (Kosmos 2510)"/>
    <s v="11/17/2015 6:33 a.m."/>
    <x v="58"/>
    <s v="43/4 (43R) | Plesetsk Cosmodrome, Russian Federation"/>
    <x v="3"/>
    <x v="3"/>
    <x v="3"/>
  </r>
  <r>
    <s v="Long March 3B/E | LaoSat-1"/>
    <x v="0"/>
    <s v="China Aerospace Science and Technology Corporation"/>
    <s v="Long March 3"/>
    <s v="LaoSat-1"/>
    <s v="11/20/2015 4:07 p.m."/>
    <x v="58"/>
    <s v="Launch Complex 3 ( LC-3 ) ( LA-1 ) | Xichang Satellite Launch Center, People's Republic of China"/>
    <x v="2"/>
    <x v="2"/>
    <x v="2"/>
  </r>
  <r>
    <s v="New Shepard | NS-2"/>
    <x v="0"/>
    <s v="Blue Origin"/>
    <s v="New Shepard"/>
    <s v="NS-2"/>
    <s v="11/23/2015 5:21 p.m."/>
    <x v="58"/>
    <s v="West Texas Suborbital Launch Site/ Corn Ranch | Corn Ranch, USA"/>
    <x v="1"/>
    <x v="1"/>
    <x v="1"/>
  </r>
  <r>
    <s v="H-IIA 204 | Telstar 12 VANTAGE"/>
    <x v="0"/>
    <s v="Mitsubishi Heavy Industries"/>
    <s v="H-IIA"/>
    <s v="Telstar 12 VANTAGE"/>
    <s v="11/24/2015 6:50 a.m."/>
    <x v="58"/>
    <s v="Unknown Pad | Tanegashima, Japan"/>
    <x v="5"/>
    <x v="5"/>
    <x v="5"/>
  </r>
  <r>
    <s v="Long March 4C | Yaogan-29"/>
    <x v="0"/>
    <s v="China Aerospace Science and Technology Corporation"/>
    <s v="Long March 4C"/>
    <s v="—"/>
    <s v="11/26/2015 9:24 p.m."/>
    <x v="58"/>
    <s v="Unknown Pad | Taiyuan, People's Republic of China"/>
    <x v="2"/>
    <x v="2"/>
    <x v="2"/>
  </r>
  <r>
    <s v="Vega | LISA Pathfinder"/>
    <x v="0"/>
    <s v="Arianespace"/>
    <s v="Vega"/>
    <s v="LISA Pathfinder"/>
    <s v="12/03/2015 4:04 a.m."/>
    <x v="58"/>
    <s v="Ariane Launch Area 1 | Kourou, French Guiana"/>
    <x v="7"/>
    <x v="7"/>
    <x v="7"/>
  </r>
  <r>
    <s v="Soyuz 2.1v/Volga | Kanopus-ST (Kosmos 2511) &amp; KYuA-1 (Kosmos 2512)"/>
    <x v="1"/>
    <s v="Russian Space Forces"/>
    <s v="Soyuz 2-1v"/>
    <s v="—"/>
    <s v="12/05/2015 2:09 p.m."/>
    <x v="58"/>
    <s v="43/4 (43R) | Plesetsk Cosmodrome, Russian Federation"/>
    <x v="3"/>
    <x v="3"/>
    <x v="3"/>
  </r>
  <r>
    <s v="Atlas V 401 | Cygnus CRS Orb-4 (S.S. Deke Slayton II)"/>
    <x v="0"/>
    <s v="United Launch Alliance"/>
    <s v="Atlas V 401"/>
    <s v="Cygnus CRS Orb-4 (S.S. Deke Slayton II)"/>
    <s v="12/06/2015 9:44 p.m."/>
    <x v="58"/>
    <s v="Space Launch Complex 41 | Cape Canaveral, FL, USA"/>
    <x v="1"/>
    <x v="1"/>
    <x v="1"/>
  </r>
  <r>
    <s v="Long March 3B/E | ChinaSat-1C"/>
    <x v="0"/>
    <s v="China Aerospace Science and Technology Corporation"/>
    <s v="Long March 3"/>
    <s v="—"/>
    <s v="12/09/2015 4:46 p.m."/>
    <x v="58"/>
    <s v="Unknown Pad | Xichang Satellite Launch Center, People's Republic of China"/>
    <x v="2"/>
    <x v="2"/>
    <x v="2"/>
  </r>
  <r>
    <s v="Zenit-3F | Elektro-L No.2"/>
    <x v="0"/>
    <s v="Russian Federal Space Agency (ROSCOSMOS)"/>
    <s v="Zenit 3F"/>
    <s v="Electro-L No.2"/>
    <s v="12/11/2015 1:45 p.m."/>
    <x v="58"/>
    <s v="45/1 | Baikonur Cosmodrome, Republic of Kazakhstan"/>
    <x v="0"/>
    <x v="0"/>
    <x v="0"/>
  </r>
  <r>
    <s v="Proton-M Briz-M | Garpun No. 12L (Kosmos-2513)"/>
    <x v="0"/>
    <s v="Khrunichev State Research and Production Space Center"/>
    <s v="Proton-M Briz-M"/>
    <s v="Garpun"/>
    <s v="12/13/2015 12:19 a.m."/>
    <x v="58"/>
    <s v="81/24 (81P) | Baikonur Cosmodrome, Republic of Kazakhstan"/>
    <x v="0"/>
    <x v="0"/>
    <x v="0"/>
  </r>
  <r>
    <s v="Soyuz FG | Soyuz TMA-19M"/>
    <x v="0"/>
    <s v="Russian Federal Space Agency (ROSCOSMOS)"/>
    <s v="Soyuz"/>
    <s v="Soyuz TMA-19M"/>
    <s v="12/15/2015 11:03 a.m."/>
    <x v="58"/>
    <s v="1/5 | Baikonur Cosmodrome, Republic of Kazakhstan"/>
    <x v="0"/>
    <x v="0"/>
    <x v="0"/>
  </r>
  <r>
    <s v="PSLV-CA | TeLEOS-1"/>
    <x v="0"/>
    <s v="Antrix Corporation Limited"/>
    <s v="PSLV"/>
    <s v="TeLEOS-1"/>
    <s v="12/16/2015 12:30 p.m."/>
    <x v="58"/>
    <s v="Satish Dhawan Space Centre First Launch Pad | Satish Dhawan Space Centre, India"/>
    <x v="8"/>
    <x v="8"/>
    <x v="8"/>
  </r>
  <r>
    <s v="Long March 2D | DAMPE ( Wukong/Monkey King )"/>
    <x v="0"/>
    <s v="China Aerospace Science and Technology Corporation"/>
    <s v="Long March 2D"/>
    <s v="DAMPE"/>
    <s v="12/17/2015 12:12 a.m."/>
    <x v="58"/>
    <s v="Launch Area 4 (SLS-2 / 603) | Jiuquan, People's Republic of China"/>
    <x v="2"/>
    <x v="2"/>
    <x v="2"/>
  </r>
  <r>
    <s v="Soyuz STB/Fregat | Galileo FOC-7 &amp; Galileo FOC-8"/>
    <x v="0"/>
    <s v="Arianespace"/>
    <s v="Soyuz STB"/>
    <s v="Galileo FOC-7 &amp; Galileo FOC-8"/>
    <s v="12/17/2015 11:51 a.m."/>
    <x v="58"/>
    <s v="Soyuz Launch Complex | Kourou, French Guiana"/>
    <x v="7"/>
    <x v="7"/>
    <x v="7"/>
  </r>
  <r>
    <s v="Soyuz 2.1a | Progress MS (62P)"/>
    <x v="0"/>
    <s v="Russian Federal Space Agency (ROSCOSMOS)"/>
    <s v="Soyuz 2.1a"/>
    <s v="Progress MS (62P)"/>
    <s v="12/21/2015 8:44 a.m."/>
    <x v="58"/>
    <s v="31/6 | Baikonur Cosmodrome, Republic of Kazakhstan"/>
    <x v="0"/>
    <x v="0"/>
    <x v="0"/>
  </r>
  <r>
    <s v="Falcon 9 Full Thrust | Orbcomm OG2 Mission 2"/>
    <x v="0"/>
    <s v="SpaceX"/>
    <s v="Falcon 9"/>
    <s v="Orbcomm OG2 Mission 2"/>
    <s v="12/22/2015 1:29 a.m."/>
    <x v="58"/>
    <s v="Space Launch Complex 40 | Cape Canaveral, FL, USA"/>
    <x v="1"/>
    <x v="1"/>
    <x v="1"/>
  </r>
  <r>
    <s v="Proton-M Briz-M | Ekspress AMU1 / (EUTELSAT 36C)"/>
    <x v="0"/>
    <s v="Khrunichev State Research and Production Space Center"/>
    <s v="Proton-M Briz-M"/>
    <s v="Ekspress AMU1"/>
    <s v="12/24/2015 9:31 p.m."/>
    <x v="58"/>
    <s v="81/24 (81P) | Baikonur Cosmodrome, Republic of Kazakhstan"/>
    <x v="0"/>
    <x v="0"/>
    <x v="0"/>
  </r>
  <r>
    <s v="Long March 3B/E | Gaofen 4"/>
    <x v="0"/>
    <s v="China Aerospace Science and Technology Corporation"/>
    <s v="Long March 3"/>
    <s v="Gaofen 4"/>
    <s v="12/28/2015 4:04 p.m."/>
    <x v="58"/>
    <s v="Launch Complex 2 (LC-2) | Xichang Satellite Launch Center, People's Republic of China"/>
    <x v="2"/>
    <x v="2"/>
    <x v="2"/>
  </r>
  <r>
    <s v="Long March 3B/E | BELINTERSAT-1"/>
    <x v="0"/>
    <s v="China Aerospace Science and Technology Corporation"/>
    <s v="Long March 3"/>
    <s v="BELINTERSAT-1"/>
    <s v="01/15/2016 4:57 p.m."/>
    <x v="59"/>
    <s v="Launch Complex 2 (LC-2) | Xichang Satellite Launch Center, People's Republic of China"/>
    <x v="2"/>
    <x v="2"/>
    <x v="2"/>
  </r>
  <r>
    <s v="Falcon 9 v1.1 | Jason-3"/>
    <x v="0"/>
    <s v="SpaceX"/>
    <s v="Falcon 9"/>
    <s v="Jason 3"/>
    <s v="01/17/2016 6:42 p.m."/>
    <x v="59"/>
    <s v="Space Launch Complex 4E | Vandenberg SFB, CA, USA"/>
    <x v="1"/>
    <x v="1"/>
    <x v="1"/>
  </r>
  <r>
    <s v="PSLV XL | IRNSS-1E"/>
    <x v="0"/>
    <s v="Indian Space Research Organization"/>
    <s v="PSLV-XL"/>
    <s v="IRNSS-1E"/>
    <s v="01/20/2016 4:01 a.m."/>
    <x v="59"/>
    <s v="Satish Dhawan Space Centre First Launch Pad | Satish Dhawan Space Centre, India"/>
    <x v="8"/>
    <x v="8"/>
    <x v="8"/>
  </r>
  <r>
    <s v="New Shepard | NS-3"/>
    <x v="0"/>
    <s v="Blue Origin"/>
    <s v="New Shepard"/>
    <s v="NS-3"/>
    <s v="01/22/2016 4 p.m."/>
    <x v="59"/>
    <s v="West Texas Suborbital Launch Site/ Corn Ranch | Corn Ranch, USA"/>
    <x v="1"/>
    <x v="1"/>
    <x v="1"/>
  </r>
  <r>
    <s v="Ariane 5 ECA | Intelsat 29e"/>
    <x v="0"/>
    <s v="Arianespace"/>
    <s v="Ariane 5 ECA"/>
    <s v="Intelsat 29e"/>
    <s v="01/27/2016 11:20 p.m."/>
    <x v="59"/>
    <s v="Ariane Launch Area 3 | Kourou, French Guiana"/>
    <x v="7"/>
    <x v="7"/>
    <x v="7"/>
  </r>
  <r>
    <s v="Proton-M Briz-M | Eutelsat 9B"/>
    <x v="0"/>
    <s v="International Launch Services"/>
    <s v="Proton-M Briz-M"/>
    <s v="Eutelsat 9B"/>
    <s v="01/29/2016 10:20 p.m."/>
    <x v="59"/>
    <s v="1/5 | Baikonur Cosmodrome, Republic of Kazakhstan"/>
    <x v="0"/>
    <x v="0"/>
    <x v="0"/>
  </r>
  <r>
    <s v="Long March 3C / YZ-1 | Beidou M3-S"/>
    <x v="0"/>
    <s v="China Aerospace Science and Technology Corporation"/>
    <s v="Long March 3C/YZ-1"/>
    <s v="—"/>
    <s v="02/01/2016 7:29 a.m."/>
    <x v="59"/>
    <s v="Launch Complex 2 (LC-2) | Xichang Satellite Launch Center, People's Republic of China"/>
    <x v="2"/>
    <x v="2"/>
    <x v="2"/>
  </r>
  <r>
    <s v="Atlas V 401 | GPS IIF-12 (USA-266)"/>
    <x v="0"/>
    <s v="United Launch Alliance"/>
    <s v="Atlas V 401"/>
    <s v="GPS IIF-12"/>
    <s v="02/05/2016 1:38 p.m."/>
    <x v="59"/>
    <s v="Space Launch Complex 41 | Cape Canaveral, FL, USA"/>
    <x v="1"/>
    <x v="1"/>
    <x v="1"/>
  </r>
  <r>
    <s v="Soyuz-2.1b/Fregat | Glonass-M (Kosmos 2514)"/>
    <x v="0"/>
    <s v="Russian Space Forces"/>
    <s v="Soyuz 2.1b/Fregat"/>
    <s v="Glonass-M (Kosmos 2514)"/>
    <s v="02/07/2016 12:21 a.m."/>
    <x v="59"/>
    <s v="43/4 (43R) | Plesetsk Cosmodrome, Russian Federation"/>
    <x v="3"/>
    <x v="3"/>
    <x v="3"/>
  </r>
  <r>
    <s v="Unha | Kwangmyongsong-4"/>
    <x v="0"/>
    <s v="Korean Committee of Space Technology"/>
    <s v="Unha"/>
    <s v="Kwangmyongsong"/>
    <s v="02/07/2016 12:30 a.m."/>
    <x v="59"/>
    <s v="Unknown Pad | Sohae Satellite Launching Station, Cholsan County, North Pyongan Province, Democratic People's Republic of Korea"/>
    <x v="13"/>
    <x v="13"/>
    <x v="13"/>
  </r>
  <r>
    <s v="Delta IV M+(5,2) | NROL-45 (Topaz-4) (USA-267)"/>
    <x v="0"/>
    <s v="United Launch Alliance"/>
    <s v="Delta IV M+(5,2)"/>
    <s v="NROL-45 (Topaz-4) (USA-267)"/>
    <s v="02/10/2016 11:40 a.m."/>
    <x v="59"/>
    <s v="Space Launch Complex 6 | Vandenberg SFB, CA, USA"/>
    <x v="1"/>
    <x v="1"/>
    <x v="1"/>
  </r>
  <r>
    <s v="Rokot / Briz-KM | Sentinel-3A"/>
    <x v="0"/>
    <s v="Eurockot Launch Services"/>
    <s v="Rokot/Briz-KM"/>
    <s v="Sentinel-3A"/>
    <s v="02/16/2016 5:57 p.m."/>
    <x v="59"/>
    <s v="133/3 (133L) | Plesetsk Cosmodrome, Russian Federation"/>
    <x v="3"/>
    <x v="3"/>
    <x v="3"/>
  </r>
  <r>
    <s v="H-IIA 202 | Astro-H (Hitomi)"/>
    <x v="0"/>
    <s v="Mitsubishi Heavy Industries"/>
    <s v="H-IIA 202"/>
    <s v="Astro-H (Hitomi)"/>
    <s v="02/17/2016 8:45 a.m."/>
    <x v="59"/>
    <s v="Osaki Y LP1 | Tanegashima, Japan"/>
    <x v="5"/>
    <x v="5"/>
    <x v="5"/>
  </r>
  <r>
    <s v="Falcon 9 Full Thrust | SES-9"/>
    <x v="0"/>
    <s v="SpaceX"/>
    <s v="Falcon 9"/>
    <s v="SES-9"/>
    <s v="03/04/2016 11:35 p.m."/>
    <x v="59"/>
    <s v="Space Launch Complex 40 | Cape Canaveral, FL, USA"/>
    <x v="1"/>
    <x v="1"/>
    <x v="1"/>
  </r>
  <r>
    <s v="Ariane 5 ECA | Eutelsat 65 West A"/>
    <x v="0"/>
    <s v="Arianespace"/>
    <s v="Ariane 5 ECA"/>
    <s v="Eutelsat 65 West A"/>
    <s v="03/09/2016 5:20 a.m."/>
    <x v="59"/>
    <s v="Ariane Launch Area 3 | Kourou, French Guiana"/>
    <x v="7"/>
    <x v="7"/>
    <x v="7"/>
  </r>
  <r>
    <s v="PSLV XL | IRNSS-1F"/>
    <x v="0"/>
    <s v="Indian Space Research Organization"/>
    <s v="PSLV-XL"/>
    <s v="IRNSS-1F"/>
    <s v="03/10/2016 10:31 a.m."/>
    <x v="59"/>
    <s v="Satish Dhawan Space Centre First Launch Pad | Satish Dhawan Space Centre, India"/>
    <x v="8"/>
    <x v="8"/>
    <x v="8"/>
  </r>
  <r>
    <s v="Soyuz 2.1b | Resurs-P No.3"/>
    <x v="0"/>
    <s v="Russian Federal Space Agency (ROSCOSMOS)"/>
    <s v="Soyuz 2.1b"/>
    <s v="Resurs-P No.3"/>
    <s v="03/13/2016 6:56 p.m."/>
    <x v="59"/>
    <s v="31/6 | Baikonur Cosmodrome, Republic of Kazakhstan"/>
    <x v="0"/>
    <x v="0"/>
    <x v="0"/>
  </r>
  <r>
    <s v="Proton-M Briz-M | ExoMars Trace Gas Orbiter &amp; EDM Schiaparelli lander"/>
    <x v="0"/>
    <s v="Khrunichev State Research and Production Space Center"/>
    <s v="Proton-M Briz-M"/>
    <s v="ExoMars Trace Gas Orbiter &amp; EDM Schiaparelli lander"/>
    <s v="03/14/2016 9:31 a.m."/>
    <x v="59"/>
    <s v="200/39 (200L) | Baikonur Cosmodrome, Republic of Kazakhstan"/>
    <x v="0"/>
    <x v="0"/>
    <x v="0"/>
  </r>
  <r>
    <s v="Soyuz FG | Soyuz TMA-20M"/>
    <x v="0"/>
    <s v="Russian Federal Space Agency (ROSCOSMOS)"/>
    <s v="Soyuz"/>
    <s v="Soyuz TMA-20M"/>
    <s v="03/18/2016 9:26 p.m."/>
    <x v="59"/>
    <s v="1/5 | Baikonur Cosmodrome, Republic of Kazakhstan"/>
    <x v="0"/>
    <x v="0"/>
    <x v="0"/>
  </r>
  <r>
    <s v="Atlas V 401 | Cygnus CRS OA-6 (S.S. Rick Husband)"/>
    <x v="0"/>
    <s v="United Launch Alliance"/>
    <s v="Atlas V 401"/>
    <s v="Cygnus CRS OA-6 (S.S. Rick Husband)"/>
    <s v="03/23/2016 3:05 a.m."/>
    <x v="59"/>
    <s v="Space Launch Complex 41 | Cape Canaveral, FL, USA"/>
    <x v="1"/>
    <x v="1"/>
    <x v="1"/>
  </r>
  <r>
    <s v="Soyuz 2.1a | Bars-M No. 2 (Kosmos 2515)"/>
    <x v="0"/>
    <s v="Russian Space Forces"/>
    <s v="Soyuz 2.1a"/>
    <s v="—"/>
    <s v="03/24/2016 9:42 a.m."/>
    <x v="59"/>
    <s v="Unknown Pad | Plesetsk Cosmodrome, Russian Federation"/>
    <x v="3"/>
    <x v="3"/>
    <x v="3"/>
  </r>
  <r>
    <s v="Long March 3A | Beidou No. 22"/>
    <x v="0"/>
    <s v="China Aerospace Science and Technology Corporation"/>
    <s v="Long March 3A"/>
    <s v="—"/>
    <s v="03/29/2016 8:11 p.m."/>
    <x v="59"/>
    <s v="Launch Complex 3 ( LC-3 ) ( LA-1 ) | Xichang Satellite Launch Center, People's Republic of China"/>
    <x v="2"/>
    <x v="2"/>
    <x v="2"/>
  </r>
  <r>
    <s v="Soyuz 2.1a | Progress MS-02 (63P)"/>
    <x v="0"/>
    <s v="Russian Federal Space Agency (ROSCOSMOS)"/>
    <s v="Soyuz 2.1a"/>
    <s v="Progress MS-02 (63P)"/>
    <s v="03/31/2016 4:23 p.m."/>
    <x v="59"/>
    <s v="31/6 | Baikonur Cosmodrome, Republic of Kazakhstan"/>
    <x v="0"/>
    <x v="0"/>
    <x v="0"/>
  </r>
  <r>
    <s v="New Shepard | NS-4"/>
    <x v="0"/>
    <s v="Blue Origin"/>
    <s v="New Shepard"/>
    <s v="NS-4"/>
    <s v="04/02/2016 4:18 p.m."/>
    <x v="59"/>
    <s v="West Texas Suborbital Launch Site/ Corn Ranch | Corn Ranch, USA"/>
    <x v="1"/>
    <x v="1"/>
    <x v="1"/>
  </r>
  <r>
    <s v="Long March 2D | Shijian 10"/>
    <x v="0"/>
    <s v="China Aerospace Science and Technology Corporation"/>
    <s v="Long March 2D"/>
    <s v="Shijian-10"/>
    <s v="04/05/2016 5:38 p.m."/>
    <x v="59"/>
    <s v="Launch Area 4 (SLS-2 / 603) | Jiuquan, People's Republic of China"/>
    <x v="2"/>
    <x v="2"/>
    <x v="2"/>
  </r>
  <r>
    <s v="Falcon 9 Full Thrust | SpX CRS-8"/>
    <x v="0"/>
    <s v="SpaceX"/>
    <s v="Falcon 9"/>
    <s v="SpX CRS-8"/>
    <s v="04/08/2016 8:43 p.m."/>
    <x v="59"/>
    <s v="Space Launch Complex 40 | Cape Canaveral, FL, USA"/>
    <x v="1"/>
    <x v="1"/>
    <x v="1"/>
  </r>
  <r>
    <s v="Soyuz STA/Fregat | Sentinel-1B"/>
    <x v="0"/>
    <s v="Arianespace"/>
    <s v="Soyuz STA"/>
    <s v="Sentinel-1B"/>
    <s v="04/25/2016 9:02 p.m."/>
    <x v="59"/>
    <s v="Soyuz Launch Complex | Kourou, French Guiana"/>
    <x v="7"/>
    <x v="7"/>
    <x v="7"/>
  </r>
  <r>
    <s v="Soyuz-2.1a/Volga | Mikhailo Lomonosov, Aist-2D &amp; SamSat 218"/>
    <x v="0"/>
    <s v="Russian Federal Space Agency (ROSCOSMOS)"/>
    <s v="Soyuz 2.1a/Volga"/>
    <s v="Mikhailo Lomonosov, Aist-2D &amp; SamSat 218"/>
    <s v="04/28/2016 2:01 a.m."/>
    <x v="59"/>
    <s v="Cosmodrome Site 1S | Vostochny Cosmodrome, Siberia, Russian Federation"/>
    <x v="3"/>
    <x v="3"/>
    <x v="3"/>
  </r>
  <r>
    <s v="PSLV XL | IRNSS-1G"/>
    <x v="0"/>
    <s v="Indian Space Research Organization"/>
    <s v="PSLV-XL"/>
    <s v="IRNSS-1G"/>
    <s v="04/28/2016 7:20 a.m."/>
    <x v="59"/>
    <s v="Satish Dhawan Space Centre First Launch Pad | Satish Dhawan Space Centre, India"/>
    <x v="8"/>
    <x v="8"/>
    <x v="8"/>
  </r>
  <r>
    <s v="Falcon 9 Full Thrust | JCSAT-14"/>
    <x v="0"/>
    <s v="SpaceX"/>
    <s v="Falcon 9"/>
    <s v="JCSAT-14"/>
    <s v="05/06/2016 5:21 a.m."/>
    <x v="59"/>
    <s v="Space Launch Complex 40 | Cape Canaveral, FL, USA"/>
    <x v="1"/>
    <x v="1"/>
    <x v="1"/>
  </r>
  <r>
    <s v="Long March 2D | Yaogan-30"/>
    <x v="0"/>
    <s v="China Aerospace Science and Technology Corporation"/>
    <s v="Long March 2D"/>
    <s v="Yaogan-30"/>
    <s v="05/15/2016 2:43 a.m."/>
    <x v="59"/>
    <s v="Launch Area 4 (SLS-2 / 603) | Jiuquan, People's Republic of China"/>
    <x v="2"/>
    <x v="2"/>
    <x v="2"/>
  </r>
  <r>
    <s v="Soyuz STB/Fregat | Galileo FOC-9 &amp; Galileo FOC-10"/>
    <x v="0"/>
    <s v="Arianespace"/>
    <s v="Soyuz STB"/>
    <s v="Galileo FOC-9 &amp; Galileo FOC-10"/>
    <s v="05/24/2016 8:48 a.m."/>
    <x v="59"/>
    <s v="Soyuz Launch Complex | Kourou, French Guiana"/>
    <x v="7"/>
    <x v="7"/>
    <x v="7"/>
  </r>
  <r>
    <s v="Falcon 9 Full Thrust | Thaicom 8"/>
    <x v="0"/>
    <s v="SpaceX"/>
    <s v="Falcon 9"/>
    <s v="Thaicom 8"/>
    <s v="05/27/2016 9:39 p.m."/>
    <x v="59"/>
    <s v="Space Launch Complex 40 | Cape Canaveral, FL, USA"/>
    <x v="1"/>
    <x v="1"/>
    <x v="1"/>
  </r>
  <r>
    <s v="Soyuz-2.1b/Fregat | Glonass-M No. 53 (Kosmos 2516)"/>
    <x v="0"/>
    <s v="Russian Space Forces"/>
    <s v="Soyuz 2.1b/Fregat"/>
    <s v="Glonass-M No. 53 (Kosmos 2516)"/>
    <s v="05/29/2016 8:44 a.m."/>
    <x v="59"/>
    <s v="43/4 (43R) | Plesetsk Cosmodrome, Russian Federation"/>
    <x v="3"/>
    <x v="3"/>
    <x v="3"/>
  </r>
  <r>
    <s v="Long March 4B | Ziyuan 3-02 &amp; Ã‘uSat-1 &amp; -2 (Fresco and Batata)"/>
    <x v="0"/>
    <s v="China Aerospace Science and Technology Corporation"/>
    <s v="Long March 4B"/>
    <s v="Ziyuan 3-02 &amp; Ã‘uSat-1 &amp; -2 (Fresco and Batata)"/>
    <s v="05/30/2016 3:17 a.m."/>
    <x v="59"/>
    <s v="Unknown Pad | Taiyuan, People's Republic of China"/>
    <x v="2"/>
    <x v="2"/>
    <x v="2"/>
  </r>
  <r>
    <s v="Rokot/Briz-KM | Geo-IK-2 No.12L (Kosmos 2517)"/>
    <x v="0"/>
    <s v="Russian Space Forces"/>
    <s v="Rokot/Briz-KM"/>
    <s v="Geo-IK-2 No.12L (Kosmos 2517)"/>
    <s v="06/04/2016 2 p.m."/>
    <x v="59"/>
    <s v="133/3 (133L) | Plesetsk Cosmodrome, Russian Federation"/>
    <x v="3"/>
    <x v="3"/>
    <x v="3"/>
  </r>
  <r>
    <s v="Proton-M Briz-M | Intelsat 31/DLA-2"/>
    <x v="0"/>
    <s v="International Launch Services"/>
    <s v="Proton-M Briz-M"/>
    <s v="Intelsat 31/DLA-2"/>
    <s v="06/09/2016 7:10 a.m."/>
    <x v="59"/>
    <s v="81/24 (81P) | Baikonur Cosmodrome, Republic of Kazakhstan"/>
    <x v="0"/>
    <x v="0"/>
    <x v="0"/>
  </r>
  <r>
    <s v="Delta IV Heavy | NROL-37"/>
    <x v="0"/>
    <s v="United Launch Alliance"/>
    <s v="Delta IV Heavy"/>
    <s v="NROL-37"/>
    <s v="06/11/2016 5:51 p.m."/>
    <x v="59"/>
    <s v="Space Launch Complex 37A | Cape Canaveral, FL, USA"/>
    <x v="1"/>
    <x v="1"/>
    <x v="1"/>
  </r>
  <r>
    <s v="Long March 3C | Beidou-2 G7"/>
    <x v="0"/>
    <s v="China Aerospace Science and Technology Corporation"/>
    <s v="Long March 3"/>
    <s v="Beidou-2 G7"/>
    <s v="06/12/2016 3:30 p.m."/>
    <x v="59"/>
    <s v="Unknown Pad | Xichang Satellite Launch Center, People's Republic of China"/>
    <x v="2"/>
    <x v="2"/>
    <x v="2"/>
  </r>
  <r>
    <s v="Falcon 9 Full Thrust | Eutelsat 117 West B &amp; ABS-2A"/>
    <x v="0"/>
    <s v="SpaceX"/>
    <s v="Falcon 9"/>
    <s v="Eutelsat 117 West B &amp; ABS-2A"/>
    <s v="06/15/2016 2:29 p.m."/>
    <x v="59"/>
    <s v="Space Launch Complex 40 | Cape Canaveral, FL, USA"/>
    <x v="1"/>
    <x v="1"/>
    <x v="1"/>
  </r>
  <r>
    <s v="Ariane 5 ECA | Echostar 18 &amp; BRIsat"/>
    <x v="0"/>
    <s v="Arianespace"/>
    <s v="Ariane 5 ECA"/>
    <s v="Echostar 18 &amp; BRIsat"/>
    <s v="06/18/2016 9:38 p.m."/>
    <x v="59"/>
    <s v="Ariane Launch Area 3 | Kourou, French Guiana"/>
    <x v="7"/>
    <x v="7"/>
    <x v="7"/>
  </r>
  <r>
    <s v="New Shepard | NS-5"/>
    <x v="0"/>
    <s v="Blue Origin"/>
    <s v="New Shepard"/>
    <s v="NS-5"/>
    <s v="06/19/2016 3:15 p.m."/>
    <x v="59"/>
    <s v="West Texas Suborbital Launch Site/ Corn Ranch | Corn Ranch, USA"/>
    <x v="1"/>
    <x v="1"/>
    <x v="1"/>
  </r>
  <r>
    <s v="PSLV XL | Cartosat-2C &amp; 19 small satellites"/>
    <x v="0"/>
    <s v="Indian Space Research Organization"/>
    <s v="PSLV-XL"/>
    <s v="Cartosat 2C &amp; 19 small satellites"/>
    <s v="06/22/2016 3:56 a.m."/>
    <x v="59"/>
    <s v="Satish Dhawan Space Centre First Launch Pad | Satish Dhawan Space Centre, India"/>
    <x v="8"/>
    <x v="8"/>
    <x v="8"/>
  </r>
  <r>
    <s v="Atlas V 551 | MUOS-5"/>
    <x v="0"/>
    <s v="United Launch Alliance"/>
    <s v="Atlas V 551"/>
    <s v="MUOS-5"/>
    <s v="06/24/2016 2:30 p.m."/>
    <x v="59"/>
    <s v="Space Launch Complex 41 | Cape Canaveral, FL, USA"/>
    <x v="1"/>
    <x v="1"/>
    <x v="1"/>
  </r>
  <r>
    <s v="Long March 7 / YZ-1A | Development Flight 1"/>
    <x v="0"/>
    <s v="China Aerospace Science and Technology Corporation"/>
    <s v="Long March 7"/>
    <s v="Development Flight 1"/>
    <s v="06/25/2016 noon"/>
    <x v="59"/>
    <s v="Wenchang | Wenchang Satellite Launch Center, People's Republic of China"/>
    <x v="2"/>
    <x v="2"/>
    <x v="2"/>
  </r>
  <r>
    <s v="Long March 4B | Shijian 16-02"/>
    <x v="0"/>
    <s v="China Aerospace Science and Technology Corporation"/>
    <s v="Long March 4B"/>
    <s v="—"/>
    <s v="06/29/2016 3:21 a.m."/>
    <x v="59"/>
    <s v="Launch Area 4 (SLS-2 / 603) | Jiuquan, People's Republic of China"/>
    <x v="2"/>
    <x v="2"/>
    <x v="2"/>
  </r>
  <r>
    <s v="Soyuz-FG | Soyuz MS (MS-01)"/>
    <x v="0"/>
    <s v="Russian Federal Space Agency (ROSCOSMOS)"/>
    <s v="Soyuz"/>
    <s v="Soyuz MS (MS-01)"/>
    <s v="07/07/2016 1:36 a.m."/>
    <x v="59"/>
    <s v="1/5 | Baikonur Cosmodrome, Republic of Kazakhstan"/>
    <x v="0"/>
    <x v="0"/>
    <x v="0"/>
  </r>
  <r>
    <s v="Soyuz-U | Progress MS-03 (64P)"/>
    <x v="0"/>
    <s v="Russian Federal Space Agency (ROSCOSMOS)"/>
    <s v="Soyuz U"/>
    <s v="Progress MS-03 (64P)"/>
    <s v="07/16/2016 9:41 p.m."/>
    <x v="59"/>
    <s v="31/6 | Baikonur Cosmodrome, Republic of Kazakhstan"/>
    <x v="0"/>
    <x v="0"/>
    <x v="0"/>
  </r>
  <r>
    <s v="Falcon 9 Full Thrust | SpX CRS-9"/>
    <x v="0"/>
    <s v="SpaceX"/>
    <s v="Falcon 9"/>
    <s v="SpX CRS-9"/>
    <s v="07/18/2016 4:45 a.m."/>
    <x v="59"/>
    <s v="Space Launch Complex 40 | Cape Canaveral, FL, USA"/>
    <x v="1"/>
    <x v="1"/>
    <x v="1"/>
  </r>
  <r>
    <s v="Atlas V 421 | NROL-61"/>
    <x v="0"/>
    <s v="United Launch Alliance"/>
    <s v="Atlas V 421"/>
    <s v="NROL-61"/>
    <s v="07/28/2016 12:37 p.m."/>
    <x v="59"/>
    <s v="Space Launch Complex 41 | Cape Canaveral, FL, USA"/>
    <x v="1"/>
    <x v="1"/>
    <x v="1"/>
  </r>
  <r>
    <s v="Long March 3B/E | Tiantong 1-01"/>
    <x v="0"/>
    <s v="China Aerospace Science and Technology Corporation"/>
    <s v="Long March 3"/>
    <s v="Tiantong1-01"/>
    <s v="08/05/2016 4:22 p.m."/>
    <x v="59"/>
    <s v="Launch Complex 3 ( LC-3 ) ( LA-1 ) | Xichang Satellite Launch Center, People's Republic of China"/>
    <x v="2"/>
    <x v="2"/>
    <x v="2"/>
  </r>
  <r>
    <s v="Long March 4C | Gaofen 3"/>
    <x v="0"/>
    <s v="China Aerospace Science and Technology Corporation"/>
    <s v="Long March 4C"/>
    <s v="Gaofen 3"/>
    <s v="08/09/2016 10:55 p.m."/>
    <x v="59"/>
    <s v="Launch Complex 9 | Taiyuan, People's Republic of China"/>
    <x v="2"/>
    <x v="2"/>
    <x v="2"/>
  </r>
  <r>
    <s v="Falcon 9 Full Thrust | JCSAT-16"/>
    <x v="0"/>
    <s v="SpaceX"/>
    <s v="Falcon 9"/>
    <s v="JCSAT-16"/>
    <s v="08/14/2016 5:26 a.m."/>
    <x v="59"/>
    <s v="Space Launch Complex 40 | Cape Canaveral, FL, USA"/>
    <x v="1"/>
    <x v="1"/>
    <x v="1"/>
  </r>
  <r>
    <s v="Long March 2D | QUESS (Micius)"/>
    <x v="0"/>
    <s v="China Aerospace Science and Technology Corporation"/>
    <s v="Long March 2D"/>
    <s v="QUESS (Micius)"/>
    <s v="08/15/2016 5:40 p.m."/>
    <x v="59"/>
    <s v="Launch Area 4 (SLS-2 / 603) | Jiuquan, People's Republic of China"/>
    <x v="2"/>
    <x v="2"/>
    <x v="2"/>
  </r>
  <r>
    <s v="Delta IV M+(4,2) | AFSPC-6"/>
    <x v="0"/>
    <s v="United Launch Alliance"/>
    <s v="Delta IV M+(4,2)"/>
    <s v="AFSPC-6"/>
    <s v="08/19/2016 4:52 a.m."/>
    <x v="59"/>
    <s v="Space Launch Complex 41 | Cape Canaveral, FL, USA"/>
    <x v="1"/>
    <x v="1"/>
    <x v="1"/>
  </r>
  <r>
    <s v="Ariane 5 ECA | Intelsat 33e &amp; Intelsat 36"/>
    <x v="0"/>
    <s v="Arianespace"/>
    <s v="Ariane 5 ECA"/>
    <s v="Intelsat 33e &amp; Intelsat 36"/>
    <s v="08/24/2016 10:16 p.m."/>
    <x v="59"/>
    <s v="Ariane Launch Area 3 | Kourou, French Guiana"/>
    <x v="7"/>
    <x v="7"/>
    <x v="7"/>
  </r>
  <r>
    <s v="Long March 4C | Gaofen 10"/>
    <x v="1"/>
    <s v="China Aerospace Science and Technology Corporation"/>
    <s v="Long March 4C"/>
    <s v="Gaofen 10"/>
    <s v="08/31/2016 6:55 p.m."/>
    <x v="59"/>
    <s v="Launch Complex 9 | Taiyuan, People's Republic of China"/>
    <x v="2"/>
    <x v="2"/>
    <x v="2"/>
  </r>
  <r>
    <s v="Falcon 9 Full Thrust | Amos 6 (Failure before launch)"/>
    <x v="1"/>
    <s v="SpaceX"/>
    <s v="Falcon 9"/>
    <s v="Amos 6 (Failure before launch)"/>
    <s v="09/03/2016 7 a.m."/>
    <x v="59"/>
    <s v="Space Launch Complex 40 | Cape Canaveral, FL, USA"/>
    <x v="1"/>
    <x v="1"/>
    <x v="1"/>
  </r>
  <r>
    <s v="GSLV Mk II | INSAT-3DR"/>
    <x v="0"/>
    <s v="Indian Space Research Organization"/>
    <s v="GSLV Mk II"/>
    <s v="INSAT-3DR"/>
    <s v="09/08/2016 11:20 a.m."/>
    <x v="59"/>
    <s v="Satish Dhawan Space Centre Second Launch Pad | Satish Dhawan Space Centre, India"/>
    <x v="8"/>
    <x v="8"/>
    <x v="8"/>
  </r>
  <r>
    <s v="SpaceShipTwo | VSS Unity CC01"/>
    <x v="0"/>
    <s v="Virgin Galactic"/>
    <s v="SpaceShipTwo"/>
    <s v="VSS Unity CC01"/>
    <s v="09/08/2016 noon"/>
    <x v="59"/>
    <s v="Mojave Air and Space Port | Air launch to Suborbital flight"/>
    <x v="1"/>
    <x v="1"/>
    <x v="1"/>
  </r>
  <r>
    <s v="Atlas V 411 | OSIRIS-REx"/>
    <x v="0"/>
    <s v="United Launch Alliance"/>
    <s v="Atlas V 411"/>
    <s v="OSIRIS-REx"/>
    <s v="09/08/2016 11:05 p.m."/>
    <x v="59"/>
    <s v="Space Launch Complex 41 | Cape Canaveral, FL, USA"/>
    <x v="1"/>
    <x v="1"/>
    <x v="1"/>
  </r>
  <r>
    <s v="Shavit-2 | Ofeq-11"/>
    <x v="0"/>
    <s v="Israel Aerospace Industries"/>
    <s v="Shavit-2"/>
    <s v="Ofeq-11"/>
    <s v="09/13/2016 2:38 p.m."/>
    <x v="59"/>
    <s v="Unknown Pad | Palmachim Airbase, State of Israel"/>
    <x v="9"/>
    <x v="9"/>
    <x v="9"/>
  </r>
  <r>
    <s v="Long March 2F/G | Tiangong-2"/>
    <x v="0"/>
    <s v="China Aerospace Science and Technology Corporation"/>
    <s v="Long March 2"/>
    <s v="Tiangong-2"/>
    <s v="09/15/2016 2:04 p.m."/>
    <x v="59"/>
    <s v="Launch Area 4 (SLS-1 / 921) | Jiuquan, People's Republic of China"/>
    <x v="2"/>
    <x v="2"/>
    <x v="2"/>
  </r>
  <r>
    <s v="Vega | PerúSAT-1 / SkySat 4-7"/>
    <x v="0"/>
    <s v="Arianespace"/>
    <s v="Vega"/>
    <s v="PerúSAT-1 / SkySat x 4"/>
    <s v="09/16/2016 1:43 a.m."/>
    <x v="59"/>
    <s v="Ariane Launch Area 1 | Kourou, French Guiana"/>
    <x v="7"/>
    <x v="7"/>
    <x v="7"/>
  </r>
  <r>
    <s v="PSLV | SCATSat-1"/>
    <x v="0"/>
    <s v="Indian Space Research Organization"/>
    <s v="PSLV"/>
    <s v="SCATSat-1"/>
    <s v="09/26/2016 3:42 a.m."/>
    <x v="59"/>
    <s v="Satish Dhawan Space Centre First Launch Pad | Satish Dhawan Space Centre, India"/>
    <x v="8"/>
    <x v="8"/>
    <x v="8"/>
  </r>
  <r>
    <s v="New Shepard | NS-6"/>
    <x v="0"/>
    <s v="Blue Origin"/>
    <s v="New Shepard"/>
    <s v="NS-6"/>
    <s v="10/05/2016 4:36 p.m."/>
    <x v="59"/>
    <s v="West Texas Suborbital Launch Site/ Corn Ranch | Corn Ranch, USA"/>
    <x v="1"/>
    <x v="1"/>
    <x v="1"/>
  </r>
  <r>
    <s v="Ariane 5 ECA | Sky Muster II (NBN-Co 1B) &amp; GSAT-18"/>
    <x v="0"/>
    <s v="Arianespace"/>
    <s v="Ariane 5 ECA"/>
    <s v="Sky Muster II (NBN-Co 1B) &amp; GSAT-18"/>
    <s v="10/05/2016 8:30 p.m."/>
    <x v="59"/>
    <s v="Ariane Launch Area 3 | Kourou, French Guiana"/>
    <x v="7"/>
    <x v="7"/>
    <x v="7"/>
  </r>
  <r>
    <s v="Long March 2F/G | Shenzhou-11"/>
    <x v="0"/>
    <s v="China Aerospace Science and Technology Corporation"/>
    <s v="Long March 2"/>
    <s v="Shenzhou-11"/>
    <s v="10/16/2016 11:30 p.m."/>
    <x v="59"/>
    <s v="Launch Area 4 (SLS-1 / 921) | Jiuquan, People's Republic of China"/>
    <x v="2"/>
    <x v="2"/>
    <x v="2"/>
  </r>
  <r>
    <s v="Antares 230 | Cygnus CRS OA-5 (S.S. Alan Poindexter)"/>
    <x v="0"/>
    <s v="Orbital ATK"/>
    <s v="Antares 230"/>
    <s v="Cygnus CRS OA-5 (S.S. Alan Poindexter)"/>
    <s v="10/17/2016 11:45 p.m."/>
    <x v="59"/>
    <s v="Launch Area 0 A | Wallops Island, Virginia, USA"/>
    <x v="1"/>
    <x v="1"/>
    <x v="1"/>
  </r>
  <r>
    <s v="Soyuz-FG | Soyuz MS-02"/>
    <x v="0"/>
    <s v="Russian Federal Space Agency (ROSCOSMOS)"/>
    <s v="Soyuz"/>
    <s v="Soyuz MS-02"/>
    <s v="10/19/2016 8:05 a.m."/>
    <x v="59"/>
    <s v="31/6 | Baikonur Cosmodrome, Republic of Kazakhstan"/>
    <x v="0"/>
    <x v="0"/>
    <x v="0"/>
  </r>
  <r>
    <s v="SpaceShipTwo | VSS Unity CC02"/>
    <x v="2"/>
    <s v="Virgin Galactic"/>
    <s v="SpaceShipTwo"/>
    <s v="VSS Unity CC02"/>
    <s v="11/01/2016 noon"/>
    <x v="59"/>
    <s v="Mojave Air and Space Port | Air launch to Suborbital flight"/>
    <x v="1"/>
    <x v="1"/>
    <x v="1"/>
  </r>
  <r>
    <s v="H-IIA 202 | Himawari-9"/>
    <x v="0"/>
    <s v="Mitsubishi Heavy Industries"/>
    <s v="H-IIA 202"/>
    <s v="Himawari-9"/>
    <s v="11/02/2016 6:20 a.m."/>
    <x v="59"/>
    <s v="Yoshinobu Launch Complex | Tanegashima, Japan"/>
    <x v="5"/>
    <x v="5"/>
    <x v="5"/>
  </r>
  <r>
    <s v="SpaceShipTwo | VSS Unity CC03"/>
    <x v="2"/>
    <s v="Virgin Galactic"/>
    <s v="SpaceShipTwo"/>
    <s v="VSS Unity CC03"/>
    <s v="11/03/2016 noon"/>
    <x v="59"/>
    <s v="Mojave Air and Space Port | Air launch to Suborbital flight"/>
    <x v="1"/>
    <x v="1"/>
    <x v="1"/>
  </r>
  <r>
    <s v="Long March 5 / YZ-2 | Shijian 17"/>
    <x v="0"/>
    <s v="China Aerospace Science and Technology Corporation"/>
    <s v="Long March 5/YZ-2"/>
    <s v="Shijian-17"/>
    <s v="11/03/2016 12:43 p.m."/>
    <x v="59"/>
    <s v="Wenchang | Wenchang Satellite Launch Center, People's Republic of China"/>
    <x v="2"/>
    <x v="2"/>
    <x v="2"/>
  </r>
  <r>
    <s v="Long March 11 | Xiaoxiang-1, XPNAV-1 &amp; 3 others."/>
    <x v="0"/>
    <s v="China Aerospace Science and Technology Corporation"/>
    <s v="Long March 11"/>
    <s v="Xiaoxiang-1, XPNAV-1 &amp; 3 others."/>
    <s v="11/09/2016 11:42 p.m."/>
    <x v="59"/>
    <s v="Unknown Pad | Jiuquan, People's Republic of China"/>
    <x v="2"/>
    <x v="2"/>
    <x v="2"/>
  </r>
  <r>
    <s v="Atlas V 401 | WorldView-4"/>
    <x v="0"/>
    <s v="United Launch Alliance"/>
    <s v="Atlas V 401"/>
    <s v="WorldView-4"/>
    <s v="11/11/2016 6:30 p.m."/>
    <x v="59"/>
    <s v="Space Launch Complex 3E | Vandenberg SFB, CA, USA"/>
    <x v="1"/>
    <x v="1"/>
    <x v="1"/>
  </r>
  <r>
    <s v="Long March 2D | YunHai 1-01"/>
    <x v="0"/>
    <s v="China Aerospace Science and Technology Corporation"/>
    <s v="Long March 2D"/>
    <s v="Yunhai 1-01"/>
    <s v="11/11/2016 11:14 p.m."/>
    <x v="59"/>
    <s v="Launch Area 4 (SLS-2 / 603) | Jiuquan, People's Republic of China"/>
    <x v="2"/>
    <x v="2"/>
    <x v="2"/>
  </r>
  <r>
    <s v="Ariane 5 ES | Galileo FOC-11, FOC-12, FOC-13, FOC-14"/>
    <x v="0"/>
    <s v="Arianespace"/>
    <s v="Ariane 5 ES"/>
    <s v="Galileo FOC-11, FOC-12, FOC-13, FOC-14"/>
    <s v="11/17/2016 1:06 p.m."/>
    <x v="59"/>
    <s v="Ariane Launch Area 3 | Kourou, French Guiana"/>
    <x v="7"/>
    <x v="7"/>
    <x v="7"/>
  </r>
  <r>
    <s v="Soyuz-FG | Soyuz MS-03"/>
    <x v="0"/>
    <s v="Russian Federal Space Agency (ROSCOSMOS)"/>
    <s v="Soyuz"/>
    <s v="Soyuz MS-03"/>
    <s v="11/17/2016 8:20 p.m."/>
    <x v="59"/>
    <s v="1/5 | Baikonur Cosmodrome, Republic of Kazakhstan"/>
    <x v="0"/>
    <x v="0"/>
    <x v="0"/>
  </r>
  <r>
    <s v="Atlas V 541 | GOES-R"/>
    <x v="0"/>
    <s v="United Launch Alliance"/>
    <s v="Atlas V 541"/>
    <s v="GOES-R"/>
    <s v="11/19/2016 11:42 p.m."/>
    <x v="59"/>
    <s v="Space Launch Complex 41 | Cape Canaveral, FL, USA"/>
    <x v="1"/>
    <x v="1"/>
    <x v="1"/>
  </r>
  <r>
    <s v="Long March 3C | Tianlian 1-04"/>
    <x v="0"/>
    <s v="China Aerospace Science and Technology Corporation"/>
    <s v="Long March 3"/>
    <s v="Tianlian 1-04"/>
    <s v="11/22/2016 3:24 p.m."/>
    <x v="59"/>
    <s v="Launch Complex 2 (LC-2) | Xichang Satellite Launch Center, People's Republic of China"/>
    <x v="2"/>
    <x v="2"/>
    <x v="2"/>
  </r>
  <r>
    <s v="SpaceShipTwo | VSS Unity CC04"/>
    <x v="0"/>
    <s v="Virgin Galactic"/>
    <s v="SpaceShipTwo"/>
    <s v="VSS Unity CC04"/>
    <s v="11/30/2016 noon"/>
    <x v="59"/>
    <s v="Mojave Air and Space Port | Air launch to Suborbital flight"/>
    <x v="1"/>
    <x v="1"/>
    <x v="1"/>
  </r>
  <r>
    <s v="Soyuz-U | Progress MS-04 (65P)"/>
    <x v="1"/>
    <s v="Russian Federal Space Agency (ROSCOSMOS)"/>
    <s v="Soyuz U"/>
    <s v="Progress MS-04 (65P)"/>
    <s v="12/01/2016 2:51 p.m."/>
    <x v="59"/>
    <s v="1/5 | Baikonur Cosmodrome, Republic of Kazakhstan"/>
    <x v="0"/>
    <x v="0"/>
    <x v="0"/>
  </r>
  <r>
    <s v="SpaceShipTwo | VSS Unity GF01"/>
    <x v="0"/>
    <s v="Virgin Galactic"/>
    <s v="SpaceShipTwo"/>
    <s v="VSS Unity GF01"/>
    <s v="12/03/2016 noon"/>
    <x v="59"/>
    <s v="Mojave Air and Space Port | Air launch to Suborbital flight"/>
    <x v="1"/>
    <x v="1"/>
    <x v="1"/>
  </r>
  <r>
    <s v="Vega | Göktürk-1A"/>
    <x v="0"/>
    <s v="Arianespace"/>
    <s v="Vega"/>
    <s v="Göktürk-1A"/>
    <s v="12/05/2016 1:51 p.m."/>
    <x v="59"/>
    <s v="Ariane Launch Area 1 | Kourou, French Guiana"/>
    <x v="7"/>
    <x v="7"/>
    <x v="7"/>
  </r>
  <r>
    <s v="PSLV XL | Resourcesat-2A"/>
    <x v="0"/>
    <s v="Indian Space Research Organization"/>
    <s v="PSLV-XL"/>
    <s v="Resourcesat-2A"/>
    <s v="12/07/2016 4:54 a.m."/>
    <x v="59"/>
    <s v="Satish Dhawan Space Centre First Launch Pad | Satish Dhawan Space Centre, India"/>
    <x v="8"/>
    <x v="8"/>
    <x v="8"/>
  </r>
  <r>
    <s v="Delta IV M+(5,4) | WGS-8 (USA-272)"/>
    <x v="0"/>
    <s v="United Launch Alliance"/>
    <s v="Delta IV M+(5,4)"/>
    <s v="WGS-8 (USA-272)"/>
    <s v="12/07/2016 11:53 p.m."/>
    <x v="59"/>
    <s v="Space Launch Complex 37B | Cape Canaveral, FL, USA"/>
    <x v="1"/>
    <x v="1"/>
    <x v="1"/>
  </r>
  <r>
    <s v="H-IIB 304 | Kounotori 6 (HTV-6)"/>
    <x v="0"/>
    <s v="Mitsubishi Heavy Industries"/>
    <s v="H-IIB"/>
    <s v="Kounotori 6 (HTV-6)"/>
    <s v="12/09/2016 1:26 p.m."/>
    <x v="59"/>
    <s v="Osaki Y LP2 | Tanegashima, Japan"/>
    <x v="5"/>
    <x v="5"/>
    <x v="5"/>
  </r>
  <r>
    <s v="Long March 3B | Fengyun-4A"/>
    <x v="0"/>
    <s v="China Aerospace Science and Technology Corporation"/>
    <s v="Long March 3"/>
    <s v="Fengyun-4A"/>
    <s v="12/10/2016 4:11 p.m."/>
    <x v="59"/>
    <s v="Unknown Pad | Xichang Satellite Launch Center, People's Republic of China"/>
    <x v="2"/>
    <x v="2"/>
    <x v="2"/>
  </r>
  <r>
    <s v="Pegasus XL | 8 x CYGNSS"/>
    <x v="0"/>
    <s v="Orbital ATK"/>
    <s v="Pegasus XL"/>
    <s v="8 x CYGNSS"/>
    <s v="12/15/2016 1:37 p.m."/>
    <x v="59"/>
    <s v="Cape Canaveral | Air launch to orbit"/>
    <x v="1"/>
    <x v="1"/>
    <x v="1"/>
  </r>
  <r>
    <s v="Atlas V 431 | Echostar 19 (Jupiter-2)"/>
    <x v="0"/>
    <s v="United Launch Alliance"/>
    <s v="Atlas V 431"/>
    <s v="Echostar 19 (Jupiter-2)"/>
    <s v="12/18/2016 7:13 p.m."/>
    <x v="59"/>
    <s v="Space Launch Complex 41 | Cape Canaveral, FL, USA"/>
    <x v="1"/>
    <x v="1"/>
    <x v="1"/>
  </r>
  <r>
    <s v="Epsilon | ERG (ARASE)"/>
    <x v="0"/>
    <s v="Japan Aerospace Exploration Agency"/>
    <s v="Epsilon"/>
    <s v="ERG (Exploration of energization and Radiation in Geospace)"/>
    <s v="12/20/2016 11 a.m."/>
    <x v="59"/>
    <s v="Mu Center | Uchinoura Space Center, Japan"/>
    <x v="5"/>
    <x v="5"/>
    <x v="5"/>
  </r>
  <r>
    <s v="Long March 2D | Tansat (CarbonSat)"/>
    <x v="0"/>
    <s v="China Aerospace Science and Technology Corporation"/>
    <s v="Long March 2D"/>
    <s v="Tansat (CarbonSat)"/>
    <s v="12/21/2016 7:22 p.m."/>
    <x v="59"/>
    <s v="Launch Area 4 (SLS-2 / 603) | Jiuquan, People's Republic of China"/>
    <x v="2"/>
    <x v="2"/>
    <x v="2"/>
  </r>
  <r>
    <s v="Ariane 5 ECA | Star One D1 &amp; JCSAT-15"/>
    <x v="0"/>
    <s v="Arianespace"/>
    <s v="Ariane 5 ECA"/>
    <s v="Star One D1 &amp; JCSAT-15"/>
    <s v="12/21/2016 8:30 p.m."/>
    <x v="59"/>
    <s v="Ariane Launch Area 3 | Kourou, French Guiana"/>
    <x v="7"/>
    <x v="7"/>
    <x v="7"/>
  </r>
  <r>
    <s v="SpaceShipTwo | VSS Unity GF02"/>
    <x v="0"/>
    <s v="Virgin Galactic"/>
    <s v="SpaceShipTwo"/>
    <s v="VSS Unity GF02"/>
    <s v="12/22/2016 noon"/>
    <x v="59"/>
    <s v="Mojave Air and Space Port | Air launch to Suborbital flight"/>
    <x v="1"/>
    <x v="1"/>
    <x v="1"/>
  </r>
  <r>
    <s v="Long March 2D | SuperView-1 (Gaojing 1-01 &amp; Gaojing 1-02)"/>
    <x v="2"/>
    <s v="China Aerospace Science and Technology Corporation"/>
    <s v="Long March 2D"/>
    <s v="Gaojing-1"/>
    <s v="12/28/2016 3:23 a.m."/>
    <x v="59"/>
    <s v="Launch Complex 9 | Taiyuan, People's Republic of China"/>
    <x v="2"/>
    <x v="2"/>
    <x v="2"/>
  </r>
  <r>
    <s v="Long March 3B | TJS-2 (TJSW-2)"/>
    <x v="0"/>
    <s v="China Aerospace Science and Technology Corporation"/>
    <s v="Long March 3"/>
    <s v="TJS 2 (TJSW-2)"/>
    <s v="01/05/2017 3:18 p.m."/>
    <x v="60"/>
    <s v="Launch Complex 2 (LC-2) | Xichang Satellite Launch Center, People's Republic of China"/>
    <x v="2"/>
    <x v="2"/>
    <x v="2"/>
  </r>
  <r>
    <s v="Kuaizhou-1A | Multiple payloads"/>
    <x v="0"/>
    <s v="ExPace"/>
    <s v="Kuaizhou"/>
    <s v="Multiple payloads"/>
    <s v="01/09/2017 4:11 a.m."/>
    <x v="60"/>
    <s v="Launch Area 4? | Jiuquan, People's Republic of China"/>
    <x v="2"/>
    <x v="2"/>
    <x v="2"/>
  </r>
  <r>
    <s v="Falcon 9 Full Thrust | Iridium-1"/>
    <x v="0"/>
    <s v="SpaceX"/>
    <s v="Falcon 9"/>
    <s v="Iridium-1"/>
    <s v="01/14/2017 5:54 p.m."/>
    <x v="60"/>
    <s v="Space Launch Complex 4E | Vandenberg SFB, CA, USA"/>
    <x v="1"/>
    <x v="1"/>
    <x v="1"/>
  </r>
  <r>
    <s v="SS-520-4 | TRICOM-1"/>
    <x v="1"/>
    <s v="Japan Aerospace Exploration Agency"/>
    <s v="SS-520"/>
    <s v="TRICOM-1"/>
    <s v="01/14/2017 11:33 p.m."/>
    <x v="60"/>
    <s v="KS Center | Uchinoura Space Center, Japan"/>
    <x v="5"/>
    <x v="5"/>
    <x v="5"/>
  </r>
  <r>
    <s v="Atlas V 401 | SBIRS GEO Flight 3 (SBIRS GEO-4)"/>
    <x v="0"/>
    <s v="United Launch Alliance"/>
    <s v="Atlas V 401"/>
    <s v="SBIRS GEO Flight 3 (SBIRS GEO-4)"/>
    <s v="01/21/2017 12:42 a.m."/>
    <x v="60"/>
    <s v="Space Launch Complex 41 | Cape Canaveral, FL, USA"/>
    <x v="1"/>
    <x v="1"/>
    <x v="1"/>
  </r>
  <r>
    <s v="H-IIA 204 | DSN 2 (Kirameki 2)"/>
    <x v="0"/>
    <s v="Mitsubishi Heavy Industries"/>
    <s v="H-IIA"/>
    <s v="DSN 2 (Kirameki 2)"/>
    <s v="01/24/2017 7:44 a.m."/>
    <x v="60"/>
    <s v="Yoshinobu Launch Complex | Tanegashima, Japan"/>
    <x v="5"/>
    <x v="5"/>
    <x v="5"/>
  </r>
  <r>
    <s v="Soyuz STB/Fregat-MT | Hispasat 36W-1 (Hispasat AG1)"/>
    <x v="0"/>
    <s v="Arianespace"/>
    <s v="Soyuz STB"/>
    <s v="Hispasat 36W-1 (Hispasat AG1)"/>
    <s v="01/28/2017 1:03 a.m."/>
    <x v="60"/>
    <s v="Ariane Launch Area 3 | Kourou, French Guiana"/>
    <x v="7"/>
    <x v="7"/>
    <x v="7"/>
  </r>
  <r>
    <s v="Ariane 5 ECA | SKY Brasil-1 (Intelsat-32e) &amp; Telkom-3S"/>
    <x v="0"/>
    <s v="Arianespace"/>
    <s v="Ariane 5 ECA"/>
    <s v="SKY Brasil-1 (Intelsat-32e) &amp; Telkom-3S"/>
    <s v="02/14/2017 9:39 p.m."/>
    <x v="60"/>
    <s v="Ariane Launch Area 3 | Kourou, French Guiana"/>
    <x v="7"/>
    <x v="7"/>
    <x v="7"/>
  </r>
  <r>
    <s v="PSLV XL | Cartosat-2D &amp; 103 others"/>
    <x v="0"/>
    <s v="Indian Space Research Organization"/>
    <s v="PSLV-XL"/>
    <s v="Cartosat-2D &amp; 103 others"/>
    <s v="02/15/2017 3:58 a.m."/>
    <x v="60"/>
    <s v="Satish Dhawan Space Centre First Launch Pad | Satish Dhawan Space Centre, India"/>
    <x v="8"/>
    <x v="8"/>
    <x v="8"/>
  </r>
  <r>
    <s v="Falcon 9 Full Thrust | SpX CRS-10"/>
    <x v="0"/>
    <s v="SpaceX"/>
    <s v="Falcon 9"/>
    <s v="SpX CRS-10"/>
    <s v="02/19/2017 2:39 p.m."/>
    <x v="60"/>
    <s v="Launch Complex 39A | Kennedy Space Center, FL, USA"/>
    <x v="1"/>
    <x v="1"/>
    <x v="1"/>
  </r>
  <r>
    <s v="Soyuz-U | Progress MS-05 (66P)"/>
    <x v="0"/>
    <s v="Russian Federal Space Agency (ROSCOSMOS)"/>
    <s v="Soyuz U"/>
    <s v="Progress MS-05 (66P)"/>
    <s v="02/22/2017 5:58 a.m."/>
    <x v="60"/>
    <s v="1/5 | Baikonur Cosmodrome, Republic of Kazakhstan"/>
    <x v="0"/>
    <x v="0"/>
    <x v="0"/>
  </r>
  <r>
    <s v="SpaceShipTwo | VSS Unity GF03"/>
    <x v="0"/>
    <s v="Virgin Galactic"/>
    <s v="SpaceShipTwo"/>
    <s v="VSS Unity GF03"/>
    <s v="02/24/2017 noon"/>
    <x v="60"/>
    <s v="Mojave Air and Space Port | Air launch to Suborbital flight"/>
    <x v="1"/>
    <x v="1"/>
    <x v="1"/>
  </r>
  <r>
    <s v="Atlas V 401 | NROL-79"/>
    <x v="0"/>
    <s v="United Launch Alliance"/>
    <s v="Atlas V 401"/>
    <s v="NROL-79"/>
    <s v="03/01/2017 5:49 p.m."/>
    <x v="60"/>
    <s v="Space Launch Complex 3E | Vandenberg SFB, CA, USA"/>
    <x v="1"/>
    <x v="1"/>
    <x v="1"/>
  </r>
  <r>
    <s v="Kaituozhe-2 | Tiankun-1"/>
    <x v="0"/>
    <s v="China Aerospace Science and Technology Corporation"/>
    <s v="Kaituozhe"/>
    <s v="Tiankun-1"/>
    <s v="03/02/2017 11:53 p.m."/>
    <x v="60"/>
    <s v="Launch Area 4 (SLS-2 / 603) | Jiuquan, People's Republic of China"/>
    <x v="2"/>
    <x v="2"/>
    <x v="2"/>
  </r>
  <r>
    <s v="Vega | Sentinel-2B"/>
    <x v="0"/>
    <s v="Arianespace"/>
    <s v="Vega"/>
    <s v="Sentinel-2A"/>
    <s v="03/07/2017 1:49 a.m."/>
    <x v="60"/>
    <s v="Ariane Launch Area 1 | Kourou, French Guiana"/>
    <x v="7"/>
    <x v="7"/>
    <x v="7"/>
  </r>
  <r>
    <s v="Falcon 9 Full Thrust | Echostar 23"/>
    <x v="0"/>
    <s v="SpaceX"/>
    <s v="Falcon 9"/>
    <s v="Echostar 23"/>
    <s v="03/16/2017 6 a.m."/>
    <x v="60"/>
    <s v="Launch Complex 39A | Kennedy Space Center, FL, USA"/>
    <x v="1"/>
    <x v="1"/>
    <x v="1"/>
  </r>
  <r>
    <s v="H-IIA 202 | IGS Radar 5"/>
    <x v="0"/>
    <s v="Mitsubishi Heavy Industries"/>
    <s v="H-IIA 202"/>
    <s v="IGS Radar 5"/>
    <s v="03/17/2017 1:20 a.m."/>
    <x v="60"/>
    <s v="Yoshinobu Launch Complex | Tanegashima, Japan"/>
    <x v="5"/>
    <x v="5"/>
    <x v="5"/>
  </r>
  <r>
    <s v="Delta IV M+(5,4) | WGS-9 (USA-275)"/>
    <x v="0"/>
    <s v="United Launch Alliance"/>
    <s v="Delta IV M+(5,4)"/>
    <s v="WGS-9 (USA-275)"/>
    <s v="03/19/2017 12:18 a.m."/>
    <x v="60"/>
    <s v="Space Launch Complex 37B | Cape Canaveral, FL, USA"/>
    <x v="1"/>
    <x v="1"/>
    <x v="1"/>
  </r>
  <r>
    <s v="Falcon 9 Full Thrust | SES-10"/>
    <x v="0"/>
    <s v="SpaceX"/>
    <s v="Falcon 9"/>
    <s v="SES-10"/>
    <s v="03/30/2017 10:27 p.m."/>
    <x v="60"/>
    <s v="Launch Complex 39A | Kennedy Space Center, FL, USA"/>
    <x v="1"/>
    <x v="1"/>
    <x v="1"/>
  </r>
  <r>
    <s v="Long March 3B | Shijian-13/Chinasat-16"/>
    <x v="0"/>
    <s v="China Aerospace Science and Technology Corporation"/>
    <s v="Long March 3"/>
    <s v="Shijian-13/Chinasat-16"/>
    <s v="04/12/2017 11:04 a.m."/>
    <x v="60"/>
    <s v="Launch Complex 3 ( LC-3 ) ( LA-1 ) | Xichang Satellite Launch Center, People's Republic of China"/>
    <x v="2"/>
    <x v="2"/>
    <x v="2"/>
  </r>
  <r>
    <s v="Atlas V 401 | Cygnus CRS OA-7 (S.S. John Glenn)"/>
    <x v="0"/>
    <s v="United Launch Alliance"/>
    <s v="Atlas V 401"/>
    <s v="Cygnus CRS OA-7 (S.S. John Glenn)"/>
    <s v="04/18/2017 3:11 p.m."/>
    <x v="60"/>
    <s v="Space Launch Complex 41 | Cape Canaveral, FL, USA"/>
    <x v="1"/>
    <x v="1"/>
    <x v="1"/>
  </r>
  <r>
    <s v="Soyuz-FG | Soyuz MS-04"/>
    <x v="0"/>
    <s v="Russian Federal Space Agency (ROSCOSMOS)"/>
    <s v="Soyuz"/>
    <s v="Soyuz MS-04"/>
    <s v="04/20/2017 7:13 a.m."/>
    <x v="60"/>
    <s v="1/5 | Baikonur Cosmodrome, Republic of Kazakhstan"/>
    <x v="0"/>
    <x v="0"/>
    <x v="0"/>
  </r>
  <r>
    <s v="Long March 7 | Tianzhou-1"/>
    <x v="0"/>
    <s v="China Aerospace Science and Technology Corporation"/>
    <s v="Long March 7"/>
    <s v="Tianzhou-1"/>
    <s v="04/20/2017 11:41 a.m."/>
    <x v="60"/>
    <s v="Wenchang | Wenchang Satellite Launch Center, People's Republic of China"/>
    <x v="2"/>
    <x v="2"/>
    <x v="2"/>
  </r>
  <r>
    <s v="Falcon 9 Full Thrust | NROL-76"/>
    <x v="0"/>
    <s v="SpaceX"/>
    <s v="Falcon 9"/>
    <s v="NROL-76"/>
    <s v="05/01/2017 11:15 a.m."/>
    <x v="60"/>
    <s v="Launch Complex 39A | Kennedy Space Center, FL, USA"/>
    <x v="1"/>
    <x v="1"/>
    <x v="1"/>
  </r>
  <r>
    <s v="SpaceShipTwo | VSS Unity GF04"/>
    <x v="0"/>
    <s v="Virgin Galactic"/>
    <s v="SpaceShipTwo"/>
    <s v="VSS Unity GF04"/>
    <s v="05/01/2017 noon"/>
    <x v="60"/>
    <s v="Mojave Air and Space Port | Air launch to Suborbital flight"/>
    <x v="1"/>
    <x v="1"/>
    <x v="1"/>
  </r>
  <r>
    <s v="Ariane 5 ECA | SGDC 1 &amp; Koreasat 7"/>
    <x v="0"/>
    <s v="Arianespace"/>
    <s v="Ariane 5 ECA"/>
    <s v="SGDC 1 &amp; Koreasat 7"/>
    <s v="05/04/2017 9:50 p.m."/>
    <x v="60"/>
    <s v="Ariane Launch Area 3 | Kourou, French Guiana"/>
    <x v="7"/>
    <x v="7"/>
    <x v="7"/>
  </r>
  <r>
    <s v="GSLV Mk II | SouthAsiaSat (GSAT-9)"/>
    <x v="0"/>
    <s v="Indian Space Research Organization"/>
    <s v="GSLV Mk II"/>
    <s v="SouthAsiaSat (GSAT-9)"/>
    <s v="05/05/2017 11:27 a.m."/>
    <x v="60"/>
    <s v="Satish Dhawan Space Centre Second Launch Pad | Satish Dhawan Space Centre, India"/>
    <x v="8"/>
    <x v="8"/>
    <x v="8"/>
  </r>
  <r>
    <s v="Falcon 9 Full Thrust | Inmarsat-5 F4"/>
    <x v="0"/>
    <s v="SpaceX"/>
    <s v="Falcon 9"/>
    <s v="Inmarsat-5 F4"/>
    <s v="05/15/2017 11:21 p.m."/>
    <x v="60"/>
    <s v="Launch Complex 39A | Kennedy Space Center, FL, USA"/>
    <x v="1"/>
    <x v="1"/>
    <x v="1"/>
  </r>
  <r>
    <s v="Soyuz STA/Fregat | SES-15"/>
    <x v="0"/>
    <s v="Arianespace"/>
    <s v="Soyuz STA"/>
    <s v="SES-15"/>
    <s v="05/18/2017 11:54 a.m."/>
    <x v="60"/>
    <s v="Soyuz Launch Complex | Kourou, French Guiana"/>
    <x v="7"/>
    <x v="7"/>
    <x v="7"/>
  </r>
  <r>
    <s v="Electron | It's a Test"/>
    <x v="1"/>
    <s v="Rocket Lab Ltd"/>
    <s v="Electron"/>
    <s v="It's a Test"/>
    <s v="05/25/2017 4:20 a.m."/>
    <x v="60"/>
    <s v="Rocket Lab Launch Complex 1A | Onenui Station, Mahia Peninsula, New Zealand"/>
    <x v="17"/>
    <x v="17"/>
    <x v="17"/>
  </r>
  <r>
    <s v="Soyuz-2.1b/Fregat | EKS-2 (Tundra 2) (Kosmos 2518)"/>
    <x v="0"/>
    <s v="Russian Space Forces"/>
    <s v="Soyuz 2.1b/Fregat"/>
    <s v="EKS-2 (Tundra 2) (Kosmos 2518)"/>
    <s v="05/25/2017 6:34 a.m."/>
    <x v="60"/>
    <s v="43/4 (43R) | Plesetsk Cosmodrome, Russian Federation"/>
    <x v="3"/>
    <x v="3"/>
    <x v="3"/>
  </r>
  <r>
    <s v="H-IIA 202 | Michibiki 2 (QZS-2)"/>
    <x v="0"/>
    <s v="Mitsubishi Heavy Industries"/>
    <s v="H-IIA 202"/>
    <s v="Michibiki 2 (QZS-2)"/>
    <s v="06/01/2017 12:17 a.m."/>
    <x v="60"/>
    <s v="Yoshinobu Launch Complex | Tanegashima, Japan"/>
    <x v="5"/>
    <x v="5"/>
    <x v="5"/>
  </r>
  <r>
    <s v="SpaceShipTwo | VSS Unity CF01"/>
    <x v="0"/>
    <s v="Virgin Galactic"/>
    <s v="SpaceShipTwo"/>
    <s v="VSS Unity CF01"/>
    <s v="06/01/2017 noon"/>
    <x v="60"/>
    <s v="Mojave Air and Space Port | Air launch to Suborbital flight"/>
    <x v="1"/>
    <x v="1"/>
    <x v="1"/>
  </r>
  <r>
    <s v="Ariane 5 ECA | ViaSat-2 &amp; EUTELSAT 172B"/>
    <x v="0"/>
    <s v="Arianespace"/>
    <s v="Ariane 5 ECA"/>
    <s v="ViaSat-2 &amp; EUTELSAT 172B"/>
    <s v="06/01/2017 11:45 p.m."/>
    <x v="60"/>
    <s v="Ariane Launch Area 3 | Kourou, French Guiana"/>
    <x v="7"/>
    <x v="7"/>
    <x v="7"/>
  </r>
  <r>
    <s v="Falcon 9 Full Thrust | SpX CRS-11"/>
    <x v="0"/>
    <s v="SpaceX"/>
    <s v="Falcon 9"/>
    <s v="SpX CRS-11"/>
    <s v="06/03/2017 9:07 p.m."/>
    <x v="60"/>
    <s v="Launch Complex 39A | Kennedy Space Center, FL, USA"/>
    <x v="1"/>
    <x v="1"/>
    <x v="1"/>
  </r>
  <r>
    <s v="LVM-3 | GSAT-19"/>
    <x v="0"/>
    <s v="Indian Space Research Organization"/>
    <s v="LVM-3 (GSLV Mk III)"/>
    <s v="GSAT-19"/>
    <s v="06/05/2017 11:58 a.m."/>
    <x v="60"/>
    <s v="Satish Dhawan Space Centre Second Launch Pad | Satish Dhawan Space Centre, India"/>
    <x v="8"/>
    <x v="8"/>
    <x v="8"/>
  </r>
  <r>
    <s v="Proton-M Briz-M | Echostar 21"/>
    <x v="0"/>
    <s v="International Launch Services"/>
    <s v="Proton-M Briz-M"/>
    <s v="Echostar 21"/>
    <s v="06/08/2017 3:45 a.m."/>
    <x v="60"/>
    <s v="81/24 (81P) | Baikonur Cosmodrome, Republic of Kazakhstan"/>
    <x v="0"/>
    <x v="0"/>
    <x v="0"/>
  </r>
  <r>
    <s v="Soyuz 2.1a | Progress MS-06 (67P)"/>
    <x v="0"/>
    <s v="Russian Federal Space Agency (ROSCOSMOS)"/>
    <s v="Soyuz 2.1a"/>
    <s v="Progress MS-06 (67P)"/>
    <s v="06/14/2017 9:20 a.m."/>
    <x v="60"/>
    <s v="31/6 | Baikonur Cosmodrome, Republic of Kazakhstan"/>
    <x v="0"/>
    <x v="0"/>
    <x v="0"/>
  </r>
  <r>
    <s v="Long March 4B | Huiyan (HXMT (Hard X-ray Modulation Telescope))"/>
    <x v="0"/>
    <s v="China Aerospace Science and Technology Corporation"/>
    <s v="Long March 4B"/>
    <s v="Huiyan (HXMT (Hard X-ray Modulation Telescope))"/>
    <s v="06/15/2017 3 a.m."/>
    <x v="60"/>
    <s v="Launch Area 4 (SLS-2 / 603) | Jiuquan, People's Republic of China"/>
    <x v="2"/>
    <x v="2"/>
    <x v="2"/>
  </r>
  <r>
    <s v="Long March 3B/E | Zhongxing-9A (Chinasat-9A)"/>
    <x v="2"/>
    <s v="China Aerospace Science and Technology Corporation"/>
    <s v="Long March 3"/>
    <s v="Zhongxing-9A (Chinasat-9A)"/>
    <s v="06/18/2017 4:11 p.m."/>
    <x v="60"/>
    <s v="Unknown Pad | Xichang Satellite Launch Center, People's Republic of China"/>
    <x v="2"/>
    <x v="2"/>
    <x v="2"/>
  </r>
  <r>
    <s v="PSLV XL | Cartosat-2E"/>
    <x v="0"/>
    <s v="Indian Space Research Organization"/>
    <s v="PSLV-XL"/>
    <s v="Cartosat-2E"/>
    <s v="06/23/2017 3:59 a.m."/>
    <x v="60"/>
    <s v="Satish Dhawan Space Centre First Launch Pad | Satish Dhawan Space Centre, India"/>
    <x v="8"/>
    <x v="8"/>
    <x v="8"/>
  </r>
  <r>
    <s v="Soyuz 2.1v/Volga | Kosmos-2519"/>
    <x v="0"/>
    <s v="Russian Space Forces"/>
    <s v="Soyuz 2-1v"/>
    <s v="Kosmos-2519"/>
    <s v="06/23/2017 6:04 p.m."/>
    <x v="60"/>
    <s v="Unknown Pad | Plesetsk Cosmodrome, Russian Federation"/>
    <x v="3"/>
    <x v="3"/>
    <x v="3"/>
  </r>
  <r>
    <s v="Falcon 9 Full Thrust | BulgariaSat-1"/>
    <x v="0"/>
    <s v="SpaceX"/>
    <s v="Falcon 9"/>
    <s v="BulgariaSat-1"/>
    <s v="06/23/2017 7:10 p.m."/>
    <x v="60"/>
    <s v="Launch Complex 39A | Kennedy Space Center, FL, USA"/>
    <x v="1"/>
    <x v="1"/>
    <x v="1"/>
  </r>
  <r>
    <s v="Falcon 9 Full Thrust | Iridium-2"/>
    <x v="0"/>
    <s v="SpaceX"/>
    <s v="Falcon 9"/>
    <s v="Iridium-2"/>
    <s v="06/25/2017 8:25 p.m."/>
    <x v="60"/>
    <s v="Space Launch Complex 4E | Vandenberg SFB, CA, USA"/>
    <x v="1"/>
    <x v="1"/>
    <x v="1"/>
  </r>
  <r>
    <s v="Ariane 5 ECA | Hellas Sat 3 (Inmarsat S EAN) &amp; GSAT-17"/>
    <x v="0"/>
    <s v="Arianespace"/>
    <s v="Ariane 5 ECA"/>
    <s v="HellasSat-3 (Inmarsat S EAN) &amp; GSAT-17"/>
    <s v="06/28/2017 9:15 p.m."/>
    <x v="60"/>
    <s v="Ariane Launch Area 3 | Kourou, French Guiana"/>
    <x v="7"/>
    <x v="7"/>
    <x v="7"/>
  </r>
  <r>
    <s v="Long March 5 / YZ-2 | Shijian 18"/>
    <x v="1"/>
    <s v="China Aerospace Science and Technology Corporation"/>
    <s v="Long March 5/YZ-2"/>
    <s v="Shijian 18"/>
    <s v="07/02/2017 11:23 a.m."/>
    <x v="60"/>
    <s v="Wenchang | Wenchang Satellite Launch Center, People's Republic of China"/>
    <x v="2"/>
    <x v="2"/>
    <x v="2"/>
  </r>
  <r>
    <s v="Falcon 9 Full Thrust | Intelsat 35e"/>
    <x v="0"/>
    <s v="SpaceX"/>
    <s v="Falcon 9"/>
    <s v="Intelsat 35e"/>
    <s v="07/05/2017 11:38 p.m."/>
    <x v="60"/>
    <s v="Launch Complex 39A | Kennedy Space Center, FL, USA"/>
    <x v="1"/>
    <x v="1"/>
    <x v="1"/>
  </r>
  <r>
    <s v="Soyuz-2.1a/Fregat | Kanopus-V-IK"/>
    <x v="2"/>
    <s v="Russian Federal Space Agency (ROSCOSMOS)"/>
    <s v="Soyuz 2.1a/Fregat-M"/>
    <s v="Kanopus-V-IK"/>
    <s v="07/14/2017 6:36 a.m."/>
    <x v="60"/>
    <s v="31/6 | Baikonur Cosmodrome, Republic of Kazakhstan"/>
    <x v="0"/>
    <x v="0"/>
    <x v="0"/>
  </r>
  <r>
    <s v="Simorgh | Unknown"/>
    <x v="1"/>
    <s v="Iranian Space Agency"/>
    <s v="Simorgh"/>
    <s v="Unknown"/>
    <s v="07/27/2017 9:30 a.m."/>
    <x v="60"/>
    <s v="Imam Khomeini Spaceport | Semnan Space Center, Islamic Republic of Iran"/>
    <x v="15"/>
    <x v="15"/>
    <x v="15"/>
  </r>
  <r>
    <s v="Soyuz-FG | Soyuz MS-05"/>
    <x v="0"/>
    <s v="Russian Federal Space Agency (ROSCOSMOS)"/>
    <s v="Soyuz"/>
    <s v="Soyuz MS-05"/>
    <s v="07/28/2017 3:41 p.m."/>
    <x v="60"/>
    <s v="1/5 | Baikonur Cosmodrome, Republic of Kazakhstan"/>
    <x v="0"/>
    <x v="0"/>
    <x v="0"/>
  </r>
  <r>
    <s v="MOMO | 1st Test Flight"/>
    <x v="1"/>
    <s v="Interstellar Technologies"/>
    <s v="MOMO v0"/>
    <s v="1st Test Flight"/>
    <s v="07/30/2017 7:30 a.m."/>
    <x v="60"/>
    <s v="Taiki-cho, Hokkaido, Japan | Taiki-cho, Hokkaido, Japan"/>
    <x v="5"/>
    <x v="5"/>
    <x v="5"/>
  </r>
  <r>
    <s v="Vega | OptSat 3000 &amp; VENÂµS (VENUS)"/>
    <x v="0"/>
    <s v="Arianespace"/>
    <s v="Vega"/>
    <s v="OptSat 3000 &amp; VENÂµS (VENUS)"/>
    <s v="08/02/2017 1:58 a.m."/>
    <x v="60"/>
    <s v="Ariane Launch Area 1 | Kourou, French Guiana"/>
    <x v="7"/>
    <x v="7"/>
    <x v="7"/>
  </r>
  <r>
    <s v="SpaceShipTwo | VSS Unity GF06"/>
    <x v="0"/>
    <s v="Virgin Galactic"/>
    <s v="SpaceShipTwo"/>
    <s v="VSS Unity GF06"/>
    <s v="08/04/2017 noon"/>
    <x v="60"/>
    <s v="Mojave Air and Space Port | Air launch to Suborbital flight"/>
    <x v="1"/>
    <x v="1"/>
    <x v="1"/>
  </r>
  <r>
    <s v="Falcon 9 Block 4 | SpX CRS-12"/>
    <x v="0"/>
    <s v="SpaceX"/>
    <s v="Falcon 9"/>
    <s v="SpX CRS-12"/>
    <s v="08/14/2017 4:31 p.m."/>
    <x v="60"/>
    <s v="Launch Complex 39A | Kennedy Space Center, FL, USA"/>
    <x v="1"/>
    <x v="1"/>
    <x v="1"/>
  </r>
  <r>
    <s v="Proton-M/Briz-M | Blagovest No.11L (Kosmos 2520)"/>
    <x v="0"/>
    <s v="Khrunichev State Research and Production Space Center"/>
    <s v="Proton-M Briz-M"/>
    <s v="Blagovest No.11L (Kosmos 2520)"/>
    <s v="08/16/2017 10:06 p.m."/>
    <x v="60"/>
    <s v="81/24 (81P) | Baikonur Cosmodrome, Republic of Kazakhstan"/>
    <x v="0"/>
    <x v="0"/>
    <x v="0"/>
  </r>
  <r>
    <s v="Atlas V 401 | TDRS-M"/>
    <x v="0"/>
    <s v="United Launch Alliance"/>
    <s v="Atlas V 401"/>
    <s v="TDRS-M"/>
    <s v="08/18/2017 12:29 p.m."/>
    <x v="60"/>
    <s v="Space Launch Complex 41 | Cape Canaveral, FL, USA"/>
    <x v="1"/>
    <x v="1"/>
    <x v="1"/>
  </r>
  <r>
    <s v="H-IIA 204 | Michibiki 3 (QZS-3)"/>
    <x v="0"/>
    <s v="Mitsubishi Heavy Industries"/>
    <s v="H-IIA"/>
    <s v="Michibiki 3 (QZS-3)"/>
    <s v="08/19/2017 5:29 a.m."/>
    <x v="60"/>
    <s v="Yoshinobu Launch Complex | Tanegashima, Japan"/>
    <x v="5"/>
    <x v="5"/>
    <x v="5"/>
  </r>
  <r>
    <s v="Falcon 9 Full Thrust | Formosat 5"/>
    <x v="0"/>
    <s v="SpaceX"/>
    <s v="Falcon 9"/>
    <s v="Formosat 5"/>
    <s v="08/24/2017 6:51 p.m."/>
    <x v="60"/>
    <s v="Space Launch Complex 4E | Vandenberg SFB, CA, USA"/>
    <x v="1"/>
    <x v="1"/>
    <x v="1"/>
  </r>
  <r>
    <s v="Minotaur IV | ORS-5"/>
    <x v="0"/>
    <s v="Orbital ATK"/>
    <s v="Minotaur IV"/>
    <s v="ORS-5"/>
    <s v="08/26/2017 6:04 a.m."/>
    <x v="60"/>
    <s v="Space Launch Complex 46 | Cape Canaveral, FL, USA"/>
    <x v="1"/>
    <x v="1"/>
    <x v="1"/>
  </r>
  <r>
    <s v="PSLV XL | IRNSS-1H"/>
    <x v="1"/>
    <s v="Indian Space Research Organization"/>
    <s v="PSLV-XL"/>
    <s v="IRNSS-1H"/>
    <s v="08/31/2017 1:30 p.m."/>
    <x v="60"/>
    <s v="Satish Dhawan Space Centre First Launch Pad | Satish Dhawan Space Centre, India"/>
    <x v="8"/>
    <x v="8"/>
    <x v="8"/>
  </r>
  <r>
    <s v="Falcon 9 Block 4 | OTV-5 (X-37B)"/>
    <x v="0"/>
    <s v="SpaceX"/>
    <s v="Falcon 9"/>
    <s v="OTV-5 (X-37B)"/>
    <s v="09/07/2017 2 p.m."/>
    <x v="60"/>
    <s v="Launch Complex 39A | Kennedy Space Center, FL, USA"/>
    <x v="1"/>
    <x v="1"/>
    <x v="1"/>
  </r>
  <r>
    <s v="Proton-M Briz-M | Amazonas 5"/>
    <x v="0"/>
    <s v="International Launch Services"/>
    <s v="Proton-M Briz-M"/>
    <s v="Amazonas 5"/>
    <s v="09/11/2017 7:23 p.m."/>
    <x v="60"/>
    <s v="200/39 (200L) | Baikonur Cosmodrome, Republic of Kazakhstan"/>
    <x v="0"/>
    <x v="0"/>
    <x v="0"/>
  </r>
  <r>
    <s v="Soyuz-FG | Soyuz MS-06"/>
    <x v="0"/>
    <s v="Russian Federal Space Agency (ROSCOSMOS)"/>
    <s v="Soyuz"/>
    <s v="Soyuz MS-06"/>
    <s v="09/12/2017 9:17 p.m."/>
    <x v="60"/>
    <s v="1/5 | Baikonur Cosmodrome, Republic of Kazakhstan"/>
    <x v="0"/>
    <x v="0"/>
    <x v="0"/>
  </r>
  <r>
    <s v="Soyuz-2.1b/Fregat-M | Glonass-M (Kosmos 2522)"/>
    <x v="0"/>
    <s v="Russian Space Forces"/>
    <s v="Soyuz 2.1b/Fregat-M"/>
    <s v="Glonass-M (Kosmos 2522)"/>
    <s v="09/22/2017 12:02 a.m."/>
    <x v="60"/>
    <s v="43/3 (43L) | Plesetsk Cosmodrome, Russian Federation"/>
    <x v="3"/>
    <x v="3"/>
    <x v="3"/>
  </r>
  <r>
    <s v="Atlas V 541 | NROL-42"/>
    <x v="0"/>
    <s v="United Launch Alliance"/>
    <s v="Atlas V 541"/>
    <s v="NROL-42"/>
    <s v="09/24/2017 5:49 a.m."/>
    <x v="60"/>
    <s v="Space Launch Complex 3E | Vandenberg SFB, CA, USA"/>
    <x v="1"/>
    <x v="1"/>
    <x v="1"/>
  </r>
  <r>
    <s v="Proton-M Briz-M | AsiaSat 9"/>
    <x v="0"/>
    <s v="International Launch Services"/>
    <s v="Proton-M Briz-M"/>
    <s v="AsiaSat 9"/>
    <s v="09/28/2017 6:52 p.m."/>
    <x v="60"/>
    <s v="200/39 (200L) | Baikonur Cosmodrome, Republic of Kazakhstan"/>
    <x v="0"/>
    <x v="0"/>
    <x v="0"/>
  </r>
  <r>
    <s v="Long March 2C | 3 x Yaogan-30-01"/>
    <x v="0"/>
    <s v="China Aerospace Science and Technology Corporation"/>
    <s v="Long March 2"/>
    <s v="—"/>
    <s v="09/29/2017 4:21 a.m."/>
    <x v="60"/>
    <s v="Launch Complex 3 ( LC-3 ) ( LA-1 ) | Xichang Satellite Launch Center, People's Republic of China"/>
    <x v="2"/>
    <x v="2"/>
    <x v="2"/>
  </r>
  <r>
    <s v="Ariane 5 ECA | Intelsat 37e &amp; BSAT-4a"/>
    <x v="0"/>
    <s v="Arianespace"/>
    <s v="Ariane 5 ECA"/>
    <s v="Intelsat 37e &amp; BSAT-4a"/>
    <s v="09/29/2017 9:56 p.m."/>
    <x v="60"/>
    <s v="Ariane Launch Area 3 | Kourou, French Guiana"/>
    <x v="7"/>
    <x v="7"/>
    <x v="7"/>
  </r>
  <r>
    <s v="Long March 2D | VRSS-2 (Antonio JosÃ© de Sucre)"/>
    <x v="0"/>
    <s v="China Aerospace Science and Technology Corporation"/>
    <s v="Long March 2D"/>
    <s v="VRSS-2 (Antonio JosÃ© de Sucre)"/>
    <s v="10/09/2017 4:13 a.m."/>
    <x v="60"/>
    <s v="Unknown Pad | Jiuquan, People's Republic of China"/>
    <x v="2"/>
    <x v="2"/>
    <x v="2"/>
  </r>
  <r>
    <s v="Falcon 9 Block 4 | Iridium-3"/>
    <x v="0"/>
    <s v="SpaceX"/>
    <s v="Falcon 9"/>
    <s v="Iridium-3"/>
    <s v="10/09/2017 12:37 p.m."/>
    <x v="60"/>
    <s v="Space Launch Complex 4E | Vandenberg SFB, CA, USA"/>
    <x v="1"/>
    <x v="1"/>
    <x v="1"/>
  </r>
  <r>
    <s v="H-IIA 202 | Michibiki 4 (QZS-4)"/>
    <x v="0"/>
    <s v="Mitsubishi Heavy Industries"/>
    <s v="H-IIA 202"/>
    <s v="Michibiki 4 (QZS-4)"/>
    <s v="10/09/2017 10:01 p.m."/>
    <x v="60"/>
    <s v="Yoshinobu Launch Complex | Tanegashima, Japan"/>
    <x v="5"/>
    <x v="5"/>
    <x v="5"/>
  </r>
  <r>
    <s v="Falcon 9 Full Thrust | Echostar 105/SES-11"/>
    <x v="0"/>
    <s v="SpaceX"/>
    <s v="Falcon 9"/>
    <s v="Echostar 105/SES-11"/>
    <s v="10/11/2017 10:53 p.m."/>
    <x v="60"/>
    <s v="Launch Complex 39A | Kennedy Space Center, FL, USA"/>
    <x v="1"/>
    <x v="1"/>
    <x v="1"/>
  </r>
  <r>
    <s v="Rokot / Briz-KM | Sentinel-5P"/>
    <x v="0"/>
    <s v="Eurockot Launch Services"/>
    <s v="Rokot/Briz-KM"/>
    <s v="Sentinel-5P"/>
    <s v="10/13/2017 9:27 a.m."/>
    <x v="60"/>
    <s v="133/3 (133L) | Plesetsk Cosmodrome, Russian Federation"/>
    <x v="3"/>
    <x v="3"/>
    <x v="3"/>
  </r>
  <r>
    <s v="Soyuz 2.1a | Progress MS-07 (68P)"/>
    <x v="0"/>
    <s v="Russian Federal Space Agency (ROSCOSMOS)"/>
    <s v="Soyuz 2.1a"/>
    <s v="Progress MS-07 (68P)"/>
    <s v="10/14/2017 8:46 a.m."/>
    <x v="60"/>
    <s v="31/6 | Baikonur Cosmodrome, Republic of Kazakhstan"/>
    <x v="0"/>
    <x v="0"/>
    <x v="0"/>
  </r>
  <r>
    <s v="Atlas V 421 | NROL-52"/>
    <x v="0"/>
    <s v="United Launch Alliance"/>
    <s v="Atlas V 421"/>
    <s v="NROL-52"/>
    <s v="10/15/2017 7:28 a.m."/>
    <x v="60"/>
    <s v="Space Launch Complex 41 | Cape Canaveral, FL, USA"/>
    <x v="1"/>
    <x v="1"/>
    <x v="1"/>
  </r>
  <r>
    <s v="Falcon 9 Block 4 | Koreasat 5A"/>
    <x v="0"/>
    <s v="SpaceX"/>
    <s v="Falcon 9"/>
    <s v="Koreasat 5A"/>
    <s v="10/30/2017 7:34 p.m."/>
    <x v="60"/>
    <s v="Launch Complex 39A | Kennedy Space Center, FL, USA"/>
    <x v="1"/>
    <x v="1"/>
    <x v="1"/>
  </r>
  <r>
    <s v="Minotaur-C (Taurus XL) | 6 x SkySat &amp; 4 x Dove"/>
    <x v="0"/>
    <s v="Orbital ATK"/>
    <s v="Minotaur"/>
    <s v="Dedicated rideshare"/>
    <s v="10/31/2017 9:37 p.m."/>
    <x v="60"/>
    <s v="Space Launch Complex 576E | Vandenberg SFB, CA, USA"/>
    <x v="1"/>
    <x v="1"/>
    <x v="1"/>
  </r>
  <r>
    <s v="Long March 3B / YZ-1 | Beidou-3 M1 &amp; M2"/>
    <x v="0"/>
    <s v="China Aerospace Science and Technology Corporation"/>
    <s v="Long March 3B/YZ-1"/>
    <s v="Beidou-3 M1 &amp; M2"/>
    <s v="11/05/2017 11:45 a.m."/>
    <x v="60"/>
    <s v="Launch Complex 3 ( LC-3 ) ( LA-1 ) | Xichang Satellite Launch Center, People's Republic of China"/>
    <x v="2"/>
    <x v="2"/>
    <x v="2"/>
  </r>
  <r>
    <s v="Vega | Mohammed VI-A"/>
    <x v="0"/>
    <s v="Arianespace"/>
    <s v="Vega"/>
    <s v="Mohammed VI-A"/>
    <s v="11/08/2017 1:42 a.m."/>
    <x v="60"/>
    <s v="Ariane Launch Area 1 | Kourou, French Guiana"/>
    <x v="7"/>
    <x v="7"/>
    <x v="7"/>
  </r>
  <r>
    <s v="Antares 230 | Cygnus CRS OA-8 (S.S. Gene Cernan)"/>
    <x v="0"/>
    <s v="Orbital ATK"/>
    <s v="Antares 230"/>
    <s v="Cygnus CRS OA-8 (S.S. Gene Cernan)"/>
    <s v="11/12/2017 12:19 p.m."/>
    <x v="60"/>
    <s v="Launch Area 0 A | Wallops Island, Virginia, USA"/>
    <x v="1"/>
    <x v="1"/>
    <x v="1"/>
  </r>
  <r>
    <s v="Long March 4C | Fengyun-3D"/>
    <x v="0"/>
    <s v="China Aerospace Science and Technology Corporation"/>
    <s v="Long March 4C"/>
    <s v="Fengyun-3D"/>
    <s v="11/14/2017 6:35 p.m."/>
    <x v="60"/>
    <s v="Unknown Pad | Taiyuan, People's Republic of China"/>
    <x v="2"/>
    <x v="2"/>
    <x v="2"/>
  </r>
  <r>
    <s v="Delta II 7920-10 | JPSS 1 (Joint Polar Satellite System spacecraft No. 1)"/>
    <x v="0"/>
    <s v="United Launch Alliance"/>
    <s v="Delta II"/>
    <s v="JPSS 1 (Joint Polar Satellite System spacecraft No. 1)"/>
    <s v="11/18/2017 9:47 a.m."/>
    <x v="60"/>
    <s v="Space Launch Complex 2W | Vandenberg SFB, CA, USA"/>
    <x v="1"/>
    <x v="1"/>
    <x v="1"/>
  </r>
  <r>
    <s v="Long March 6 | Jilin-1-04, Jilin-1-05 &amp; Jilin-1-06"/>
    <x v="0"/>
    <s v="China Aerospace Science and Technology Corporation"/>
    <s v="Long March 6"/>
    <s v="Jilin-1-04, Jilin-1-05 &amp; Jilin-1-06"/>
    <s v="11/21/2017 4:50 a.m."/>
    <x v="60"/>
    <s v="Launch Complex 16 | Taiyuan, People's Republic of China"/>
    <x v="2"/>
    <x v="2"/>
    <x v="2"/>
  </r>
  <r>
    <s v="Long March 2C | 3 x Yaogan-30"/>
    <x v="0"/>
    <s v="China Aerospace Science and Technology Corporation"/>
    <s v="Long March 2"/>
    <s v="3 x Yaogan-30"/>
    <s v="11/24/2017 6:10 p.m."/>
    <x v="60"/>
    <s v="Launch Complex 3 ( LC-3 ) ( LA-1 ) | Xichang Satellite Launch Center, People's Republic of China"/>
    <x v="2"/>
    <x v="2"/>
    <x v="2"/>
  </r>
  <r>
    <s v="Soyuz 2.1b/Fregat | Meteor-M No.2-1 &amp; rideshare payloads"/>
    <x v="1"/>
    <s v="Russian Federal Space Agency (ROSCOSMOS)"/>
    <s v="Soyuz 2.1b/Fregat"/>
    <s v="Meteor-M No.2-1 &amp; rideshare payloads"/>
    <s v="11/28/2017 5:41 a.m."/>
    <x v="60"/>
    <s v="Cosmodrome Site 1S | Vostochny Cosmodrome, Siberia, Russian Federation"/>
    <x v="3"/>
    <x v="3"/>
    <x v="3"/>
  </r>
  <r>
    <s v="Soyuz-2.1b | Lotos-S1 (Kosmos-2524)"/>
    <x v="0"/>
    <s v="Russian Space Forces"/>
    <s v="Soyuz 2.1b"/>
    <s v="Lotos-S1"/>
    <s v="12/02/2017 10:43 a.m."/>
    <x v="60"/>
    <s v="43/4 (43R) | Plesetsk Cosmodrome, Russian Federation"/>
    <x v="3"/>
    <x v="3"/>
    <x v="3"/>
  </r>
  <r>
    <s v="Long March 2D | LKW-1 (Land Survey Satellite-1)"/>
    <x v="0"/>
    <s v="China Aerospace Science and Technology Corporation"/>
    <s v="Long March 2D"/>
    <s v="—"/>
    <s v="12/03/2017 4:11 a.m."/>
    <x v="60"/>
    <s v="Launch Area 4 (SLS-2 / 603) | Jiuquan, People's Republic of China"/>
    <x v="2"/>
    <x v="2"/>
    <x v="2"/>
  </r>
  <r>
    <s v="Long March 3B/E | Alcomsat-1"/>
    <x v="0"/>
    <s v="China Aerospace Science and Technology Corporation"/>
    <s v="Long March 3"/>
    <s v="Alcomsat-1"/>
    <s v="12/10/2017 4:40 p.m."/>
    <x v="60"/>
    <s v="Launch Complex 2 (LC-2) | Xichang Satellite Launch Center, People's Republic of China"/>
    <x v="2"/>
    <x v="2"/>
    <x v="2"/>
  </r>
  <r>
    <s v="New Shepard | NS-7"/>
    <x v="0"/>
    <s v="Blue Origin"/>
    <s v="New Shepard"/>
    <s v="NS-7"/>
    <s v="12/12/2017 4:59 p.m."/>
    <x v="60"/>
    <s v="West Texas Suborbital Launch Site/ Corn Ranch | Corn Ranch, USA"/>
    <x v="1"/>
    <x v="1"/>
    <x v="1"/>
  </r>
  <r>
    <s v="Ariane 5 ES | Galileo FOC-15, FOC-16, FOC-17, FOC-18"/>
    <x v="0"/>
    <s v="Arianespace"/>
    <s v="Ariane 5 ES"/>
    <s v="Galileo FOC-15, FOC-16, FOC-17, FOC-18"/>
    <s v="12/12/2017 6:36 p.m."/>
    <x v="60"/>
    <s v="Ariane Launch Area 3 | Kourou, French Guiana"/>
    <x v="7"/>
    <x v="7"/>
    <x v="7"/>
  </r>
  <r>
    <s v="Falcon 9 Full Thrust | SpX CRS-13"/>
    <x v="0"/>
    <s v="SpaceX"/>
    <s v="Falcon 9"/>
    <s v="SpX CRS-13"/>
    <s v="12/15/2017 3:36 p.m."/>
    <x v="60"/>
    <s v="Space Launch Complex 40 | Cape Canaveral, FL, USA"/>
    <x v="1"/>
    <x v="1"/>
    <x v="1"/>
  </r>
  <r>
    <s v="Soyuz-FG | Soyuz MS-07"/>
    <x v="0"/>
    <s v="Russian Federal Space Agency (ROSCOSMOS)"/>
    <s v="Soyuz"/>
    <s v="Soyuz MS-07"/>
    <s v="12/17/2017 7:21 a.m."/>
    <x v="60"/>
    <s v="1/5 | Baikonur Cosmodrome, Republic of Kazakhstan"/>
    <x v="0"/>
    <x v="0"/>
    <x v="0"/>
  </r>
  <r>
    <s v="H-IIA 202 | GCOM-C1 &amp; SLATS"/>
    <x v="0"/>
    <s v="Mitsubishi Heavy Industries"/>
    <s v="H-IIA 202"/>
    <s v="GCOM-C1 &amp; SLATS"/>
    <s v="12/23/2017 1:26 a.m."/>
    <x v="60"/>
    <s v="Yoshinobu Launch Complex | Tanegashima, Japan"/>
    <x v="5"/>
    <x v="5"/>
    <x v="5"/>
  </r>
  <r>
    <s v="Falcon 9 Full Thrust | Iridium-4"/>
    <x v="0"/>
    <s v="SpaceX"/>
    <s v="Falcon 9"/>
    <s v="Iridium-4"/>
    <s v="12/23/2017 1:27 a.m."/>
    <x v="60"/>
    <s v="Space Launch Complex 4E | Vandenberg SFB, CA, USA"/>
    <x v="1"/>
    <x v="1"/>
    <x v="1"/>
  </r>
  <r>
    <s v="Long March 2D | LKW-2 (Land Survey Satellite-2)"/>
    <x v="0"/>
    <s v="China Aerospace Science and Technology Corporation"/>
    <s v="Long March 2D"/>
    <s v="—"/>
    <s v="12/23/2017 4:14 a.m."/>
    <x v="60"/>
    <s v="Launch Area 4 (SLS-2 / 603) | Jiuquan, People's Republic of China"/>
    <x v="2"/>
    <x v="2"/>
    <x v="2"/>
  </r>
  <r>
    <s v="Long March 2C | 3 x Yaogan-30"/>
    <x v="0"/>
    <s v="China Aerospace Science and Technology Corporation"/>
    <s v="Long March 2"/>
    <s v="—"/>
    <s v="12/25/2017 7:44 p.m."/>
    <x v="60"/>
    <s v="Launch Complex 3 ( LC-3 ) ( LA-1 ) | Xichang Satellite Launch Center, People's Republic of China"/>
    <x v="2"/>
    <x v="2"/>
    <x v="2"/>
  </r>
  <r>
    <s v="Zenit-3F | AngoSat-1"/>
    <x v="0"/>
    <s v="Sea Launch"/>
    <s v="Zenit 3F"/>
    <s v="AngoSat-1"/>
    <s v="12/26/2017 7 p.m."/>
    <x v="60"/>
    <s v="45/1 | Baikonur Cosmodrome, Republic of Kazakhstan"/>
    <x v="0"/>
    <x v="0"/>
    <x v="0"/>
  </r>
  <r>
    <s v="Falcon 9 Block 4 | Zuma"/>
    <x v="0"/>
    <s v="SpaceX"/>
    <s v="Falcon 9"/>
    <s v="Zuma"/>
    <s v="01/08/2018 1 a.m."/>
    <x v="61"/>
    <s v="Space Launch Complex 40 | Cape Canaveral, FL, USA"/>
    <x v="1"/>
    <x v="1"/>
    <x v="1"/>
  </r>
  <r>
    <s v="Long March 2D | SuperView-1 (Gaojing 1-03 &amp; Gaojing 1-04)"/>
    <x v="0"/>
    <s v="China Aerospace Science and Technology Corporation"/>
    <s v="Long March 2D"/>
    <s v="SuperView-1 (Gaojing 1-03 &amp; Gaojing 1-04)"/>
    <s v="01/09/2018 3:24 a.m."/>
    <x v="61"/>
    <s v="Launch Complex 9 | Taiyuan, People's Republic of China"/>
    <x v="2"/>
    <x v="2"/>
    <x v="2"/>
  </r>
  <r>
    <s v="SpaceShipTwo | VSS Unity GF07"/>
    <x v="0"/>
    <s v="Virgin Galactic"/>
    <s v="SpaceShipTwo"/>
    <s v="VSS Unity GF07"/>
    <s v="01/11/2018 noon"/>
    <x v="61"/>
    <s v="Mojave Air and Space Port | Air launch to Suborbital flight"/>
    <x v="1"/>
    <x v="1"/>
    <x v="1"/>
  </r>
  <r>
    <s v="Long March 3B / YZ-1 | Beidou-3 M7 &amp; M8"/>
    <x v="0"/>
    <s v="China Aerospace Science and Technology Corporation"/>
    <s v="Long March 3B/YZ-1"/>
    <s v="Beidou-3 M7 &amp; M8"/>
    <s v="01/11/2018 11:18 p.m."/>
    <x v="61"/>
    <s v="Unknown Pad | Xichang Satellite Launch Center, People's Republic of China"/>
    <x v="2"/>
    <x v="2"/>
    <x v="2"/>
  </r>
  <r>
    <s v="PSLV XL | Cartosat-2F (Cartosat-2S4)"/>
    <x v="0"/>
    <s v="Indian Space Research Organization"/>
    <s v="PSLV-XL"/>
    <s v="Cartosat-2F (Cartosat-2S4)"/>
    <s v="01/12/2018 3:59 a.m."/>
    <x v="61"/>
    <s v="Satish Dhawan Space Centre First Launch Pad | Satish Dhawan Space Centre, India"/>
    <x v="8"/>
    <x v="8"/>
    <x v="8"/>
  </r>
  <r>
    <s v="Delta IV M+(5,2) | NROL-47"/>
    <x v="0"/>
    <s v="United Launch Alliance"/>
    <s v="Delta IV M+(5,2)"/>
    <s v="NROL-47"/>
    <s v="01/12/2018 10:11 p.m."/>
    <x v="61"/>
    <s v="Space Launch Complex 6 | Vandenberg SFB, CA, USA"/>
    <x v="1"/>
    <x v="1"/>
    <x v="1"/>
  </r>
  <r>
    <s v="Long March 2D | LKW-3 (Land Survey Satellite-3)"/>
    <x v="0"/>
    <s v="China Aerospace Science and Technology Corporation"/>
    <s v="Long March 2D"/>
    <s v="—"/>
    <s v="01/13/2018 7:10 a.m."/>
    <x v="61"/>
    <s v="Launch Area 4 (SLS-2 / 603) | Jiuquan, People's Republic of China"/>
    <x v="2"/>
    <x v="2"/>
    <x v="2"/>
  </r>
  <r>
    <s v="Epsilon | ASNARO-2"/>
    <x v="0"/>
    <s v="Japan Aerospace Exploration Agency"/>
    <s v="Epsilon"/>
    <s v="ASNARO-2"/>
    <s v="01/17/2018 9:06 p.m."/>
    <x v="61"/>
    <s v="Mu Center | Uchinoura Space Center, Japan"/>
    <x v="5"/>
    <x v="5"/>
    <x v="5"/>
  </r>
  <r>
    <s v="Long March 11 | Jilin-1-07 (Deqing-1), Jilin-1-08"/>
    <x v="0"/>
    <s v="China Aerospace Science and Technology Corporation"/>
    <s v="Long March 11"/>
    <s v="Jilin-1-07 (Deqing-1), Jilin-1-08"/>
    <s v="01/19/2018 4:12 a.m."/>
    <x v="61"/>
    <s v="Unknown Pad | Jiuquan, People's Republic of China"/>
    <x v="2"/>
    <x v="2"/>
    <x v="2"/>
  </r>
  <r>
    <s v="Atlas V 411 | SBIRS GEO Flight 4 (SBIRS GEO-3)"/>
    <x v="0"/>
    <s v="United Launch Alliance"/>
    <s v="Atlas V 411"/>
    <s v="SBIRS GEO Flight 4 (SBIRS GEO-3)"/>
    <s v="01/20/2018 12:48 a.m."/>
    <x v="61"/>
    <s v="Space Launch Complex 41 | Cape Canaveral, FL, USA"/>
    <x v="1"/>
    <x v="1"/>
    <x v="1"/>
  </r>
  <r>
    <s v="Electron | Still Testing"/>
    <x v="0"/>
    <s v="Rocket Lab Ltd"/>
    <s v="Electron"/>
    <s v="Still Testing (Dove Pioneer, 2 x Lemur-2)"/>
    <s v="01/21/2018 1:43 a.m."/>
    <x v="61"/>
    <s v="Rocket Lab Launch Complex 1A | Onenui Station, Mahia Peninsula, New Zealand"/>
    <x v="17"/>
    <x v="17"/>
    <x v="17"/>
  </r>
  <r>
    <s v="Long March 2C | 3 x Yaogan-30"/>
    <x v="0"/>
    <s v="China Aerospace Science and Technology Corporation"/>
    <s v="Long March 2"/>
    <s v="3 x Yaogan-30"/>
    <s v="01/25/2018 5:39 a.m."/>
    <x v="61"/>
    <s v="Launch Complex 3 ( LC-3 ) ( LA-1 ) | Xichang Satellite Launch Center, People's Republic of China"/>
    <x v="2"/>
    <x v="2"/>
    <x v="2"/>
  </r>
  <r>
    <s v="Ariane 5 ECA | Al Yah 3 &amp; SES-14"/>
    <x v="2"/>
    <s v="Arianespace"/>
    <s v="Ariane 5 ECA"/>
    <s v="Al Yah 3 &amp; SES-14"/>
    <s v="01/25/2018 10:20 p.m."/>
    <x v="61"/>
    <s v="Ariane Launch Area 3 | Kourou, French Guiana"/>
    <x v="7"/>
    <x v="7"/>
    <x v="7"/>
  </r>
  <r>
    <s v="Falcon 9 Full Thrust | GovSat (SES-16)"/>
    <x v="0"/>
    <s v="SpaceX"/>
    <s v="Falcon 9"/>
    <s v="GovSat (SES-16)"/>
    <s v="01/31/2018 9:25 p.m."/>
    <x v="61"/>
    <s v="Space Launch Complex 40 | Cape Canaveral, FL, USA"/>
    <x v="1"/>
    <x v="1"/>
    <x v="1"/>
  </r>
  <r>
    <s v="Soyuz 2.1a/Fregat-M | Kanopus-V No.3 &amp; Kanopus-V No.4"/>
    <x v="0"/>
    <s v="Russian Federal Space Agency (ROSCOSMOS)"/>
    <s v="Soyuz 2.1a/Fregat-M"/>
    <s v="Kanopus-V No.3 &amp; Kanopus-V No.4"/>
    <s v="02/01/2018 2:07 a.m."/>
    <x v="61"/>
    <s v="Cosmodrome Site 1S | Vostochny Cosmodrome, Siberia, Russian Federation"/>
    <x v="3"/>
    <x v="3"/>
    <x v="3"/>
  </r>
  <r>
    <s v="Long March 2D | Zhangheng-1 (CSES)"/>
    <x v="0"/>
    <s v="China Aerospace Science and Technology Corporation"/>
    <s v="Long March 2D"/>
    <s v="Zhangheng-1 (CSES)"/>
    <s v="02/02/2018 7:51 a.m."/>
    <x v="61"/>
    <s v="Unknown Pad | Jiuquan, People's Republic of China"/>
    <x v="2"/>
    <x v="2"/>
    <x v="2"/>
  </r>
  <r>
    <s v="SS-520-5 | TRICOM-1R"/>
    <x v="0"/>
    <s v="Japan Aerospace Exploration Agency"/>
    <s v="SS-520"/>
    <s v="TRICOM-1R"/>
    <s v="02/03/2018 5:03 a.m."/>
    <x v="61"/>
    <s v="KS Center | Uchinoura Space Center, Japan"/>
    <x v="5"/>
    <x v="5"/>
    <x v="5"/>
  </r>
  <r>
    <s v="Falcon Heavy | Demo (Test Flight)"/>
    <x v="0"/>
    <s v="SpaceX"/>
    <s v="Falcon Heavy"/>
    <s v="Demo Flight 1 (Maiden Flight)"/>
    <s v="02/06/2018 8:45 p.m."/>
    <x v="61"/>
    <s v="Launch Complex 39A | Kennedy Space Center, FL, USA"/>
    <x v="1"/>
    <x v="1"/>
    <x v="1"/>
  </r>
  <r>
    <s v="Long March 3B / YZ-1 | Beidou-3 M3 &amp; M4"/>
    <x v="0"/>
    <s v="China Aerospace Science and Technology Corporation"/>
    <s v="Long March 3B/YZ-1"/>
    <s v="Beidou-3 M3 &amp; M4"/>
    <s v="02/12/2018 5:03 a.m."/>
    <x v="61"/>
    <s v="Unknown Pad | Xichang Satellite Launch Center, People's Republic of China"/>
    <x v="2"/>
    <x v="2"/>
    <x v="2"/>
  </r>
  <r>
    <s v="Soyuz 2.1a | Progress MS-08 (69P)"/>
    <x v="0"/>
    <s v="Russian Federal Space Agency (ROSCOSMOS)"/>
    <s v="Soyuz 2.1a"/>
    <s v="Progress MS-08 (69P)"/>
    <s v="02/13/2018 8:13 a.m."/>
    <x v="61"/>
    <s v="31/6 | Baikonur Cosmodrome, Republic of Kazakhstan"/>
    <x v="0"/>
    <x v="0"/>
    <x v="0"/>
  </r>
  <r>
    <s v="Falcon 9 Full Thrust | PAZ &amp; Microsat-2a, Microsat-2b"/>
    <x v="0"/>
    <s v="SpaceX"/>
    <s v="Falcon 9"/>
    <s v="PAZ &amp; Microsat-2a, Microsat-2b"/>
    <s v="02/22/2018 2:17 p.m."/>
    <x v="61"/>
    <s v="Space Launch Complex 4E | Vandenberg SFB, CA, USA"/>
    <x v="1"/>
    <x v="1"/>
    <x v="1"/>
  </r>
  <r>
    <s v="H-IIA 202 | IGS Optical 6"/>
    <x v="0"/>
    <s v="Japan Aerospace Exploration Agency"/>
    <s v="H-IIA 202"/>
    <s v="IGS Optical 6"/>
    <s v="02/27/2018 4:34 a.m."/>
    <x v="61"/>
    <s v="Yoshinobu Launch Complex | Tanegashima, Japan"/>
    <x v="5"/>
    <x v="5"/>
    <x v="5"/>
  </r>
  <r>
    <s v="Atlas V 541 | GOES-S"/>
    <x v="0"/>
    <s v="United Launch Alliance"/>
    <s v="Atlas V 541"/>
    <s v="GOES-S"/>
    <s v="03/01/2018 10:02 p.m."/>
    <x v="61"/>
    <s v="Space Launch Complex 41 | Cape Canaveral, FL, USA"/>
    <x v="1"/>
    <x v="1"/>
    <x v="1"/>
  </r>
  <r>
    <s v="Falcon 9 Block 4 | Hispasat 30W-6 (Hispasat 1F)"/>
    <x v="0"/>
    <s v="SpaceX"/>
    <s v="Falcon 9"/>
    <s v="Hispasat 30W-6 (Hispasat 1F)"/>
    <s v="03/06/2018 5:33 a.m."/>
    <x v="61"/>
    <s v="Space Launch Complex 40 | Cape Canaveral, FL, USA"/>
    <x v="1"/>
    <x v="1"/>
    <x v="1"/>
  </r>
  <r>
    <s v="Soyuz STB/Fregat | O3b FM13-16"/>
    <x v="0"/>
    <s v="Arianespace"/>
    <s v="Soyuz STB"/>
    <s v="O3b FM13-16"/>
    <s v="03/09/2018 5:10 p.m."/>
    <x v="61"/>
    <s v="Soyuz Launch Complex | Kourou, French Guiana"/>
    <x v="7"/>
    <x v="7"/>
    <x v="7"/>
  </r>
  <r>
    <s v="Long March 2D | LKW-4 (Land Survey Satellite-4)"/>
    <x v="0"/>
    <s v="China Aerospace Science and Technology Corporation"/>
    <s v="Long March 2D"/>
    <s v="Land Survey Satellite-4"/>
    <s v="03/17/2018 7:10 a.m."/>
    <x v="61"/>
    <s v="Launch Area 4 (SLS-2 / 603) | Jiuquan, People's Republic of China"/>
    <x v="2"/>
    <x v="2"/>
    <x v="2"/>
  </r>
  <r>
    <s v="Soyuz-FG | Soyuz MS-08"/>
    <x v="0"/>
    <s v="Russian Federal Space Agency (ROSCOSMOS)"/>
    <s v="Soyuz"/>
    <s v="Soyuz MS-08"/>
    <s v="03/21/2018 5:44 p.m."/>
    <x v="61"/>
    <s v="1/5 | Baikonur Cosmodrome, Republic of Kazakhstan"/>
    <x v="0"/>
    <x v="0"/>
    <x v="0"/>
  </r>
  <r>
    <s v="GSLV Mk II | GSAT-6A"/>
    <x v="0"/>
    <s v="Indian Space Research Organization"/>
    <s v="GSLV Mk II"/>
    <s v="GSAT-6A"/>
    <s v="03/29/2018 11:26 a.m."/>
    <x v="61"/>
    <s v="Satish Dhawan Space Centre Second Launch Pad | Satish Dhawan Space Centre, India"/>
    <x v="8"/>
    <x v="8"/>
    <x v="8"/>
  </r>
  <r>
    <s v="Soyuz 2.1v | VNIIEM EMKA (Kosmos 2525)"/>
    <x v="0"/>
    <s v="Russian Space Forces"/>
    <s v="Soyuz"/>
    <s v="VNIIEM EMKA (Kosmos-2525)"/>
    <s v="03/29/2018 5:38 p.m."/>
    <x v="61"/>
    <s v="43/4 (43R) | Plesetsk Cosmodrome, Russian Federation"/>
    <x v="3"/>
    <x v="3"/>
    <x v="3"/>
  </r>
  <r>
    <s v="Long March 3B / YZ-1 | Beidou-3 M9 &amp; M10"/>
    <x v="0"/>
    <s v="China Aerospace Science and Technology Corporation"/>
    <s v="Long March 3B/YZ-1"/>
    <s v="Beidou-3 M9 &amp; M10"/>
    <s v="03/29/2018 5:56 p.m."/>
    <x v="61"/>
    <s v="Unknown Pad | Xichang Satellite Launch Center, People's Republic of China"/>
    <x v="2"/>
    <x v="2"/>
    <x v="2"/>
  </r>
  <r>
    <s v="Falcon 9 Block 4 | Iridium-5"/>
    <x v="0"/>
    <s v="SpaceX"/>
    <s v="Falcon 9"/>
    <s v="Iridium-5"/>
    <s v="03/30/2018 2:13 p.m."/>
    <x v="61"/>
    <s v="Space Launch Complex 4E | Vandenberg SFB, CA, USA"/>
    <x v="1"/>
    <x v="1"/>
    <x v="1"/>
  </r>
  <r>
    <s v="Long March 4C | Gaofen 1-02, 1-03 &amp; 1-04"/>
    <x v="0"/>
    <s v="China Aerospace Science and Technology Corporation"/>
    <s v="Long March 4C"/>
    <s v="Gaofen 1-02, 1-03 &amp; 1-04"/>
    <s v="03/31/2018 3:22 a.m."/>
    <x v="61"/>
    <s v="Launch Complex 9 | Taiyuan, People's Republic of China"/>
    <x v="2"/>
    <x v="2"/>
    <x v="2"/>
  </r>
  <r>
    <s v="Falcon 9 Block 4 | SpX CRS-14"/>
    <x v="0"/>
    <s v="SpaceX"/>
    <s v="Falcon 9"/>
    <s v="SpX CRS-14"/>
    <s v="04/02/2018 8:30 p.m."/>
    <x v="61"/>
    <s v="Space Launch Complex 40 | Cape Canaveral, FL, USA"/>
    <x v="1"/>
    <x v="1"/>
    <x v="1"/>
  </r>
  <r>
    <s v="SpaceShipTwo | VSS Unity PF01"/>
    <x v="0"/>
    <s v="Virgin Galactic"/>
    <s v="SpaceShipTwo"/>
    <s v="VSS Unity PF01"/>
    <s v="04/05/2018 noon"/>
    <x v="61"/>
    <s v="Mojave Air and Space Port | Air launch to Suborbital flight"/>
    <x v="1"/>
    <x v="1"/>
    <x v="1"/>
  </r>
  <r>
    <s v="Ariane 5 ECA | DSN 1 &amp; HYLAS 4"/>
    <x v="0"/>
    <s v="Arianespace"/>
    <s v="Ariane 5 ECA"/>
    <s v="DSN 1 &amp; HYLAS 4"/>
    <s v="04/05/2018 9:34 p.m."/>
    <x v="61"/>
    <s v="Ariane Launch Area 3 | Kourou, French Guiana"/>
    <x v="7"/>
    <x v="7"/>
    <x v="7"/>
  </r>
  <r>
    <s v="Long March 4C | 3 x Yaogan-31-01"/>
    <x v="0"/>
    <s v="China Aerospace Science and Technology Corporation"/>
    <s v="Long March 4C"/>
    <s v="—"/>
    <s v="04/10/2018 4:25 a.m."/>
    <x v="61"/>
    <s v="Unknown Pad | Jiuquan, People's Republic of China"/>
    <x v="2"/>
    <x v="2"/>
    <x v="2"/>
  </r>
  <r>
    <s v="PSLV XL | IRNSS-1I"/>
    <x v="0"/>
    <s v="Indian Space Research Organization"/>
    <s v="PSLV-XL"/>
    <s v="IRNSS-1I"/>
    <s v="04/11/2018 10:34 p.m."/>
    <x v="61"/>
    <s v="Satish Dhawan Space Centre First Launch Pad | Satish Dhawan Space Centre, India"/>
    <x v="8"/>
    <x v="8"/>
    <x v="8"/>
  </r>
  <r>
    <s v="Atlas V 551 | AFSPC-11"/>
    <x v="0"/>
    <s v="United Launch Alliance"/>
    <s v="Atlas V 551"/>
    <s v="AFSPC-11"/>
    <s v="04/14/2018 11:13 p.m."/>
    <x v="61"/>
    <s v="Space Launch Complex 41 | Cape Canaveral, FL, USA"/>
    <x v="1"/>
    <x v="1"/>
    <x v="1"/>
  </r>
  <r>
    <s v="Proton-M/Briz-M | Blagovest No.12L (Kosmos 2526)"/>
    <x v="0"/>
    <s v="Khrunichev State Research and Production Space Center"/>
    <s v="Proton-M Briz-M"/>
    <s v="Blagovest No.12L (Kosmos 2526)"/>
    <s v="04/18/2018 10:11 p.m."/>
    <x v="61"/>
    <s v="81/24 (81P) | Baikonur Cosmodrome, Republic of Kazakhstan"/>
    <x v="0"/>
    <x v="0"/>
    <x v="0"/>
  </r>
  <r>
    <s v="Falcon 9 Block 4 | TESS (Transiting Exoplanet Survey Satellite)"/>
    <x v="0"/>
    <s v="SpaceX"/>
    <s v="Falcon 9"/>
    <s v="TESS (Transiting Exoplanet Survey Satellite)"/>
    <s v="04/18/2018 10:51 p.m."/>
    <x v="61"/>
    <s v="Space Launch Complex 40 | Cape Canaveral, FL, USA"/>
    <x v="1"/>
    <x v="1"/>
    <x v="1"/>
  </r>
  <r>
    <s v="Rokot / Briz-KM | Sentinel-3B"/>
    <x v="0"/>
    <s v="Eurockot Launch Services"/>
    <s v="Rokot/Briz-KM"/>
    <s v="Sentinel-3B"/>
    <s v="04/25/2018 5:57 p.m."/>
    <x v="61"/>
    <s v="133/3 (133L) | Plesetsk Cosmodrome, Russian Federation"/>
    <x v="3"/>
    <x v="3"/>
    <x v="3"/>
  </r>
  <r>
    <s v="Long March 11 | Zhuhai-1-02"/>
    <x v="0"/>
    <s v="China Aerospace Science and Technology Corporation"/>
    <s v="Long March 11"/>
    <s v="Zhuhai-1-02"/>
    <s v="04/26/2018 4:42 a.m."/>
    <x v="61"/>
    <s v="Unknown Pad | Jiuquan, People's Republic of China"/>
    <x v="2"/>
    <x v="2"/>
    <x v="2"/>
  </r>
  <r>
    <s v="New Shepard | NS-8"/>
    <x v="0"/>
    <s v="Blue Origin"/>
    <s v="New Shepard"/>
    <s v="NS-8"/>
    <s v="04/29/2018 5:07 p.m."/>
    <x v="61"/>
    <s v="West Texas Suborbital Launch Site/ Corn Ranch | Corn Ranch, USA"/>
    <x v="1"/>
    <x v="1"/>
    <x v="1"/>
  </r>
  <r>
    <s v="Long March 3B/E | APStar-6C"/>
    <x v="0"/>
    <s v="China Aerospace Science and Technology Corporation"/>
    <s v="Long March 3"/>
    <s v="APStar-6C"/>
    <s v="05/03/2018 4:05 p.m."/>
    <x v="61"/>
    <s v="Launch Complex 2 (LC-2) | Xichang Satellite Launch Center, People's Republic of China"/>
    <x v="2"/>
    <x v="2"/>
    <x v="2"/>
  </r>
  <r>
    <s v="Atlas V 401 | InSight, Mars Cube One 1 &amp; Mars Cube One 2"/>
    <x v="0"/>
    <s v="United Launch Alliance"/>
    <s v="Atlas V 401"/>
    <s v="InSight, Mars Cube One 1 &amp; Mars Cube One 2"/>
    <s v="05/05/2018 11:05 a.m."/>
    <x v="61"/>
    <s v="Space Launch Complex 3E | Vandenberg SFB, CA, USA"/>
    <x v="1"/>
    <x v="1"/>
    <x v="1"/>
  </r>
  <r>
    <s v="Long March 4C | Gaofen 5"/>
    <x v="0"/>
    <s v="China Aerospace Science and Technology Corporation"/>
    <s v="Long March 4C"/>
    <s v="Gaofen 5"/>
    <s v="05/08/2018 6:28 p.m."/>
    <x v="61"/>
    <s v="Launch Complex 9 | Taiyuan, People's Republic of China"/>
    <x v="2"/>
    <x v="2"/>
    <x v="2"/>
  </r>
  <r>
    <s v="Falcon 9 Block 5 | Bangabandhu-1"/>
    <x v="0"/>
    <s v="SpaceX"/>
    <s v="Falcon 9"/>
    <s v="Bangabandhu-1"/>
    <s v="05/11/2018 8:14 p.m."/>
    <x v="61"/>
    <s v="Launch Complex 39A | Kennedy Space Center, FL, USA"/>
    <x v="1"/>
    <x v="1"/>
    <x v="1"/>
  </r>
  <r>
    <s v="Long March 4C | Queqiao (Chang'e 4 relay satellite)"/>
    <x v="0"/>
    <s v="China Aerospace Science and Technology Corporation"/>
    <s v="Long March 4C"/>
    <s v="Queqiao (Chang'e 4 relay satellite)"/>
    <s v="05/20/2018 9:28 p.m."/>
    <x v="61"/>
    <s v="Launch Complex 3 ( LC-3 ) ( LA-1 ) | Xichang Satellite Launch Center, People's Republic of China"/>
    <x v="2"/>
    <x v="2"/>
    <x v="2"/>
  </r>
  <r>
    <s v="Antares 230 | Cygnus CRS OA-9 (S.S. J.R. Thompson)"/>
    <x v="0"/>
    <s v="Orbital ATK"/>
    <s v="Antares 230"/>
    <s v="Cygnus CRS OA-9 (S.S. J.R. Thompson)"/>
    <s v="05/21/2018 8:44 a.m."/>
    <x v="61"/>
    <s v="Launch Area 0 A | Wallops Island, Virginia, USA"/>
    <x v="1"/>
    <x v="1"/>
    <x v="1"/>
  </r>
  <r>
    <s v="Falcon 9 Block 4 | Iridium-6 &amp; GRACE-FO"/>
    <x v="0"/>
    <s v="SpaceX"/>
    <s v="Falcon 9"/>
    <s v="Iridium-6 &amp; GRACE-FO"/>
    <s v="05/22/2018 7:47 p.m."/>
    <x v="61"/>
    <s v="Space Launch Complex 4E | Vandenberg SFB, CA, USA"/>
    <x v="1"/>
    <x v="1"/>
    <x v="1"/>
  </r>
  <r>
    <s v="SpaceShipTwo | VSS Unity PF02"/>
    <x v="0"/>
    <s v="Virgin Galactic"/>
    <s v="SpaceShipTwo"/>
    <s v="VSS Unity PF02"/>
    <s v="05/29/2018 noon"/>
    <x v="61"/>
    <s v="Mojave Air and Space Port | Air launch to Suborbital flight"/>
    <x v="1"/>
    <x v="1"/>
    <x v="1"/>
  </r>
  <r>
    <s v="Long March 2D | Gaofen 6 &amp; Luojia-1"/>
    <x v="0"/>
    <s v="China Aerospace Science and Technology Corporation"/>
    <s v="Long March 2D"/>
    <s v="Gaofen 6 &amp; Luojia-1"/>
    <s v="06/02/2018 4:13 a.m."/>
    <x v="61"/>
    <s v="Launch Area 4 (SLS-2 / 603) | Jiuquan, People's Republic of China"/>
    <x v="2"/>
    <x v="2"/>
    <x v="2"/>
  </r>
  <r>
    <s v="Falcon 9 Block 4 | SES-12"/>
    <x v="0"/>
    <s v="SpaceX"/>
    <s v="Falcon 9"/>
    <s v="SES-12"/>
    <s v="06/04/2018 4:45 a.m."/>
    <x v="61"/>
    <s v="Space Launch Complex 40 | Cape Canaveral, FL, USA"/>
    <x v="1"/>
    <x v="1"/>
    <x v="1"/>
  </r>
  <r>
    <s v="Long March 3A | Fengyun-2H"/>
    <x v="0"/>
    <s v="China Aerospace Science and Technology Corporation"/>
    <s v="Long March 3A"/>
    <s v="Fengyun-2H"/>
    <s v="06/05/2018 1:07 p.m."/>
    <x v="61"/>
    <s v="Launch Complex 3 ( LC-3 ) ( LA-1 ) | Xichang Satellite Launch Center, People's Republic of China"/>
    <x v="2"/>
    <x v="2"/>
    <x v="2"/>
  </r>
  <r>
    <s v="Soyuz-FG | Soyuz MS-09"/>
    <x v="0"/>
    <s v="Russian Federal Space Agency (ROSCOSMOS)"/>
    <s v="Soyuz"/>
    <s v="Soyuz MS-09"/>
    <s v="06/06/2018 11:12 a.m."/>
    <x v="61"/>
    <s v="1/5 | Baikonur Cosmodrome, Republic of Kazakhstan"/>
    <x v="0"/>
    <x v="0"/>
    <x v="0"/>
  </r>
  <r>
    <s v="H-IIA 202 | IGS Radar 6"/>
    <x v="0"/>
    <s v="Mitsubishi Heavy Industries"/>
    <s v="H-IIA 202"/>
    <s v="IGS Radar 6"/>
    <s v="06/12/2018 4:20 a.m."/>
    <x v="61"/>
    <s v="Osaki Y LP1 | Tanegashima, Japan"/>
    <x v="5"/>
    <x v="5"/>
    <x v="5"/>
  </r>
  <r>
    <s v="Soyuz 2.1b/Fregat-M | Glonass-M No. 56 (Kosmos 2527)"/>
    <x v="0"/>
    <s v="Russian Space Forces"/>
    <s v="Soyuz 2.1b/Fregat-M"/>
    <s v="Glonass-M No. 56 (Kosmos 2527)"/>
    <s v="06/16/2018 9:46 p.m."/>
    <x v="61"/>
    <s v="43/4 (43R) | Plesetsk Cosmodrome, Russian Federation"/>
    <x v="3"/>
    <x v="3"/>
    <x v="3"/>
  </r>
  <r>
    <s v="Long March 2C | XJS-A &amp; XJS-B"/>
    <x v="0"/>
    <s v="China Aerospace Science and Technology Corporation"/>
    <s v="Long March 2"/>
    <s v="XJS-A &amp; XJS-B"/>
    <s v="06/27/2018 3:30 a.m."/>
    <x v="61"/>
    <s v="Launch Complex 3 ( LC-3 ) ( LA-1 ) | Xichang Satellite Launch Center, People's Republic of China"/>
    <x v="2"/>
    <x v="2"/>
    <x v="2"/>
  </r>
  <r>
    <s v="Falcon 9 Block 4 | SpX CRS-15"/>
    <x v="0"/>
    <s v="SpaceX"/>
    <s v="Falcon 9"/>
    <s v="SpX CRS-15"/>
    <s v="06/29/2018 9:42 a.m."/>
    <x v="61"/>
    <s v="Space Launch Complex 40 | Cape Canaveral, FL, USA"/>
    <x v="1"/>
    <x v="1"/>
    <x v="1"/>
  </r>
  <r>
    <s v="MOMO | Launch 2"/>
    <x v="1"/>
    <s v="Interstellar Technologies"/>
    <s v="MOMO v0"/>
    <s v="Launch 2"/>
    <s v="06/29/2018 8:30 p.m."/>
    <x v="61"/>
    <s v="Taiki-cho, Hokkaido, Japan | Taiki-cho, Hokkaido, Japan"/>
    <x v="5"/>
    <x v="5"/>
    <x v="5"/>
  </r>
  <r>
    <s v="Long March 2C/SMA | PRSS-1 &amp; PakTes-1A"/>
    <x v="0"/>
    <s v="China Aerospace Science and Technology Corporation"/>
    <s v="Long March 2"/>
    <s v="PRSS-1 &amp; PakTes-1A"/>
    <s v="07/09/2018 3:56 a.m."/>
    <x v="61"/>
    <s v="Launch Area 4 (SLS-2 / 603) | Jiuquan, People's Republic of China"/>
    <x v="2"/>
    <x v="2"/>
    <x v="2"/>
  </r>
  <r>
    <s v="Long March 3A | Beidou-2 I7"/>
    <x v="0"/>
    <s v="China Aerospace Science and Technology Corporation"/>
    <s v="Long March 3A"/>
    <s v="—"/>
    <s v="07/09/2018 8:58 p.m."/>
    <x v="61"/>
    <s v="Launch Complex 2 (LC-2) | Xichang Satellite Launch Center, People's Republic of China"/>
    <x v="2"/>
    <x v="2"/>
    <x v="2"/>
  </r>
  <r>
    <s v="Soyuz 2.1A | Progress MS-09 (70P)"/>
    <x v="0"/>
    <s v="Russian Federal Space Agency (ROSCOSMOS)"/>
    <s v="Soyuz 2.1a"/>
    <s v="Progress MS-09 (70P)"/>
    <s v="07/09/2018 9:51 p.m."/>
    <x v="61"/>
    <s v="31/6 | Baikonur Cosmodrome, Republic of Kazakhstan"/>
    <x v="0"/>
    <x v="0"/>
    <x v="0"/>
  </r>
  <r>
    <s v="New Shepard | NS-9"/>
    <x v="0"/>
    <s v="Blue Origin"/>
    <s v="New Shepard"/>
    <s v="NS-9"/>
    <s v="07/18/2018 3 p.m."/>
    <x v="61"/>
    <s v="West Texas Suborbital Launch Site/ Corn Ranch | Corn Ranch, USA"/>
    <x v="1"/>
    <x v="1"/>
    <x v="1"/>
  </r>
  <r>
    <s v="Falcon 9 Block 5 | Telstar 19 VANTAGE"/>
    <x v="0"/>
    <s v="SpaceX"/>
    <s v="Falcon 9"/>
    <s v="Telstar 19 VANTAGE"/>
    <s v="07/22/2018 5:50 a.m."/>
    <x v="61"/>
    <s v="Space Launch Complex 40 | Cape Canaveral, FL, USA"/>
    <x v="1"/>
    <x v="1"/>
    <x v="1"/>
  </r>
  <r>
    <s v="Ariane 5 ES | Galileo FOC-19, FOC-20, FOC-21, FOC-22"/>
    <x v="0"/>
    <s v="Arianespace"/>
    <s v="Ariane 5 ES"/>
    <s v="Galileo FOC-19, FOC-20, FOC-21, FOC-22"/>
    <s v="07/25/2018 11:25 a.m."/>
    <x v="61"/>
    <s v="Ariane Launch Area 3 | Kourou, French Guiana"/>
    <x v="7"/>
    <x v="7"/>
    <x v="7"/>
  </r>
  <r>
    <s v="Falcon 9 Block 5 | Iridium-7"/>
    <x v="0"/>
    <s v="SpaceX"/>
    <s v="Falcon 9"/>
    <s v="Iridium-7"/>
    <s v="07/25/2018 11:39 a.m."/>
    <x v="61"/>
    <s v="Space Launch Complex 4E | Vandenberg SFB, CA, USA"/>
    <x v="1"/>
    <x v="1"/>
    <x v="1"/>
  </r>
  <r>
    <s v="SpaceShipTwo | VSS Unity PF03"/>
    <x v="0"/>
    <s v="Virgin Galactic"/>
    <s v="SpaceShipTwo"/>
    <s v="VSS Unity PF03"/>
    <s v="07/26/2018 noon"/>
    <x v="61"/>
    <s v="Mojave Air and Space Port | Air launch to Suborbital flight"/>
    <x v="1"/>
    <x v="1"/>
    <x v="1"/>
  </r>
  <r>
    <s v="Long March 3B / YZ-1 | Beidou-3 M5 &amp; M6"/>
    <x v="0"/>
    <s v="China Aerospace Science and Technology Corporation"/>
    <s v="Long March 3B/YZ-1"/>
    <s v="Beidou-3 M5 &amp; M6"/>
    <s v="07/29/2018 1:48 a.m."/>
    <x v="61"/>
    <s v="Launch Complex 3 ( LC-3 ) ( LA-1 ) | Xichang Satellite Launch Center, People's Republic of China"/>
    <x v="2"/>
    <x v="2"/>
    <x v="2"/>
  </r>
  <r>
    <s v="Long March 4B | Gaofen-11"/>
    <x v="0"/>
    <s v="China Aerospace Science and Technology Corporation"/>
    <s v="Long March 4B"/>
    <s v="Gaofen-11"/>
    <s v="07/31/2018 3 a.m."/>
    <x v="61"/>
    <s v="Launch Complex 9 | Taiyuan, People's Republic of China"/>
    <x v="2"/>
    <x v="2"/>
    <x v="2"/>
  </r>
  <r>
    <s v="Falcon 9 Block 5 | Merah Putih (Telkom-4)"/>
    <x v="0"/>
    <s v="SpaceX"/>
    <s v="Falcon 9"/>
    <s v="Merah Putih (Telkom-4)"/>
    <s v="08/07/2018 5:18 a.m."/>
    <x v="61"/>
    <s v="Space Launch Complex 40 | Cape Canaveral, FL, USA"/>
    <x v="1"/>
    <x v="1"/>
    <x v="1"/>
  </r>
  <r>
    <s v="Delta IV Heavy | Parker Solar Probe"/>
    <x v="0"/>
    <s v="United Launch Alliance"/>
    <s v="Delta IV Heavy"/>
    <s v="Parker Solar Probe"/>
    <s v="08/12/2018 7:31 a.m."/>
    <x v="61"/>
    <s v="Space Launch Complex 37B | Cape Canaveral, FL, USA"/>
    <x v="1"/>
    <x v="1"/>
    <x v="1"/>
  </r>
  <r>
    <s v="Vega | ADM-Aeolus"/>
    <x v="0"/>
    <s v="Arianespace"/>
    <s v="Vega"/>
    <s v="ADM-Aeolus"/>
    <s v="08/22/2018 9:20 p.m."/>
    <x v="61"/>
    <s v="Ariane Launch Area 1 | Kourou, French Guiana"/>
    <x v="7"/>
    <x v="7"/>
    <x v="7"/>
  </r>
  <r>
    <s v="Long March 3B / YZ-1 | Beidou-3 M11 &amp; M12"/>
    <x v="0"/>
    <s v="China Aerospace Science and Technology Corporation"/>
    <s v="Long March 3B/YZ-1"/>
    <s v="Beidou-3 M11 &amp; M12"/>
    <s v="08/24/2018 11:52 p.m."/>
    <x v="61"/>
    <s v="Unknown Pad | Xichang Satellite Launch Center, People's Republic of China"/>
    <x v="2"/>
    <x v="2"/>
    <x v="2"/>
  </r>
  <r>
    <s v="SARGE | Launch 1 - &quot;Pathfinder&quot;"/>
    <x v="2"/>
    <s v="EXOS Aerospace"/>
    <s v="SARGE"/>
    <s v="Pathfinder"/>
    <s v="08/25/2018 6:15 p.m."/>
    <x v="61"/>
    <s v="Vertical Launch Area | Spaceport America, NM, USA"/>
    <x v="1"/>
    <x v="1"/>
    <x v="1"/>
  </r>
  <r>
    <s v="Long March 2C | Haiyang 1C"/>
    <x v="0"/>
    <s v="China Aerospace Science and Technology Corporation"/>
    <s v="Long March 2"/>
    <s v="Haiyang 1C"/>
    <s v="09/07/2018 3:15 a.m."/>
    <x v="61"/>
    <s v="Unknown Pad | Taiyuan, People's Republic of China"/>
    <x v="2"/>
    <x v="2"/>
    <x v="2"/>
  </r>
  <r>
    <s v="Falcon 9 Block 5 | Telstar 18 VANTAGE"/>
    <x v="0"/>
    <s v="SpaceX"/>
    <s v="Falcon 9"/>
    <s v="Telstar 18 VANTAGE"/>
    <s v="09/10/2018 4:45 a.m."/>
    <x v="61"/>
    <s v="Space Launch Complex 40 | Cape Canaveral, FL, USA"/>
    <x v="1"/>
    <x v="1"/>
    <x v="1"/>
  </r>
  <r>
    <s v="Delta II 7420-10 | ICESat-2"/>
    <x v="0"/>
    <s v="United Launch Alliance"/>
    <s v="Delta II"/>
    <s v="ICESat-2"/>
    <s v="09/15/2018 1:02 p.m."/>
    <x v="61"/>
    <s v="Space Launch Complex 2W | Vandenberg SFB, CA, USA"/>
    <x v="1"/>
    <x v="1"/>
    <x v="1"/>
  </r>
  <r>
    <s v="PSLV-CA | SSTL-S1 &amp; NovaSAR-S"/>
    <x v="0"/>
    <s v="Indian Space Research Organization"/>
    <s v="PSLV"/>
    <s v="SSTL-S1 &amp; NovaSAR-S"/>
    <s v="09/16/2018 4:38 p.m."/>
    <x v="61"/>
    <s v="Satish Dhawan Space Centre First Launch Pad | Satish Dhawan Space Centre, India"/>
    <x v="8"/>
    <x v="8"/>
    <x v="8"/>
  </r>
  <r>
    <s v="Long March 3B / YZ-1 | Beidou-3 M13 &amp; M14"/>
    <x v="0"/>
    <s v="China Aerospace Science and Technology Corporation"/>
    <s v="Long March 3B/YZ-1"/>
    <s v="Beidou-3 M13 &amp; M14"/>
    <s v="09/19/2018 2:07 p.m."/>
    <x v="61"/>
    <s v="Launch Complex 2 (LC-2) | Xichang Satellite Launch Center, People's Republic of China"/>
    <x v="2"/>
    <x v="2"/>
    <x v="2"/>
  </r>
  <r>
    <s v="H-IIB 304 | Kounotori 7 (HTV-7)"/>
    <x v="0"/>
    <s v="Mitsubishi Heavy Industries"/>
    <s v="H-IIB"/>
    <s v="Kounotori 7 (HTV-7)"/>
    <s v="09/22/2018 5:52 p.m."/>
    <x v="61"/>
    <s v="Osaki Y LP2 | Tanegashima, Japan"/>
    <x v="5"/>
    <x v="5"/>
    <x v="5"/>
  </r>
  <r>
    <s v="Ariane 5 ECA | Azerspace-2/Intelsat-38 &amp; Horizons 3e"/>
    <x v="0"/>
    <s v="Arianespace"/>
    <s v="Ariane 5 ECA"/>
    <s v="Azerspace-2/Intelsat-38 &amp; Horizons 3e"/>
    <s v="09/25/2018 10:38 p.m."/>
    <x v="61"/>
    <s v="Ariane Launch Area 3 | Kourou, French Guiana"/>
    <x v="7"/>
    <x v="7"/>
    <x v="7"/>
  </r>
  <r>
    <s v="Kuaizhou-1A | Centispace-1-S1"/>
    <x v="0"/>
    <s v="ExPace"/>
    <s v="Kuaizhou"/>
    <s v="CentiSpace-1-S1"/>
    <s v="09/29/2018 4:13 a.m."/>
    <x v="61"/>
    <s v="Launch Area 4? | Jiuquan, People's Republic of China"/>
    <x v="2"/>
    <x v="2"/>
    <x v="2"/>
  </r>
  <r>
    <s v="Falcon 9 Block 5 | SAOCOM 1A"/>
    <x v="0"/>
    <s v="SpaceX"/>
    <s v="Falcon 9"/>
    <s v="SAOCOM 1A"/>
    <s v="10/08/2018 2:21 a.m."/>
    <x v="61"/>
    <s v="Space Launch Complex 4E | Vandenberg SFB, CA, USA"/>
    <x v="1"/>
    <x v="1"/>
    <x v="1"/>
  </r>
  <r>
    <s v="Long March 2C / YZ-1S | Yaogan-32-01"/>
    <x v="0"/>
    <s v="China Aerospace Science and Technology Corporation"/>
    <s v="Long March 2C/YZ-1S"/>
    <s v="Yaogan-32-01"/>
    <s v="10/09/2018 2:43 a.m."/>
    <x v="61"/>
    <s v="Launch Area 4 (SLS-2 / 603) | Jiuquan, People's Republic of China"/>
    <x v="2"/>
    <x v="2"/>
    <x v="2"/>
  </r>
  <r>
    <s v="Soyuz-FG | Soyuz MS-10"/>
    <x v="1"/>
    <s v="Russian Federal Space Agency (ROSCOSMOS)"/>
    <s v="Soyuz"/>
    <s v="Soyuz MS-10"/>
    <s v="10/11/2018 8:40 a.m."/>
    <x v="61"/>
    <s v="1/5 | Baikonur Cosmodrome, Republic of Kazakhstan"/>
    <x v="0"/>
    <x v="0"/>
    <x v="0"/>
  </r>
  <r>
    <s v="Long March 3B / YZ-1 | Beidou-3 M15 &amp; M16"/>
    <x v="0"/>
    <s v="China Aerospace Science and Technology Corporation"/>
    <s v="Long March 3B/YZ-1"/>
    <s v="Beidou-3 M15 &amp; M16"/>
    <s v="10/15/2018 4:23 a.m."/>
    <x v="61"/>
    <s v="Launch Complex 3 ( LC-3 ) ( LA-1 ) | Xichang Satellite Launch Center, People's Republic of China"/>
    <x v="2"/>
    <x v="2"/>
    <x v="2"/>
  </r>
  <r>
    <s v="Atlas V 551 | AEHF-4 (USA 288)"/>
    <x v="0"/>
    <s v="United Launch Alliance"/>
    <s v="Atlas V 551"/>
    <s v="AEHF-4"/>
    <s v="10/17/2018 4:15 a.m."/>
    <x v="61"/>
    <s v="Space Launch Complex 41 | Cape Canaveral, FL, USA"/>
    <x v="1"/>
    <x v="1"/>
    <x v="1"/>
  </r>
  <r>
    <s v="Ariane 5 ECA | BepiColombo"/>
    <x v="0"/>
    <s v="Arianespace"/>
    <s v="Ariane 5 ECA"/>
    <s v="BepiColombo"/>
    <s v="10/20/2018 1:45 a.m."/>
    <x v="61"/>
    <s v="Ariane Launch Area 3 | Kourou, French Guiana"/>
    <x v="7"/>
    <x v="7"/>
    <x v="7"/>
  </r>
  <r>
    <s v="Long March 4B | Haiyang 2B"/>
    <x v="0"/>
    <s v="China Aerospace Science and Technology Corporation"/>
    <s v="Long March 4B"/>
    <s v="Haiyang 2B"/>
    <s v="10/24/2018 10:57 p.m."/>
    <x v="61"/>
    <s v="Launch Complex 9 | Taiyuan, People's Republic of China"/>
    <x v="2"/>
    <x v="2"/>
    <x v="2"/>
  </r>
  <r>
    <s v="Soyuz 2.1B | Lotos-S1 (Kosmos 2528)"/>
    <x v="0"/>
    <s v="Russian Space Forces"/>
    <s v="Soyuz 2.1b"/>
    <s v="Lotos-S1 (Kosmos 2528)"/>
    <s v="10/25/2018 12:15 a.m."/>
    <x v="61"/>
    <s v="43/4 (43R) | Plesetsk Cosmodrome, Russian Federation"/>
    <x v="3"/>
    <x v="3"/>
    <x v="3"/>
  </r>
  <r>
    <s v="Zhuque-1 | Weilai-1 (Future-1)"/>
    <x v="1"/>
    <s v="LandSpace"/>
    <s v="Zhuque-1"/>
    <s v="Weilai-1 (Future-1)"/>
    <s v="10/27/2018 8 a.m."/>
    <x v="61"/>
    <s v="Unknown Pad | Jiuquan, People's Republic of China"/>
    <x v="2"/>
    <x v="2"/>
    <x v="2"/>
  </r>
  <r>
    <s v="Long March 2C | CFOSAT"/>
    <x v="0"/>
    <s v="China Aerospace Science and Technology Corporation"/>
    <s v="Long March 2"/>
    <s v="CFOSAT"/>
    <s v="10/29/2018 12:43 a.m."/>
    <x v="61"/>
    <s v="Unknown Pad | Jiuquan, People's Republic of China"/>
    <x v="2"/>
    <x v="2"/>
    <x v="2"/>
  </r>
  <r>
    <s v="H-IIA 202 | KhalifaSat &amp; GOSAT-2"/>
    <x v="0"/>
    <s v="Mitsubishi Heavy Industries"/>
    <s v="H-IIA 202"/>
    <s v="KhalifaSat &amp; GOSAT-2"/>
    <s v="10/29/2018 4:08 a.m."/>
    <x v="61"/>
    <s v="Osaki Y LP1 | Tanegashima, Japan"/>
    <x v="5"/>
    <x v="5"/>
    <x v="5"/>
  </r>
  <r>
    <s v="Long March 3B | Beidou-3 G1"/>
    <x v="0"/>
    <s v="China Aerospace Science and Technology Corporation"/>
    <s v="Long March 3"/>
    <s v="Beidou-3 G1"/>
    <s v="11/01/2018 3:57 p.m."/>
    <x v="61"/>
    <s v="Launch Complex 2 (LC-2) | Xichang Satellite Launch Center, People's Republic of China"/>
    <x v="2"/>
    <x v="2"/>
    <x v="2"/>
  </r>
  <r>
    <s v="Soyuz 2.1b/Fregat-M | Glonass-M No. 57 (Kosmos 2529)"/>
    <x v="0"/>
    <s v="Russian Space Forces"/>
    <s v="Soyuz 2.1b/Fregat-M"/>
    <s v="Glonass-M No. 57 (Kosmos 2529)"/>
    <s v="11/03/2018 8:17 p.m."/>
    <x v="61"/>
    <s v="43/4 (43R) | Plesetsk Cosmodrome, Russian Federation"/>
    <x v="3"/>
    <x v="3"/>
    <x v="3"/>
  </r>
  <r>
    <s v="Soyuz STB/Fregat-MT | MetOp-C"/>
    <x v="0"/>
    <s v="Arianespace"/>
    <s v="Soyuz STB"/>
    <s v="MetOp-C"/>
    <s v="11/07/2018 12:47 a.m."/>
    <x v="61"/>
    <s v="Soyuz Launch Complex | Kourou, French Guiana"/>
    <x v="7"/>
    <x v="7"/>
    <x v="7"/>
  </r>
  <r>
    <s v="Electron | It's Business Time"/>
    <x v="0"/>
    <s v="Rocket Lab Ltd"/>
    <s v="Electron"/>
    <s v="It's Business Time"/>
    <s v="11/11/2018 3:50 a.m."/>
    <x v="61"/>
    <s v="Rocket Lab Launch Complex 1A | Onenui Station, Mahia Peninsula, New Zealand"/>
    <x v="17"/>
    <x v="17"/>
    <x v="17"/>
  </r>
  <r>
    <s v="LVM-3 | GSAT-29"/>
    <x v="0"/>
    <s v="Indian Space Research Organization"/>
    <s v="LVM-3 (GSLV Mk III)"/>
    <s v="GSAT-29"/>
    <s v="11/14/2018 11:38 a.m."/>
    <x v="61"/>
    <s v="Satish Dhawan Space Centre Second Launch Pad | Satish Dhawan Space Centre, India"/>
    <x v="8"/>
    <x v="8"/>
    <x v="8"/>
  </r>
  <r>
    <s v="Falcon 9 Block 5 | Es'hail 2"/>
    <x v="0"/>
    <s v="SpaceX"/>
    <s v="Falcon 9"/>
    <s v="Es'hail 2"/>
    <s v="11/15/2018 8:46 p.m."/>
    <x v="61"/>
    <s v="Launch Complex 39A | Kennedy Space Center, FL, USA"/>
    <x v="1"/>
    <x v="1"/>
    <x v="1"/>
  </r>
  <r>
    <s v="Soyuz-FG | Progress MS-10 (71P)"/>
    <x v="0"/>
    <s v="Russian Federal Space Agency (ROSCOSMOS)"/>
    <s v="Soyuz"/>
    <s v="Progress MS-10 (71P)"/>
    <s v="11/16/2018 6:14 p.m."/>
    <x v="61"/>
    <s v="1/5 | Baikonur Cosmodrome, Republic of Kazakhstan"/>
    <x v="0"/>
    <x v="0"/>
    <x v="0"/>
  </r>
  <r>
    <s v="Antares 230 | Cygnus CRS NG-10 (S.S. John Young)"/>
    <x v="0"/>
    <s v="Northrop Grumman Space Systems"/>
    <s v="Antares 230"/>
    <s v="Cygnus CRS NG-10 (S.S. John Young)"/>
    <s v="11/17/2018 9:01 a.m."/>
    <x v="61"/>
    <s v="Launch Area 0 A | Wallops Island, Virginia, USA"/>
    <x v="1"/>
    <x v="1"/>
    <x v="1"/>
  </r>
  <r>
    <s v="Long March 3B / YZ-1 | Beidou-3 M17 &amp; M18"/>
    <x v="0"/>
    <s v="China Aerospace Science and Technology Corporation"/>
    <s v="Long March 3B/YZ-1"/>
    <s v="Beidou-3 M17 &amp; M18"/>
    <s v="11/18/2018 6:07 p.m."/>
    <x v="61"/>
    <s v="Launch Complex 3 ( LC-3 ) ( LA-1 ) | Xichang Satellite Launch Center, People's Republic of China"/>
    <x v="2"/>
    <x v="2"/>
    <x v="2"/>
  </r>
  <r>
    <s v="Long March 2D | Shiyan 6, Jiading-1 (OKW-1) &amp; others"/>
    <x v="0"/>
    <s v="China Aerospace Science and Technology Corporation"/>
    <s v="Long March 2D"/>
    <s v="Shiyan 6, Jiading-1 (OKW-1) &amp; others"/>
    <s v="11/19/2018 11:40 p.m."/>
    <x v="61"/>
    <s v="Launch Area 4 (SLS-2 / 603) | Jiuquan, People's Republic of China"/>
    <x v="2"/>
    <x v="2"/>
    <x v="2"/>
  </r>
  <r>
    <s v="Vega | Mohammed VI-B"/>
    <x v="0"/>
    <s v="Arianespace"/>
    <s v="Vega"/>
    <s v="Mohammed VI-B"/>
    <s v="11/21/2018 1:42 a.m."/>
    <x v="61"/>
    <s v="Ariane Launch Area 1 | Kourou, French Guiana"/>
    <x v="7"/>
    <x v="7"/>
    <x v="7"/>
  </r>
  <r>
    <s v="PSLV-CA | HysIS"/>
    <x v="0"/>
    <s v="Indian Space Research Organization"/>
    <s v="PSLV"/>
    <s v="HysIS"/>
    <s v="11/29/2018 4:27 a.m."/>
    <x v="61"/>
    <s v="Satish Dhawan Space Centre First Launch Pad | Satish Dhawan Space Centre, India"/>
    <x v="8"/>
    <x v="8"/>
    <x v="8"/>
  </r>
  <r>
    <s v="Rokot / Briz-KM | 3 x Rodnik (Kosmos 2530, 2531, 2532)"/>
    <x v="0"/>
    <s v="Russian Space Forces"/>
    <s v="Rokot/Briz-KM"/>
    <s v="3 x Rodnik (Kosmos 2530, 2531, 2532)"/>
    <s v="11/30/2018 2:27 a.m."/>
    <x v="61"/>
    <s v="133/3 (133L) | Plesetsk Cosmodrome, Russian Federation"/>
    <x v="3"/>
    <x v="3"/>
    <x v="3"/>
  </r>
  <r>
    <s v="Soyuz-FG | Soyuz MS-11"/>
    <x v="0"/>
    <s v="Russian Federal Space Agency (ROSCOSMOS)"/>
    <s v="Soyuz"/>
    <s v="Soyuz MS-11"/>
    <s v="12/03/2018 11:31 a.m."/>
    <x v="61"/>
    <s v="1/5 | Baikonur Cosmodrome, Republic of Kazakhstan"/>
    <x v="0"/>
    <x v="0"/>
    <x v="0"/>
  </r>
  <r>
    <s v="Falcon 9 Block 5 | Spaceflight SSO-A"/>
    <x v="0"/>
    <s v="SpaceX"/>
    <s v="Falcon 9"/>
    <s v="Spaceflight SSO-A"/>
    <s v="12/03/2018 6:34 p.m."/>
    <x v="61"/>
    <s v="Space Launch Complex 4E | Vandenberg SFB, CA, USA"/>
    <x v="1"/>
    <x v="1"/>
    <x v="1"/>
  </r>
  <r>
    <s v="Ariane 5 ECA | GSAT-11 &amp; GEO-KOMPSAT-2A"/>
    <x v="0"/>
    <s v="Arianespace"/>
    <s v="Ariane 5 ECA"/>
    <s v="GSAT-11 &amp; GEO-KOMPSAT-2A"/>
    <s v="12/04/2018 8:37 p.m."/>
    <x v="61"/>
    <s v="Ariane Launch Area 3 | Kourou, French Guiana"/>
    <x v="7"/>
    <x v="7"/>
    <x v="7"/>
  </r>
  <r>
    <s v="Falcon 9 Block 5 | SpX CRS-16"/>
    <x v="0"/>
    <s v="SpaceX"/>
    <s v="Falcon 9"/>
    <s v="SpX CRS-16"/>
    <s v="12/05/2018 6:16 p.m."/>
    <x v="61"/>
    <s v="Space Launch Complex 40 | Cape Canaveral, FL, USA"/>
    <x v="1"/>
    <x v="1"/>
    <x v="1"/>
  </r>
  <r>
    <s v="Long March 2D | SaudiSat 5A &amp; 5B"/>
    <x v="0"/>
    <s v="China Aerospace Science and Technology Corporation"/>
    <s v="Long March 2D"/>
    <s v="SaudiSat 5A &amp; 5B"/>
    <s v="12/07/2018 4:12 a.m."/>
    <x v="61"/>
    <s v="Launch Area 4 (SLS-2 / 603) | Jiuquan, People's Republic of China"/>
    <x v="2"/>
    <x v="2"/>
    <x v="2"/>
  </r>
  <r>
    <s v="Long March 3B/E | Chang'e 4 (lander and rover)"/>
    <x v="0"/>
    <s v="China Aerospace Science and Technology Corporation"/>
    <s v="Long March 3"/>
    <s v="Chang'e 4 (lander and rover)"/>
    <s v="12/07/2018 6:23 p.m."/>
    <x v="61"/>
    <s v="Unknown Pad | Xichang Satellite Launch Center, People's Republic of China"/>
    <x v="2"/>
    <x v="2"/>
    <x v="2"/>
  </r>
  <r>
    <s v="SpaceShipTwo | VSS Unity VP-03"/>
    <x v="0"/>
    <s v="Virgin Galactic"/>
    <s v="SpaceShipTwo"/>
    <s v="VSS Unity VP-03"/>
    <s v="12/13/2018 noon"/>
    <x v="61"/>
    <s v="Mojave Air and Space Port | Air launch to Suborbital flight"/>
    <x v="1"/>
    <x v="1"/>
    <x v="1"/>
  </r>
  <r>
    <s v="Electron | VCLS ELaNa XIX (This One's For Pickering)"/>
    <x v="0"/>
    <s v="Rocket Lab Ltd"/>
    <s v="Electron"/>
    <s v="VCLS ELaNa XIX"/>
    <s v="12/16/2018 6:33 a.m."/>
    <x v="61"/>
    <s v="Rocket Lab Launch Complex 1A | Onenui Station, Mahia Peninsula, New Zealand"/>
    <x v="17"/>
    <x v="17"/>
    <x v="17"/>
  </r>
  <r>
    <s v="GSLV Mk II | GSAT-7A"/>
    <x v="0"/>
    <s v="Indian Space Research Organization"/>
    <s v="GSLV Mk II"/>
    <s v="GSAT-7A"/>
    <s v="12/19/2018 10:40 a.m."/>
    <x v="61"/>
    <s v="Satish Dhawan Space Centre Second Launch Pad | Satish Dhawan Space Centre, India"/>
    <x v="8"/>
    <x v="8"/>
    <x v="8"/>
  </r>
  <r>
    <s v="Soyuz STA/Fregat | CSO-1"/>
    <x v="0"/>
    <s v="Arianespace"/>
    <s v="Soyuz STA"/>
    <s v="CSO-1"/>
    <s v="12/19/2018 4:37 p.m."/>
    <x v="61"/>
    <s v="Soyuz Launch Complex | Kourou, French Guiana"/>
    <x v="7"/>
    <x v="7"/>
    <x v="7"/>
  </r>
  <r>
    <s v="Proton-M/Briz-M | Blagovest N13L (Kosmos 2533)"/>
    <x v="0"/>
    <s v="Khrunichev State Research and Production Space Center"/>
    <s v="Proton-M Briz-M"/>
    <s v="Blagovest N13L (Kosmos 2533)"/>
    <s v="12/21/2018 12:20 a.m."/>
    <x v="61"/>
    <s v="81/24 (81P) | Baikonur Cosmodrome, Republic of Kazakhstan"/>
    <x v="0"/>
    <x v="0"/>
    <x v="0"/>
  </r>
  <r>
    <s v="Long March 11 | Hongyun-1"/>
    <x v="0"/>
    <s v="China Aerospace Science and Technology Corporation"/>
    <s v="Long March 11"/>
    <s v="Hongyun-1"/>
    <s v="12/21/2018 11:51 p.m."/>
    <x v="61"/>
    <s v="Unknown Pad | Jiuquan, People's Republic of China"/>
    <x v="2"/>
    <x v="2"/>
    <x v="2"/>
  </r>
  <r>
    <s v="Falcon 9 Block 5 | GPS III SV01"/>
    <x v="0"/>
    <s v="SpaceX"/>
    <s v="Falcon 9"/>
    <s v="GPS III SV01 &quot;Vespucci&quot;"/>
    <s v="12/23/2018 1:51 p.m."/>
    <x v="61"/>
    <s v="Space Launch Complex 40 | Cape Canaveral, FL, USA"/>
    <x v="1"/>
    <x v="1"/>
    <x v="1"/>
  </r>
  <r>
    <s v="Long March 3C | TJS-3 (TJSW-3)"/>
    <x v="0"/>
    <s v="China Aerospace Science and Technology Corporation"/>
    <s v="Long March 3"/>
    <s v="TJS 3 (TJSW-3)"/>
    <s v="12/24/2018 4:53 p.m."/>
    <x v="61"/>
    <s v="Launch Complex 2 (LC-2) | Xichang Satellite Launch Center, People's Republic of China"/>
    <x v="2"/>
    <x v="2"/>
    <x v="2"/>
  </r>
  <r>
    <s v="Soyuz 2.1a/Fregat-M | Kanopus-V No.5 &amp; Kanopus-V No.6"/>
    <x v="0"/>
    <s v="Russian Federal Space Agency (ROSCOSMOS)"/>
    <s v="Soyuz 2.1a/Fregat-M"/>
    <s v="Kanopus-V No.5 &amp; Kanopus-V No.6"/>
    <s v="12/27/2018 2:07 a.m."/>
    <x v="61"/>
    <s v="Cosmodrome Site 1S | Vostochny Cosmodrome, Siberia, Russian Federation"/>
    <x v="3"/>
    <x v="3"/>
    <x v="3"/>
  </r>
  <r>
    <s v="Long March 2D/YZ-3 | Hongyan-1"/>
    <x v="0"/>
    <s v="China Aerospace Science and Technology Corporation"/>
    <s v="Long March 2D/YZ-3"/>
    <s v="Hongyan-1"/>
    <s v="12/29/2018 8 a.m."/>
    <x v="61"/>
    <s v="Launch Area 4 (SLS-2 / 603) | Jiuquan, People's Republic of China"/>
    <x v="2"/>
    <x v="2"/>
    <x v="2"/>
  </r>
  <r>
    <s v="Long March 3B | Zhongxing 2D (Chinasat 2D)"/>
    <x v="0"/>
    <s v="China Aerospace Science and Technology Corporation"/>
    <s v="Long March 3"/>
    <s v="Zhongxing 2D (Chinasat 2D)"/>
    <s v="01/10/2019 5:11 p.m."/>
    <x v="62"/>
    <s v="Launch Complex 2 (LC-2) | Xichang Satellite Launch Center, People's Republic of China"/>
    <x v="2"/>
    <x v="2"/>
    <x v="2"/>
  </r>
  <r>
    <s v="Falcon 9 Block 5 | Iridium-8"/>
    <x v="0"/>
    <s v="SpaceX"/>
    <s v="Falcon 9"/>
    <s v="Iridium-8"/>
    <s v="01/11/2019 3:31 p.m."/>
    <x v="62"/>
    <s v="Space Launch Complex 4E | Vandenberg SFB, CA, USA"/>
    <x v="1"/>
    <x v="1"/>
    <x v="1"/>
  </r>
  <r>
    <s v="Simorgh | Payam"/>
    <x v="1"/>
    <s v="Iranian Space Agency"/>
    <s v="Simorgh"/>
    <s v="Payam"/>
    <s v="01/15/2019 12:30 a.m."/>
    <x v="62"/>
    <s v="Imam Khomeini Spaceport | Semnan Space Center, Islamic Republic of Iran"/>
    <x v="15"/>
    <x v="15"/>
    <x v="15"/>
  </r>
  <r>
    <s v="Epsilon | RAPIS-1 &amp; others"/>
    <x v="0"/>
    <s v="Japan Aerospace Exploration Agency"/>
    <s v="Epsilon"/>
    <s v="RAPIS-1 &amp; others"/>
    <s v="01/18/2019 12:50 a.m."/>
    <x v="62"/>
    <s v="Mu Center | Uchinoura Space Center, Japan"/>
    <x v="5"/>
    <x v="5"/>
    <x v="5"/>
  </r>
  <r>
    <s v="Delta IV Heavy | NROL-71"/>
    <x v="0"/>
    <s v="United Launch Alliance"/>
    <s v="Delta IV Heavy"/>
    <s v="NROL-71"/>
    <s v="01/19/2019 7:10 p.m."/>
    <x v="62"/>
    <s v="Space Launch Complex 6 | Vandenberg SFB, CA, USA"/>
    <x v="1"/>
    <x v="1"/>
    <x v="1"/>
  </r>
  <r>
    <s v="Long March 11 | Jilin-1 Hyperspectral 01, 02, Xiaoxiang-1-03, Lingque-1A"/>
    <x v="0"/>
    <s v="China Aerospace Science and Technology Corporation"/>
    <s v="Long March 11"/>
    <s v="Jilin-1 Hyperspectral 01, 02, Xiaoxiang-1-03, Lingque-1A"/>
    <s v="01/21/2019 5:42 a.m."/>
    <x v="62"/>
    <s v="Unknown Pad | Jiuquan, People's Republic of China"/>
    <x v="2"/>
    <x v="2"/>
    <x v="2"/>
  </r>
  <r>
    <s v="New Shepard | NS-10"/>
    <x v="0"/>
    <s v="Blue Origin"/>
    <s v="New Shepard"/>
    <s v="NS-10"/>
    <s v="01/23/2019 2:50 p.m."/>
    <x v="62"/>
    <s v="West Texas Suborbital Launch Site/ Corn Ranch | Corn Ranch, USA"/>
    <x v="1"/>
    <x v="1"/>
    <x v="1"/>
  </r>
  <r>
    <s v="PSLV-DL | Microsat-R"/>
    <x v="0"/>
    <s v="Indian Space Research Organization"/>
    <s v="PSLV-DL"/>
    <s v="Microsat-R"/>
    <s v="01/24/2019 6:07 p.m."/>
    <x v="62"/>
    <s v="Satish Dhawan Space Centre First Launch Pad | Satish Dhawan Space Centre, India"/>
    <x v="8"/>
    <x v="8"/>
    <x v="8"/>
  </r>
  <r>
    <s v="Safir 1B | Doosti"/>
    <x v="1"/>
    <s v="Iranian Space Agency"/>
    <s v="Safir 1B"/>
    <s v="Doosti"/>
    <s v="02/05/2019 midnight"/>
    <x v="62"/>
    <s v="Unknown Pad | Semnan Space Center, Islamic Republic of Iran"/>
    <x v="15"/>
    <x v="15"/>
    <x v="15"/>
  </r>
  <r>
    <s v="Ariane 5 ECA | Saudi Geostationary Satellite 1/Hellas Sat 4 &amp; GSAT-31"/>
    <x v="0"/>
    <s v="Arianespace"/>
    <s v="Ariane 5 ECA"/>
    <s v="Saudi Geostationary Satellite 1/Hellas Sat 4 &amp; GSAT-31"/>
    <s v="02/05/2019 9:01 p.m."/>
    <x v="62"/>
    <s v="Ariane Launch Area 3 | Kourou, French Guiana"/>
    <x v="7"/>
    <x v="7"/>
    <x v="7"/>
  </r>
  <r>
    <s v="Soyuz 2.1b/Fregat-M | EgyptSat-A"/>
    <x v="0"/>
    <s v="Russian Federal Space Agency (ROSCOSMOS)"/>
    <s v="Soyuz 2.1b/Fregat-M"/>
    <s v="EgyptSat-A"/>
    <s v="02/21/2019 4:47 p.m."/>
    <x v="62"/>
    <s v="31/6 | Baikonur Cosmodrome, Republic of Kazakhstan"/>
    <x v="0"/>
    <x v="0"/>
    <x v="0"/>
  </r>
  <r>
    <s v="Falcon 9 Block 5 | Nusantara Satu &amp; GTO-1 (Beresheet, S5)"/>
    <x v="0"/>
    <s v="SpaceX"/>
    <s v="Falcon 9"/>
    <s v="GTO-1 (Beresheet, S5)"/>
    <s v="02/22/2019 1:45 a.m."/>
    <x v="62"/>
    <s v="Space Launch Complex 40 | Cape Canaveral, FL, USA"/>
    <x v="1"/>
    <x v="1"/>
    <x v="1"/>
  </r>
  <r>
    <s v="SpaceShipTwo | VSS Unity VF-01"/>
    <x v="0"/>
    <s v="Virgin Galactic"/>
    <s v="SpaceShipTwo"/>
    <s v="VSS Unity VF-01"/>
    <s v="02/22/2019 4:57 p.m."/>
    <x v="62"/>
    <s v="Mojave Air and Space Port | Air launch to Suborbital flight"/>
    <x v="1"/>
    <x v="1"/>
    <x v="1"/>
  </r>
  <r>
    <s v="Soyuz STB/Fregat | OneWeb 1 (F6)"/>
    <x v="0"/>
    <s v="Arianespace"/>
    <s v="Soyuz STB"/>
    <s v="OneWeb F6"/>
    <s v="02/27/2019 9:37 p.m."/>
    <x v="62"/>
    <s v="Soyuz Launch Complex | Kourou, French Guiana"/>
    <x v="7"/>
    <x v="7"/>
    <x v="7"/>
  </r>
  <r>
    <s v="Falcon 9 Block 5 | SpX-DM1 (Demonstration Mission 1)"/>
    <x v="0"/>
    <s v="SpaceX"/>
    <s v="Falcon 9"/>
    <s v="SpaceX DM-1 (Demonstration Mission 1)"/>
    <s v="03/02/2019 7:49 a.m."/>
    <x v="62"/>
    <s v="Launch Complex 39A | Kennedy Space Center, FL, USA"/>
    <x v="1"/>
    <x v="1"/>
    <x v="1"/>
  </r>
  <r>
    <s v="SARGE | Launch 2 - &quot;Mission 1&quot;"/>
    <x v="2"/>
    <s v="EXOS Aerospace"/>
    <s v="SARGE"/>
    <s v="Mission 1"/>
    <s v="03/02/2019 4:45 p.m."/>
    <x v="62"/>
    <s v="Vertical Launch Area | Spaceport America, NM, USA"/>
    <x v="1"/>
    <x v="1"/>
    <x v="1"/>
  </r>
  <r>
    <s v="Long March 3B/E | Zhongxing 6C (Chinasat 6C)"/>
    <x v="0"/>
    <s v="China Aerospace Science and Technology Corporation"/>
    <s v="Long March 3"/>
    <s v="Zhongxing 6C (Chinasat 6C)"/>
    <s v="03/09/2019 4:28 p.m."/>
    <x v="62"/>
    <s v="Launch Complex 3 ( LC-3 ) ( LA-1 ) | Xichang Satellite Launch Center, People's Republic of China"/>
    <x v="2"/>
    <x v="2"/>
    <x v="2"/>
  </r>
  <r>
    <s v="Soyuz-FG | Soyuz MS-12"/>
    <x v="0"/>
    <s v="Russian Federal Space Agency (ROSCOSMOS)"/>
    <s v="Soyuz"/>
    <s v="Soyuz MS-12"/>
    <s v="03/14/2019 7:14 p.m."/>
    <x v="62"/>
    <s v="1/5 | Baikonur Cosmodrome, Republic of Kazakhstan"/>
    <x v="0"/>
    <x v="0"/>
    <x v="0"/>
  </r>
  <r>
    <s v="Delta IV M+(5,4) | WGS-10"/>
    <x v="0"/>
    <s v="United Launch Alliance"/>
    <s v="Delta IV M+(5,4)"/>
    <s v="WGS-10"/>
    <s v="03/16/2019 12:26 a.m."/>
    <x v="62"/>
    <s v="Space Launch Complex 37B | Cape Canaveral, FL, USA"/>
    <x v="1"/>
    <x v="1"/>
    <x v="1"/>
  </r>
  <r>
    <s v="Vega | PRISMA"/>
    <x v="0"/>
    <s v="Arianespace"/>
    <s v="Vega"/>
    <s v="PRISMA"/>
    <s v="03/22/2019 1:50 a.m."/>
    <x v="62"/>
    <s v="Ariane Launch Area 1 | Kourou, French Guiana"/>
    <x v="7"/>
    <x v="7"/>
    <x v="7"/>
  </r>
  <r>
    <s v="OS-M1 | Lingque-1B"/>
    <x v="1"/>
    <s v="OneSpace"/>
    <s v="OS-M1"/>
    <s v="Lingque-1B"/>
    <s v="03/27/2019 9:39 a.m."/>
    <x v="62"/>
    <s v="Unknown Pad | Jiuquan, People's Republic of China"/>
    <x v="2"/>
    <x v="2"/>
    <x v="2"/>
  </r>
  <r>
    <s v="Electron | DARPA R3D2 (Two Thumbs Up)"/>
    <x v="0"/>
    <s v="Rocket Lab Ltd"/>
    <s v="Electron"/>
    <s v="DARPA R3D2"/>
    <s v="03/28/2019 11:27 p.m."/>
    <x v="62"/>
    <s v="Rocket Lab Launch Complex 1A | Onenui Station, Mahia Peninsula, New Zealand"/>
    <x v="17"/>
    <x v="17"/>
    <x v="17"/>
  </r>
  <r>
    <s v="Long March 3B/E | Tianlian 2-01"/>
    <x v="0"/>
    <s v="China Aerospace Science and Technology Corporation"/>
    <s v="Long March 3"/>
    <s v="Tianlian 2-01"/>
    <s v="03/31/2019 3:51 p.m."/>
    <x v="62"/>
    <s v="Launch Complex 2 (LC-2) | Xichang Satellite Launch Center, People's Republic of China"/>
    <x v="2"/>
    <x v="2"/>
    <x v="2"/>
  </r>
  <r>
    <s v="PSLV-QL | EMISAT &amp; 28 others"/>
    <x v="0"/>
    <s v="Indian Space Research Organization"/>
    <s v="PSLV-QL"/>
    <s v="EMISAT &amp; 28 others"/>
    <s v="04/01/2019 3:57 a.m."/>
    <x v="62"/>
    <s v="Satish Dhawan Space Centre Second Launch Pad | Satish Dhawan Space Centre, India"/>
    <x v="8"/>
    <x v="8"/>
    <x v="8"/>
  </r>
  <r>
    <s v="Soyuz 2.1a | Progress MS-11 (72P)"/>
    <x v="0"/>
    <s v="Russian Federal Space Agency (ROSCOSMOS)"/>
    <s v="Soyuz 2.1a"/>
    <s v="Progress MS-11 (72P)"/>
    <s v="04/04/2019 11:01 a.m."/>
    <x v="62"/>
    <s v="31/6 | Baikonur Cosmodrome, Republic of Kazakhstan"/>
    <x v="0"/>
    <x v="0"/>
    <x v="0"/>
  </r>
  <r>
    <s v="Soyuz STB/Fregat | O3b FM17-20"/>
    <x v="0"/>
    <s v="Arianespace"/>
    <s v="Soyuz STB"/>
    <s v="O3b FM17-20"/>
    <s v="04/04/2019 5:03 p.m."/>
    <x v="62"/>
    <s v="Soyuz Launch Complex | Kourou, French Guiana"/>
    <x v="7"/>
    <x v="7"/>
    <x v="7"/>
  </r>
  <r>
    <s v="Falcon Heavy | Arabsat-6A"/>
    <x v="0"/>
    <s v="SpaceX"/>
    <s v="Falcon Heavy"/>
    <s v="Arabsat-6A"/>
    <s v="04/11/2019 10:35 p.m."/>
    <x v="62"/>
    <s v="Launch Complex 39A | Kennedy Space Center, FL, USA"/>
    <x v="1"/>
    <x v="1"/>
    <x v="1"/>
  </r>
  <r>
    <s v="Antares 230 | Cygnus CRS NG-11 (S.S. Roger Chaffee)"/>
    <x v="0"/>
    <s v="Northrop Grumman Space Systems"/>
    <s v="Antares 230"/>
    <s v="Cygnus CRS NG-11 (S.S. Roger Chaffee)"/>
    <s v="04/17/2019 8:46 p.m."/>
    <x v="62"/>
    <s v="Launch Area 0 A | Wallops Island, Virginia, USA"/>
    <x v="1"/>
    <x v="1"/>
    <x v="1"/>
  </r>
  <r>
    <s v="Long March 3B/E | Beidou-3 IGSO-1"/>
    <x v="0"/>
    <s v="China Aerospace Science and Technology Corporation"/>
    <s v="Long March 3"/>
    <s v="Beidou-3 IGSO-1"/>
    <s v="04/20/2019 2:41 p.m."/>
    <x v="62"/>
    <s v="Launch Complex 3 ( LC-3 ) ( LA-1 ) | Xichang Satellite Launch Center, People's Republic of China"/>
    <x v="2"/>
    <x v="2"/>
    <x v="2"/>
  </r>
  <r>
    <s v="Long March 4B | Tianhui-2-01"/>
    <x v="0"/>
    <s v="China Aerospace Science and Technology Corporation"/>
    <s v="Long March 4B"/>
    <s v="Tianhui-2-01"/>
    <s v="04/29/2019 10:52 p.m."/>
    <x v="62"/>
    <s v="Unknown Pad | Taiyuan, People's Republic of China"/>
    <x v="2"/>
    <x v="2"/>
    <x v="2"/>
  </r>
  <r>
    <s v="New Shepard | NS-11"/>
    <x v="0"/>
    <s v="Blue Origin"/>
    <s v="New Shepard"/>
    <s v="NS-11"/>
    <s v="05/02/2019 1:35 p.m."/>
    <x v="62"/>
    <s v="West Texas Suborbital Launch Site/ Corn Ranch | Corn Ranch, USA"/>
    <x v="1"/>
    <x v="1"/>
    <x v="1"/>
  </r>
  <r>
    <s v="Falcon 9 Block 5 | SpX CRS-17"/>
    <x v="0"/>
    <s v="SpaceX"/>
    <s v="Falcon 9"/>
    <s v="SpX CRS-17"/>
    <s v="05/04/2019 6:48 a.m."/>
    <x v="62"/>
    <s v="Space Launch Complex 40 | Cape Canaveral, FL, USA"/>
    <x v="1"/>
    <x v="1"/>
    <x v="1"/>
  </r>
  <r>
    <s v="MOMO | Flight 3"/>
    <x v="0"/>
    <s v="Interstellar Technologies"/>
    <s v="MOMO v0"/>
    <s v="Flight 3"/>
    <s v="05/04/2019 8:45 p.m."/>
    <x v="62"/>
    <s v="Taiki-cho, Hokkaido, Japan | Taiki-cho, Hokkaido, Japan"/>
    <x v="5"/>
    <x v="5"/>
    <x v="5"/>
  </r>
  <r>
    <s v="Electron | STP-27RD (That's a Funny Looking Cactus)"/>
    <x v="0"/>
    <s v="Rocket Lab Ltd"/>
    <s v="Electron"/>
    <s v="STP-27RD"/>
    <s v="05/05/2019 6 a.m."/>
    <x v="62"/>
    <s v="Rocket Lab Launch Complex 1A | Onenui Station, Mahia Peninsula, New Zealand"/>
    <x v="17"/>
    <x v="17"/>
    <x v="17"/>
  </r>
  <r>
    <s v="Long March 3C | Beidou-2 G8"/>
    <x v="0"/>
    <s v="China Aerospace Science and Technology Corporation"/>
    <s v="Long March 3"/>
    <s v="Beidou-2 G8"/>
    <s v="05/17/2019 3:48 p.m."/>
    <x v="62"/>
    <s v="Unknown Pad | Xichang Satellite Launch Center, People's Republic of China"/>
    <x v="2"/>
    <x v="2"/>
    <x v="2"/>
  </r>
  <r>
    <s v="PSLV-CA | RISAT-2B"/>
    <x v="0"/>
    <s v="Indian Space Research Organization"/>
    <s v="PSLV"/>
    <s v="RISAT-2B"/>
    <s v="05/22/2019 midnight"/>
    <x v="62"/>
    <s v="Satish Dhawan Space Centre First Launch Pad | Satish Dhawan Space Centre, India"/>
    <x v="8"/>
    <x v="8"/>
    <x v="8"/>
  </r>
  <r>
    <s v="Long March 4C | Yaogan-33"/>
    <x v="1"/>
    <s v="China Aerospace Science and Technology Corporation"/>
    <s v="Long March 4C"/>
    <s v="Yaogan-33"/>
    <s v="05/22/2019 10:49 p.m."/>
    <x v="62"/>
    <s v="Launch Complex 7 | Taiyuan, People's Republic of China"/>
    <x v="2"/>
    <x v="2"/>
    <x v="2"/>
  </r>
  <r>
    <s v="Falcon 9 Block 5 | Starlink Demo (0.9)"/>
    <x v="0"/>
    <s v="SpaceX"/>
    <s v="Falcon 9"/>
    <s v="Starlink Demo"/>
    <s v="05/24/2019 2:30 a.m."/>
    <x v="62"/>
    <s v="Space Launch Complex 40 | Cape Canaveral, FL, USA"/>
    <x v="1"/>
    <x v="1"/>
    <x v="1"/>
  </r>
  <r>
    <s v="Soyuz 2.1b/Fregat-M | Glonass-M No. 58 (Kosmos 2534)"/>
    <x v="0"/>
    <s v="Russian Space Forces"/>
    <s v="Soyuz 2.1b/Fregat-M"/>
    <s v="Glonass-M No. 58 (Kosmos 2534)"/>
    <s v="05/27/2019 6:23 a.m."/>
    <x v="62"/>
    <s v="43/4 (43R) | Plesetsk Cosmodrome, Russian Federation"/>
    <x v="3"/>
    <x v="3"/>
    <x v="3"/>
  </r>
  <r>
    <s v="Proton-M/Briz-M | Yamal-601"/>
    <x v="0"/>
    <s v="Khrunichev State Research and Production Space Center"/>
    <s v="Proton-M Briz-M"/>
    <s v="Yamal-601"/>
    <s v="05/30/2019 5:41 p.m."/>
    <x v="62"/>
    <s v="200/39 (200L) | Baikonur Cosmodrome, Republic of Kazakhstan"/>
    <x v="0"/>
    <x v="0"/>
    <x v="0"/>
  </r>
  <r>
    <s v="Long March 11 | Jilin-1 &amp; others"/>
    <x v="0"/>
    <s v="China Aerospace Science and Technology Corporation"/>
    <s v="Long March 11"/>
    <s v="Jilin-1 &amp; others"/>
    <s v="06/05/2019 4:06 a.m."/>
    <x v="62"/>
    <s v="Mobile launch platform | Sea Launch"/>
    <x v="12"/>
    <x v="12"/>
    <x v="12"/>
  </r>
  <r>
    <s v="Falcon 9 Block 5 | RADARSAT Constellation"/>
    <x v="0"/>
    <s v="SpaceX"/>
    <s v="Falcon 9"/>
    <s v="RADARSAT Constellation"/>
    <s v="06/12/2019 2:17 p.m."/>
    <x v="62"/>
    <s v="Space Launch Complex 4E | Vandenberg SFB, CA, USA"/>
    <x v="1"/>
    <x v="1"/>
    <x v="1"/>
  </r>
  <r>
    <s v="Ariane 5 ECA | Eutelsat 7C &amp; AT&amp;T T-16"/>
    <x v="0"/>
    <s v="Arianespace"/>
    <s v="Ariane 5 ECA"/>
    <s v="Eutelsat 7C &amp; AT&amp;T T-16"/>
    <s v="06/20/2019 9:43 p.m."/>
    <x v="62"/>
    <s v="Ariane Launch Area 3 | Kourou, French Guiana"/>
    <x v="7"/>
    <x v="7"/>
    <x v="7"/>
  </r>
  <r>
    <s v="Long March 3B/E | Beidou-3 IGSO-2"/>
    <x v="0"/>
    <s v="China Aerospace Science and Technology Corporation"/>
    <s v="Long March 3"/>
    <s v="Beidou-3 IGSO-2"/>
    <s v="06/24/2019 6:09 p.m."/>
    <x v="62"/>
    <s v="Launch Complex 3 ( LC-3 ) ( LA-1 ) | Xichang Satellite Launch Center, People's Republic of China"/>
    <x v="2"/>
    <x v="2"/>
    <x v="2"/>
  </r>
  <r>
    <s v="Falcon Heavy | STP-2"/>
    <x v="0"/>
    <s v="SpaceX"/>
    <s v="Falcon Heavy"/>
    <s v="STP-2"/>
    <s v="06/25/2019 6:30 a.m."/>
    <x v="62"/>
    <s v="Launch Complex 39A | Kennedy Space Center, FL, USA"/>
    <x v="1"/>
    <x v="1"/>
    <x v="1"/>
  </r>
  <r>
    <s v="Electron | Make It Rain"/>
    <x v="0"/>
    <s v="Rocket Lab Ltd"/>
    <s v="Electron"/>
    <s v="Make It Rain"/>
    <s v="06/29/2019 4:30 a.m."/>
    <x v="62"/>
    <s v="Rocket Lab Launch Complex 1A | Onenui Station, Mahia Peninsula, New Zealand"/>
    <x v="17"/>
    <x v="17"/>
    <x v="17"/>
  </r>
  <r>
    <s v="SARGE | Launch 3"/>
    <x v="2"/>
    <s v="EXOS Aerospace"/>
    <s v="SARGE"/>
    <s v="SARGE Launch 3"/>
    <s v="06/29/2019 6 p.m."/>
    <x v="62"/>
    <s v="Vertical Launch Area | Spaceport America, NM, USA"/>
    <x v="1"/>
    <x v="1"/>
    <x v="1"/>
  </r>
  <r>
    <s v="Orion Test Booster | Ascent Abort-2"/>
    <x v="0"/>
    <s v="National Aeronautics and Space Administration"/>
    <s v="Orion Abort Test Booster"/>
    <s v="Ascent Abort-2"/>
    <s v="07/02/2019 11 a.m."/>
    <x v="62"/>
    <s v="Space Launch Complex 46 | Cape Canaveral, FL, USA"/>
    <x v="1"/>
    <x v="1"/>
    <x v="1"/>
  </r>
  <r>
    <s v="Soyuz 2.1b/Fregat | Meteor-M No.2-2 &amp; rideshare payloads"/>
    <x v="0"/>
    <s v="Russian Federal Space Agency (ROSCOSMOS)"/>
    <s v="Soyuz 2.1b/Fregat"/>
    <s v="Meteor-M No.2-2 &amp; rideshare payloads"/>
    <s v="07/05/2019 5:41 a.m."/>
    <x v="62"/>
    <s v="Cosmodrome Site 1S | Vostochny Cosmodrome, Siberia, Russian Federation"/>
    <x v="3"/>
    <x v="3"/>
    <x v="3"/>
  </r>
  <r>
    <s v="Soyuz 2.1v/Volga | Kosmos 2535, Kosmos 2536, Kosmos 2537, Kosmos 2538"/>
    <x v="0"/>
    <s v="Russian Space Forces"/>
    <s v="Soyuz 2-1v"/>
    <s v="Kosmos 2535, Kosmos 2536, Kosmos 2537, Kosmos 2538"/>
    <s v="07/10/2019 5:14 p.m."/>
    <x v="62"/>
    <s v="43/4 (43R) | Plesetsk Cosmodrome, Russian Federation"/>
    <x v="3"/>
    <x v="3"/>
    <x v="3"/>
  </r>
  <r>
    <s v="Vega | Falcon Eye 1"/>
    <x v="1"/>
    <s v="Arianespace"/>
    <s v="Vega"/>
    <s v="Falcon Eye 1"/>
    <s v="07/11/2019 1:53 a.m."/>
    <x v="62"/>
    <s v="Ariane Launch Area 1 | Kourou, French Guiana"/>
    <x v="7"/>
    <x v="7"/>
    <x v="7"/>
  </r>
  <r>
    <s v="Proton-M/Blok DM-03 | Spektr-RG"/>
    <x v="0"/>
    <s v="Khrunichev State Research and Production Space Center"/>
    <s v="Proton-M"/>
    <s v="Spektr-RG"/>
    <s v="07/13/2019 12:30 p.m."/>
    <x v="62"/>
    <s v="31/6 | Baikonur Cosmodrome, Republic of Kazakhstan"/>
    <x v="0"/>
    <x v="0"/>
    <x v="0"/>
  </r>
  <r>
    <s v="Soyuz-FG | Soyuz MS-13"/>
    <x v="0"/>
    <s v="Russian Federal Space Agency (ROSCOSMOS)"/>
    <s v="Soyuz"/>
    <s v="Soyuz MS-13"/>
    <s v="07/20/2019 4:28 p.m."/>
    <x v="62"/>
    <s v="1/5 | Baikonur Cosmodrome, Republic of Kazakhstan"/>
    <x v="0"/>
    <x v="0"/>
    <x v="0"/>
  </r>
  <r>
    <s v="LVM-3 | Chandrayaan-2"/>
    <x v="0"/>
    <s v="Indian Space Research Organization"/>
    <s v="LVM-3 (GSLV Mk III)"/>
    <s v="Chandrayaan-2"/>
    <s v="07/22/2019 9:13 a.m."/>
    <x v="62"/>
    <s v="Satish Dhawan Space Centre Second Launch Pad | Satish Dhawan Space Centre, India"/>
    <x v="8"/>
    <x v="8"/>
    <x v="8"/>
  </r>
  <r>
    <s v="Hyperbola-1 | Maiden Flight"/>
    <x v="0"/>
    <s v="iSpace"/>
    <s v="Hyperbola-1"/>
    <s v="Maiden Flight"/>
    <s v="07/25/2019 5 a.m."/>
    <x v="62"/>
    <s v="Unknown Pad | Jiuquan, People's Republic of China"/>
    <x v="2"/>
    <x v="2"/>
    <x v="2"/>
  </r>
  <r>
    <s v="Falcon 9 Block 5 | SpX CRS-18"/>
    <x v="0"/>
    <s v="SpaceX"/>
    <s v="Falcon 9"/>
    <s v="SpX CRS-18"/>
    <s v="07/25/2019 10:01 p.m."/>
    <x v="62"/>
    <s v="Space Launch Complex 40 | Cape Canaveral, FL, USA"/>
    <x v="1"/>
    <x v="1"/>
    <x v="1"/>
  </r>
  <r>
    <s v="Starship Hopper | 20m Hop"/>
    <x v="0"/>
    <s v="SpaceX"/>
    <s v="Starship Prototype"/>
    <s v="Starhopper 20m Hop"/>
    <s v="07/26/2019 3:45 a.m."/>
    <x v="62"/>
    <s v="Launch Pad A | SpaceX Space Launch Facility, TX, USA"/>
    <x v="1"/>
    <x v="1"/>
    <x v="1"/>
  </r>
  <r>
    <s v="Long March 2C | Yaogan-30-05"/>
    <x v="0"/>
    <s v="China Aerospace Science and Technology Corporation"/>
    <s v="Long March 2"/>
    <s v="Yaogan-30-05"/>
    <s v="07/26/2019 3:57 a.m."/>
    <x v="62"/>
    <s v="Launch Complex 3 ( LC-3 ) ( LA-1 ) | Xichang Satellite Launch Center, People's Republic of China"/>
    <x v="2"/>
    <x v="2"/>
    <x v="2"/>
  </r>
  <r>
    <s v="MOMO | Flight 4"/>
    <x v="1"/>
    <s v="Interstellar Technologies"/>
    <s v="MOMO v0"/>
    <s v="Flight 4"/>
    <s v="07/27/2019 7:20 a.m."/>
    <x v="62"/>
    <s v="Taiki-cho, Hokkaido, Japan | Taiki-cho, Hokkaido, Japan"/>
    <x v="5"/>
    <x v="5"/>
    <x v="5"/>
  </r>
  <r>
    <s v="Soyuz 2.1a/Fregat-M | Meridian-M No.18"/>
    <x v="0"/>
    <s v="Russian Space Forces"/>
    <s v="Soyuz 2.1a/Fregat-M"/>
    <s v="Meridian-M No.18"/>
    <s v="07/30/2019 5:56 a.m."/>
    <x v="62"/>
    <s v="43/4 (43R) | Plesetsk Cosmodrome, Russian Federation"/>
    <x v="3"/>
    <x v="3"/>
    <x v="3"/>
  </r>
  <r>
    <s v="Soyuz 2.1a | Progress MS-12 (73P)"/>
    <x v="0"/>
    <s v="Russian Federal Space Agency (ROSCOSMOS)"/>
    <s v="Soyuz 2.1a"/>
    <s v="Progress MS-12 (73P)"/>
    <s v="07/31/2019 12:10 p.m."/>
    <x v="62"/>
    <s v="31/6 | Baikonur Cosmodrome, Republic of Kazakhstan"/>
    <x v="0"/>
    <x v="0"/>
    <x v="0"/>
  </r>
  <r>
    <s v="Proton-M/Briz-M | Blagovest No.14L (Kosmos 2539)"/>
    <x v="0"/>
    <s v="Khrunichev State Research and Production Space Center"/>
    <s v="Proton-M Briz-M"/>
    <s v="Blagovest No.14L (Kosmos 2539)"/>
    <s v="08/05/2019 9:56 p.m."/>
    <x v="62"/>
    <s v="81/24 (81P) | Baikonur Cosmodrome, Republic of Kazakhstan"/>
    <x v="0"/>
    <x v="0"/>
    <x v="0"/>
  </r>
  <r>
    <s v="Ariane 5 ECA+ | Intelsat 39 &amp; EDRS-C/HYLAS 3"/>
    <x v="0"/>
    <s v="Arianespace"/>
    <s v="Ariane 5 ECA+"/>
    <s v="EDRS-C &amp; HYLAS 3"/>
    <s v="08/06/2019 7:30 p.m."/>
    <x v="62"/>
    <s v="Ariane Launch Area 3 | Kourou, French Guiana"/>
    <x v="7"/>
    <x v="7"/>
    <x v="7"/>
  </r>
  <r>
    <s v="Falcon 9 Block 5 | Amos-17"/>
    <x v="0"/>
    <s v="SpaceX"/>
    <s v="Falcon 9"/>
    <s v="Amos-17"/>
    <s v="08/06/2019 11:23 p.m."/>
    <x v="62"/>
    <s v="Space Launch Complex 40 | Cape Canaveral, FL, USA"/>
    <x v="1"/>
    <x v="1"/>
    <x v="1"/>
  </r>
  <r>
    <s v="Atlas V 551 | AEHF-5 (USA 292)"/>
    <x v="0"/>
    <s v="United Launch Alliance"/>
    <s v="Atlas V 551"/>
    <s v="AEHF-5"/>
    <s v="08/08/2019 10:13 a.m."/>
    <x v="62"/>
    <s v="Space Launch Complex 41 | Cape Canaveral, FL, USA"/>
    <x v="1"/>
    <x v="1"/>
    <x v="1"/>
  </r>
  <r>
    <s v="Smart Dragon 1 | Maiden Flight"/>
    <x v="0"/>
    <s v="China Rocket Co. Ltd."/>
    <s v="Smart Dragon 1"/>
    <s v="Maiden Flight"/>
    <s v="08/17/2019 4:11 a.m."/>
    <x v="62"/>
    <s v="Unknown Pad | Jiuquan, People's Republic of China"/>
    <x v="2"/>
    <x v="2"/>
    <x v="2"/>
  </r>
  <r>
    <s v="Long March 3B/E | Zhongxing-18 (Chinasat-18)"/>
    <x v="0"/>
    <s v="China Aerospace Science and Technology Corporation"/>
    <s v="Long March 3"/>
    <s v="Zhongxing-18 (Chinasat-18)"/>
    <s v="08/19/2019 12:03 p.m."/>
    <x v="62"/>
    <s v="Launch Complex 2 (LC-2) | Xichang Satellite Launch Center, People's Republic of China"/>
    <x v="2"/>
    <x v="2"/>
    <x v="2"/>
  </r>
  <r>
    <s v="Electron | Look Ma, No Hands"/>
    <x v="0"/>
    <s v="Rocket Lab Ltd"/>
    <s v="Electron"/>
    <s v="Look Ma, No Hands"/>
    <s v="08/19/2019 12:12 p.m."/>
    <x v="62"/>
    <s v="Rocket Lab Launch Complex 1A | Onenui Station, Mahia Peninsula, New Zealand"/>
    <x v="17"/>
    <x v="17"/>
    <x v="17"/>
  </r>
  <r>
    <s v="Soyuz 2.1a | Soyuz MS-14 Uncrewed"/>
    <x v="0"/>
    <s v="Russian Federal Space Agency (ROSCOSMOS)"/>
    <s v="Soyuz 2.1a"/>
    <s v="Soyuz MS-14 Uncrewed"/>
    <s v="08/22/2019 3:38 a.m."/>
    <x v="62"/>
    <s v="31/6 | Baikonur Cosmodrome, Republic of Kazakhstan"/>
    <x v="0"/>
    <x v="0"/>
    <x v="0"/>
  </r>
  <r>
    <s v="Delta IV M+(4,2) | GPS III SV02"/>
    <x v="0"/>
    <s v="United Launch Alliance"/>
    <s v="Delta IV M+(4,2)"/>
    <s v="GPS III SV02 &quot;Magellan&quot;"/>
    <s v="08/22/2019 1:06 p.m."/>
    <x v="62"/>
    <s v="Space Launch Complex 37B | Cape Canaveral, FL, USA"/>
    <x v="1"/>
    <x v="1"/>
    <x v="1"/>
  </r>
  <r>
    <s v="Starship Hopper | 150m Hop"/>
    <x v="0"/>
    <s v="SpaceX"/>
    <s v="Starship Prototype"/>
    <s v="Starhopper 150m Hop"/>
    <s v="08/27/2019 10:02 p.m."/>
    <x v="62"/>
    <s v="Launch Pad A | SpaceX Space Launch Facility, TX, USA"/>
    <x v="1"/>
    <x v="1"/>
    <x v="1"/>
  </r>
  <r>
    <s v="Rokot / Briz-KM | Geo-IK-2 N13L (Kosmos 2540)"/>
    <x v="0"/>
    <s v="Russian Space Forces"/>
    <s v="Rokot/Briz-KM"/>
    <s v="Geo-IK-2 N13L (Kosmos 2540)"/>
    <s v="08/30/2019 2 p.m."/>
    <x v="62"/>
    <s v="133/3 (133L) | Plesetsk Cosmodrome, Russian Federation"/>
    <x v="3"/>
    <x v="3"/>
    <x v="3"/>
  </r>
  <r>
    <s v="Kuaizhou-1A | KX-09 &amp; TY-1-07 (Xiaoxiang-1-07)"/>
    <x v="0"/>
    <s v="ExPace"/>
    <s v="Kuaizhou"/>
    <s v="KX-09 &amp; TY-1-07 (Xiaoxiang-1-07)"/>
    <s v="08/30/2019 11:41 p.m."/>
    <x v="62"/>
    <s v="Unknown Pad | Jiuquan, People's Republic of China"/>
    <x v="2"/>
    <x v="2"/>
    <x v="2"/>
  </r>
  <r>
    <s v="Long March 4B | Ziyuan-2D, Tianyi MV-1, BNU-1"/>
    <x v="0"/>
    <s v="China Aerospace Science and Technology Corporation"/>
    <s v="Long March 4B"/>
    <s v="—"/>
    <s v="09/12/2019 3:26 a.m."/>
    <x v="62"/>
    <s v="Launch Complex 9 | Taiyuan, People's Republic of China"/>
    <x v="2"/>
    <x v="2"/>
    <x v="2"/>
  </r>
  <r>
    <s v="Long March 11 | Zhuhai-1-03"/>
    <x v="0"/>
    <s v="China Aerospace Science and Technology Corporation"/>
    <s v="Long March 11"/>
    <s v="—"/>
    <s v="09/19/2019 6:42 a.m."/>
    <x v="62"/>
    <s v="Unknown Pad | Jiuquan, People's Republic of China"/>
    <x v="2"/>
    <x v="2"/>
    <x v="2"/>
  </r>
  <r>
    <s v="Long March 3B / YZ-1 | Beidou-3 M23 &amp; M24"/>
    <x v="0"/>
    <s v="China Aerospace Science and Technology Corporation"/>
    <s v="Long March 3B/YZ-1"/>
    <s v="Beidou-3 M23 &amp; M24"/>
    <s v="09/22/2019 9:10 p.m."/>
    <x v="62"/>
    <s v="Launch Complex 2 (LC-2) | Xichang Satellite Launch Center, People's Republic of China"/>
    <x v="2"/>
    <x v="2"/>
    <x v="2"/>
  </r>
  <r>
    <s v="H-IIB 304 | Kounotori 8 (HTV-8)"/>
    <x v="0"/>
    <s v="Mitsubishi Heavy Industries"/>
    <s v="H-IIB"/>
    <s v="Kounotori 8 (HTV-8)"/>
    <s v="09/24/2019 4:05 p.m."/>
    <x v="62"/>
    <s v="Osaki Y LP2 | Tanegashima, Japan"/>
    <x v="5"/>
    <x v="5"/>
    <x v="5"/>
  </r>
  <r>
    <s v="Long March 2D | Yunhai-1-02"/>
    <x v="0"/>
    <s v="China Aerospace Science and Technology Corporation"/>
    <s v="Long March 2D"/>
    <s v="Yunhai-1-02"/>
    <s v="09/25/2019 12:54 a.m."/>
    <x v="62"/>
    <s v="Launch Area 4 (SLS-2 / 603) | Jiuquan, People's Republic of China"/>
    <x v="2"/>
    <x v="2"/>
    <x v="2"/>
  </r>
  <r>
    <s v="Soyuz-FG | Soyuz MS-15"/>
    <x v="0"/>
    <s v="Russian Federal Space Agency (ROSCOSMOS)"/>
    <s v="Soyuz"/>
    <s v="Soyuz MS-15"/>
    <s v="09/25/2019 1:57 p.m."/>
    <x v="62"/>
    <s v="1/5 | Baikonur Cosmodrome, Republic of Kazakhstan"/>
    <x v="0"/>
    <x v="0"/>
    <x v="0"/>
  </r>
  <r>
    <s v="Soyuz 2.1b/Fregat | EKS 3 (Tundra 3) (Kosmos 2541)"/>
    <x v="0"/>
    <s v="Russian Space Forces"/>
    <s v="Soyuz 2.1b/Fregat"/>
    <s v="EKS 3 (Tundra 3) (Kosmos 2541)"/>
    <s v="09/26/2019 7:46 a.m."/>
    <x v="62"/>
    <s v="43/4 (43R) | Plesetsk Cosmodrome, Russian Federation"/>
    <x v="3"/>
    <x v="3"/>
    <x v="3"/>
  </r>
  <r>
    <s v="Long March 4C | Gaofen-10R"/>
    <x v="0"/>
    <s v="China Aerospace Science and Technology Corporation"/>
    <s v="Long March 4C"/>
    <s v="Gaofen-10R"/>
    <s v="10/04/2019 6:51 p.m."/>
    <x v="62"/>
    <s v="Launch Complex 9 | Taiyuan, People's Republic of China"/>
    <x v="2"/>
    <x v="2"/>
    <x v="2"/>
  </r>
  <r>
    <s v="Proton-M/Briz-M | Eutelsat 5 West B &amp; MEV-1"/>
    <x v="0"/>
    <s v="International Launch Services"/>
    <s v="Proton-M Briz-M"/>
    <s v="Eutelsat 5 West B &amp; MEV-1"/>
    <s v="10/09/2019 10:17 a.m."/>
    <x v="62"/>
    <s v="200/39 (200L) | Baikonur Cosmodrome, Republic of Kazakhstan"/>
    <x v="0"/>
    <x v="0"/>
    <x v="0"/>
  </r>
  <r>
    <s v="Pegasus XL | Ionospheric Connection Explorer (ICON)"/>
    <x v="0"/>
    <s v="Northrop Grumman Space Systems"/>
    <s v="Pegasus XL"/>
    <s v="Ionospheric Connection Explorer (ICON)"/>
    <s v="10/11/2019 2 a.m."/>
    <x v="62"/>
    <s v="Cape Canaveral | Air launch to orbit"/>
    <x v="1"/>
    <x v="1"/>
    <x v="1"/>
  </r>
  <r>
    <s v="Electron | As The Crow Flies"/>
    <x v="0"/>
    <s v="Rocket Lab Ltd"/>
    <s v="Electron"/>
    <s v="As The Crow Flies"/>
    <s v="10/17/2019 1:22 a.m."/>
    <x v="62"/>
    <s v="Rocket Lab Launch Complex 1A | Onenui Station, Mahia Peninsula, New Zealand"/>
    <x v="17"/>
    <x v="17"/>
    <x v="17"/>
  </r>
  <r>
    <s v="Long March 3B/E | TJS-4 (TJSW-4)"/>
    <x v="0"/>
    <s v="China Aerospace Science and Technology Corporation"/>
    <s v="Long March 3"/>
    <s v="TJS-4 (TJSW-4)"/>
    <s v="10/17/2019 3:21 p.m."/>
    <x v="62"/>
    <s v="Launch Complex 2 (LC-2) | Xichang Satellite Launch Center, People's Republic of China"/>
    <x v="2"/>
    <x v="2"/>
    <x v="2"/>
  </r>
  <r>
    <s v="SARGE | Launch 4"/>
    <x v="1"/>
    <s v="EXOS Aerospace"/>
    <s v="SARGE"/>
    <s v="SARGE Launch 4"/>
    <s v="10/26/2019 5:40 p.m."/>
    <x v="62"/>
    <s v="Vertical Launch Area | Spaceport America, NM, USA"/>
    <x v="1"/>
    <x v="1"/>
    <x v="1"/>
  </r>
  <r>
    <s v="Antares 230+ | Cygnus CRS-2 NG-12 (S.S. Alan Bean)"/>
    <x v="0"/>
    <s v="Northrop Grumman Space Systems"/>
    <s v="Antares 230+"/>
    <s v="Cygnus CRS-2 NG-12 (S.S. Alan Bean)"/>
    <s v="11/02/2019 1:59 p.m."/>
    <x v="62"/>
    <s v="Launch Area 0 A | Wallops Island, Virginia, USA"/>
    <x v="1"/>
    <x v="1"/>
    <x v="1"/>
  </r>
  <r>
    <s v="Long March 4B | Gaofen-7 &amp; others"/>
    <x v="0"/>
    <s v="China Aerospace Science and Technology Corporation"/>
    <s v="Long March 4B"/>
    <s v="Gaofen-7"/>
    <s v="11/03/2019 3:22 a.m."/>
    <x v="62"/>
    <s v="Launch Complex 9 | Taiyuan, People's Republic of China"/>
    <x v="2"/>
    <x v="2"/>
    <x v="2"/>
  </r>
  <r>
    <s v="Long March 3B/E | Beidou-3 IGSO-3"/>
    <x v="0"/>
    <s v="China Aerospace Science and Technology Corporation"/>
    <s v="Long March 3"/>
    <s v="Beidou-3 IGSO-3"/>
    <s v="11/04/2019 5:43 p.m."/>
    <x v="62"/>
    <s v="Launch Complex 3 ( LC-3 ) ( LA-1 ) | Xichang Satellite Launch Center, People's Republic of China"/>
    <x v="2"/>
    <x v="2"/>
    <x v="2"/>
  </r>
  <r>
    <s v="Falcon 9 Block 5 | Starlink 1"/>
    <x v="0"/>
    <s v="SpaceX"/>
    <s v="Falcon 9"/>
    <s v="Starlink 1"/>
    <s v="11/11/2019 2:56 p.m."/>
    <x v="62"/>
    <s v="Space Launch Complex 40 | Cape Canaveral, FL, USA"/>
    <x v="1"/>
    <x v="1"/>
    <x v="1"/>
  </r>
  <r>
    <s v="Kuaizhou-1A | Jilin-1-02A"/>
    <x v="0"/>
    <s v="ExPace"/>
    <s v="Kuaizhou"/>
    <s v="Jilin-1-02A"/>
    <s v="11/13/2019 3:40 a.m."/>
    <x v="62"/>
    <s v="Unknown Pad | Jiuquan, People's Republic of China"/>
    <x v="2"/>
    <x v="2"/>
    <x v="2"/>
  </r>
  <r>
    <s v="Long March 6 | Ningxia 1 (x5)"/>
    <x v="0"/>
    <s v="China Aerospace Science and Technology Corporation"/>
    <s v="Long March 6"/>
    <s v="Ningxia 1 (x5)"/>
    <s v="11/13/2019 6:35 a.m."/>
    <x v="62"/>
    <s v="Launch Complex 16 | Taiyuan, People's Republic of China"/>
    <x v="2"/>
    <x v="2"/>
    <x v="2"/>
  </r>
  <r>
    <s v="Kuaizhou-1A | KL-Alpha"/>
    <x v="0"/>
    <s v="ExPace"/>
    <s v="Kuaizhou"/>
    <s v="—"/>
    <s v="11/17/2019 10 a.m."/>
    <x v="62"/>
    <s v="Unknown Pad | Jiuquan, People's Republic of China"/>
    <x v="2"/>
    <x v="2"/>
    <x v="2"/>
  </r>
  <r>
    <s v="Long March 3B/YZ-1 | Beidou-3 M21 &amp; M22"/>
    <x v="0"/>
    <s v="China Aerospace Science and Technology Corporation"/>
    <s v="Long March 3B/YZ-1"/>
    <s v="Beidou-3 M21 &amp; M22"/>
    <s v="11/23/2019 12:55 a.m."/>
    <x v="62"/>
    <s v="Launch Complex 2 (LC-2) | Xichang Satellite Launch Center, People's Republic of China"/>
    <x v="2"/>
    <x v="2"/>
    <x v="2"/>
  </r>
  <r>
    <s v="Soyuz 2.1v/Volga | Kosmos 2542"/>
    <x v="0"/>
    <s v="Russian Space Forces"/>
    <s v="Soyuz 2-1v"/>
    <s v="Kosmos 2542"/>
    <s v="11/25/2019 5:52 p.m."/>
    <x v="62"/>
    <s v="43/4 (43R) | Plesetsk Cosmodrome, Russian Federation"/>
    <x v="3"/>
    <x v="3"/>
    <x v="3"/>
  </r>
  <r>
    <s v="Ariane 5 ECA | TIBA-1 &amp; Inmarsat-5 F5 (Global Xpress-5)"/>
    <x v="0"/>
    <s v="Arianespace"/>
    <s v="Ariane 5 ECA"/>
    <s v="TIBA-1 &amp; Inmarsat-5 F5 (Global Xpress-5)"/>
    <s v="11/26/2019 9:23 p.m."/>
    <x v="62"/>
    <s v="Ariane Launch Area 3 | Kourou, French Guiana"/>
    <x v="7"/>
    <x v="7"/>
    <x v="7"/>
  </r>
  <r>
    <s v="PSLV-XL | Cartosat-3 &amp; others"/>
    <x v="0"/>
    <s v="Indian Space Research Organization"/>
    <s v="PSLV-XL"/>
    <s v="Cartosat-3 &amp; others"/>
    <s v="11/27/2019 3:58 a.m."/>
    <x v="62"/>
    <s v="Satish Dhawan Space Centre Second Launch Pad | Satish Dhawan Space Centre, India"/>
    <x v="8"/>
    <x v="8"/>
    <x v="8"/>
  </r>
  <r>
    <s v="Long March 4C | Gaofen-12"/>
    <x v="0"/>
    <s v="China Aerospace Science and Technology Corporation"/>
    <s v="Long March 4C"/>
    <s v="Gaofen-12"/>
    <s v="11/27/2019 11:52 p.m."/>
    <x v="62"/>
    <s v="Launch Complex 9 | Taiyuan, People's Republic of China"/>
    <x v="2"/>
    <x v="2"/>
    <x v="2"/>
  </r>
  <r>
    <s v="Falcon 9 Block 5 | SpX CRS-19"/>
    <x v="0"/>
    <s v="SpaceX"/>
    <s v="Falcon 9"/>
    <s v="SpX CRS-19"/>
    <s v="12/05/2019 5:29 p.m."/>
    <x v="62"/>
    <s v="Space Launch Complex 40 | Cape Canaveral, FL, USA"/>
    <x v="1"/>
    <x v="1"/>
    <x v="1"/>
  </r>
  <r>
    <s v="Electron | Running Out Of Fingers"/>
    <x v="0"/>
    <s v="Rocket Lab Ltd"/>
    <s v="Electron"/>
    <s v="Running Out Of Fingers"/>
    <s v="12/06/2019 8:18 a.m."/>
    <x v="62"/>
    <s v="Rocket Lab Launch Complex 1A | Onenui Station, Mahia Peninsula, New Zealand"/>
    <x v="17"/>
    <x v="17"/>
    <x v="17"/>
  </r>
  <r>
    <s v="Soyuz 2.1a | Progress MS-13 (74P)"/>
    <x v="0"/>
    <s v="Russian Federal Space Agency (ROSCOSMOS)"/>
    <s v="Soyuz 2.1a"/>
    <s v="Progress MS-13 (74P)"/>
    <s v="12/06/2019 9:34 a.m."/>
    <x v="62"/>
    <s v="31/6 | Baikonur Cosmodrome, Republic of Kazakhstan"/>
    <x v="0"/>
    <x v="0"/>
    <x v="0"/>
  </r>
  <r>
    <s v="Kuaizhou-1A | Jilin-1-02B"/>
    <x v="0"/>
    <s v="ExPace"/>
    <s v="Kuaizhou"/>
    <s v="Jilin-1-02B"/>
    <s v="12/07/2019 2:55 a.m."/>
    <x v="62"/>
    <s v="Unknown Pad | Taiyuan, People's Republic of China"/>
    <x v="2"/>
    <x v="2"/>
    <x v="2"/>
  </r>
  <r>
    <s v="Kuaizhou-1A | HEAD-2A, 2B &amp; Tianyi-16, 17 &amp; Tianqi-4A, 4B"/>
    <x v="0"/>
    <s v="ExPace"/>
    <s v="Kuaizhou"/>
    <s v="—"/>
    <s v="12/07/2019 8:52 a.m."/>
    <x v="62"/>
    <s v="Launch Complex 16 | Taiyuan, People's Republic of China"/>
    <x v="2"/>
    <x v="2"/>
    <x v="2"/>
  </r>
  <r>
    <s v="Soyuz 2.1b/Fregat-M | Glonass-M No. 59 (Kosmos 2544)"/>
    <x v="0"/>
    <s v="Russian Space Forces"/>
    <s v="Soyuz 2.1b/Fregat-M"/>
    <s v="Glonass-M No. 59 (Kosmos 2544)"/>
    <s v="12/11/2019 8:54 a.m."/>
    <x v="62"/>
    <s v="43/3 (43L) | Plesetsk Cosmodrome, Russian Federation"/>
    <x v="3"/>
    <x v="3"/>
    <x v="3"/>
  </r>
  <r>
    <s v="PSLV-QL | RISAT-2BR1 &amp; others"/>
    <x v="0"/>
    <s v="Indian Space Research Organization"/>
    <s v="PSLV-QL"/>
    <s v="RISAT-2BR1 &amp; others"/>
    <s v="12/11/2019 9:55 a.m."/>
    <x v="62"/>
    <s v="Satish Dhawan Space Centre First Launch Pad | Satish Dhawan Space Centre, India"/>
    <x v="8"/>
    <x v="8"/>
    <x v="8"/>
  </r>
  <r>
    <s v="New Shepard | NS-12"/>
    <x v="0"/>
    <s v="Blue Origin"/>
    <s v="New Shepard"/>
    <s v="NS-12"/>
    <s v="12/11/2019 5:55 p.m."/>
    <x v="62"/>
    <s v="West Texas Suborbital Launch Site/ Corn Ranch | Corn Ranch, USA"/>
    <x v="1"/>
    <x v="1"/>
    <x v="1"/>
  </r>
  <r>
    <s v="Long March 3B/YZ-1 | Beidou-3 M19 &amp; M20"/>
    <x v="0"/>
    <s v="China Aerospace Science and Technology Corporation"/>
    <s v="Long March 3B/YZ-1"/>
    <s v="Beidou-3 M19 &amp; M20"/>
    <s v="12/16/2019 7:22 a.m."/>
    <x v="62"/>
    <s v="Launch Complex 3 ( LC-3 ) ( LA-1 ) | Xichang Satellite Launch Center, People's Republic of China"/>
    <x v="2"/>
    <x v="2"/>
    <x v="2"/>
  </r>
  <r>
    <s v="Falcon 9 Block 5 | JCSAT-18/KACIFIC-1"/>
    <x v="0"/>
    <s v="SpaceX"/>
    <s v="Falcon 9"/>
    <s v="JCSAT-18/KACIFIC-1"/>
    <s v="12/17/2019 12:10 a.m."/>
    <x v="62"/>
    <s v="Space Launch Complex 40 | Cape Canaveral, FL, USA"/>
    <x v="1"/>
    <x v="1"/>
    <x v="1"/>
  </r>
  <r>
    <s v="Soyuz STB/Fregat | CSG-1, CHEOPS, &amp; others"/>
    <x v="0"/>
    <s v="Arianespace"/>
    <s v="Soyuz STB"/>
    <s v="CSG-1, CHEOPS, &amp; others"/>
    <s v="12/18/2019 8:54 a.m."/>
    <x v="62"/>
    <s v="Soyuz Launch Complex | Kourou, French Guiana"/>
    <x v="7"/>
    <x v="7"/>
    <x v="7"/>
  </r>
  <r>
    <s v="Long March 4B | CBERS-4A"/>
    <x v="0"/>
    <s v="China Aerospace Science and Technology Corporation"/>
    <s v="Long March 4B"/>
    <s v="CBERS-4A"/>
    <s v="12/20/2019 3:22 a.m."/>
    <x v="62"/>
    <s v="Launch Complex 9 | Taiyuan, People's Republic of China"/>
    <x v="2"/>
    <x v="2"/>
    <x v="2"/>
  </r>
  <r>
    <s v="Atlas V N22 | CST-100 Starliner Orbital Flight Test"/>
    <x v="0"/>
    <s v="United Launch Alliance"/>
    <s v="Atlas V N22"/>
    <s v="CST-100 Starliner Orbital Flight Test"/>
    <s v="12/20/2019 11:36 a.m."/>
    <x v="62"/>
    <s v="Space Launch Complex 41 | Cape Canaveral, FL, USA"/>
    <x v="1"/>
    <x v="1"/>
    <x v="1"/>
  </r>
  <r>
    <s v="Proton-M/Blok DM-03 | Elektro-L No.3"/>
    <x v="0"/>
    <s v="Khrunichev State Research and Production Space Center"/>
    <s v="Proton-M"/>
    <s v="Elektro-L No.3"/>
    <s v="12/24/2019 12:03 p.m."/>
    <x v="62"/>
    <s v="81/24 (81P) | Baikonur Cosmodrome, Republic of Kazakhstan"/>
    <x v="0"/>
    <x v="0"/>
    <x v="0"/>
  </r>
  <r>
    <s v="Rokot/Briz-KM | Gonets-M24, Gonets-M25, Gonets-M26 &amp; Blits-M"/>
    <x v="0"/>
    <s v="Russian Space Forces"/>
    <s v="Rokot/Briz-KM"/>
    <s v="Gonets-M24, Gonets-M25, Gonets-M26 &amp; Blits-M"/>
    <s v="12/26/2019 11:11 p.m."/>
    <x v="62"/>
    <s v="133/3 (133L) | Plesetsk Cosmodrome, Russian Federation"/>
    <x v="3"/>
    <x v="3"/>
    <x v="3"/>
  </r>
  <r>
    <s v="Long March 5 | Shijian 20"/>
    <x v="0"/>
    <s v="China Aerospace Science and Technology Corporation"/>
    <s v="Long March 5"/>
    <s v="Shijian 20"/>
    <s v="12/27/2019 12:45 p.m."/>
    <x v="62"/>
    <s v="Wenchang | Wenchang Satellite Launch Center, People's Republic of China"/>
    <x v="2"/>
    <x v="2"/>
    <x v="2"/>
  </r>
  <r>
    <s v="Falcon 9 Block 5 | Starlink 2"/>
    <x v="0"/>
    <s v="SpaceX"/>
    <s v="Falcon 9"/>
    <s v="Starlink 2"/>
    <s v="01/07/2020 2:19 a.m."/>
    <x v="63"/>
    <s v="Space Launch Complex 40 | Cape Canaveral, FL, USA"/>
    <x v="1"/>
    <x v="1"/>
    <x v="1"/>
  </r>
  <r>
    <s v="Long March 3B | TJS-5 (TJSW-5)"/>
    <x v="0"/>
    <s v="China Aerospace Science and Technology Corporation"/>
    <s v="Long March 3"/>
    <s v="TJS-5 (TJSW-5)"/>
    <s v="01/07/2020 3:20 p.m."/>
    <x v="63"/>
    <s v="Unknown Pad | Xichang Satellite Launch Center, People's Republic of China"/>
    <x v="2"/>
    <x v="2"/>
    <x v="2"/>
  </r>
  <r>
    <s v="Long March 2D | Jilin-1 Wideband 01, Tianqi-4, NuSat-7 &amp; 8"/>
    <x v="0"/>
    <s v="China Aerospace Science and Technology Corporation"/>
    <s v="Long March 2D"/>
    <s v="—"/>
    <s v="01/15/2020 2:53 a.m."/>
    <x v="63"/>
    <s v="Launch Complex 9 | Taiyuan, People's Republic of China"/>
    <x v="2"/>
    <x v="2"/>
    <x v="2"/>
  </r>
  <r>
    <s v="Kuaizhou-1A | Yinhe-1"/>
    <x v="0"/>
    <s v="ExPace"/>
    <s v="Kuaizhou"/>
    <s v="Yinhe-1"/>
    <s v="01/16/2020 3:02 a.m."/>
    <x v="63"/>
    <s v="Unknown Pad | Jiuquan, People's Republic of China"/>
    <x v="2"/>
    <x v="2"/>
    <x v="2"/>
  </r>
  <r>
    <s v="Ariane 5 ECA | Eutelsat Konnect &amp; GSAT-30"/>
    <x v="0"/>
    <s v="Arianespace"/>
    <s v="Ariane 5 ECA"/>
    <s v="Eutelsat Konnect &amp; GSAT-30"/>
    <s v="01/16/2020 9:05 p.m."/>
    <x v="63"/>
    <s v="Ariane Launch Area 3 | Kourou, French Guiana"/>
    <x v="7"/>
    <x v="7"/>
    <x v="7"/>
  </r>
  <r>
    <s v="Falcon 9 Block 5 | Dragon In-Flight Abort Test"/>
    <x v="0"/>
    <s v="SpaceX"/>
    <s v="Falcon 9"/>
    <s v="Crew Dragon In-Flight Abort Test"/>
    <s v="01/19/2020 3:30 p.m."/>
    <x v="63"/>
    <s v="Launch Complex 39A | Kennedy Space Center, FL, USA"/>
    <x v="1"/>
    <x v="1"/>
    <x v="1"/>
  </r>
  <r>
    <s v="Falcon 9 Block 5 | Starlink 3"/>
    <x v="0"/>
    <s v="SpaceX"/>
    <s v="Falcon 9"/>
    <s v="Starlink 3"/>
    <s v="01/29/2020 2:06 p.m."/>
    <x v="63"/>
    <s v="Space Launch Complex 40 | Cape Canaveral, FL, USA"/>
    <x v="1"/>
    <x v="1"/>
    <x v="1"/>
  </r>
  <r>
    <s v="Electron | NROL-151 (Birds of a Feather)"/>
    <x v="0"/>
    <s v="Rocket Lab Ltd"/>
    <s v="Electron"/>
    <s v="NROL-151 (Birds of a Feather)"/>
    <s v="01/31/2020 2:56 a.m."/>
    <x v="63"/>
    <s v="Rocket Lab Launch Complex 1A | Onenui Station, Mahia Peninsula, New Zealand"/>
    <x v="17"/>
    <x v="17"/>
    <x v="17"/>
  </r>
  <r>
    <s v="Soyuz 2.1b/Fregat-M | OneWeb 2"/>
    <x v="0"/>
    <s v="Arianespace"/>
    <s v="Soyuz 2.1b/Fregat-M"/>
    <s v="OneWeb 2"/>
    <s v="02/06/2020 9:42 p.m."/>
    <x v="63"/>
    <s v="31/6 | Baikonur Cosmodrome, Republic of Kazakhstan"/>
    <x v="0"/>
    <x v="0"/>
    <x v="0"/>
  </r>
  <r>
    <s v="H-IIA 202 | IGS Optical 7"/>
    <x v="0"/>
    <s v="Mitsubishi Heavy Industries"/>
    <s v="H-IIA 202"/>
    <s v="IGS Optical 7"/>
    <s v="02/09/2020 1:34 a.m."/>
    <x v="63"/>
    <s v="Yoshinobu Launch Complex | Tanegashima, Japan"/>
    <x v="5"/>
    <x v="5"/>
    <x v="5"/>
  </r>
  <r>
    <s v="Simorgh | Zafar-1"/>
    <x v="1"/>
    <s v="Iranian Space Agency"/>
    <s v="Simorgh"/>
    <s v="Zafar-1"/>
    <s v="02/09/2020 3:45 p.m."/>
    <x v="63"/>
    <s v="Imam Khomeini Spaceport | Semnan Space Center, Islamic Republic of Iran"/>
    <x v="15"/>
    <x v="15"/>
    <x v="15"/>
  </r>
  <r>
    <s v="Atlas V 411 | Solar Orbiter"/>
    <x v="0"/>
    <s v="United Launch Alliance"/>
    <s v="Atlas V 411"/>
    <s v="Solar Orbiter"/>
    <s v="02/10/2020 4:03 a.m."/>
    <x v="63"/>
    <s v="Space Launch Complex 41 | Cape Canaveral, FL, USA"/>
    <x v="1"/>
    <x v="1"/>
    <x v="1"/>
  </r>
  <r>
    <s v="Antares 230+ | Cygnus CRS-2 NG-13 (S.S. Robert H. Lawrence.)"/>
    <x v="0"/>
    <s v="Northrop Grumman Space Systems"/>
    <s v="Antares 230+"/>
    <s v="Cygnus CRS-2 NG-13 (S.S. Robert H. Lawrence.)"/>
    <s v="02/15/2020 8:21 p.m."/>
    <x v="63"/>
    <s v="Launch Area 0 A | Wallops Island, Virginia, USA"/>
    <x v="1"/>
    <x v="1"/>
    <x v="1"/>
  </r>
  <r>
    <s v="Falcon 9 Block 5 | Starlink 4"/>
    <x v="0"/>
    <s v="SpaceX"/>
    <s v="Falcon 9"/>
    <s v="Starlink 4"/>
    <s v="02/17/2020 3:05 p.m."/>
    <x v="63"/>
    <s v="Space Launch Complex 40 | Cape Canaveral, FL, USA"/>
    <x v="1"/>
    <x v="1"/>
    <x v="1"/>
  </r>
  <r>
    <s v="Ariane 5 ECA+ | JCSAT-17 &amp; GEO-KOMPSAT-2B"/>
    <x v="0"/>
    <s v="Arianespace"/>
    <s v="Ariane 5 ECA+"/>
    <s v="JCSAT-17 &amp; GEO-KOMPSAT-2B"/>
    <s v="02/18/2020 10:18 p.m."/>
    <x v="63"/>
    <s v="Ariane Launch Area 3 | Kourou, French Guiana"/>
    <x v="7"/>
    <x v="7"/>
    <x v="7"/>
  </r>
  <r>
    <s v="Long March 2D | XJS-C, XJS-D, XJS-E, XJS-F"/>
    <x v="0"/>
    <s v="China Aerospace Science and Technology Corporation"/>
    <s v="Long March 2D"/>
    <s v="XJS-C, XJS-D, XJS-E, XJS-F"/>
    <s v="02/19/2020 9:07 p.m."/>
    <x v="63"/>
    <s v="Launch Complex 3 ( LC-3 ) ( LA-1 ) | Xichang Satellite Launch Center, People's Republic of China"/>
    <x v="2"/>
    <x v="2"/>
    <x v="2"/>
  </r>
  <r>
    <s v="Soyuz 2.1a/Fregat-M | Meridian-M No.19L"/>
    <x v="0"/>
    <s v="Russian Space Forces"/>
    <s v="Soyuz 2.1a/Fregat-M"/>
    <s v="Meridian-M No.19L"/>
    <s v="02/20/2020 8:24 a.m."/>
    <x v="63"/>
    <s v="43/3 (43L) | Plesetsk Cosmodrome, Russian Federation"/>
    <x v="3"/>
    <x v="3"/>
    <x v="3"/>
  </r>
  <r>
    <s v="Falcon 9 Block 5 | SpX CRS-20"/>
    <x v="0"/>
    <s v="SpaceX"/>
    <s v="Falcon 9"/>
    <s v="SpX CRS-20"/>
    <s v="03/07/2020 4:50 a.m."/>
    <x v="63"/>
    <s v="Space Launch Complex 40 | Cape Canaveral, FL, USA"/>
    <x v="1"/>
    <x v="1"/>
    <x v="1"/>
  </r>
  <r>
    <s v="Long March 3B | Beidou-3 G2"/>
    <x v="0"/>
    <s v="China Aerospace Science and Technology Corporation"/>
    <s v="Long March 3"/>
    <s v="Beidou-3 G2"/>
    <s v="03/09/2020 11:55 a.m."/>
    <x v="63"/>
    <s v="Launch Complex 2 (LC-2) | Xichang Satellite Launch Center, People's Republic of China"/>
    <x v="2"/>
    <x v="2"/>
    <x v="2"/>
  </r>
  <r>
    <s v="Long March 7A | TJS-6 (Maiden Flight)"/>
    <x v="1"/>
    <s v="China Aerospace Science and Technology Corporation"/>
    <s v="Long March 7A"/>
    <s v="Maiden Flight"/>
    <s v="03/16/2020 1:34 p.m."/>
    <x v="63"/>
    <s v="Wenchang | Wenchang Satellite Launch Center, People's Republic of China"/>
    <x v="2"/>
    <x v="2"/>
    <x v="2"/>
  </r>
  <r>
    <s v="Soyuz 2.1b/Fregat-M | Glonass-M No. 60 (Kosmos 2545)"/>
    <x v="0"/>
    <s v="Russian Space Forces"/>
    <s v="Soyuz 2.1b/Fregat-M"/>
    <s v="Glonass-M No. 60 (Kosmos 2545)"/>
    <s v="03/16/2020 6:28 p.m."/>
    <x v="63"/>
    <s v="43/4 (43R) | Plesetsk Cosmodrome, Russian Federation"/>
    <x v="3"/>
    <x v="3"/>
    <x v="3"/>
  </r>
  <r>
    <s v="Falcon 9 Block 5 | Starlink 5"/>
    <x v="0"/>
    <s v="SpaceX"/>
    <s v="Falcon 9"/>
    <s v="Starlink 5"/>
    <s v="03/18/2020 12:16 p.m."/>
    <x v="63"/>
    <s v="Launch Complex 39A | Kennedy Space Center, FL, USA"/>
    <x v="1"/>
    <x v="1"/>
    <x v="1"/>
  </r>
  <r>
    <s v="Soyuz 2.1b/Fregat-M | OneWeb 3"/>
    <x v="0"/>
    <s v="Arianespace"/>
    <s v="Soyuz 2.1b/Fregat-M"/>
    <s v="OneWeb 3"/>
    <s v="03/21/2020 5:06 p.m."/>
    <x v="63"/>
    <s v="31/6 | Baikonur Cosmodrome, Republic of Kazakhstan"/>
    <x v="0"/>
    <x v="0"/>
    <x v="0"/>
  </r>
  <r>
    <s v="Long March 2C | Yaogan-30-06"/>
    <x v="0"/>
    <s v="China Aerospace Science and Technology Corporation"/>
    <s v="Long March 2"/>
    <s v="Yaogan-30-06"/>
    <s v="03/24/2020 3:40 a.m."/>
    <x v="63"/>
    <s v="Launch Complex 3 ( LC-3 ) ( LA-1 ) | Xichang Satellite Launch Center, People's Republic of China"/>
    <x v="2"/>
    <x v="2"/>
    <x v="2"/>
  </r>
  <r>
    <s v="Atlas V 551 | AEHF-6"/>
    <x v="0"/>
    <s v="United Launch Alliance"/>
    <s v="Atlas V 551"/>
    <s v="AEHF-6"/>
    <s v="03/26/2020 8:18 p.m."/>
    <x v="63"/>
    <s v="Space Launch Complex 41 | Cape Canaveral, FL, USA"/>
    <x v="1"/>
    <x v="1"/>
    <x v="1"/>
  </r>
  <r>
    <s v="Soyuz 2.1a | Soyuz MS-16"/>
    <x v="0"/>
    <s v="Russian Federal Space Agency (ROSCOSMOS)"/>
    <s v="Soyuz 2.1a"/>
    <s v="Soyuz MS-16"/>
    <s v="04/09/2020 8:05 a.m."/>
    <x v="63"/>
    <s v="31/6 | Baikonur Cosmodrome, Republic of Kazakhstan"/>
    <x v="0"/>
    <x v="0"/>
    <x v="0"/>
  </r>
  <r>
    <s v="Long March 3B | Nusantara Dua"/>
    <x v="1"/>
    <s v="China Aerospace Science and Technology Corporation"/>
    <s v="Long March 3"/>
    <s v="Nusantara Dua"/>
    <s v="04/09/2020 11:46 a.m."/>
    <x v="63"/>
    <s v="Launch Complex 2 (LC-2) | Xichang Satellite Launch Center, People's Republic of China"/>
    <x v="2"/>
    <x v="2"/>
    <x v="2"/>
  </r>
  <r>
    <s v="Qased | Noor"/>
    <x v="0"/>
    <s v="Islamic Revolutionary Guard Corps Aerospace Force"/>
    <s v="Qased"/>
    <s v="Noor"/>
    <s v="04/22/2020 3:59 a.m."/>
    <x v="63"/>
    <s v="Unknown Pad | Shahrud Missile Test Site, Islamic Republic of Iran"/>
    <x v="15"/>
    <x v="15"/>
    <x v="15"/>
  </r>
  <r>
    <s v="Falcon 9 Block 5 | Starlink 6"/>
    <x v="0"/>
    <s v="SpaceX"/>
    <s v="Falcon 9"/>
    <s v="Starlink 6"/>
    <s v="04/22/2020 7:30 p.m."/>
    <x v="63"/>
    <s v="Launch Complex 39A | Kennedy Space Center, FL, USA"/>
    <x v="1"/>
    <x v="1"/>
    <x v="1"/>
  </r>
  <r>
    <s v="Soyuz 2.1a | Progress MS-14 (75P)"/>
    <x v="0"/>
    <s v="Russian Federal Space Agency (ROSCOSMOS)"/>
    <s v="Soyuz 2.1a"/>
    <s v="Progress MS-14 (75P)"/>
    <s v="04/25/2020 1:51 a.m."/>
    <x v="63"/>
    <s v="31/6 | Baikonur Cosmodrome, Republic of Kazakhstan"/>
    <x v="0"/>
    <x v="0"/>
    <x v="0"/>
  </r>
  <r>
    <s v="SpaceShipTwo | VSS Unity GF08"/>
    <x v="0"/>
    <s v="Virgin Galactic"/>
    <s v="SpaceShipTwo"/>
    <s v="VSS Unity GF08"/>
    <s v="05/01/2020 3:14 p.m."/>
    <x v="63"/>
    <s v="Spaceport America | Air launch to Suborbital flight"/>
    <x v="1"/>
    <x v="1"/>
    <x v="1"/>
  </r>
  <r>
    <s v="Long March 5B | Maiden Flight"/>
    <x v="0"/>
    <s v="China Aerospace Science and Technology Corporation"/>
    <s v="Long March 5B"/>
    <s v="Maiden Flight"/>
    <s v="05/05/2020 10 a.m."/>
    <x v="63"/>
    <s v="Wenchang | Wenchang Satellite Launch Center, People's Republic of China"/>
    <x v="2"/>
    <x v="2"/>
    <x v="2"/>
  </r>
  <r>
    <s v="Kuaizhou-1A | Xingyun-2 01, 02"/>
    <x v="0"/>
    <s v="ExPace"/>
    <s v="Kuaizhou"/>
    <s v="Xingyun-2 01, 02"/>
    <s v="05/12/2020 1:16 a.m."/>
    <x v="63"/>
    <s v="Launch Area 4? | Jiuquan, People's Republic of China"/>
    <x v="2"/>
    <x v="2"/>
    <x v="2"/>
  </r>
  <r>
    <s v="Atlas V 501 | OTV-6 (X-37B) (USSF-7)"/>
    <x v="0"/>
    <s v="United Launch Alliance"/>
    <s v="Atlas V 501"/>
    <s v="OTV-6 (X-37B) (USSF-7)"/>
    <s v="05/17/2020 1:14 p.m."/>
    <x v="63"/>
    <s v="Space Launch Complex 41 | Cape Canaveral, FL, USA"/>
    <x v="1"/>
    <x v="1"/>
    <x v="1"/>
  </r>
  <r>
    <s v="H-IIB 304 | Kounotori 9 (HTV-9)"/>
    <x v="0"/>
    <s v="Mitsubishi Heavy Industries"/>
    <s v="H-IIB"/>
    <s v="Kounotori 9 (HTV-9)"/>
    <s v="05/20/2020 5:31 p.m."/>
    <x v="63"/>
    <s v="Osaki Y LP2 | Tanegashima, Japan"/>
    <x v="5"/>
    <x v="5"/>
    <x v="5"/>
  </r>
  <r>
    <s v="Soyuz 2.1b/Fregat | EKS 4 (Tundra 4) (Kosmos 2546)"/>
    <x v="0"/>
    <s v="Russian Space Forces"/>
    <s v="Soyuz 2.1b/Fregat"/>
    <s v="EKS 4 (Tundra 4) (Kosmos 2546)"/>
    <s v="05/22/2020 7:31 a.m."/>
    <x v="63"/>
    <s v="43/4 (43R) | Plesetsk Cosmodrome, Russian Federation"/>
    <x v="3"/>
    <x v="3"/>
    <x v="3"/>
  </r>
  <r>
    <s v="LauncherOne | Launch Demo"/>
    <x v="1"/>
    <s v="Virgin Orbit"/>
    <s v="LauncherOne"/>
    <s v="Launch Demo"/>
    <s v="05/25/2020 7:50 p.m."/>
    <x v="63"/>
    <s v="Mojave Air and Space Port | Air launch to orbit"/>
    <x v="1"/>
    <x v="1"/>
    <x v="1"/>
  </r>
  <r>
    <s v="Long March 11 | XJS-G &amp; XJS-H"/>
    <x v="0"/>
    <s v="China Aerospace Science and Technology Corporation"/>
    <s v="Long March 11"/>
    <s v="XJS-G &amp; XJS-H"/>
    <s v="05/29/2020 8:13 p.m."/>
    <x v="63"/>
    <s v="Unknown Pad | Xichang Satellite Launch Center, People's Republic of China"/>
    <x v="2"/>
    <x v="2"/>
    <x v="2"/>
  </r>
  <r>
    <s v="Falcon 9 Block 5 | SpX-DM2 (Demonstration Mission 2)"/>
    <x v="0"/>
    <s v="SpaceX"/>
    <s v="Falcon 9"/>
    <s v="SpX-DM2 (Demonstration Mission 2)"/>
    <s v="05/30/2020 7:22 p.m."/>
    <x v="63"/>
    <s v="Launch Complex 39A | Kennedy Space Center, FL, USA"/>
    <x v="1"/>
    <x v="1"/>
    <x v="1"/>
  </r>
  <r>
    <s v="Long March 2D | Gaofen-9-02"/>
    <x v="0"/>
    <s v="China Aerospace Science and Technology Corporation"/>
    <s v="Long March 2D"/>
    <s v="Gaofen-9-02"/>
    <s v="05/31/2020 8:53 a.m."/>
    <x v="63"/>
    <s v="Unknown Pad | Jiuquan, People's Republic of China"/>
    <x v="2"/>
    <x v="2"/>
    <x v="2"/>
  </r>
  <r>
    <s v="Falcon 9 Block 5 | Starlink 7"/>
    <x v="0"/>
    <s v="SpaceX"/>
    <s v="Falcon 9"/>
    <s v="Starlink 7"/>
    <s v="06/04/2020 1:25 a.m."/>
    <x v="63"/>
    <s v="Space Launch Complex 40 | Cape Canaveral, FL, USA"/>
    <x v="1"/>
    <x v="1"/>
    <x v="1"/>
  </r>
  <r>
    <s v="Long March 2C | Haiyang 1D"/>
    <x v="0"/>
    <s v="China Aerospace Science and Technology Corporation"/>
    <s v="Long March 2"/>
    <s v="Haiyang 1D"/>
    <s v="06/10/2020 6:31 p.m."/>
    <x v="63"/>
    <s v="Launch Complex 9 | Taiyuan, People's Republic of China"/>
    <x v="2"/>
    <x v="2"/>
    <x v="2"/>
  </r>
  <r>
    <s v="Electron | Don't Stop Me Now"/>
    <x v="0"/>
    <s v="Rocket Lab Ltd"/>
    <s v="Electron"/>
    <s v="Don't Stop Me Now"/>
    <s v="06/13/2020 5:12 a.m."/>
    <x v="63"/>
    <s v="Rocket Lab Launch Complex 1A | Onenui Station, Mahia Peninsula, New Zealand"/>
    <x v="17"/>
    <x v="17"/>
    <x v="17"/>
  </r>
  <r>
    <s v="Falcon 9 Block 5 | Starlink 8"/>
    <x v="0"/>
    <s v="SpaceX"/>
    <s v="Falcon 9"/>
    <s v="Starlink 8"/>
    <s v="06/13/2020 9:21 a.m."/>
    <x v="63"/>
    <s v="Space Launch Complex 40 | Cape Canaveral, FL, USA"/>
    <x v="1"/>
    <x v="1"/>
    <x v="1"/>
  </r>
  <r>
    <s v="MOMO | Flight 5"/>
    <x v="1"/>
    <s v="Interstellar Technologies"/>
    <s v="MOMO v0"/>
    <s v="Flight 5"/>
    <s v="06/13/2020 8:15 p.m."/>
    <x v="63"/>
    <s v="Taiki-cho, Hokkaido, Japan | Taiki-cho, Hokkaido, Japan"/>
    <x v="5"/>
    <x v="5"/>
    <x v="5"/>
  </r>
  <r>
    <s v="Long March 2D | Gaofen-9-03"/>
    <x v="0"/>
    <s v="China Aerospace Science and Technology Corporation"/>
    <s v="Long March 2D"/>
    <s v="Gaofen-9-03"/>
    <s v="06/17/2020 7:19 a.m."/>
    <x v="63"/>
    <s v="Unknown Pad | Jiuquan, People's Republic of China"/>
    <x v="2"/>
    <x v="2"/>
    <x v="2"/>
  </r>
  <r>
    <s v="Long March 3B | Beidou-3 G3"/>
    <x v="0"/>
    <s v="China Aerospace Science and Technology Corporation"/>
    <s v="Long March 3"/>
    <s v="Beidou-3 G3"/>
    <s v="06/23/2020 1:43 a.m."/>
    <x v="63"/>
    <s v="Launch Complex 2 (LC-2) | Xichang Satellite Launch Center, People's Republic of China"/>
    <x v="2"/>
    <x v="2"/>
    <x v="2"/>
  </r>
  <r>
    <s v="SpaceShipTwo | VSS Unity GF09"/>
    <x v="0"/>
    <s v="Virgin Galactic"/>
    <s v="SpaceShipTwo"/>
    <s v="VSS Unity GF09"/>
    <s v="06/25/2020 noon"/>
    <x v="63"/>
    <s v="Spaceport America | Air launch to Suborbital flight"/>
    <x v="1"/>
    <x v="1"/>
    <x v="1"/>
  </r>
  <r>
    <s v="Falcon 9 Block 5 | GPS III SV03"/>
    <x v="0"/>
    <s v="SpaceX"/>
    <s v="Falcon 9"/>
    <s v="GPS III SV03 &quot;Columbus&quot;"/>
    <s v="06/30/2020 8:10 p.m."/>
    <x v="63"/>
    <s v="Space Launch Complex 40 | Cape Canaveral, FL, USA"/>
    <x v="1"/>
    <x v="1"/>
    <x v="1"/>
  </r>
  <r>
    <s v="Long March 4B | Gaofen Multimode"/>
    <x v="0"/>
    <s v="China Aerospace Science and Technology Corporation"/>
    <s v="Long March 4B"/>
    <s v="Gaofen Multimode"/>
    <s v="07/03/2020 3:10 a.m."/>
    <x v="63"/>
    <s v="Launch Complex 9 | Taiyuan, People's Republic of China"/>
    <x v="2"/>
    <x v="2"/>
    <x v="2"/>
  </r>
  <r>
    <s v="Electron | Pics Or It Didn’t Happen"/>
    <x v="1"/>
    <s v="Rocket Lab Ltd"/>
    <s v="Electron"/>
    <s v="Pics Or It Didn’t Happen"/>
    <s v="07/04/2020 9:19 p.m."/>
    <x v="63"/>
    <s v="Rocket Lab Launch Complex 1A | Onenui Station, Mahia Peninsula, New Zealand"/>
    <x v="17"/>
    <x v="17"/>
    <x v="17"/>
  </r>
  <r>
    <s v="Long March 2D | Chuangxin 3A (02)"/>
    <x v="0"/>
    <s v="China Aerospace Science and Technology Corporation"/>
    <s v="Long March 2D"/>
    <s v="Chuangxin 3A (02)"/>
    <s v="07/04/2020 11:44 p.m."/>
    <x v="63"/>
    <s v="Launch Area 4 (SLS-2 / 603) | Jiuquan, People's Republic of China"/>
    <x v="2"/>
    <x v="2"/>
    <x v="2"/>
  </r>
  <r>
    <s v="Shavit-2 | Ofek-16"/>
    <x v="0"/>
    <s v="Israel Aerospace Industries"/>
    <s v="Shavit-2"/>
    <s v="Ofek-16"/>
    <s v="07/06/2020 1 a.m."/>
    <x v="63"/>
    <s v="Unknown Pad | Palmachim Airbase, State of Israel"/>
    <x v="9"/>
    <x v="9"/>
    <x v="9"/>
  </r>
  <r>
    <s v="Long March 3B/E | APStar-6D"/>
    <x v="0"/>
    <s v="China Aerospace Science and Technology Corporation"/>
    <s v="Long March 3"/>
    <s v="APStar-6D"/>
    <s v="07/09/2020 12:11 p.m."/>
    <x v="63"/>
    <s v="Launch Complex 3 ( LC-3 ) ( LA-1 ) | Xichang Satellite Launch Center, People's Republic of China"/>
    <x v="2"/>
    <x v="2"/>
    <x v="2"/>
  </r>
  <r>
    <s v="Kuaizhou-11 | Maiden Flight"/>
    <x v="1"/>
    <s v="ExPace"/>
    <s v="Kuaizhou-11"/>
    <s v="Maiden Flight"/>
    <s v="07/10/2020 4:17 a.m."/>
    <x v="63"/>
    <s v="Unknown Pad | Jiuquan, People's Republic of China"/>
    <x v="2"/>
    <x v="2"/>
    <x v="2"/>
  </r>
  <r>
    <s v="Minotaur IV | NROL-129"/>
    <x v="0"/>
    <s v="Northrop Grumman Space Systems"/>
    <s v="Minotaur IV"/>
    <s v="NROL-129"/>
    <s v="07/15/2020 1:46 p.m."/>
    <x v="63"/>
    <s v="Launch Area 0 B | Wallops Island, Virginia, USA"/>
    <x v="1"/>
    <x v="1"/>
    <x v="1"/>
  </r>
  <r>
    <s v="H-IIA 202 | Hope (Emirates Mars Mission)"/>
    <x v="0"/>
    <s v="Mitsubishi Heavy Industries"/>
    <s v="H-IIA 202"/>
    <s v="Hope (Emirates Mars Mission)"/>
    <s v="07/19/2020 9:58 p.m."/>
    <x v="63"/>
    <s v="Osaki Y LP1 | Tanegashima, Japan"/>
    <x v="5"/>
    <x v="5"/>
    <x v="5"/>
  </r>
  <r>
    <s v="Falcon 9 Block 5 | ANASIS-II"/>
    <x v="0"/>
    <s v="SpaceX"/>
    <s v="Falcon 9"/>
    <s v="ANASIS-II"/>
    <s v="07/20/2020 9:30 p.m."/>
    <x v="63"/>
    <s v="Space Launch Complex 40 | Cape Canaveral, FL, USA"/>
    <x v="1"/>
    <x v="1"/>
    <x v="1"/>
  </r>
  <r>
    <s v="Long March 5 | Tianwen-1 (Mars Global Remote Sensing Orbiter and Small Rover)"/>
    <x v="0"/>
    <s v="China Aerospace Science and Technology Corporation"/>
    <s v="Long March 5"/>
    <s v="Tianwen-1 (Mars Global Remote Sensing Orbiter and Small Rover)"/>
    <s v="07/23/2020 4:41 a.m."/>
    <x v="63"/>
    <s v="Wenchang | Wenchang Satellite Launch Center, People's Republic of China"/>
    <x v="2"/>
    <x v="2"/>
    <x v="2"/>
  </r>
  <r>
    <s v="Soyuz 2.1a | Progress MS-15 (76P)"/>
    <x v="0"/>
    <s v="Russian Federal Space Agency (ROSCOSMOS)"/>
    <s v="Soyuz 2.1a"/>
    <s v="Progress MS-15 (76P)"/>
    <s v="07/23/2020 2:26 p.m."/>
    <x v="63"/>
    <s v="31/6 | Baikonur Cosmodrome, Republic of Kazakhstan"/>
    <x v="0"/>
    <x v="0"/>
    <x v="0"/>
  </r>
  <r>
    <s v="Long March 4B | Ziyuan-3-03"/>
    <x v="0"/>
    <s v="China Aerospace Science and Technology Corporation"/>
    <s v="Long March 4B"/>
    <s v="Ziyuan-3-03"/>
    <s v="07/25/2020 3:13 a.m."/>
    <x v="63"/>
    <s v="Launch Complex 9 | Taiyuan, People's Republic of China"/>
    <x v="2"/>
    <x v="2"/>
    <x v="2"/>
  </r>
  <r>
    <s v="Atlas V 541 | Mars 2020 (Perseverance rover &amp; Ingenuity helicopter)"/>
    <x v="0"/>
    <s v="United Launch Alliance"/>
    <s v="Atlas V 541"/>
    <s v="Mars 2020 (Perseverance rover &amp; Ingenuity helicopter)"/>
    <s v="07/30/2020 11:50 a.m."/>
    <x v="63"/>
    <s v="Space Launch Complex 41 | Cape Canaveral, FL, USA"/>
    <x v="1"/>
    <x v="1"/>
    <x v="1"/>
  </r>
  <r>
    <s v="Proton-M/Briz-M | Ekspress-80 &amp; Ekspress-103"/>
    <x v="0"/>
    <s v="Khrunichev State Research and Production Space Center"/>
    <s v="Proton-M Briz-M"/>
    <s v="Ekspress-80 &amp; Ekspress-103"/>
    <s v="07/30/2020 9:25 p.m."/>
    <x v="63"/>
    <s v="200/39 (200L) | Baikonur Cosmodrome, Republic of Kazakhstan"/>
    <x v="0"/>
    <x v="0"/>
    <x v="0"/>
  </r>
  <r>
    <s v="Starship SN5 | 150m Hop"/>
    <x v="0"/>
    <s v="SpaceX"/>
    <s v="Starship Prototype"/>
    <s v="Starship SN5 150m Hop"/>
    <s v="08/04/2020 11:57 p.m."/>
    <x v="63"/>
    <s v="Launch Pad A | SpaceX Space Launch Facility, TX, USA"/>
    <x v="1"/>
    <x v="1"/>
    <x v="1"/>
  </r>
  <r>
    <s v="Long March 2D | Gaofen-9-04"/>
    <x v="0"/>
    <s v="China Aerospace Science and Technology Corporation"/>
    <s v="Long March 2D"/>
    <s v="Gaofen-9-04"/>
    <s v="08/06/2020 4:01 a.m."/>
    <x v="63"/>
    <s v="Launch Area 4 (SLS-2 / 603) | Jiuquan, People's Republic of China"/>
    <x v="2"/>
    <x v="2"/>
    <x v="2"/>
  </r>
  <r>
    <s v="Falcon 9 Block 5 | Starlink 9"/>
    <x v="0"/>
    <s v="SpaceX"/>
    <s v="Falcon 9"/>
    <s v="Starlink 9"/>
    <s v="08/07/2020 5:12 a.m."/>
    <x v="63"/>
    <s v="Launch Complex 39A | Kennedy Space Center, FL, USA"/>
    <x v="1"/>
    <x v="1"/>
    <x v="1"/>
  </r>
  <r>
    <s v="Ariane 5 ECA+ | Galaxy 30, MEV-2 &amp; BSAT-4B"/>
    <x v="0"/>
    <s v="Arianespace"/>
    <s v="Ariane 5 ECA+"/>
    <s v="Galaxy 30, MEV-2 &amp; BSAT-4B"/>
    <s v="08/15/2020 10:04 p.m."/>
    <x v="63"/>
    <s v="Ariane Launch Area 3 | Kourou, French Guiana"/>
    <x v="7"/>
    <x v="7"/>
    <x v="7"/>
  </r>
  <r>
    <s v="Falcon 9 Block 5 | Starlink 10"/>
    <x v="0"/>
    <s v="SpaceX"/>
    <s v="Falcon 9"/>
    <s v="Starlink 10"/>
    <s v="08/18/2020 2:31 p.m."/>
    <x v="63"/>
    <s v="Space Launch Complex 40 | Cape Canaveral, FL, USA"/>
    <x v="1"/>
    <x v="1"/>
    <x v="1"/>
  </r>
  <r>
    <s v="Long March 2D | Gaofen-9-05"/>
    <x v="0"/>
    <s v="China Aerospace Science and Technology Corporation"/>
    <s v="Long March 2D"/>
    <s v="Gaofen-9-05"/>
    <s v="08/23/2020 2:27 a.m."/>
    <x v="63"/>
    <s v="Launch Area 4 (SLS-2 / 603) | Jiuquan, People's Republic of China"/>
    <x v="2"/>
    <x v="2"/>
    <x v="2"/>
  </r>
  <r>
    <s v="Falcon 9 Block 5 | SAOCOM 1B"/>
    <x v="0"/>
    <s v="SpaceX"/>
    <s v="Falcon 9"/>
    <s v="SAOCOM 1B"/>
    <s v="08/30/2020 11:18 p.m."/>
    <x v="63"/>
    <s v="Space Launch Complex 40 | Cape Canaveral, FL, USA"/>
    <x v="1"/>
    <x v="1"/>
    <x v="1"/>
  </r>
  <r>
    <s v="Electron | I Can’t Believe It’s Not Optical"/>
    <x v="0"/>
    <s v="Rocket Lab Ltd"/>
    <s v="Electron"/>
    <s v="I Can’t Believe It’s Not Optical"/>
    <s v="08/31/2020 3:05 a.m."/>
    <x v="63"/>
    <s v="Rocket Lab Launch Complex 1A | Onenui Station, Mahia Peninsula, New Zealand"/>
    <x v="17"/>
    <x v="17"/>
    <x v="17"/>
  </r>
  <r>
    <s v="Vega | SSMS PoC"/>
    <x v="0"/>
    <s v="Arianespace"/>
    <s v="Vega"/>
    <s v="SSMS POC"/>
    <s v="09/03/2020 1:51 a.m."/>
    <x v="63"/>
    <s v="Ariane Launch Area 1 | Kourou, French Guiana"/>
    <x v="7"/>
    <x v="7"/>
    <x v="7"/>
  </r>
  <r>
    <s v="Falcon 9 Block 5 | Starlink 11"/>
    <x v="0"/>
    <s v="SpaceX"/>
    <s v="Falcon 9"/>
    <s v="Starlink 11"/>
    <s v="09/03/2020 12:46 p.m."/>
    <x v="63"/>
    <s v="Launch Complex 39A | Kennedy Space Center, FL, USA"/>
    <x v="1"/>
    <x v="1"/>
    <x v="1"/>
  </r>
  <r>
    <s v="Starship SN6 | 150m Hop"/>
    <x v="0"/>
    <s v="SpaceX"/>
    <s v="Starship Prototype"/>
    <s v="SN6 150m Hop"/>
    <s v="09/03/2020 5:48 p.m."/>
    <x v="63"/>
    <s v="Launch Pad A | SpaceX Space Launch Facility, TX, USA"/>
    <x v="1"/>
    <x v="1"/>
    <x v="1"/>
  </r>
  <r>
    <s v="Long March 2F | Chinese Reusable Space Vehicle"/>
    <x v="0"/>
    <s v="China Aerospace Science and Technology Corporation"/>
    <s v="Long March 2F"/>
    <s v="Chinese Reusable Space Vehicle"/>
    <s v="09/04/2020 7:30 a.m."/>
    <x v="63"/>
    <s v="Launch Area 4 (SLS-1 / 921) | Jiuquan, People's Republic of China"/>
    <x v="2"/>
    <x v="2"/>
    <x v="2"/>
  </r>
  <r>
    <s v="Long March 4B | Gaofen-11-02"/>
    <x v="0"/>
    <s v="China Aerospace Science and Technology Corporation"/>
    <s v="Long March 4B"/>
    <s v="Gaofen-11-02"/>
    <s v="09/07/2020 5:57 a.m."/>
    <x v="63"/>
    <s v="Unknown Pad | Taiyuan, People's Republic of China"/>
    <x v="2"/>
    <x v="2"/>
    <x v="2"/>
  </r>
  <r>
    <s v="Astra Rocket 3.1 | Maiden Flight"/>
    <x v="1"/>
    <s v="Astra Space"/>
    <s v="Astra Rocket 3"/>
    <s v="Maiden Flight"/>
    <s v="09/12/2020 3:19 a.m."/>
    <x v="63"/>
    <s v="Launch Pad 3B | Pacific Spaceport Complex, Alaska, USA"/>
    <x v="1"/>
    <x v="1"/>
    <x v="1"/>
  </r>
  <r>
    <s v="Kuaizhou-1A | Jilin-1-02C"/>
    <x v="1"/>
    <s v="ExPace"/>
    <s v="Kuaizhou"/>
    <s v="Jilin-1-02C"/>
    <s v="09/12/2020 5:02 a.m."/>
    <x v="63"/>
    <s v="Unknown Pad | Jiuquan, People's Republic of China"/>
    <x v="2"/>
    <x v="2"/>
    <x v="2"/>
  </r>
  <r>
    <s v="Long March 11 | Gaofen-03-1"/>
    <x v="0"/>
    <s v="China Aerospace Science and Technology Corporation"/>
    <s v="Long March 11"/>
    <s v="Gaofen-03-1"/>
    <s v="09/15/2020 1:23 a.m."/>
    <x v="63"/>
    <s v="Mobile launch platform | Sea Launch"/>
    <x v="12"/>
    <x v="12"/>
    <x v="12"/>
  </r>
  <r>
    <s v="Long March 4B | Haiyang 2C"/>
    <x v="0"/>
    <s v="China Aerospace Science and Technology Corporation"/>
    <s v="Long March 4B"/>
    <s v="Haiyang 2C"/>
    <s v="09/21/2020 5:40 a.m."/>
    <x v="63"/>
    <s v="Launch Area 4 (SLS-2 / 603) | Jiuquan, People's Republic of China"/>
    <x v="2"/>
    <x v="2"/>
    <x v="2"/>
  </r>
  <r>
    <s v="Long March 4B | Huanjing 2A, 2B"/>
    <x v="0"/>
    <s v="China Aerospace Science and Technology Corporation"/>
    <s v="Long March 4B"/>
    <s v="Huanjing 2A, 2B"/>
    <s v="09/27/2020 3:23 a.m."/>
    <x v="63"/>
    <s v="Launch Complex 9 | Taiyuan, People's Republic of China"/>
    <x v="2"/>
    <x v="2"/>
    <x v="2"/>
  </r>
  <r>
    <s v="Soyuz 2.1b/Fregat-M | Gonets-M27, Gonets-M28, Gonets-M29 and others"/>
    <x v="0"/>
    <s v="Russian Space Forces"/>
    <s v="Soyuz 2.1b/Fregat-M"/>
    <s v="Gonets-M27, Gonets-M28, Gonets-M29 and others"/>
    <s v="09/28/2020 11:20 a.m."/>
    <x v="63"/>
    <s v="43/4 (43R) | Plesetsk Cosmodrome, Russian Federation"/>
    <x v="3"/>
    <x v="3"/>
    <x v="3"/>
  </r>
  <r>
    <s v="Antares 230+ | Cygnus CRS-2 NG-14 (S.S. Kalpana Chawla)"/>
    <x v="0"/>
    <s v="Northrop Grumman Space Systems"/>
    <s v="Antares 230+"/>
    <s v="Cygnus CRS-2 NG-14 (S.S. Kalpana Chawla)"/>
    <s v="10/03/2020 1:16 a.m."/>
    <x v="63"/>
    <s v="Launch Area 0 A | Wallops Island, Virginia, USA"/>
    <x v="1"/>
    <x v="1"/>
    <x v="1"/>
  </r>
  <r>
    <s v="Falcon 9 Block 5 | Starlink 12"/>
    <x v="0"/>
    <s v="SpaceX"/>
    <s v="Falcon 9"/>
    <s v="Starlink 12"/>
    <s v="10/06/2020 11:29 a.m."/>
    <x v="63"/>
    <s v="Launch Complex 39A | Kennedy Space Center, FL, USA"/>
    <x v="1"/>
    <x v="1"/>
    <x v="1"/>
  </r>
  <r>
    <s v="Long March 3B/E | Gaofen 13"/>
    <x v="0"/>
    <s v="China Aerospace Science and Technology Corporation"/>
    <s v="Long March 3"/>
    <s v="Gaofen 13"/>
    <s v="10/11/2020 4:57 p.m."/>
    <x v="63"/>
    <s v="Launch Complex 2 (LC-2) | Xichang Satellite Launch Center, People's Republic of China"/>
    <x v="2"/>
    <x v="2"/>
    <x v="2"/>
  </r>
  <r>
    <s v="New Shepard | NS-13"/>
    <x v="0"/>
    <s v="Blue Origin"/>
    <s v="New Shepard"/>
    <s v="NS-13"/>
    <s v="10/13/2020 1:37 p.m."/>
    <x v="63"/>
    <s v="West Texas Suborbital Launch Site/ Corn Ranch | Corn Ranch, USA"/>
    <x v="1"/>
    <x v="1"/>
    <x v="1"/>
  </r>
  <r>
    <s v="Soyuz 2.1a | Soyuz MS-17"/>
    <x v="0"/>
    <s v="Russian Federal Space Agency (ROSCOSMOS)"/>
    <s v="Soyuz 2.1a"/>
    <s v="Soyuz MS-17"/>
    <s v="10/14/2020 5:45 a.m."/>
    <x v="63"/>
    <s v="31/6 | Baikonur Cosmodrome, Republic of Kazakhstan"/>
    <x v="0"/>
    <x v="0"/>
    <x v="0"/>
  </r>
  <r>
    <s v="Falcon 9 Block 5 | Starlink 13"/>
    <x v="0"/>
    <s v="SpaceX"/>
    <s v="Falcon 9"/>
    <s v="Starlink 13"/>
    <s v="10/18/2020 12:25 p.m."/>
    <x v="63"/>
    <s v="Launch Complex 39A | Kennedy Space Center, FL, USA"/>
    <x v="1"/>
    <x v="1"/>
    <x v="1"/>
  </r>
  <r>
    <s v="Falcon 9 Block 5 | Starlink 14"/>
    <x v="0"/>
    <s v="SpaceX"/>
    <s v="Falcon 9"/>
    <s v="Starlink 14"/>
    <s v="10/24/2020 3:31 p.m."/>
    <x v="63"/>
    <s v="Space Launch Complex 40 | Cape Canaveral, FL, USA"/>
    <x v="1"/>
    <x v="1"/>
    <x v="1"/>
  </r>
  <r>
    <s v="Soyuz 2.1b/Fregat | Glonass-K1 No. 15 (Kosmos 2547)"/>
    <x v="0"/>
    <s v="Russian Space Forces"/>
    <s v="Soyuz 2.1b/Fregat"/>
    <s v="Glonass-K1 No. 15 (Kosmos 2547)"/>
    <s v="10/25/2020 7:08 p.m."/>
    <x v="63"/>
    <s v="43/4 (43R) | Plesetsk Cosmodrome, Russian Federation"/>
    <x v="3"/>
    <x v="3"/>
    <x v="3"/>
  </r>
  <r>
    <s v="Long March 2C | Yaogan-30-07"/>
    <x v="0"/>
    <s v="China Aerospace Science and Technology Corporation"/>
    <s v="Long March 2"/>
    <s v="Yaogan-30-07"/>
    <s v="10/26/2020 3:19 p.m."/>
    <x v="63"/>
    <s v="Launch Complex 3 ( LC-3 ) ( LA-1 ) | Xichang Satellite Launch Center, People's Republic of China"/>
    <x v="2"/>
    <x v="2"/>
    <x v="2"/>
  </r>
  <r>
    <s v="Electron | In Focus"/>
    <x v="0"/>
    <s v="Rocket Lab Ltd"/>
    <s v="Electron"/>
    <s v="In Focus"/>
    <s v="10/28/2020 9:21 p.m."/>
    <x v="63"/>
    <s v="Rocket Lab Launch Complex 1A | Onenui Station, Mahia Peninsula, New Zealand"/>
    <x v="17"/>
    <x v="17"/>
    <x v="17"/>
  </r>
  <r>
    <s v="Falcon 9 Block 5 | GPS III SV04"/>
    <x v="0"/>
    <s v="SpaceX"/>
    <s v="Falcon 9"/>
    <s v="GPS III SV04 &quot;Sacagawea&quot;"/>
    <s v="11/05/2020 11:24 p.m."/>
    <x v="63"/>
    <s v="Space Launch Complex 40 | Cape Canaveral, FL, USA"/>
    <x v="1"/>
    <x v="1"/>
    <x v="1"/>
  </r>
  <r>
    <s v="Long March 6 | Satellogic x 10"/>
    <x v="0"/>
    <s v="China Aerospace Science and Technology Corporation"/>
    <s v="Long March 6"/>
    <s v="Satellogic x 10"/>
    <s v="11/06/2020 3:19 a.m."/>
    <x v="63"/>
    <s v="Launch Complex 16 | Taiyuan, People's Republic of China"/>
    <x v="2"/>
    <x v="2"/>
    <x v="2"/>
  </r>
  <r>
    <s v="Ceres-1 | Tianqi-11"/>
    <x v="0"/>
    <s v="Galactic Energy"/>
    <s v="Ceres-1"/>
    <s v="Tianqi-11"/>
    <s v="11/07/2020 7:12 a.m."/>
    <x v="63"/>
    <s v="Launch Area 4? | Jiuquan, People's Republic of China"/>
    <x v="2"/>
    <x v="2"/>
    <x v="2"/>
  </r>
  <r>
    <s v="PSLV-DL | EOS-01 (RISAT-2BR2)"/>
    <x v="0"/>
    <s v="Indian Space Research Organization"/>
    <s v="PSLV-DL"/>
    <s v="EOS-01 (RISAT-2BR2)"/>
    <s v="11/07/2020 9:41 a.m."/>
    <x v="63"/>
    <s v="Satish Dhawan Space Centre First Launch Pad | Satish Dhawan Space Centre, India"/>
    <x v="8"/>
    <x v="8"/>
    <x v="8"/>
  </r>
  <r>
    <s v="Long March 3B | Tiantong-1-02"/>
    <x v="0"/>
    <s v="China Aerospace Science and Technology Corporation"/>
    <s v="Long March 3"/>
    <s v="Tiantong-1-02"/>
    <s v="11/12/2020 3:59 p.m."/>
    <x v="63"/>
    <s v="Launch Complex 2 (LC-2) | Xichang Satellite Launch Center, People's Republic of China"/>
    <x v="2"/>
    <x v="2"/>
    <x v="2"/>
  </r>
  <r>
    <s v="Atlas V 531 | NROL-101"/>
    <x v="0"/>
    <s v="United Launch Alliance"/>
    <s v="Atlas V 531"/>
    <s v="NROL-101"/>
    <s v="11/13/2020 10:32 p.m."/>
    <x v="63"/>
    <s v="Space Launch Complex 41 | Cape Canaveral, FL, USA"/>
    <x v="1"/>
    <x v="1"/>
    <x v="1"/>
  </r>
  <r>
    <s v="Falcon 9 Block 5 | Crew-1"/>
    <x v="0"/>
    <s v="SpaceX"/>
    <s v="Falcon 9"/>
    <s v="Crew-1"/>
    <s v="11/16/2020 12:27 a.m."/>
    <x v="63"/>
    <s v="Launch Complex 39A | Kennedy Space Center, FL, USA"/>
    <x v="1"/>
    <x v="1"/>
    <x v="1"/>
  </r>
  <r>
    <s v="Vega | SEOSAT-Ingenio &amp; Taranis"/>
    <x v="1"/>
    <s v="Arianespace"/>
    <s v="Vega"/>
    <s v="SEOSAT-Ingenio &amp; Taranis"/>
    <s v="11/17/2020 1:52 a.m."/>
    <x v="63"/>
    <s v="Ariane Launch Area 1 | Kourou, French Guiana"/>
    <x v="7"/>
    <x v="7"/>
    <x v="7"/>
  </r>
  <r>
    <s v="Electron | Return to Sender"/>
    <x v="0"/>
    <s v="Rocket Lab Ltd"/>
    <s v="Electron"/>
    <s v="Return to Sender"/>
    <s v="11/20/2020 2:20 a.m."/>
    <x v="63"/>
    <s v="Rocket Lab Launch Complex 1A | Onenui Station, Mahia Peninsula, New Zealand"/>
    <x v="17"/>
    <x v="17"/>
    <x v="17"/>
  </r>
  <r>
    <s v="Falcon 9 Block 5 | Sentinel-6 Michael Freilich"/>
    <x v="0"/>
    <s v="SpaceX"/>
    <s v="Falcon 9"/>
    <s v="Sentinel-6 Michael Freilich (Sentinel-6A; Jason-CS)"/>
    <s v="11/21/2020 5:17 p.m."/>
    <x v="63"/>
    <s v="Space Launch Complex 4E | Vandenberg SFB, CA, USA"/>
    <x v="1"/>
    <x v="1"/>
    <x v="1"/>
  </r>
  <r>
    <s v="Long March 5 | Chang'e 5"/>
    <x v="0"/>
    <s v="China Aerospace Science and Technology Corporation"/>
    <s v="Long March 5"/>
    <s v="Chang'e 5"/>
    <s v="11/23/2020 8:30 p.m."/>
    <x v="63"/>
    <s v="Wenchang | Wenchang Satellite Launch Center, People's Republic of China"/>
    <x v="2"/>
    <x v="2"/>
    <x v="2"/>
  </r>
  <r>
    <s v="Falcon 9 Block 5 | Starlink 15"/>
    <x v="0"/>
    <s v="SpaceX"/>
    <s v="Falcon 9"/>
    <s v="Starlink 15"/>
    <s v="11/25/2020 2:13 a.m."/>
    <x v="63"/>
    <s v="Space Launch Complex 40 | Cape Canaveral, FL, USA"/>
    <x v="1"/>
    <x v="1"/>
    <x v="1"/>
  </r>
  <r>
    <s v="H-IIA | JDRS-1"/>
    <x v="0"/>
    <s v="Mitsubishi Heavy Industries"/>
    <s v="H-IIA"/>
    <s v="JDRS-1"/>
    <s v="11/29/2020 7:25 a.m."/>
    <x v="63"/>
    <s v="Yoshinobu Launch Complex | Tanegashima, Japan"/>
    <x v="5"/>
    <x v="5"/>
    <x v="5"/>
  </r>
  <r>
    <s v="Soyuz STA/Fregat | Falcon Eye 2"/>
    <x v="0"/>
    <s v="Arianespace"/>
    <s v="Soyuz STA"/>
    <s v="Falcon Eye 2"/>
    <s v="12/02/2020 1:33 a.m."/>
    <x v="63"/>
    <s v="Soyuz Launch Complex | Kourou, French Guiana"/>
    <x v="7"/>
    <x v="7"/>
    <x v="7"/>
  </r>
  <r>
    <s v="Soyuz 2.1b/Fregat-M | Gonets-M30, Gonets-M31, Gonets-M32"/>
    <x v="0"/>
    <s v="Russian Space Forces"/>
    <s v="Soyuz 2.1b/Fregat-M"/>
    <s v="Gonets-M30, Gonets-M31, Gonets-M32"/>
    <s v="12/03/2020 1:14 a.m."/>
    <x v="63"/>
    <s v="43/3 (43L) | Plesetsk Cosmodrome, Russian Federation"/>
    <x v="3"/>
    <x v="3"/>
    <x v="3"/>
  </r>
  <r>
    <s v="Long March 3B/E | Gaofen 14"/>
    <x v="0"/>
    <s v="China Aerospace Science and Technology Corporation"/>
    <s v="Long March 3"/>
    <s v="Gaofen 14"/>
    <s v="12/06/2020 3:58 a.m."/>
    <x v="63"/>
    <s v="Launch Complex 3 ( LC-3 ) ( LA-1 ) | Xichang Satellite Launch Center, People's Republic of China"/>
    <x v="2"/>
    <x v="2"/>
    <x v="2"/>
  </r>
  <r>
    <s v="Falcon 9 Block 5 | Dragon CRS-2 SpX-21"/>
    <x v="0"/>
    <s v="SpaceX"/>
    <s v="Falcon 9"/>
    <s v="Dragon CRS-2 SpX-21"/>
    <s v="12/06/2020 4:17 p.m."/>
    <x v="63"/>
    <s v="Launch Complex 39A | Kennedy Space Center, FL, USA"/>
    <x v="1"/>
    <x v="1"/>
    <x v="1"/>
  </r>
  <r>
    <s v="Long March 11 | GECAM"/>
    <x v="0"/>
    <s v="China Aerospace Science and Technology Corporation"/>
    <s v="Long March 11"/>
    <s v="GECAM"/>
    <s v="12/09/2020 8:14 p.m."/>
    <x v="63"/>
    <s v="Unknown Pad | Xichang Satellite Launch Center, People's Republic of China"/>
    <x v="2"/>
    <x v="2"/>
    <x v="2"/>
  </r>
  <r>
    <s v="Starship SN8 | 12.5 km Flight"/>
    <x v="2"/>
    <s v="SpaceX"/>
    <s v="Starship Prototype"/>
    <s v="12.5 km Flight"/>
    <s v="12/09/2020 10:45 p.m."/>
    <x v="63"/>
    <s v="Launch Pad A | SpaceX Space Launch Facility, TX, USA"/>
    <x v="1"/>
    <x v="1"/>
    <x v="1"/>
  </r>
  <r>
    <s v="Delta IV Heavy | NROL-44"/>
    <x v="0"/>
    <s v="United Launch Alliance"/>
    <s v="Delta IV Heavy"/>
    <s v="NROL-44"/>
    <s v="12/11/2020 1:09 a.m."/>
    <x v="63"/>
    <s v="Space Launch Complex 37B | Cape Canaveral, FL, USA"/>
    <x v="1"/>
    <x v="1"/>
    <x v="1"/>
  </r>
  <r>
    <s v="SpaceShipTwo | VSS Unity VF-02"/>
    <x v="2"/>
    <s v="Virgin Galactic"/>
    <s v="SpaceShipTwo"/>
    <s v="VSS Unity VF-02"/>
    <s v="12/12/2020 3:24 p.m."/>
    <x v="63"/>
    <s v="Spaceport America | Air launch to Suborbital flight"/>
    <x v="1"/>
    <x v="1"/>
    <x v="1"/>
  </r>
  <r>
    <s v="Falcon 9 Block 5 | Sirius SXM-7"/>
    <x v="0"/>
    <s v="SpaceX"/>
    <s v="Falcon 9"/>
    <s v="SXM-7"/>
    <s v="12/13/2020 5:30 p.m."/>
    <x v="63"/>
    <s v="Space Launch Complex 40 | Cape Canaveral, FL, USA"/>
    <x v="1"/>
    <x v="1"/>
    <x v="1"/>
  </r>
  <r>
    <s v="Angara A5/Briz-M | Dummy payload"/>
    <x v="0"/>
    <s v="Khrunichev State Research and Production Space Center"/>
    <s v="Angara A5"/>
    <s v="Dummy payload"/>
    <s v="12/14/2020 5:50 a.m."/>
    <x v="63"/>
    <s v="35/1 | Plesetsk Cosmodrome, Russian Federation"/>
    <x v="3"/>
    <x v="3"/>
    <x v="3"/>
  </r>
  <r>
    <s v="Electron | StriX-α (The Owl's Night Begins)"/>
    <x v="0"/>
    <s v="Rocket Lab Ltd"/>
    <s v="Electron"/>
    <s v="StriX-α (The Owl's Night Begins)"/>
    <s v="12/15/2020 10:09 a.m."/>
    <x v="63"/>
    <s v="Rocket Lab Launch Complex 1A | Onenui Station, Mahia Peninsula, New Zealand"/>
    <x v="17"/>
    <x v="17"/>
    <x v="17"/>
  </r>
  <r>
    <s v="Astra Rocket 3.2 | Flight 2"/>
    <x v="1"/>
    <s v="Astra Space"/>
    <s v="Astra Rocket 3"/>
    <s v="Flight 2"/>
    <s v="12/15/2020 8:55 p.m."/>
    <x v="63"/>
    <s v="Launch Pad 3B | Pacific Spaceport Complex, Alaska, USA"/>
    <x v="1"/>
    <x v="1"/>
    <x v="1"/>
  </r>
  <r>
    <s v="PSLV-XL | CMS-01 (GSAT-12R)"/>
    <x v="0"/>
    <s v="Indian Space Research Organization"/>
    <s v="PSLV-XL"/>
    <s v="CMS-01 (GSAT-12R)"/>
    <s v="12/17/2020 10:11 a.m."/>
    <x v="63"/>
    <s v="Satish Dhawan Space Centre First Launch Pad | Satish Dhawan Space Centre, India"/>
    <x v="8"/>
    <x v="8"/>
    <x v="8"/>
  </r>
  <r>
    <s v="Soyuz 2.1b/Fregat-M | OneWeb 4"/>
    <x v="0"/>
    <s v="Arianespace"/>
    <s v="Soyuz 2.1b/Fregat-M"/>
    <s v="OneWeb 4"/>
    <s v="12/18/2020 12:26 p.m."/>
    <x v="63"/>
    <s v="Cosmodrome Site 1S | Vostochny Cosmodrome, Siberia, Russian Federation"/>
    <x v="3"/>
    <x v="3"/>
    <x v="3"/>
  </r>
  <r>
    <s v="Falcon 9 Block 5 | NROL-108"/>
    <x v="0"/>
    <s v="SpaceX"/>
    <s v="Falcon 9"/>
    <s v="NROL-108"/>
    <s v="12/19/2020 2 p.m."/>
    <x v="63"/>
    <s v="Launch Complex 39A | Kennedy Space Center, FL, USA"/>
    <x v="1"/>
    <x v="1"/>
    <x v="1"/>
  </r>
  <r>
    <s v="Long March 8 | XJY-7 &amp; others"/>
    <x v="0"/>
    <s v="China Aerospace Science and Technology Corporation"/>
    <s v="Long March 8"/>
    <s v="XJY-7 &amp; others"/>
    <s v="12/22/2020 4:40 a.m."/>
    <x v="63"/>
    <s v="Wenchang | Wenchang Satellite Launch Center, People's Republic of China"/>
    <x v="2"/>
    <x v="2"/>
    <x v="2"/>
  </r>
  <r>
    <s v="Long March 4C | Yaogan-33(R)"/>
    <x v="0"/>
    <s v="China Aerospace Science and Technology Corporation"/>
    <s v="Long March 4C"/>
    <s v="—"/>
    <s v="12/27/2020 3:44 p.m."/>
    <x v="63"/>
    <s v="Launch Area 4 (SLS-2 / 603) | Jiuquan, People's Republic of China"/>
    <x v="2"/>
    <x v="2"/>
    <x v="2"/>
  </r>
  <r>
    <s v="Soyuz STA/Fregat | CSO-2"/>
    <x v="0"/>
    <s v="Arianespace"/>
    <s v="Soyuz STA"/>
    <s v="CSO-2"/>
    <s v="12/29/2020 4:42 p.m."/>
    <x v="63"/>
    <s v="Soyuz Launch Complex | Kourou, French Guiana"/>
    <x v="7"/>
    <x v="7"/>
    <x v="7"/>
  </r>
  <r>
    <s v="Falcon 9 Block 5 | Türksat 5A"/>
    <x v="0"/>
    <s v="SpaceX"/>
    <s v="Falcon 9"/>
    <s v="Türksat 5A"/>
    <s v="01/08/2021 2:15 a.m."/>
    <x v="64"/>
    <s v="Space Launch Complex 40 | Cape Canaveral, FL, USA"/>
    <x v="1"/>
    <x v="1"/>
    <x v="1"/>
  </r>
  <r>
    <s v="New Shepard | NS-14"/>
    <x v="0"/>
    <s v="Blue Origin"/>
    <s v="New Shepard"/>
    <s v="NS-14"/>
    <s v="01/14/2021 5:19 p.m."/>
    <x v="64"/>
    <s v="West Texas Suborbital Launch Site/ Corn Ranch | Corn Ranch, USA"/>
    <x v="1"/>
    <x v="1"/>
    <x v="1"/>
  </r>
  <r>
    <s v="LauncherOne | Launch Demo 2"/>
    <x v="0"/>
    <s v="Virgin Orbit"/>
    <s v="LauncherOne"/>
    <s v="Launch Demo 2 (VCLS ELaNa XX)"/>
    <s v="01/17/2021 7:38 p.m."/>
    <x v="64"/>
    <s v="Mojave Air and Space Port | Air launch to orbit"/>
    <x v="1"/>
    <x v="1"/>
    <x v="1"/>
  </r>
  <r>
    <s v="Long March 3B/E | Tiantong-1-03"/>
    <x v="0"/>
    <s v="China Aerospace Science and Technology Corporation"/>
    <s v="Long March 3"/>
    <s v="Tiantong-1-03"/>
    <s v="01/19/2021 4:25 p.m."/>
    <x v="64"/>
    <s v="Launch Complex 2 (LC-2) | Xichang Satellite Launch Center, People's Republic of China"/>
    <x v="2"/>
    <x v="2"/>
    <x v="2"/>
  </r>
  <r>
    <s v="Electron | Another One Leaves The Crust"/>
    <x v="0"/>
    <s v="Rocket Lab Ltd"/>
    <s v="Electron"/>
    <s v="Another One Leaves The Crust"/>
    <s v="01/20/2021 7:26 a.m."/>
    <x v="64"/>
    <s v="Rocket Lab Launch Complex 1A | Onenui Station, Mahia Peninsula, New Zealand"/>
    <x v="17"/>
    <x v="17"/>
    <x v="17"/>
  </r>
  <r>
    <s v="Falcon 9 Block 5 | Starlink 16"/>
    <x v="0"/>
    <s v="SpaceX"/>
    <s v="Falcon 9"/>
    <s v="Starlink 16"/>
    <s v="01/20/2021 1:02 p.m."/>
    <x v="64"/>
    <s v="Launch Complex 39A | Kennedy Space Center, FL, USA"/>
    <x v="1"/>
    <x v="1"/>
    <x v="1"/>
  </r>
  <r>
    <s v="Falcon 9 Block 5 | Transporter 1 (Dedicated SSO Rideshare)"/>
    <x v="0"/>
    <s v="SpaceX"/>
    <s v="Falcon 9"/>
    <s v="Transporter 1 (Dedicated SSO Rideshare)"/>
    <s v="01/24/2021 3 p.m."/>
    <x v="64"/>
    <s v="Space Launch Complex 40 | Cape Canaveral, FL, USA"/>
    <x v="1"/>
    <x v="1"/>
    <x v="1"/>
  </r>
  <r>
    <s v="Long March 4C | Yaogan-31-02"/>
    <x v="0"/>
    <s v="China Aerospace Science and Technology Corporation"/>
    <s v="Long March 4C"/>
    <s v="—"/>
    <s v="01/29/2021 4:47 a.m."/>
    <x v="64"/>
    <s v="Launch Area 4 (SLS-2 / 603) | Jiuquan, People's Republic of China"/>
    <x v="2"/>
    <x v="2"/>
    <x v="2"/>
  </r>
  <r>
    <s v="Hyperbola-1 | Unknown"/>
    <x v="1"/>
    <s v="iSpace"/>
    <s v="Hyperbola-1"/>
    <s v="—"/>
    <s v="02/01/2021 8:15 a.m."/>
    <x v="64"/>
    <s v="Unknown Pad | Jiuquan, People's Republic of China"/>
    <x v="2"/>
    <x v="2"/>
    <x v="2"/>
  </r>
  <r>
    <s v="Starship SN9 | 10 km Flight"/>
    <x v="2"/>
    <s v="SpaceX"/>
    <s v="Starship Prototype"/>
    <s v="10 km Flight"/>
    <s v="02/02/2021 8:25 p.m."/>
    <x v="64"/>
    <s v="Launch Pad B | SpaceX Space Launch Facility, TX, USA"/>
    <x v="1"/>
    <x v="1"/>
    <x v="1"/>
  </r>
  <r>
    <s v="Soyuz 2.1b | Lotos-S1"/>
    <x v="0"/>
    <s v="Russian Space Forces"/>
    <s v="Soyuz 2.1b"/>
    <s v="Lotos-S1"/>
    <s v="02/02/2021 8:45 p.m."/>
    <x v="64"/>
    <s v="43/4 (43R) | Plesetsk Cosmodrome, Russian Federation"/>
    <x v="3"/>
    <x v="3"/>
    <x v="3"/>
  </r>
  <r>
    <s v="Falcon 9 Block 5 | Starlink 18"/>
    <x v="0"/>
    <s v="SpaceX"/>
    <s v="Falcon 9"/>
    <s v="Starlink 18"/>
    <s v="02/04/2021 6:19 a.m."/>
    <x v="64"/>
    <s v="Space Launch Complex 40 | Cape Canaveral, FL, USA"/>
    <x v="1"/>
    <x v="1"/>
    <x v="1"/>
  </r>
  <r>
    <s v="Long March 3B | TJSW-6"/>
    <x v="0"/>
    <s v="China Aerospace Science and Technology Corporation"/>
    <s v="Long March 3"/>
    <s v="TJSW-6"/>
    <s v="02/04/2021 3:36 p.m."/>
    <x v="64"/>
    <s v="Launch Complex 3 ( LC-3 ) ( LA-1 ) | Xichang Satellite Launch Center, People's Republic of China"/>
    <x v="2"/>
    <x v="2"/>
    <x v="2"/>
  </r>
  <r>
    <s v="Soyuz 2.1a | Progress MS-16 (77P)"/>
    <x v="0"/>
    <s v="Russian Federal Space Agency (ROSCOSMOS)"/>
    <s v="Soyuz 2.1a"/>
    <s v="Progress MS-16"/>
    <s v="02/15/2021 4:45 a.m."/>
    <x v="64"/>
    <s v="31/6 | Baikonur Cosmodrome, Republic of Kazakhstan"/>
    <x v="0"/>
    <x v="0"/>
    <x v="0"/>
  </r>
  <r>
    <s v="Falcon 9 Block 5 | Starlink 19"/>
    <x v="0"/>
    <s v="SpaceX"/>
    <s v="Falcon 9"/>
    <s v="Starlink 19"/>
    <s v="02/16/2021 3:59 a.m."/>
    <x v="64"/>
    <s v="Space Launch Complex 40 | Cape Canaveral, FL, USA"/>
    <x v="1"/>
    <x v="1"/>
    <x v="1"/>
  </r>
  <r>
    <s v="Antares 230+ | Cygnus CRS-2 NG-15 (S.S. Katherine Johnson)"/>
    <x v="0"/>
    <s v="Northrop Grumman Space Systems"/>
    <s v="Antares 230+"/>
    <s v="Cygnus CRS-2 NG-15 (S.S. Katherine Johnson)"/>
    <s v="02/20/2021 5:36 p.m."/>
    <x v="64"/>
    <s v="Launch Area 0 A | Wallops Island, Virginia, USA"/>
    <x v="1"/>
    <x v="1"/>
    <x v="1"/>
  </r>
  <r>
    <s v="Long March 4C | Yaogan-31-03"/>
    <x v="0"/>
    <s v="China Aerospace Science and Technology Corporation"/>
    <s v="Long March 4C"/>
    <s v="—"/>
    <s v="02/24/2021 2:22 a.m."/>
    <x v="64"/>
    <s v="Launch Area 4 (SLS-2 / 603) | Jiuquan, People's Republic of China"/>
    <x v="2"/>
    <x v="2"/>
    <x v="2"/>
  </r>
  <r>
    <s v="PSLV-DL | Amazonia 1 &amp; 18 others"/>
    <x v="0"/>
    <s v="Indian Space Research Organization"/>
    <s v="PSLV-DL"/>
    <s v="Amazonia &amp; 18 others"/>
    <s v="02/28/2021 4:54 a.m."/>
    <x v="64"/>
    <s v="Satish Dhawan Space Centre First Launch Pad | Satish Dhawan Space Centre, India"/>
    <x v="8"/>
    <x v="8"/>
    <x v="8"/>
  </r>
  <r>
    <s v="Soyuz 2.1b/Fregat-M | Arktika-M No.1"/>
    <x v="0"/>
    <s v="Russian Federal Space Agency (ROSCOSMOS)"/>
    <s v="Soyuz 2.1b/Fregat-M"/>
    <s v="Arktika-M No.1"/>
    <s v="02/28/2021 6:55 a.m."/>
    <x v="64"/>
    <s v="31/6 | Baikonur Cosmodrome, Republic of Kazakhstan"/>
    <x v="0"/>
    <x v="0"/>
    <x v="0"/>
  </r>
  <r>
    <s v="Starship SN10 | 10 km Flight"/>
    <x v="0"/>
    <s v="SpaceX"/>
    <s v="Starship Prototype"/>
    <s v="10 km Flight"/>
    <s v="03/03/2021 11:15 p.m."/>
    <x v="64"/>
    <s v="Launch Pad A | SpaceX Space Launch Facility, TX, USA"/>
    <x v="1"/>
    <x v="1"/>
    <x v="1"/>
  </r>
  <r>
    <s v="Falcon 9 Block 5 | Starlink 17"/>
    <x v="0"/>
    <s v="SpaceX"/>
    <s v="Falcon 9"/>
    <s v="Starlink 17"/>
    <s v="03/04/2021 8:24 a.m."/>
    <x v="64"/>
    <s v="Launch Complex 39A | Kennedy Space Center, FL, USA"/>
    <x v="1"/>
    <x v="1"/>
    <x v="1"/>
  </r>
  <r>
    <s v="Falcon 9 Block 5 | Starlink 20"/>
    <x v="0"/>
    <s v="SpaceX"/>
    <s v="Falcon 9"/>
    <s v="Starlink 20"/>
    <s v="03/11/2021 8:13 a.m."/>
    <x v="64"/>
    <s v="Space Launch Complex 40 | Cape Canaveral, FL, USA"/>
    <x v="1"/>
    <x v="1"/>
    <x v="1"/>
  </r>
  <r>
    <s v="Long March 7A | Shiyan 9 (XJY-6-02)"/>
    <x v="0"/>
    <s v="China Aerospace Science and Technology Corporation"/>
    <s v="Long March 7A"/>
    <s v="Shiyan 9 (XJY-6-02)"/>
    <s v="03/11/2021 5:51 p.m."/>
    <x v="64"/>
    <s v="201 | Wenchang Satellite Launch Center, People's Republic of China"/>
    <x v="2"/>
    <x v="2"/>
    <x v="2"/>
  </r>
  <r>
    <s v="Long March 4C | Yaogan-31-04"/>
    <x v="0"/>
    <s v="China Aerospace Science and Technology Corporation"/>
    <s v="Long March 4C"/>
    <s v="—"/>
    <s v="03/13/2021 2:19 a.m."/>
    <x v="64"/>
    <s v="Launch Area 4 (SLS-2 / 603) | Jiuquan, People's Republic of China"/>
    <x v="2"/>
    <x v="2"/>
    <x v="2"/>
  </r>
  <r>
    <s v="Falcon 9 Block 5 | Starlink 21"/>
    <x v="0"/>
    <s v="SpaceX"/>
    <s v="Falcon 9"/>
    <s v="Starlink 21"/>
    <s v="03/14/2021 10:01 a.m."/>
    <x v="64"/>
    <s v="Launch Complex 39A | Kennedy Space Center, FL, USA"/>
    <x v="1"/>
    <x v="1"/>
    <x v="1"/>
  </r>
  <r>
    <s v="Soyuz 2.1a/Fregat-M | CAS500-1 &amp; rideshare"/>
    <x v="0"/>
    <s v="GK Launch Services"/>
    <s v="Soyuz 2.1a/Fregat-M"/>
    <s v="CAS500-1 &amp; rideshare"/>
    <s v="03/22/2021 6:07 a.m."/>
    <x v="64"/>
    <s v="31/6 | Baikonur Cosmodrome, Republic of Kazakhstan"/>
    <x v="0"/>
    <x v="0"/>
    <x v="0"/>
  </r>
  <r>
    <s v="Electron | They Go Up So Fast"/>
    <x v="0"/>
    <s v="Rocket Lab Ltd"/>
    <s v="Electron"/>
    <s v="They Go Up So Fast"/>
    <s v="03/22/2021 10:30 p.m."/>
    <x v="64"/>
    <s v="Rocket Lab Launch Complex 1A | Onenui Station, Mahia Peninsula, New Zealand"/>
    <x v="17"/>
    <x v="17"/>
    <x v="17"/>
  </r>
  <r>
    <s v="Falcon 9 Block 5 | Starlink 22"/>
    <x v="0"/>
    <s v="SpaceX"/>
    <s v="Falcon 9"/>
    <s v="Starlink 22"/>
    <s v="03/24/2021 8:28 a.m."/>
    <x v="64"/>
    <s v="Space Launch Complex 40 | Cape Canaveral, FL, USA"/>
    <x v="1"/>
    <x v="1"/>
    <x v="1"/>
  </r>
  <r>
    <s v="Soyuz 2.1b/Fregat-M | OneWeb 5"/>
    <x v="0"/>
    <s v="Arianespace"/>
    <s v="Soyuz 2.1b/Fregat-M"/>
    <s v="OneWeb 5"/>
    <s v="03/25/2021 2:47 a.m."/>
    <x v="64"/>
    <s v="Cosmodrome Site 1S | Vostochny Cosmodrome, Siberia, Russian Federation"/>
    <x v="3"/>
    <x v="3"/>
    <x v="3"/>
  </r>
  <r>
    <s v="Starship SN11 | 10 km Flight"/>
    <x v="1"/>
    <s v="SpaceX"/>
    <s v="Starship Prototype"/>
    <s v="10 km Flight"/>
    <s v="03/30/2021 1 p.m."/>
    <x v="64"/>
    <s v="Launch Pad B | SpaceX Space Launch Facility, TX, USA"/>
    <x v="1"/>
    <x v="1"/>
    <x v="1"/>
  </r>
  <r>
    <s v="Long March 4C | Gaofen-12-02"/>
    <x v="0"/>
    <s v="China Aerospace Science and Technology Corporation"/>
    <s v="Long March 4C"/>
    <s v="Gaofen-12-02"/>
    <s v="03/30/2021 10:45 p.m."/>
    <x v="64"/>
    <s v="Launch Area 4 (SLS-2 / 603) | Jiuquan, People's Republic of China"/>
    <x v="2"/>
    <x v="2"/>
    <x v="2"/>
  </r>
  <r>
    <s v="Falcon 9 Block 5 | Starlink 23"/>
    <x v="0"/>
    <s v="SpaceX"/>
    <s v="Falcon 9"/>
    <s v="Starlink 23"/>
    <s v="04/07/2021 4:34 p.m."/>
    <x v="64"/>
    <s v="Space Launch Complex 40 | Cape Canaveral, FL, USA"/>
    <x v="1"/>
    <x v="1"/>
    <x v="1"/>
  </r>
  <r>
    <s v="Long March 4B | Shiyan-6-03"/>
    <x v="0"/>
    <s v="China Aerospace Science and Technology Corporation"/>
    <s v="Long March 4B"/>
    <s v="—"/>
    <s v="04/08/2021 11:01 p.m."/>
    <x v="64"/>
    <s v="Launch Complex 9 | Taiyuan, People's Republic of China"/>
    <x v="2"/>
    <x v="2"/>
    <x v="2"/>
  </r>
  <r>
    <s v="Soyuz 2.1a | Soyuz MS-18"/>
    <x v="0"/>
    <s v="Russian Federal Space Agency (ROSCOSMOS)"/>
    <s v="Soyuz 2.1a"/>
    <s v="Soyuz MS-18"/>
    <s v="04/09/2021 7:42 a.m."/>
    <x v="64"/>
    <s v="31/6 | Baikonur Cosmodrome, Republic of Kazakhstan"/>
    <x v="0"/>
    <x v="0"/>
    <x v="0"/>
  </r>
  <r>
    <s v="New Shepard | NS-15"/>
    <x v="0"/>
    <s v="Blue Origin"/>
    <s v="New Shepard"/>
    <s v="NS-15"/>
    <s v="04/14/2021 4:49 p.m."/>
    <x v="64"/>
    <s v="West Texas Suborbital Launch Site/ Corn Ranch | Corn Ranch, USA"/>
    <x v="1"/>
    <x v="1"/>
    <x v="1"/>
  </r>
  <r>
    <s v="Falcon 9 Block 5 | Crew-2"/>
    <x v="0"/>
    <s v="SpaceX"/>
    <s v="Falcon 9"/>
    <s v="Crew-2"/>
    <s v="04/23/2021 9:49 a.m."/>
    <x v="64"/>
    <s v="Launch Complex 39A | Kennedy Space Center, FL, USA"/>
    <x v="1"/>
    <x v="1"/>
    <x v="1"/>
  </r>
  <r>
    <s v="Soyuz 2.1b/Fregat-M | OneWeb 6"/>
    <x v="0"/>
    <s v="Arianespace"/>
    <s v="Soyuz 2.1b/Fregat-M"/>
    <s v="OneWeb 6"/>
    <s v="04/25/2021 10:14 p.m."/>
    <x v="64"/>
    <s v="Cosmodrome Site 1S | Vostochny Cosmodrome, Siberia, Russian Federation"/>
    <x v="3"/>
    <x v="3"/>
    <x v="3"/>
  </r>
  <r>
    <s v="Delta IV Heavy | NROL-82"/>
    <x v="0"/>
    <s v="United Launch Alliance"/>
    <s v="Delta IV Heavy"/>
    <s v="NROL-82"/>
    <s v="04/26/2021 8:47 p.m."/>
    <x v="64"/>
    <s v="Space Launch Complex 6 | Vandenberg SFB, CA, USA"/>
    <x v="1"/>
    <x v="1"/>
    <x v="1"/>
  </r>
  <r>
    <s v="Long March 6 | Qilu-1, Qilu-4 and others"/>
    <x v="0"/>
    <s v="China Aerospace Science and Technology Corporation"/>
    <s v="Long March 6"/>
    <s v="Qilu-1, Qilu-4 and others"/>
    <s v="04/27/2021 3:20 a.m."/>
    <x v="64"/>
    <s v="Launch Complex 16 | Taiyuan, People's Republic of China"/>
    <x v="2"/>
    <x v="2"/>
    <x v="2"/>
  </r>
  <r>
    <s v="Vega | Pléiades Neo 3"/>
    <x v="0"/>
    <s v="Arianespace"/>
    <s v="Vega"/>
    <s v="Pléiades Neo 3"/>
    <s v="04/29/2021 1:50 a.m."/>
    <x v="64"/>
    <s v="Ariane Launch Area 1 | Kourou, French Guiana"/>
    <x v="7"/>
    <x v="7"/>
    <x v="7"/>
  </r>
  <r>
    <s v="Long March 5B | Tianhe"/>
    <x v="0"/>
    <s v="China Aerospace Science and Technology Corporation"/>
    <s v="Long March 5B"/>
    <s v="Tianhe"/>
    <s v="04/29/2021 3:23 a.m."/>
    <x v="64"/>
    <s v="Wenchang | Wenchang Satellite Launch Center, People's Republic of China"/>
    <x v="2"/>
    <x v="2"/>
    <x v="2"/>
  </r>
  <r>
    <s v="Falcon 9 Block 5 | Starlink 24"/>
    <x v="0"/>
    <s v="SpaceX"/>
    <s v="Falcon 9"/>
    <s v="Starlink 24"/>
    <s v="04/29/2021 3:44 a.m."/>
    <x v="64"/>
    <s v="Space Launch Complex 40 | Cape Canaveral, FL, USA"/>
    <x v="1"/>
    <x v="1"/>
    <x v="1"/>
  </r>
  <r>
    <s v="Long March 4C | Yaogan 34"/>
    <x v="0"/>
    <s v="China Aerospace Science and Technology Corporation"/>
    <s v="Long March 4C"/>
    <s v="Yaogan 34"/>
    <s v="04/30/2021 7:27 a.m."/>
    <x v="64"/>
    <s v="Launch Area 4 (SLS-2 / 603) | Jiuquan, People's Republic of China"/>
    <x v="2"/>
    <x v="2"/>
    <x v="2"/>
  </r>
  <r>
    <s v="Falcon 9 Block 5 | Starlink 25"/>
    <x v="0"/>
    <s v="SpaceX"/>
    <s v="Falcon 9"/>
    <s v="Starlink 25"/>
    <s v="05/04/2021 7:01 p.m."/>
    <x v="64"/>
    <s v="Launch Complex 39A | Kennedy Space Center, FL, USA"/>
    <x v="1"/>
    <x v="1"/>
    <x v="1"/>
  </r>
  <r>
    <s v="Starship SN15 | 10 km Flight"/>
    <x v="0"/>
    <s v="SpaceX"/>
    <s v="Starship Prototype"/>
    <s v="10 km Flight"/>
    <s v="05/05/2021 10:24 p.m."/>
    <x v="64"/>
    <s v="Launch Pad A | SpaceX Space Launch Facility, TX, USA"/>
    <x v="1"/>
    <x v="1"/>
    <x v="1"/>
  </r>
  <r>
    <s v="Long March 2C | Yaogan-30-08"/>
    <x v="0"/>
    <s v="China Aerospace Science and Technology Corporation"/>
    <s v="Long March 2"/>
    <s v="Yaogan-30-08"/>
    <s v="05/06/2021 6:11 p.m."/>
    <x v="64"/>
    <s v="Launch Complex 3 ( LC-3 ) ( LA-1 ) | Xichang Satellite Launch Center, People's Republic of China"/>
    <x v="2"/>
    <x v="2"/>
    <x v="2"/>
  </r>
  <r>
    <s v="Falcon 9 Block 5 | Starlink 27"/>
    <x v="0"/>
    <s v="SpaceX"/>
    <s v="Falcon 9"/>
    <s v="Starlink 27"/>
    <s v="05/09/2021 6:42 a.m."/>
    <x v="64"/>
    <s v="Space Launch Complex 40 | Cape Canaveral, FL, USA"/>
    <x v="1"/>
    <x v="1"/>
    <x v="1"/>
  </r>
  <r>
    <s v="Electron | Running Out Of Toes"/>
    <x v="1"/>
    <s v="Rocket Lab Ltd"/>
    <s v="Electron"/>
    <s v="Running Out of Toes"/>
    <s v="05/15/2021 11:11 a.m."/>
    <x v="64"/>
    <s v="Rocket Lab Launch Complex 1A | Onenui Station, Mahia Peninsula, New Zealand"/>
    <x v="17"/>
    <x v="17"/>
    <x v="17"/>
  </r>
  <r>
    <s v="Falcon 9 Block 5 | Starlink 26"/>
    <x v="0"/>
    <s v="SpaceX"/>
    <s v="Falcon 9"/>
    <s v="Starlink 26 &amp; Rideshare"/>
    <s v="05/15/2021 10:56 p.m."/>
    <x v="64"/>
    <s v="Launch Complex 39A | Kennedy Space Center, FL, USA"/>
    <x v="1"/>
    <x v="1"/>
    <x v="1"/>
  </r>
  <r>
    <s v="Atlas V 421 | SBIRS GEO-5"/>
    <x v="0"/>
    <s v="United Launch Alliance"/>
    <s v="Atlas V 421"/>
    <s v="SBIRS GEO-5"/>
    <s v="05/18/2021 5:37 p.m."/>
    <x v="64"/>
    <s v="Space Launch Complex 41 | Cape Canaveral, FL, USA"/>
    <x v="1"/>
    <x v="1"/>
    <x v="1"/>
  </r>
  <r>
    <s v="Long March 4B | Haiyang 2D"/>
    <x v="0"/>
    <s v="China Aerospace Science and Technology Corporation"/>
    <s v="Long March 4B"/>
    <s v="Haiyang 2D"/>
    <s v="05/19/2021 4:03 a.m."/>
    <x v="64"/>
    <s v="Launch Area 4 (SLS-2 / 603) | Jiuquan, People's Republic of China"/>
    <x v="2"/>
    <x v="2"/>
    <x v="2"/>
  </r>
  <r>
    <s v="SpaceShipTwo | VSS Unity VF-03"/>
    <x v="0"/>
    <s v="Virgin Galactic"/>
    <s v="SpaceShipTwo"/>
    <s v="VSS Unity VF-03"/>
    <s v="05/22/2021 3:27 p.m."/>
    <x v="64"/>
    <s v="Spaceport America | Air launch to Suborbital flight"/>
    <x v="1"/>
    <x v="1"/>
    <x v="1"/>
  </r>
  <r>
    <s v="Falcon 9 Block 5 | Starlink 28"/>
    <x v="0"/>
    <s v="SpaceX"/>
    <s v="Falcon 9"/>
    <s v="Starlink 28"/>
    <s v="05/26/2021 6:59 p.m."/>
    <x v="64"/>
    <s v="Space Launch Complex 40 | Cape Canaveral, FL, USA"/>
    <x v="1"/>
    <x v="1"/>
    <x v="1"/>
  </r>
  <r>
    <s v="Soyuz 2.1b/Fregat-M | OneWeb 7"/>
    <x v="0"/>
    <s v="Arianespace"/>
    <s v="Soyuz 2.1b/Fregat-M"/>
    <s v="OneWeb 7"/>
    <s v="05/28/2021 5:38 p.m."/>
    <x v="64"/>
    <s v="Cosmodrome Site 1S | Vostochny Cosmodrome, Siberia, Russian Federation"/>
    <x v="3"/>
    <x v="3"/>
    <x v="3"/>
  </r>
  <r>
    <s v="Long March 7 | Tianzhou-2"/>
    <x v="0"/>
    <s v="China Aerospace Science and Technology Corporation"/>
    <s v="Long March 7"/>
    <s v="Tianzhou-2"/>
    <s v="05/29/2021 12:55 p.m."/>
    <x v="64"/>
    <s v="201 | Wenchang Satellite Launch Center, People's Republic of China"/>
    <x v="2"/>
    <x v="2"/>
    <x v="2"/>
  </r>
  <r>
    <s v="Long March 3B | Fengyun-4B"/>
    <x v="0"/>
    <s v="China Aerospace Science and Technology Corporation"/>
    <s v="Long March 3"/>
    <s v="Fengyun-4B"/>
    <s v="06/02/2021 4:17 p.m."/>
    <x v="64"/>
    <s v="Launch Complex 2 (LC-2) | Xichang Satellite Launch Center, People's Republic of China"/>
    <x v="2"/>
    <x v="2"/>
    <x v="2"/>
  </r>
  <r>
    <s v="Falcon 9 Block 5 | Dragon CRS-2 SpX-22"/>
    <x v="0"/>
    <s v="SpaceX"/>
    <s v="Falcon 9"/>
    <s v="Dragon CRS-2 SpX-22"/>
    <s v="06/03/2021 5:29 p.m."/>
    <x v="64"/>
    <s v="Launch Complex 39A | Kennedy Space Center, FL, USA"/>
    <x v="1"/>
    <x v="1"/>
    <x v="1"/>
  </r>
  <r>
    <s v="Falcon 9 Block 5 | Sirius SXM-8"/>
    <x v="0"/>
    <s v="SpaceX"/>
    <s v="Falcon 9"/>
    <s v="SXM-8"/>
    <s v="06/06/2021 4:26 a.m."/>
    <x v="64"/>
    <s v="Space Launch Complex 40 | Cape Canaveral, FL, USA"/>
    <x v="1"/>
    <x v="1"/>
    <x v="1"/>
  </r>
  <r>
    <s v="Long March 2D | Beijing-3"/>
    <x v="0"/>
    <s v="China Aerospace Science and Technology Corporation"/>
    <s v="Long March 2D"/>
    <s v="Beijing-3"/>
    <s v="06/11/2021 3:03 a.m."/>
    <x v="64"/>
    <s v="Launch Complex 9 | Taiyuan, People's Republic of China"/>
    <x v="2"/>
    <x v="2"/>
    <x v="2"/>
  </r>
  <r>
    <s v="Simorgh | Unknown"/>
    <x v="1"/>
    <s v="Iranian Space Agency"/>
    <s v="Simorgh"/>
    <s v="Unknown"/>
    <s v="06/12/2021 midnight"/>
    <x v="64"/>
    <s v="Imam Khomeini Spaceport | Semnan Space Center, Islamic Republic of Iran"/>
    <x v="15"/>
    <x v="15"/>
    <x v="15"/>
  </r>
  <r>
    <s v="Pegasus XL | Odyssey (TacRL-2)"/>
    <x v="0"/>
    <s v="Northrop Grumman Space Systems"/>
    <s v="Pegasus XL"/>
    <s v="Odyssey (TacRL-2)"/>
    <s v="06/13/2021 8:11 a.m."/>
    <x v="64"/>
    <s v="Vandenberg Space Force Base | Air launch to orbit"/>
    <x v="1"/>
    <x v="1"/>
    <x v="1"/>
  </r>
  <r>
    <s v="Minotaur I | NROL-111"/>
    <x v="0"/>
    <s v="Northrop Grumman Space Systems"/>
    <s v="Minotaur I"/>
    <s v="NROL-111"/>
    <s v="06/15/2021 1:35 p.m."/>
    <x v="64"/>
    <s v="Launch Area 0 B | Wallops Island, Virginia, USA"/>
    <x v="1"/>
    <x v="1"/>
    <x v="1"/>
  </r>
  <r>
    <s v="Long March 2F/G | Shenzhou 12"/>
    <x v="0"/>
    <s v="China Aerospace Science and Technology Corporation"/>
    <s v="Long March 2"/>
    <s v="Shenzhou 12"/>
    <s v="06/17/2021 1:22 a.m."/>
    <x v="64"/>
    <s v="Launch Area 4 (SLS-1 / 921) | Jiuquan, People's Republic of China"/>
    <x v="2"/>
    <x v="2"/>
    <x v="2"/>
  </r>
  <r>
    <s v="Falcon 9 Block 5 | GPS III SV05"/>
    <x v="0"/>
    <s v="SpaceX"/>
    <s v="Falcon 9"/>
    <s v="GPS III SV05"/>
    <s v="06/17/2021 4:09 p.m."/>
    <x v="64"/>
    <s v="Space Launch Complex 40 | Cape Canaveral, FL, USA"/>
    <x v="1"/>
    <x v="1"/>
    <x v="1"/>
  </r>
  <r>
    <s v="Long March 2C | Yaogan-30-09"/>
    <x v="0"/>
    <s v="China Aerospace Science and Technology Corporation"/>
    <s v="Long March 2"/>
    <s v="Yaogan-30-09"/>
    <s v="06/18/2021 6:30 a.m."/>
    <x v="64"/>
    <s v="Launch Complex 3 ( LC-3 ) ( LA-1 ) | Xichang Satellite Launch Center, People's Republic of China"/>
    <x v="2"/>
    <x v="2"/>
    <x v="2"/>
  </r>
  <r>
    <s v="Soyuz 2.1b | Pion-NKS No. 1 (Kosmos 2550)"/>
    <x v="0"/>
    <s v="Russian Space Forces"/>
    <s v="Soyuz 2.1b"/>
    <s v="Pion-NKS No. 1 (Kosmos 2550)"/>
    <s v="06/25/2021 7:50 p.m."/>
    <x v="64"/>
    <s v="43/4 (43R) | Plesetsk Cosmodrome, Russian Federation"/>
    <x v="3"/>
    <x v="3"/>
    <x v="3"/>
  </r>
  <r>
    <s v="Soyuz 2.1a | Progress MS-17 (78P)"/>
    <x v="0"/>
    <s v="Russian Federal Space Agency (ROSCOSMOS)"/>
    <s v="Soyuz 2.1a"/>
    <s v="Progress MS-17 (78P)"/>
    <s v="06/29/2021 11:27 p.m."/>
    <x v="64"/>
    <s v="31/6 | Baikonur Cosmodrome, Republic of Kazakhstan"/>
    <x v="0"/>
    <x v="0"/>
    <x v="0"/>
  </r>
  <r>
    <s v="LauncherOne | Tubular Bells, Part One"/>
    <x v="0"/>
    <s v="Virgin Orbit"/>
    <s v="LauncherOne"/>
    <s v="Tubular Bells, Part One"/>
    <s v="06/30/2021 2:47 p.m."/>
    <x v="64"/>
    <s v="Mojave Air and Space Port | Air launch to orbit"/>
    <x v="1"/>
    <x v="1"/>
    <x v="1"/>
  </r>
  <r>
    <s v="Falcon 9 Block 5 | Transporter 2 (Dedicated SSO Rideshare)"/>
    <x v="0"/>
    <s v="SpaceX"/>
    <s v="Falcon 9"/>
    <s v="Transporter 2 (Dedicated SSO Rideshare)"/>
    <s v="06/30/2021 7:31 p.m."/>
    <x v="64"/>
    <s v="Space Launch Complex 40 | Cape Canaveral, FL, USA"/>
    <x v="1"/>
    <x v="1"/>
    <x v="1"/>
  </r>
  <r>
    <s v="Soyuz 2.1b/Fregat-M | OneWeb 8"/>
    <x v="0"/>
    <s v="Arianespace"/>
    <s v="Soyuz 2.1b/Fregat-M"/>
    <s v="OneWeb 8"/>
    <s v="07/01/2021 12:48 p.m."/>
    <x v="64"/>
    <s v="Cosmodrome Site 1S | Vostochny Cosmodrome, Siberia, Russian Federation"/>
    <x v="3"/>
    <x v="3"/>
    <x v="3"/>
  </r>
  <r>
    <s v="Long March 2D | Jilin-1 Wideband-01B &amp; High Resolution 03D"/>
    <x v="0"/>
    <s v="China Aerospace Science and Technology Corporation"/>
    <s v="Long March 2D"/>
    <s v="Jilin-1 Wideband-01B &amp; High Resolution 03D"/>
    <s v="07/03/2021 2:51 a.m."/>
    <x v="64"/>
    <s v="Launch Complex 9 | Taiyuan, People's Republic of China"/>
    <x v="2"/>
    <x v="2"/>
    <x v="2"/>
  </r>
  <r>
    <s v="MOMO | Flight 7"/>
    <x v="0"/>
    <s v="Interstellar Technologies"/>
    <s v="MOMO v1"/>
    <s v="Flight 7"/>
    <s v="07/03/2021 8:45 a.m."/>
    <x v="64"/>
    <s v="Taiki-cho, Hokkaido, Japan | Taiki-cho, Hokkaido, Japan"/>
    <x v="5"/>
    <x v="5"/>
    <x v="5"/>
  </r>
  <r>
    <s v="Long March 4C | Fengyun-3E"/>
    <x v="0"/>
    <s v="China Aerospace Science and Technology Corporation"/>
    <s v="Long March 4C"/>
    <s v="Fengyun-3E"/>
    <s v="07/04/2021 11:28 p.m."/>
    <x v="64"/>
    <s v="Unknown Pad | Taiyuan, People's Republic of China"/>
    <x v="2"/>
    <x v="2"/>
    <x v="2"/>
  </r>
  <r>
    <s v="Long March 3C/E | Tianlian 1-05"/>
    <x v="0"/>
    <s v="China Aerospace Science and Technology Corporation"/>
    <s v="Long March 3"/>
    <s v="Tianlian 1-05"/>
    <s v="07/06/2021 3:53 p.m."/>
    <x v="64"/>
    <s v="Launch Complex 2 (LC-2) | Xichang Satellite Launch Center, People's Republic of China"/>
    <x v="2"/>
    <x v="2"/>
    <x v="2"/>
  </r>
  <r>
    <s v="Long March 6 | Zhongzi Group 02 (Ningxia-1-02)"/>
    <x v="0"/>
    <s v="China Aerospace Science and Technology Corporation"/>
    <s v="Long March 6"/>
    <s v="Zhongzi Group 02 (Ningxia-1-02)"/>
    <s v="07/09/2021 11:59 a.m."/>
    <x v="64"/>
    <s v="Launch Complex 16 | Taiyuan, People's Republic of China"/>
    <x v="2"/>
    <x v="2"/>
    <x v="2"/>
  </r>
  <r>
    <s v="SpaceShipTwo | VSS Unity 22"/>
    <x v="0"/>
    <s v="Virgin Galactic"/>
    <s v="SpaceShipTwo"/>
    <s v="VSS Unity 22"/>
    <s v="07/11/2021 3:25 p.m."/>
    <x v="64"/>
    <s v="Spaceport America | Air launch to Suborbital flight"/>
    <x v="1"/>
    <x v="1"/>
    <x v="1"/>
  </r>
  <r>
    <s v="Long March 2C | Yaogan-30-10"/>
    <x v="0"/>
    <s v="China Aerospace Science and Technology Corporation"/>
    <s v="Long March 2"/>
    <s v="Yaogan-30-10"/>
    <s v="07/19/2021 12:19 a.m."/>
    <x v="64"/>
    <s v="Launch Complex 3 ( LC-3 ) ( LA-1 ) | Xichang Satellite Launch Center, People's Republic of China"/>
    <x v="2"/>
    <x v="2"/>
    <x v="2"/>
  </r>
  <r>
    <s v="New Shepard | NS-16"/>
    <x v="0"/>
    <s v="Blue Origin"/>
    <s v="New Shepard"/>
    <s v="NS-16"/>
    <s v="07/20/2021 1:12 p.m."/>
    <x v="64"/>
    <s v="West Texas Suborbital Launch Site/ Corn Ranch | Corn Ranch, USA"/>
    <x v="1"/>
    <x v="1"/>
    <x v="1"/>
  </r>
  <r>
    <s v="Proton-M | MLM Nauka"/>
    <x v="0"/>
    <s v="Khrunichev State Research and Production Space Center"/>
    <s v="Proton-M"/>
    <s v="MLM Nauka"/>
    <s v="07/21/2021 2:58 p.m."/>
    <x v="64"/>
    <s v="200/39 (200L) | Baikonur Cosmodrome, Republic of Kazakhstan"/>
    <x v="0"/>
    <x v="0"/>
    <x v="0"/>
  </r>
  <r>
    <s v="Long March 2D | Tianhui-1-04"/>
    <x v="0"/>
    <s v="China Aerospace Science and Technology Corporation"/>
    <s v="Long March 2D"/>
    <s v="Tianhui-1-04"/>
    <s v="07/29/2021 4:01 a.m."/>
    <x v="64"/>
    <s v="Launch Area 4 (SLS-2 / 603) | Jiuquan, People's Republic of China"/>
    <x v="2"/>
    <x v="2"/>
    <x v="2"/>
  </r>
  <r>
    <s v="Electron | STP-27RM (It’s a Little Chile Up Here)"/>
    <x v="0"/>
    <s v="Rocket Lab Ltd"/>
    <s v="Electron"/>
    <s v="STP-27RM (It’s a Little Chile Up Here)"/>
    <s v="07/29/2021 6 a.m."/>
    <x v="64"/>
    <s v="Rocket Lab Launch Complex 1A | Onenui Station, Mahia Peninsula, New Zealand"/>
    <x v="17"/>
    <x v="17"/>
    <x v="17"/>
  </r>
  <r>
    <s v="Ariane 5 ECA+ | Star One D2 &amp; Eutelsat Quantum"/>
    <x v="0"/>
    <s v="Arianespace"/>
    <s v="Ariane 5 ECA+"/>
    <s v="Star One D2 &amp; Eutelsat Quantum"/>
    <s v="07/30/2021 9 p.m."/>
    <x v="64"/>
    <s v="Ariane Launch Area 3 | Kourou, French Guiana"/>
    <x v="7"/>
    <x v="7"/>
    <x v="7"/>
  </r>
  <r>
    <s v="MOMO | Flight 6"/>
    <x v="0"/>
    <s v="Interstellar Technologies"/>
    <s v="MOMO v1"/>
    <s v="Flight 6"/>
    <s v="07/31/2021 8 a.m."/>
    <x v="64"/>
    <s v="Taiki-cho, Hokkaido, Japan | Taiki-cho, Hokkaido, Japan"/>
    <x v="5"/>
    <x v="5"/>
    <x v="5"/>
  </r>
  <r>
    <s v="Hyperbola-1 | Jilin-1 Mofang-01A (?)"/>
    <x v="1"/>
    <s v="iSpace"/>
    <s v="Hyperbola-1"/>
    <s v="Jilin-1 Mofang-01A (?)"/>
    <s v="08/03/2021 7:39 a.m."/>
    <x v="64"/>
    <s v="Unknown Pad | Jiuquan, People's Republic of China"/>
    <x v="2"/>
    <x v="2"/>
    <x v="2"/>
  </r>
  <r>
    <s v="Long March 6 | KL-Beta"/>
    <x v="0"/>
    <s v="China Aerospace Science and Technology Corporation"/>
    <s v="Long March 6"/>
    <s v="KL-Beta"/>
    <s v="08/04/2021 11:01 a.m."/>
    <x v="64"/>
    <s v="Launch Complex 16 | Taiyuan, People's Republic of China"/>
    <x v="2"/>
    <x v="2"/>
    <x v="2"/>
  </r>
  <r>
    <s v="Long March 3B | Zhongxing 2E (Chinasat 2E)"/>
    <x v="0"/>
    <s v="China Aerospace Science and Technology Corporation"/>
    <s v="Long March 3"/>
    <s v="Zhongxing 2E (Chinasat 2E)"/>
    <s v="08/05/2021 4:30 p.m."/>
    <x v="64"/>
    <s v="Launch Complex 2 (LC-2) | Xichang Satellite Launch Center, People's Republic of China"/>
    <x v="2"/>
    <x v="2"/>
    <x v="2"/>
  </r>
  <r>
    <s v="Antares 230+ | Cygnus CRS-2 NG-16 (S.S. Ellison Onizuka)"/>
    <x v="0"/>
    <s v="Northrop Grumman Space Systems"/>
    <s v="Antares 230+"/>
    <s v="Cygnus CRS-2 NG-16 (S.S. Ellison Onizuka)"/>
    <s v="08/10/2021 10:01 p.m."/>
    <x v="64"/>
    <s v="Launch Area 0 A | Wallops Island, Virginia, USA"/>
    <x v="1"/>
    <x v="1"/>
    <x v="1"/>
  </r>
  <r>
    <s v="GSLV Mk II | EOS-03 (GISAT-1)"/>
    <x v="1"/>
    <s v="Indian Space Research Organization"/>
    <s v="GSLV Mk II"/>
    <s v="GISAT-1"/>
    <s v="08/12/2021 12:13 a.m."/>
    <x v="64"/>
    <s v="Satish Dhawan Space Centre Second Launch Pad | Satish Dhawan Space Centre, India"/>
    <x v="8"/>
    <x v="8"/>
    <x v="8"/>
  </r>
  <r>
    <s v="Vega | Pléiades Neo 4"/>
    <x v="0"/>
    <s v="Arianespace"/>
    <s v="Vega"/>
    <s v="Pléiades Neo 4"/>
    <s v="08/17/2021 1:47 a.m."/>
    <x v="64"/>
    <s v="Ariane Launch Area 1 | Kourou, French Guiana"/>
    <x v="7"/>
    <x v="7"/>
    <x v="7"/>
  </r>
  <r>
    <s v="Long March 4B | Tianhui-2-02"/>
    <x v="0"/>
    <s v="China Aerospace Science and Technology Corporation"/>
    <s v="Long March 4B"/>
    <s v="Tianhui-2-02"/>
    <s v="08/18/2021 10:32 p.m."/>
    <x v="64"/>
    <s v="Launch Complex 9 | Taiyuan, People's Republic of China"/>
    <x v="2"/>
    <x v="2"/>
    <x v="2"/>
  </r>
  <r>
    <s v="Soyuz 2.1b/Fregat-M | OneWeb 9"/>
    <x v="0"/>
    <s v="Arianespace"/>
    <s v="Soyuz 2.1b/Fregat-M"/>
    <s v="OneWeb 9"/>
    <s v="08/21/2021 10:13 p.m."/>
    <x v="64"/>
    <s v="31/6 | Baikonur Cosmodrome, Republic of Kazakhstan"/>
    <x v="0"/>
    <x v="0"/>
    <x v="0"/>
  </r>
  <r>
    <s v="Long March 2C / YZ-1S | RSW-01 - 03"/>
    <x v="0"/>
    <s v="China Aerospace Science and Technology Corporation"/>
    <s v="Long March 2C/YZ-1S"/>
    <s v="RSW-01 - 03"/>
    <s v="08/24/2021 11:15 a.m."/>
    <x v="64"/>
    <s v="Launch Area 4 (SLS-2 / 603) | Jiuquan, People's Republic of China"/>
    <x v="2"/>
    <x v="2"/>
    <x v="2"/>
  </r>
  <r>
    <s v="Long March 3B | TJSW-7"/>
    <x v="0"/>
    <s v="China Aerospace Science and Technology Corporation"/>
    <s v="Long March 3"/>
    <s v="TJSW-7"/>
    <s v="08/24/2021 3:41 p.m."/>
    <x v="64"/>
    <s v="Launch Complex 3 ( LC-3 ) ( LA-1 ) | Xichang Satellite Launch Center, People's Republic of China"/>
    <x v="2"/>
    <x v="2"/>
    <x v="2"/>
  </r>
  <r>
    <s v="New Shepard | NS-17"/>
    <x v="0"/>
    <s v="Blue Origin"/>
    <s v="New Shepard"/>
    <s v="NS-17"/>
    <s v="08/26/2021 2:31 p.m."/>
    <x v="64"/>
    <s v="West Texas Suborbital Launch Site/ Corn Ranch | Corn Ranch, USA"/>
    <x v="1"/>
    <x v="1"/>
    <x v="1"/>
  </r>
  <r>
    <s v="Astra Rocket 3 | STP-27AD1"/>
    <x v="1"/>
    <s v="Astra Space"/>
    <s v="Astra Rocket 3"/>
    <s v="STP-27AD1"/>
    <s v="08/28/2021 10:35 p.m."/>
    <x v="64"/>
    <s v="Launch Pad 3B | Pacific Spaceport Complex, Alaska, USA"/>
    <x v="1"/>
    <x v="1"/>
    <x v="1"/>
  </r>
  <r>
    <s v="Falcon 9 Block 5 | Dragon CRS-2 SpX-23"/>
    <x v="0"/>
    <s v="SpaceX"/>
    <s v="Falcon 9"/>
    <s v="Dragon CRS-2 SpX-23"/>
    <s v="08/29/2021 7:14 a.m."/>
    <x v="64"/>
    <s v="Launch Complex 39A | Kennedy Space Center, FL, USA"/>
    <x v="1"/>
    <x v="1"/>
    <x v="1"/>
  </r>
  <r>
    <s v="Firefly Alpha | FLTA001 (Maiden Flight)"/>
    <x v="1"/>
    <s v="Firefly Aerospace"/>
    <s v="Firefly Alpha"/>
    <s v="FLTA001 (Maiden Flight)"/>
    <s v="09/03/2021 1:59 a.m."/>
    <x v="64"/>
    <s v="Space Launch Complex 2W | Vandenberg SFB, CA, USA"/>
    <x v="1"/>
    <x v="1"/>
    <x v="1"/>
  </r>
  <r>
    <s v="Long March 4C | Gaofen-5-02"/>
    <x v="0"/>
    <s v="China Aerospace Science and Technology Corporation"/>
    <s v="Long March 4C"/>
    <s v="Gaofen-5-02"/>
    <s v="09/07/2021 3:01 a.m."/>
    <x v="64"/>
    <s v="Launch Complex 9 | Taiyuan, People's Republic of China"/>
    <x v="2"/>
    <x v="2"/>
    <x v="2"/>
  </r>
  <r>
    <s v="Long March 3B | ChinaSat 9B"/>
    <x v="0"/>
    <s v="China Aerospace Science and Technology Corporation"/>
    <s v="Long March 3"/>
    <s v="ChinaSat 9B"/>
    <s v="09/09/2021 11:50 a.m."/>
    <x v="64"/>
    <s v="Launch Complex 2 (LC-2) | Xichang Satellite Launch Center, People's Republic of China"/>
    <x v="2"/>
    <x v="2"/>
    <x v="2"/>
  </r>
  <r>
    <s v="Soyuz 2.1v | Razbeg 1 (Kosmos 2551)"/>
    <x v="0"/>
    <s v="Russian Space Forces"/>
    <s v="Soyuz"/>
    <s v="Razbeg 1 (Kosmos 2551)"/>
    <s v="09/09/2021 7:59 p.m."/>
    <x v="64"/>
    <s v="43/4 (43R) | Plesetsk Cosmodrome, Russian Federation"/>
    <x v="3"/>
    <x v="3"/>
    <x v="3"/>
  </r>
  <r>
    <s v="Falcon 9 Block 5 | Starlink Group 2-1"/>
    <x v="0"/>
    <s v="SpaceX"/>
    <s v="Falcon 9"/>
    <s v="Starlink Group 2-1"/>
    <s v="09/14/2021 3:55 a.m."/>
    <x v="64"/>
    <s v="Space Launch Complex 4E | Vandenberg SFB, CA, USA"/>
    <x v="1"/>
    <x v="1"/>
    <x v="1"/>
  </r>
  <r>
    <s v="Soyuz 2.1b/Fregat-M | OneWeb 10"/>
    <x v="0"/>
    <s v="Arianespace"/>
    <s v="Soyuz 2.1b/Fregat-M"/>
    <s v="OneWeb 10"/>
    <s v="09/14/2021 6:07 p.m."/>
    <x v="64"/>
    <s v="31/6 | Baikonur Cosmodrome, Republic of Kazakhstan"/>
    <x v="0"/>
    <x v="0"/>
    <x v="0"/>
  </r>
  <r>
    <s v="Falcon 9 Block 5 | Inspiration4"/>
    <x v="0"/>
    <s v="SpaceX"/>
    <s v="Falcon 9"/>
    <s v="Inspiration4"/>
    <s v="09/16/2021 12:02 a.m."/>
    <x v="64"/>
    <s v="Launch Complex 39A | Kennedy Space Center, FL, USA"/>
    <x v="1"/>
    <x v="1"/>
    <x v="1"/>
  </r>
  <r>
    <s v="Hapith I | Test Flight"/>
    <x v="1"/>
    <s v="TiSPACE"/>
    <s v="Hapith I"/>
    <s v="Test Flight"/>
    <s v="09/16/2021 6:39 a.m."/>
    <x v="64"/>
    <s v="Pad 1 | Whalers Way Orbital Launch Complex, South Australia"/>
    <x v="6"/>
    <x v="6"/>
    <x v="6"/>
  </r>
  <r>
    <s v="Long March 7 | Tianzhou-3"/>
    <x v="0"/>
    <s v="China Aerospace Science and Technology Corporation"/>
    <s v="Long March 7"/>
    <s v="Tianzhou-3"/>
    <s v="09/20/2021 7:10 a.m."/>
    <x v="64"/>
    <s v="Wenchang | Wenchang Satellite Launch Center, People's Republic of China"/>
    <x v="2"/>
    <x v="2"/>
    <x v="2"/>
  </r>
  <r>
    <s v="Kuaizhou-1A | Jilin-1-02D"/>
    <x v="0"/>
    <s v="ExPace"/>
    <s v="Kuaizhou"/>
    <s v="Jilin-1-02D"/>
    <s v="09/27/2021 6:19 a.m."/>
    <x v="64"/>
    <s v="Unknown Pad | Jiuquan, People's Republic of China"/>
    <x v="2"/>
    <x v="2"/>
    <x v="2"/>
  </r>
  <r>
    <s v="Long March 3B/E | Shiyan 10"/>
    <x v="0"/>
    <s v="China Aerospace Science and Technology Corporation"/>
    <s v="Long March 3"/>
    <s v="Shiyan 10"/>
    <s v="09/27/2021 8:20 a.m."/>
    <x v="64"/>
    <s v="Launch Complex 3 ( LC-3 ) ( LA-1 ) | Xichang Satellite Launch Center, People's Republic of China"/>
    <x v="2"/>
    <x v="2"/>
    <x v="2"/>
  </r>
  <r>
    <s v="Atlas V 401 | Landsat 9"/>
    <x v="0"/>
    <s v="United Launch Alliance"/>
    <s v="Atlas V 401"/>
    <s v="Landsat 9"/>
    <s v="09/27/2021 6:12 p.m."/>
    <x v="64"/>
    <s v="Space Launch Complex 3E | Vandenberg SFB, CA, USA"/>
    <x v="1"/>
    <x v="1"/>
    <x v="1"/>
  </r>
  <r>
    <s v="Soyuz 2.1a | Soyuz MS-19"/>
    <x v="0"/>
    <s v="Russian Federal Space Agency (ROSCOSMOS)"/>
    <s v="Soyuz 2.1a"/>
    <s v="Soyuz MS-19"/>
    <s v="10/05/2021 8:55 a.m."/>
    <x v="64"/>
    <s v="31/6 | Baikonur Cosmodrome, Republic of Kazakhstan"/>
    <x v="0"/>
    <x v="0"/>
    <x v="0"/>
  </r>
  <r>
    <s v="New Shepard | NS-18"/>
    <x v="0"/>
    <s v="Blue Origin"/>
    <s v="New Shepard"/>
    <s v="NS-18"/>
    <s v="10/13/2021 2:49 p.m."/>
    <x v="64"/>
    <s v="West Texas Suborbital Launch Site/ Corn Ranch | Corn Ranch, USA"/>
    <x v="1"/>
    <x v="1"/>
    <x v="1"/>
  </r>
  <r>
    <s v="Soyuz 2.1b/Fregat-M | OneWeb 11"/>
    <x v="0"/>
    <s v="Arianespace"/>
    <s v="Soyuz 2.1b"/>
    <s v="OneWeb 11"/>
    <s v="10/14/2021 9:40 a.m."/>
    <x v="64"/>
    <s v="Cosmodrome Site 1S | Vostochny Cosmodrome, Siberia, Russian Federation"/>
    <x v="3"/>
    <x v="3"/>
    <x v="3"/>
  </r>
  <r>
    <s v="Long March 2D | Xihe (CHASE)"/>
    <x v="0"/>
    <s v="China Aerospace Science and Technology Corporation"/>
    <s v="Long March 2D"/>
    <s v="Xihe (CHASE)"/>
    <s v="10/14/2021 10:51 a.m."/>
    <x v="64"/>
    <s v="Launch Complex 9 | Taiyuan, People's Republic of China"/>
    <x v="2"/>
    <x v="2"/>
    <x v="2"/>
  </r>
  <r>
    <s v="Long March 2F/G | Shenzhou 13"/>
    <x v="0"/>
    <s v="China Aerospace Science and Technology Corporation"/>
    <s v="Long March 2"/>
    <s v="Shenzhou 13"/>
    <s v="10/15/2021 4:23 p.m."/>
    <x v="64"/>
    <s v="Launch Area 4 (SLS-1 / 921) | Jiuquan, People's Republic of China"/>
    <x v="2"/>
    <x v="2"/>
    <x v="2"/>
  </r>
  <r>
    <s v="Atlas V 401 | Lucy"/>
    <x v="0"/>
    <s v="United Launch Alliance"/>
    <s v="Atlas V 401"/>
    <s v="Lucy"/>
    <s v="10/16/2021 9:34 a.m."/>
    <x v="64"/>
    <s v="Space Launch Complex 41 | Cape Canaveral, FL, USA"/>
    <x v="1"/>
    <x v="1"/>
    <x v="1"/>
  </r>
  <r>
    <s v="Nuri | Flight Test"/>
    <x v="1"/>
    <s v="Korea Aerospace Research Institute"/>
    <s v="Nuri"/>
    <s v="Flight Test"/>
    <s v="10/21/2021 8 a.m."/>
    <x v="64"/>
    <s v="LC-2 | Naro Space Center, South Korea"/>
    <x v="16"/>
    <x v="16"/>
    <x v="16"/>
  </r>
  <r>
    <s v="Long March 3B | Shijian 21"/>
    <x v="0"/>
    <s v="China Aerospace Science and Technology Corporation"/>
    <s v="Long March 3"/>
    <s v="Shijian 21"/>
    <s v="10/24/2021 1:27 a.m."/>
    <x v="64"/>
    <s v="Launch Complex 2 (LC-2) | Xichang Satellite Launch Center, People's Republic of China"/>
    <x v="2"/>
    <x v="2"/>
    <x v="2"/>
  </r>
  <r>
    <s v="Ariane 5 ECA+ | SES-17 &amp; Syracuse 4A"/>
    <x v="0"/>
    <s v="Arianespace"/>
    <s v="Ariane 5 ECA+"/>
    <s v="SES-17 &amp; Syracuse 4A"/>
    <s v="10/24/2021 2:10 a.m."/>
    <x v="64"/>
    <s v="Ariane Launch Area 3 | Kourou, French Guiana"/>
    <x v="7"/>
    <x v="7"/>
    <x v="7"/>
  </r>
  <r>
    <s v="H-IIA 202 | QZS-1R"/>
    <x v="0"/>
    <s v="Mitsubishi Heavy Industries"/>
    <s v="H-IIA 202"/>
    <s v="QZS-1R"/>
    <s v="10/26/2021 2:19 a.m."/>
    <x v="64"/>
    <s v="Yoshinobu Launch Complex | Tanegashima, Japan"/>
    <x v="5"/>
    <x v="5"/>
    <x v="5"/>
  </r>
  <r>
    <s v="Kuaizhou-1A | Jilin-1-02F"/>
    <x v="0"/>
    <s v="ExPace"/>
    <s v="Kuaizhou"/>
    <s v="Jilin-1-02F"/>
    <s v="10/27/2021 6:19 a.m."/>
    <x v="64"/>
    <s v="Unknown Pad | Jiuquan, People's Republic of China"/>
    <x v="2"/>
    <x v="2"/>
    <x v="2"/>
  </r>
  <r>
    <s v="Soyuz 2.1a | Progress MS-18 (79P)"/>
    <x v="0"/>
    <s v="Russian Federal Space Agency (ROSCOSMOS)"/>
    <s v="Soyuz 2.1a"/>
    <s v="Progress MS-18 (79P)"/>
    <s v="10/28/2021 midnight"/>
    <x v="64"/>
    <s v="31/6 | Baikonur Cosmodrome, Republic of Kazakhstan"/>
    <x v="0"/>
    <x v="0"/>
    <x v="0"/>
  </r>
  <r>
    <s v="Long March 2C/YZ-1S | Yaogan-32-02"/>
    <x v="0"/>
    <s v="China Aerospace Science and Technology Corporation"/>
    <s v="Long March 2C/YZ-1S"/>
    <s v="Yaogan-32-02"/>
    <s v="11/03/2021 7:43 a.m."/>
    <x v="64"/>
    <s v="Launch Area 4 (SLS-2 / 603) | Jiuquan, People's Republic of China"/>
    <x v="2"/>
    <x v="2"/>
    <x v="2"/>
  </r>
  <r>
    <s v="Long March 6 | SDGSAT-1"/>
    <x v="0"/>
    <s v="China Aerospace Science and Technology Corporation"/>
    <s v="Long March 6"/>
    <s v="SDGSAT-1"/>
    <s v="11/05/2021 2:19 a.m."/>
    <x v="64"/>
    <s v="Launch Complex 16 | Taiyuan, People's Republic of China"/>
    <x v="2"/>
    <x v="2"/>
    <x v="2"/>
  </r>
  <r>
    <s v="Long March 2D | Yaogan 35 A/B/C"/>
    <x v="0"/>
    <s v="China Aerospace Science and Technology Corporation"/>
    <s v="Long March 2D"/>
    <s v="Yaogan 35 A/B/C"/>
    <s v="11/06/2021 3 a.m."/>
    <x v="64"/>
    <s v="Launch Complex 3 ( LC-3 ) ( LA-1 ) | Xichang Satellite Launch Center, People's Republic of China"/>
    <x v="2"/>
    <x v="2"/>
    <x v="2"/>
  </r>
  <r>
    <s v="Epsilon | RAISE-2 &amp; Others"/>
    <x v="0"/>
    <s v="Japan Aerospace Exploration Agency"/>
    <s v="Epsilon"/>
    <s v="RAISE-2 &amp; Others"/>
    <s v="11/09/2021 12:55 a.m."/>
    <x v="64"/>
    <s v="M-V Pad | Uchinoura Space Center, Japan"/>
    <x v="5"/>
    <x v="5"/>
    <x v="5"/>
  </r>
  <r>
    <s v="Falcon 9 Block 5 | Crew-3"/>
    <x v="0"/>
    <s v="SpaceX"/>
    <s v="Falcon 9"/>
    <s v="Crew-3"/>
    <s v="11/11/2021 2:03 a.m."/>
    <x v="64"/>
    <s v="Launch Complex 39A | Kennedy Space Center, FL, USA"/>
    <x v="1"/>
    <x v="1"/>
    <x v="1"/>
  </r>
  <r>
    <s v="Falcon 9 Block 5 | Starlink Group 4-1"/>
    <x v="0"/>
    <s v="SpaceX"/>
    <s v="Falcon 9"/>
    <s v="Starlink Group 4-1"/>
    <s v="11/13/2021 12:19 p.m."/>
    <x v="64"/>
    <s v="Space Launch Complex 40 | Cape Canaveral, FL, USA"/>
    <x v="1"/>
    <x v="1"/>
    <x v="1"/>
  </r>
  <r>
    <s v="Vega | CERES"/>
    <x v="0"/>
    <s v="Arianespace"/>
    <s v="Vega"/>
    <s v="CERES"/>
    <s v="11/16/2021 9:27 a.m."/>
    <x v="64"/>
    <s v="Ariane Launch Area 1 | Kourou, French Guiana"/>
    <x v="7"/>
    <x v="7"/>
    <x v="7"/>
  </r>
  <r>
    <s v="Electron | Love At First Insight"/>
    <x v="0"/>
    <s v="Rocket Lab Ltd"/>
    <s v="Electron"/>
    <s v="Love At First Insight"/>
    <s v="11/18/2021 1:38 a.m."/>
    <x v="64"/>
    <s v="Rocket Lab Launch Complex 1A | Onenui Station, Mahia Peninsula, New Zealand"/>
    <x v="17"/>
    <x v="17"/>
    <x v="17"/>
  </r>
  <r>
    <s v="Long March 4B | Gaofen-11-03"/>
    <x v="0"/>
    <s v="China Aerospace Science and Technology Corporation"/>
    <s v="Long March 4B"/>
    <s v="Gaofen-11-03"/>
    <s v="11/20/2021 1:51 a.m."/>
    <x v="64"/>
    <s v="Launch Complex 9 | Taiyuan, People's Republic of China"/>
    <x v="2"/>
    <x v="2"/>
    <x v="2"/>
  </r>
  <r>
    <s v="Astra Rocket 3 | STP-27AD2"/>
    <x v="0"/>
    <s v="Astra Space"/>
    <s v="Astra Rocket 3"/>
    <s v="STP-27AD2"/>
    <s v="11/20/2021 6:16 a.m."/>
    <x v="64"/>
    <s v="Launch Pad 3B | Pacific Spaceport Complex, Alaska, USA"/>
    <x v="1"/>
    <x v="1"/>
    <x v="1"/>
  </r>
  <r>
    <s v="Long March 4C | Gaofen-3 02"/>
    <x v="0"/>
    <s v="China Aerospace Science and Technology Corporation"/>
    <s v="Long March 4C"/>
    <s v="Gaofen-3 02"/>
    <s v="11/22/2021 11:45 p.m."/>
    <x v="64"/>
    <s v="Launch Area 4 (SLS-2 / 603) | Jiuquan, People's Republic of China"/>
    <x v="2"/>
    <x v="2"/>
    <x v="2"/>
  </r>
  <r>
    <s v="Falcon 9 Block 5 | Double Asteroid Redirection Test (DART)"/>
    <x v="0"/>
    <s v="SpaceX"/>
    <s v="Falcon 9"/>
    <s v="Double Asteroid Redirection Test (DART)"/>
    <s v="11/24/2021 6:21 a.m."/>
    <x v="64"/>
    <s v="Space Launch Complex 4E | Vandenberg SFB, CA, USA"/>
    <x v="1"/>
    <x v="1"/>
    <x v="1"/>
  </r>
  <r>
    <s v="Soyuz 2.1b | Uzlovoy Module (UM) &quot;Prichal&quot;"/>
    <x v="0"/>
    <s v="Russian Federal Space Agency (ROSCOSMOS)"/>
    <s v="Soyuz 2.1b"/>
    <s v="Uzlovoy Module (UM) &quot;Prichal&quot;"/>
    <s v="11/24/2021 1:06 p.m."/>
    <x v="64"/>
    <s v="31/6 | Baikonur Cosmodrome, Republic of Kazakhstan"/>
    <x v="0"/>
    <x v="0"/>
    <x v="0"/>
  </r>
  <r>
    <s v="Kuaizhou-1A | Shiyan 11"/>
    <x v="0"/>
    <s v="ExPace"/>
    <s v="Kuaizhou"/>
    <s v="Shiyan 11"/>
    <s v="11/24/2021 11:41 p.m."/>
    <x v="64"/>
    <s v="Unknown Pad | Jiuquan, People's Republic of China"/>
    <x v="2"/>
    <x v="2"/>
    <x v="2"/>
  </r>
  <r>
    <s v="Soyuz 2.1b/Fregat | EKS 5 (Tundra 5) (Kosmos 2552)"/>
    <x v="0"/>
    <s v="Russian Space Forces"/>
    <s v="Soyuz 2.1b/Fregat"/>
    <s v="Kosmos 2552 (EKS 5/Tundra 5)"/>
    <s v="11/25/2021 1:09 a.m."/>
    <x v="64"/>
    <s v="43/4 (43R) | Plesetsk Cosmodrome, Russian Federation"/>
    <x v="3"/>
    <x v="3"/>
    <x v="3"/>
  </r>
  <r>
    <s v="Long March 3B | ChinaSat 1D"/>
    <x v="0"/>
    <s v="China Aerospace Science and Technology Corporation"/>
    <s v="Long March 3"/>
    <s v="ChinaSat 1D"/>
    <s v="11/26/2021 4:40 p.m."/>
    <x v="64"/>
    <s v="Launch Complex 2 (LC-2) | Xichang Satellite Launch Center, People's Republic of China"/>
    <x v="2"/>
    <x v="2"/>
    <x v="2"/>
  </r>
  <r>
    <s v="Falcon 9 Block 5 | Starlink Group 4-3"/>
    <x v="0"/>
    <s v="SpaceX"/>
    <s v="Falcon 9"/>
    <s v="Starlink Group 4-3"/>
    <s v="12/02/2021 11:12 p.m."/>
    <x v="64"/>
    <s v="Space Launch Complex 40 | Cape Canaveral, FL, USA"/>
    <x v="1"/>
    <x v="1"/>
    <x v="1"/>
  </r>
  <r>
    <s v="Soyuz STB/Fregat | 2 x Galileo"/>
    <x v="0"/>
    <s v="Arianespace"/>
    <s v="Soyuz STB"/>
    <s v="2 x Galileo"/>
    <s v="12/05/2021 12:19 a.m."/>
    <x v="64"/>
    <s v="Soyuz Launch Complex | Kourou, French Guiana"/>
    <x v="7"/>
    <x v="7"/>
    <x v="7"/>
  </r>
  <r>
    <s v="Ceres-1 | Golden Bauhinia 1-03 and others"/>
    <x v="0"/>
    <s v="Galactic Energy"/>
    <s v="Ceres-1"/>
    <s v="Golden Bauhinia 1-03 and others"/>
    <s v="12/07/2021 4:12 a.m."/>
    <x v="64"/>
    <s v="Unknown Pad | Jiuquan, People's Republic of China"/>
    <x v="2"/>
    <x v="2"/>
    <x v="2"/>
  </r>
  <r>
    <s v="Atlas V 551 | STP-3"/>
    <x v="0"/>
    <s v="United Launch Alliance"/>
    <s v="Atlas V 551"/>
    <s v="STP-3"/>
    <s v="12/07/2021 10:19 a.m."/>
    <x v="64"/>
    <s v="Space Launch Complex 41 | Cape Canaveral, FL, USA"/>
    <x v="1"/>
    <x v="1"/>
    <x v="1"/>
  </r>
  <r>
    <s v="Soyuz 2.1a | Soyuz MS-20"/>
    <x v="0"/>
    <s v="Russian Federal Space Agency (ROSCOSMOS)"/>
    <s v="Soyuz 2.1a"/>
    <s v="Soyuz MS-20"/>
    <s v="12/08/2021 7:38 a.m."/>
    <x v="64"/>
    <s v="31/6 | Baikonur Cosmodrome, Republic of Kazakhstan"/>
    <x v="0"/>
    <x v="0"/>
    <x v="0"/>
  </r>
  <r>
    <s v="Electron | A Data With Destiny"/>
    <x v="0"/>
    <s v="Rocket Lab Ltd"/>
    <s v="Electron"/>
    <s v="A Data With Destiny"/>
    <s v="12/09/2021 12:02 a.m."/>
    <x v="64"/>
    <s v="Rocket Lab Launch Complex 1A | Onenui Station, Mahia Peninsula, New Zealand"/>
    <x v="17"/>
    <x v="17"/>
    <x v="17"/>
  </r>
  <r>
    <s v="Falcon 9 Block 5 | X-Ray Polarimetry Explorer (IXPE)"/>
    <x v="0"/>
    <s v="SpaceX"/>
    <s v="Falcon 9"/>
    <s v="IXPE"/>
    <s v="12/09/2021 6 a.m."/>
    <x v="64"/>
    <s v="Launch Complex 39A | Kennedy Space Center, FL, USA"/>
    <x v="1"/>
    <x v="1"/>
    <x v="1"/>
  </r>
  <r>
    <s v="Long March 4B | Shijian 6 Group 05"/>
    <x v="0"/>
    <s v="China Aerospace Science and Technology Corporation"/>
    <s v="Long March 4B"/>
    <s v="Shijian 6 Group 05"/>
    <s v="12/10/2021 12:11 a.m."/>
    <x v="64"/>
    <s v="Launch Area 4 (SLS-2 / 603) | Jiuquan, People's Republic of China"/>
    <x v="2"/>
    <x v="2"/>
    <x v="2"/>
  </r>
  <r>
    <s v="New Shepard | NS-19"/>
    <x v="0"/>
    <s v="Blue Origin"/>
    <s v="New Shepard"/>
    <s v="NS-19"/>
    <s v="12/11/2021 3 p.m."/>
    <x v="64"/>
    <s v="West Texas Suborbital Launch Site/ Corn Ranch | Corn Ranch, USA"/>
    <x v="1"/>
    <x v="1"/>
    <x v="1"/>
  </r>
  <r>
    <s v="Proton-M/Briz-M | Ekspress-AMU3 &amp; AMU7"/>
    <x v="0"/>
    <s v="Khrunichev State Research and Production Space Center"/>
    <s v="Proton-M Briz-M"/>
    <s v="Ekspress-AMU3 &amp; AMU7"/>
    <s v="12/13/2021 12:07 p.m."/>
    <x v="64"/>
    <s v="200/39 (200L) | Baikonur Cosmodrome, Republic of Kazakhstan"/>
    <x v="0"/>
    <x v="0"/>
    <x v="0"/>
  </r>
  <r>
    <s v="Long March 3B | Tianlian 2-02"/>
    <x v="0"/>
    <s v="China Aerospace Science and Technology Corporation"/>
    <s v="Long March 3"/>
    <s v="Tianlian 2-02"/>
    <s v="12/13/2021 4:09 p.m."/>
    <x v="64"/>
    <s v="Launch Complex 3 ( LC-3 ) ( LA-1 ) | Xichang Satellite Launch Center, People's Republic of China"/>
    <x v="2"/>
    <x v="2"/>
    <x v="2"/>
  </r>
  <r>
    <s v="Kuaizhou 1A | GeeSat x2"/>
    <x v="1"/>
    <s v="ExPace"/>
    <s v="Kuaizhou"/>
    <s v="GeeSAT X 2"/>
    <s v="12/15/2021 2 a.m."/>
    <x v="64"/>
    <s v="Unknown Pad | Jiuquan, People's Republic of China"/>
    <x v="2"/>
    <x v="2"/>
    <x v="2"/>
  </r>
  <r>
    <s v="Falcon 9 Block 5 | Starlink Group 4-4"/>
    <x v="0"/>
    <s v="SpaceX"/>
    <s v="Falcon 9"/>
    <s v="Starlink Group 4-4"/>
    <s v="12/18/2021 12:41 p.m."/>
    <x v="64"/>
    <s v="Space Launch Complex 4E | Vandenberg SFB, CA, USA"/>
    <x v="1"/>
    <x v="1"/>
    <x v="1"/>
  </r>
  <r>
    <s v="Falcon 9 Block 5 | Türksat 5B"/>
    <x v="0"/>
    <s v="SpaceX"/>
    <s v="Falcon 9"/>
    <s v="Türksat 5B"/>
    <s v="12/19/2021 3:58 a.m."/>
    <x v="64"/>
    <s v="Space Launch Complex 40 | Cape Canaveral, FL, USA"/>
    <x v="1"/>
    <x v="1"/>
    <x v="1"/>
  </r>
  <r>
    <s v="Falcon 9 Block 5 | Dragon CRS-2 SpX-24"/>
    <x v="0"/>
    <s v="SpaceX"/>
    <s v="Falcon 9"/>
    <s v="Dragon CRS-2 SpX-24"/>
    <s v="12/21/2021 10:07 a.m."/>
    <x v="64"/>
    <s v="Launch Complex 39A | Kennedy Space Center, FL, USA"/>
    <x v="1"/>
    <x v="1"/>
    <x v="1"/>
  </r>
  <r>
    <s v="H-IIA 204 | Inmarsat-6 F1"/>
    <x v="0"/>
    <s v="Mitsubishi Heavy Industries"/>
    <s v="H-IIA"/>
    <s v="Inmarsat-6 F1"/>
    <s v="12/22/2021 3:32 p.m."/>
    <x v="64"/>
    <s v="Yoshinobu Launch Complex | Tanegashima, Japan"/>
    <x v="5"/>
    <x v="5"/>
    <x v="5"/>
  </r>
  <r>
    <s v="Long March 7A | Shiyan 12-01 &amp; 02"/>
    <x v="0"/>
    <s v="China Aerospace Science and Technology Corporation"/>
    <s v="Long March 7A"/>
    <s v="Shiyan 12-01 &amp; 02"/>
    <s v="12/23/2021 10:12 a.m."/>
    <x v="64"/>
    <s v="201 | Wenchang Satellite Launch Center, People's Republic of China"/>
    <x v="2"/>
    <x v="2"/>
    <x v="2"/>
  </r>
  <r>
    <s v="Ariane 5 ECA+ | James Webb Space Telescope (JWST)"/>
    <x v="0"/>
    <s v="Arianespace"/>
    <s v="Ariane 5 ECA+"/>
    <s v="James Webb Space Telescope (JWST)"/>
    <s v="12/25/2021 12:20 p.m."/>
    <x v="64"/>
    <s v="Ariane Launch Area 3 | Kourou, French Guiana"/>
    <x v="7"/>
    <x v="7"/>
    <x v="7"/>
  </r>
  <r>
    <s v="Long March 4C | Ziyuan 1-02E &amp; CAS-9"/>
    <x v="0"/>
    <s v="China Aerospace Science and Technology Corporation"/>
    <s v="Long March 4C"/>
    <s v="Zhiyuan 1-02E"/>
    <s v="12/26/2021 3:11 a.m."/>
    <x v="64"/>
    <s v="Launch Complex 9 | Taiyuan, People's Republic of China"/>
    <x v="2"/>
    <x v="2"/>
    <x v="2"/>
  </r>
  <r>
    <s v="Soyuz 2.1b/Fregat-M | OneWeb 12"/>
    <x v="0"/>
    <s v="Arianespace"/>
    <s v="Soyuz 2.1b/Fregat-M"/>
    <s v="OneWeb 12"/>
    <s v="12/27/2021 1:10 p.m."/>
    <x v="64"/>
    <s v="31/6 | Baikonur Cosmodrome, Republic of Kazakhstan"/>
    <x v="0"/>
    <x v="0"/>
    <x v="0"/>
  </r>
  <r>
    <s v="Angara A5/Persey | Dummy payload"/>
    <x v="1"/>
    <s v="Khrunichev State Research and Production Space Center"/>
    <s v="Angara A5/Persey"/>
    <s v="Dummy payload"/>
    <s v="12/27/2021 7 p.m."/>
    <x v="64"/>
    <s v="35/1 | Plesetsk Cosmodrome, Russian Federation"/>
    <x v="3"/>
    <x v="3"/>
    <x v="3"/>
  </r>
  <r>
    <s v="Long March 2D | Tianhui 4"/>
    <x v="0"/>
    <s v="China Aerospace Science and Technology Corporation"/>
    <s v="Long March 2D"/>
    <s v="Tianhui 4"/>
    <s v="12/29/2021 11:13 a.m."/>
    <x v="64"/>
    <s v="Launch Area 4 (SLS-2 / 603) | Jiuquan, People's Republic of China"/>
    <x v="2"/>
    <x v="2"/>
    <x v="2"/>
  </r>
  <r>
    <s v="Long March 3B | TJSW-9"/>
    <x v="0"/>
    <s v="China Aerospace Science and Technology Corporation"/>
    <s v="Long March 3"/>
    <s v="TJSW-9"/>
    <s v="12/29/2021 4:43 p.m."/>
    <x v="64"/>
    <s v="Launch Complex 2 (LC-2) | Xichang Satellite Launch Center, People's Republic of China"/>
    <x v="2"/>
    <x v="2"/>
    <x v="2"/>
  </r>
  <r>
    <s v="Simorgh | 3 unknown payloads"/>
    <x v="1"/>
    <s v="Iranian Space Agency"/>
    <s v="Simorgh"/>
    <s v="3 unknown payloads"/>
    <s v="12/30/2021 3:30 a.m."/>
    <x v="64"/>
    <s v="Imam Khomeini Spaceport | Semnan Space Center, Islamic Republic of Iran"/>
    <x v="15"/>
    <x v="15"/>
    <x v="15"/>
  </r>
  <r>
    <s v="Falcon 9 Block 5 | Starlink Group 4-5"/>
    <x v="0"/>
    <s v="SpaceX"/>
    <s v="Falcon 9"/>
    <s v="Starlink Group 4-5"/>
    <s v="01/06/2022 9:49 p.m."/>
    <x v="65"/>
    <s v="Launch Complex 39A | Kennedy Space Center, FL, USA"/>
    <x v="1"/>
    <x v="1"/>
    <x v="1"/>
  </r>
  <r>
    <s v="Falcon 9 Block 5 | Transporter 3 (Dedicated SSO Rideshare)"/>
    <x v="0"/>
    <s v="SpaceX"/>
    <s v="Falcon 9"/>
    <s v="Transporter 3 (Dedicated SSO Rideshare)"/>
    <s v="01/13/2022 3:25 p.m."/>
    <x v="65"/>
    <s v="Space Launch Complex 40 | Cape Canaveral, FL, USA"/>
    <x v="1"/>
    <x v="1"/>
    <x v="1"/>
  </r>
  <r>
    <s v="LauncherOne | Above the Clouds"/>
    <x v="0"/>
    <s v="Virgin Orbit"/>
    <s v="LauncherOne"/>
    <s v="Above the Clouds"/>
    <s v="01/13/2022 10:52 p.m."/>
    <x v="65"/>
    <s v="Mojave Air and Space Port | Air launch to orbit"/>
    <x v="1"/>
    <x v="1"/>
    <x v="1"/>
  </r>
  <r>
    <s v="Long March 2D | Shiyan 13"/>
    <x v="0"/>
    <s v="China Aerospace Science and Technology Corporation"/>
    <s v="Long March 2D"/>
    <s v="Shiyan 13"/>
    <s v="01/17/2022 2:35 a.m."/>
    <x v="65"/>
    <s v="Launch Complex 9 | Taiyuan, People's Republic of China"/>
    <x v="2"/>
    <x v="2"/>
    <x v="2"/>
  </r>
  <r>
    <s v="Falcon 9 Block 5 | Starlink Group 4-6"/>
    <x v="0"/>
    <s v="SpaceX"/>
    <s v="Falcon 9"/>
    <s v="Starlink Group 4-6"/>
    <s v="01/19/2022 2:02 a.m."/>
    <x v="65"/>
    <s v="Launch Complex 39A | Kennedy Space Center, FL, USA"/>
    <x v="1"/>
    <x v="1"/>
    <x v="1"/>
  </r>
  <r>
    <s v="Atlas V 511 | USSF-8"/>
    <x v="0"/>
    <s v="United Launch Alliance"/>
    <s v="Atlas V 511"/>
    <s v="USSF-8"/>
    <s v="01/21/2022 7 p.m."/>
    <x v="65"/>
    <s v="Space Launch Complex 41 | Cape Canaveral, FL, USA"/>
    <x v="1"/>
    <x v="1"/>
    <x v="1"/>
  </r>
  <r>
    <s v="Long March 4C | L-SAR 01A"/>
    <x v="0"/>
    <s v="China Aerospace Science and Technology Corporation"/>
    <s v="Long March 4C"/>
    <s v="L-SAR 01A"/>
    <s v="01/25/2022 11:44 p.m."/>
    <x v="65"/>
    <s v="Launch Area 4 (SLS-2 / 603) | Jiuquan, People's Republic of China"/>
    <x v="2"/>
    <x v="2"/>
    <x v="2"/>
  </r>
  <r>
    <s v="Falcon 9 Block 5 | CSG-2"/>
    <x v="0"/>
    <s v="SpaceX"/>
    <s v="Falcon 9"/>
    <s v="CSG-2"/>
    <s v="01/31/2022 11:11 p.m."/>
    <x v="65"/>
    <s v="Space Launch Complex 40 | Cape Canaveral, FL, USA"/>
    <x v="1"/>
    <x v="1"/>
    <x v="1"/>
  </r>
  <r>
    <s v="Falcon 9 Block 5 | NROL-87"/>
    <x v="0"/>
    <s v="SpaceX"/>
    <s v="Falcon 9"/>
    <s v="NROL 87"/>
    <s v="02/02/2022 8:27 p.m."/>
    <x v="65"/>
    <s v="Space Launch Complex 4E | Vandenberg SFB, CA, USA"/>
    <x v="1"/>
    <x v="1"/>
    <x v="1"/>
  </r>
  <r>
    <s v="Falcon 9 Block 5 | Starlink Group 4-7"/>
    <x v="0"/>
    <s v="SpaceX"/>
    <s v="Falcon 9"/>
    <s v="Starlink Group 4-7"/>
    <s v="02/03/2022 6:13 p.m."/>
    <x v="65"/>
    <s v="Launch Complex 39A | Kennedy Space Center, FL, USA"/>
    <x v="1"/>
    <x v="1"/>
    <x v="1"/>
  </r>
  <r>
    <s v="Soyuz 2.1a/Fregat-M | Neitron (Kosmos 2553)"/>
    <x v="0"/>
    <s v="Russian Space Forces"/>
    <s v="Soyuz 2.1a/Fregat-M"/>
    <s v="Neitron (Kosmos 2553)"/>
    <s v="02/05/2022 7 a.m."/>
    <x v="65"/>
    <s v="43/4 (43R) | Plesetsk Cosmodrome, Russian Federation"/>
    <x v="3"/>
    <x v="3"/>
    <x v="3"/>
  </r>
  <r>
    <s v="Soyuz STB/Fregat | OneWeb 13"/>
    <x v="0"/>
    <s v="Arianespace"/>
    <s v="Soyuz STB"/>
    <s v="OneWeb 13"/>
    <s v="02/10/2022 6:09 p.m."/>
    <x v="65"/>
    <s v="Soyuz Launch Complex | Kourou, French Guiana"/>
    <x v="7"/>
    <x v="7"/>
    <x v="7"/>
  </r>
  <r>
    <s v="Astra Rocket 3 | ELaNa 41"/>
    <x v="1"/>
    <s v="Astra Space"/>
    <s v="Astra Rocket 3"/>
    <s v="ELaNa 41"/>
    <s v="02/10/2022 8 p.m."/>
    <x v="65"/>
    <s v="Space Launch Complex 46 | Cape Canaveral, FL, USA"/>
    <x v="1"/>
    <x v="1"/>
    <x v="1"/>
  </r>
  <r>
    <s v="PSLV-XL | EOS-4 (RISAT-1A)"/>
    <x v="0"/>
    <s v="Indian Space Research Organization"/>
    <s v="PSLV-XL"/>
    <s v="EOS-4 (RISAT-1A)"/>
    <s v="02/14/2022 12:29 a.m."/>
    <x v="65"/>
    <s v="Satish Dhawan Space Centre First Launch Pad | Satish Dhawan Space Centre, India"/>
    <x v="8"/>
    <x v="8"/>
    <x v="8"/>
  </r>
  <r>
    <s v="Soyuz 2.1a | Progress MS-19 (80P)"/>
    <x v="0"/>
    <s v="Russian Federal Space Agency (ROSCOSMOS)"/>
    <s v="Soyuz 2.1a"/>
    <s v="Progress MS-19 (80P)"/>
    <s v="02/15/2022 4:25 a.m."/>
    <x v="65"/>
    <s v="31/6 | Baikonur Cosmodrome, Republic of Kazakhstan"/>
    <x v="0"/>
    <x v="0"/>
    <x v="0"/>
  </r>
  <r>
    <s v="Antares 230+ | Cygnus CRS-2 NG-17 (S.S. Piers Sellers)"/>
    <x v="0"/>
    <s v="Northrop Grumman Space Systems"/>
    <s v="Antares 230+"/>
    <s v="Cygnus CRS-2 NG-17 (S.S. Piers Sellers)"/>
    <s v="02/19/2022 5:40 p.m."/>
    <x v="65"/>
    <s v="Launch Area 0 A | Wallops Island, Virginia, USA"/>
    <x v="1"/>
    <x v="1"/>
    <x v="1"/>
  </r>
  <r>
    <s v="Falcon 9 Block 5 | Starlink Group 4-8"/>
    <x v="0"/>
    <s v="SpaceX"/>
    <s v="Falcon 9"/>
    <s v="Starlink Group 4-8"/>
    <s v="02/21/2022 2:44 p.m."/>
    <x v="65"/>
    <s v="Space Launch Complex 40 | Cape Canaveral, FL, USA"/>
    <x v="1"/>
    <x v="1"/>
    <x v="1"/>
  </r>
  <r>
    <s v="Falcon 9 Block 5 | Starlink Group 4-11"/>
    <x v="0"/>
    <s v="SpaceX"/>
    <s v="Falcon 9"/>
    <s v="Starlink Group 4-11"/>
    <s v="02/25/2022 5:12 p.m."/>
    <x v="65"/>
    <s v="Space Launch Complex 4E | Vandenberg SFB, CA, USA"/>
    <x v="1"/>
    <x v="1"/>
    <x v="1"/>
  </r>
  <r>
    <s v="Long March 4C | L-SAR 01B"/>
    <x v="0"/>
    <s v="China Aerospace Science and Technology Corporation"/>
    <s v="Long March 4C"/>
    <s v="L-SAR 01B"/>
    <s v="02/26/2022 11:44 p.m."/>
    <x v="65"/>
    <s v="Launch Area 4 (SLS-2 / 603) | Jiuquan, People's Republic of China"/>
    <x v="2"/>
    <x v="2"/>
    <x v="2"/>
  </r>
  <r>
    <s v="Long March 8 (Core Only) | Hainan-1 to 4 and Others"/>
    <x v="0"/>
    <s v="China Aerospace Science and Technology Corporation"/>
    <s v="Long March 8 (Core Only)"/>
    <s v="—"/>
    <s v="02/27/2022 3:06 a.m."/>
    <x v="65"/>
    <s v="201 | Wenchang Satellite Launch Center, People's Republic of China"/>
    <x v="2"/>
    <x v="2"/>
    <x v="2"/>
  </r>
  <r>
    <s v="Electron | The Owl’s Night Continues"/>
    <x v="0"/>
    <s v="Rocket Lab Ltd"/>
    <s v="Electron"/>
    <s v="StriX-β (The Owl’s Night Continues)"/>
    <s v="02/28/2022 8:37 p.m."/>
    <x v="65"/>
    <s v="Rocket Lab Launch Complex 1B | Onenui Station, Mahia Peninsula, New Zealand"/>
    <x v="17"/>
    <x v="17"/>
    <x v="17"/>
  </r>
  <r>
    <s v="Atlas V 541 | GOES-T"/>
    <x v="0"/>
    <s v="United Launch Alliance"/>
    <s v="Atlas V 541"/>
    <s v="GOES-T"/>
    <s v="03/01/2022 9:38 p.m."/>
    <x v="65"/>
    <s v="Space Launch Complex 41 | Cape Canaveral, FL, USA"/>
    <x v="1"/>
    <x v="1"/>
    <x v="1"/>
  </r>
  <r>
    <s v="Falcon 9 Block 5 | Starlink Group 4-9"/>
    <x v="0"/>
    <s v="SpaceX"/>
    <s v="Falcon 9"/>
    <s v="Starlink Group 4-9"/>
    <s v="03/03/2022 2:25 p.m."/>
    <x v="65"/>
    <s v="Launch Complex 39A | Kennedy Space Center, FL, USA"/>
    <x v="1"/>
    <x v="1"/>
    <x v="1"/>
  </r>
  <r>
    <s v="Long March 2C | Yinhe-1 (x6)"/>
    <x v="0"/>
    <s v="China Aerospace Science and Technology Corporation"/>
    <s v="Long March 2"/>
    <s v="Yinhe-1 (x6)"/>
    <s v="03/05/2022 6:01 a.m."/>
    <x v="65"/>
    <s v="Launch Complex 3 ( LC-3 ) ( LA-1 ) | Xichang Satellite Launch Center, People's Republic of China"/>
    <x v="2"/>
    <x v="2"/>
    <x v="2"/>
  </r>
  <r>
    <s v="Qased | Noor-2"/>
    <x v="0"/>
    <s v="Islamic Revolutionary Guard Corps Aerospace Force"/>
    <s v="Qased"/>
    <s v="Noor-2"/>
    <s v="03/08/2022 5:06 a.m."/>
    <x v="65"/>
    <s v="Unknown Pad | Shahrud Missile Test Site, Islamic Republic of Iran"/>
    <x v="15"/>
    <x v="15"/>
    <x v="15"/>
  </r>
  <r>
    <s v="Falcon 9 Block 5 | Starlink Group 4-10"/>
    <x v="0"/>
    <s v="SpaceX"/>
    <s v="Falcon 9"/>
    <s v="Starlink Group 4-10"/>
    <s v="03/09/2022 1:45 p.m."/>
    <x v="65"/>
    <s v="Space Launch Complex 40 | Cape Canaveral, FL, USA"/>
    <x v="1"/>
    <x v="1"/>
    <x v="1"/>
  </r>
  <r>
    <s v="Astra Rocket 3 | Spaceflight Astra-1"/>
    <x v="0"/>
    <s v="Astra Space"/>
    <s v="Astra Rocket 3"/>
    <s v="Spaceflight Astra-1"/>
    <s v="03/15/2022 4:22 p.m."/>
    <x v="65"/>
    <s v="Launch Pad 3B | Pacific Spaceport Complex, Alaska, USA"/>
    <x v="1"/>
    <x v="1"/>
    <x v="1"/>
  </r>
  <r>
    <s v="Long March 4C | Yaogan 34-02"/>
    <x v="0"/>
    <s v="China Aerospace Science and Technology Corporation"/>
    <s v="Long March 4C"/>
    <s v="Yaogan 34-02"/>
    <s v="03/17/2022 7:09 a.m."/>
    <x v="65"/>
    <s v="Launch Area 4 (SLS-2 / 603) | Jiuquan, People's Republic of China"/>
    <x v="2"/>
    <x v="2"/>
    <x v="2"/>
  </r>
  <r>
    <s v="Soyuz 2.1a | Soyuz MS-21"/>
    <x v="0"/>
    <s v="Russian Federal Space Agency (ROSCOSMOS)"/>
    <s v="Soyuz 2.1a"/>
    <s v="Soyuz MS-21"/>
    <s v="03/18/2022 3:55 p.m."/>
    <x v="65"/>
    <s v="31/6 | Baikonur Cosmodrome, Republic of Kazakhstan"/>
    <x v="0"/>
    <x v="0"/>
    <x v="0"/>
  </r>
  <r>
    <s v="Falcon 9 Block 5 | Starlink Group 4-12"/>
    <x v="0"/>
    <s v="SpaceX"/>
    <s v="Falcon 9"/>
    <s v="Starlink Group 4-12"/>
    <s v="03/19/2022 4:42 a.m."/>
    <x v="65"/>
    <s v="Space Launch Complex 40 | Cape Canaveral, FL, USA"/>
    <x v="1"/>
    <x v="1"/>
    <x v="1"/>
  </r>
  <r>
    <s v="Soyuz 2.1a/Fregat-M | Meridian-M No.20L"/>
    <x v="0"/>
    <s v="Russian Space Forces"/>
    <s v="Soyuz 2.1a/Fregat-M"/>
    <s v="Meridian-M No.20L"/>
    <s v="03/22/2022 12:48 p.m."/>
    <x v="65"/>
    <s v="43/3 (43L) | Plesetsk Cosmodrome, Russian Federation"/>
    <x v="3"/>
    <x v="3"/>
    <x v="3"/>
  </r>
  <r>
    <s v="Long March 6A | Demo Flight (Pujiang-2 &amp; Tiankun-2)"/>
    <x v="0"/>
    <s v="China Aerospace Science and Technology Corporation"/>
    <s v="Long March 6A"/>
    <s v="—"/>
    <s v="03/29/2022 9:50 a.m."/>
    <x v="65"/>
    <s v="Launch Complex 9A | Taiyuan, People's Republic of China"/>
    <x v="2"/>
    <x v="2"/>
    <x v="2"/>
  </r>
  <r>
    <s v="Long March 11 | Tianping-2 A/B/C"/>
    <x v="0"/>
    <s v="China Aerospace Science and Technology Corporation"/>
    <s v="Long March 11"/>
    <s v="—"/>
    <s v="03/30/2022 2:29 a.m."/>
    <x v="65"/>
    <s v="Unknown Pad | Jiuquan, People's Republic of China"/>
    <x v="2"/>
    <x v="2"/>
    <x v="2"/>
  </r>
  <r>
    <s v="New Shepard | NS-20"/>
    <x v="0"/>
    <s v="Blue Origin"/>
    <s v="New Shepard"/>
    <s v="NS-20"/>
    <s v="03/31/2022 1:58 p.m."/>
    <x v="65"/>
    <s v="West Texas Suborbital Launch Site/ Corn Ranch | Corn Ranch, USA"/>
    <x v="1"/>
    <x v="1"/>
    <x v="1"/>
  </r>
  <r>
    <s v="Falcon 9 Block 5 | Transporter 4 (Dedicated SSO Rideshare)"/>
    <x v="0"/>
    <s v="SpaceX"/>
    <s v="Falcon 9"/>
    <s v="Transporter 4 (Dedicated SSO Rideshare)"/>
    <s v="04/01/2022 4:24 p.m."/>
    <x v="65"/>
    <s v="Space Launch Complex 40 | Cape Canaveral, FL, USA"/>
    <x v="1"/>
    <x v="1"/>
    <x v="1"/>
  </r>
  <r>
    <s v="Electron | Without Mission A Beat"/>
    <x v="0"/>
    <s v="Rocket Lab Ltd"/>
    <s v="Electron"/>
    <s v="Without Mission A Beat"/>
    <s v="04/02/2022 12:41 p.m."/>
    <x v="65"/>
    <s v="Rocket Lab Launch Complex 1A | Onenui Station, Mahia Peninsula, New Zealand"/>
    <x v="17"/>
    <x v="17"/>
    <x v="17"/>
  </r>
  <r>
    <s v="Long March 4C | Gaofen-3 03"/>
    <x v="0"/>
    <s v="China Aerospace Science and Technology Corporation"/>
    <s v="Long March 4C"/>
    <s v="Gaofen-3 03"/>
    <s v="04/06/2022 11:47 p.m."/>
    <x v="65"/>
    <s v="Launch Area 4 (SLS-2 / 603) | Jiuquan, People's Republic of China"/>
    <x v="2"/>
    <x v="2"/>
    <x v="2"/>
  </r>
  <r>
    <s v="Soyuz 2.1b | Kosmos 2554 (Lotos-S1 #6)"/>
    <x v="0"/>
    <s v="Russian Space Forces"/>
    <s v="Soyuz 2.1b"/>
    <s v="Kosmos 2554 (Lotos-S1)"/>
    <s v="04/07/2022 11:20 a.m."/>
    <x v="65"/>
    <s v="43/3 (43L) | Plesetsk Cosmodrome, Russian Federation"/>
    <x v="3"/>
    <x v="3"/>
    <x v="3"/>
  </r>
  <r>
    <s v="Falcon 9 Block 5 | Axiom Space Mission 1"/>
    <x v="0"/>
    <s v="SpaceX"/>
    <s v="Falcon 9"/>
    <s v="Axiom Space Mission 1"/>
    <s v="04/08/2022 3:17 p.m."/>
    <x v="65"/>
    <s v="Launch Complex 39A | Kennedy Space Center, FL, USA"/>
    <x v="1"/>
    <x v="1"/>
    <x v="1"/>
  </r>
  <r>
    <s v="Long March 3B | ChinaSat 6D"/>
    <x v="0"/>
    <s v="China Aerospace Science and Technology Corporation"/>
    <s v="Long March 3"/>
    <s v="ChinaSat 6D"/>
    <s v="04/15/2022 noon"/>
    <x v="65"/>
    <s v="Launch Complex 2 (LC-2) | Xichang Satellite Launch Center, People's Republic of China"/>
    <x v="2"/>
    <x v="2"/>
    <x v="2"/>
  </r>
  <r>
    <s v="Long March 4C | Daqi-1 (AEMS)"/>
    <x v="0"/>
    <s v="China Aerospace Science and Technology Corporation"/>
    <s v="Long March 4C"/>
    <s v="Daqi-1 (AEMS)"/>
    <s v="04/15/2022 6:16 p.m."/>
    <x v="65"/>
    <s v="Launch Complex 9 | Taiyuan, People's Republic of China"/>
    <x v="2"/>
    <x v="2"/>
    <x v="2"/>
  </r>
  <r>
    <s v="Falcon 9 Block 5 | NROL-85"/>
    <x v="0"/>
    <s v="SpaceX"/>
    <s v="Falcon 9"/>
    <s v="NROL-85"/>
    <s v="04/17/2022 1:13 p.m."/>
    <x v="65"/>
    <s v="Space Launch Complex 4E | Vandenberg SFB, CA, USA"/>
    <x v="1"/>
    <x v="1"/>
    <x v="1"/>
  </r>
  <r>
    <s v="Falcon 9 Block 5 | Starlink Group 4-14"/>
    <x v="0"/>
    <s v="SpaceX"/>
    <s v="Falcon 9"/>
    <s v="Starlink Group 4-14"/>
    <s v="04/21/2022 5:51 p.m."/>
    <x v="65"/>
    <s v="Space Launch Complex 40 | Cape Canaveral, FL, USA"/>
    <x v="1"/>
    <x v="1"/>
    <x v="1"/>
  </r>
  <r>
    <s v="Falcon 9 Block 5 | Crew-4"/>
    <x v="0"/>
    <s v="SpaceX"/>
    <s v="Falcon 9"/>
    <s v="Crew-4"/>
    <s v="04/27/2022 7:52 a.m."/>
    <x v="65"/>
    <s v="Launch Complex 39A | Kennedy Space Center, FL, USA"/>
    <x v="1"/>
    <x v="1"/>
    <x v="1"/>
  </r>
  <r>
    <s v="Long March 2C | SuperView Neo 1-01 &amp; 02"/>
    <x v="0"/>
    <s v="China Aerospace Science and Technology Corporation"/>
    <s v="Long March 2"/>
    <s v="SuperView Neo 1-01 &amp; 02"/>
    <s v="04/29/2022 4:11 a.m."/>
    <x v="65"/>
    <s v="Launch Area 4 (SLS-2 / 603) | Jiuquan, People's Republic of China"/>
    <x v="2"/>
    <x v="2"/>
    <x v="2"/>
  </r>
  <r>
    <s v="Angara 1.2 | Kosmos 2555 (MKA-R)"/>
    <x v="0"/>
    <s v="Khrunichev State Research and Production Space Center"/>
    <s v="Angara 1.2"/>
    <s v="Kosmos 2555 (MKA-R)"/>
    <s v="04/29/2022 7:55 p.m."/>
    <x v="65"/>
    <s v="35/1 | Plesetsk Cosmodrome, Russian Federation"/>
    <x v="3"/>
    <x v="3"/>
    <x v="3"/>
  </r>
  <r>
    <s v="Falcon 9 Block 5 | Starlink Group 4-16"/>
    <x v="0"/>
    <s v="SpaceX"/>
    <s v="Falcon 9"/>
    <s v="Starlink Group 4-16"/>
    <s v="04/29/2022 9:27 p.m."/>
    <x v="65"/>
    <s v="Space Launch Complex 40 | Cape Canaveral, FL, USA"/>
    <x v="1"/>
    <x v="1"/>
    <x v="1"/>
  </r>
  <r>
    <s v="Long March 11 | Jilin-1 HR-03D-04 to 07 &amp; 04A"/>
    <x v="0"/>
    <s v="China Aerospace Science and Technology Corporation"/>
    <s v="Long March 11"/>
    <s v="Jilin-1 Gaofen 03D-04 to 07 &amp; 04A"/>
    <s v="04/30/2022 3:30 a.m."/>
    <x v="65"/>
    <s v="Mobile launch platform | Sea Launch"/>
    <x v="12"/>
    <x v="12"/>
    <x v="12"/>
  </r>
  <r>
    <s v="Electron | There and Back Again"/>
    <x v="0"/>
    <s v="Rocket Lab Ltd"/>
    <s v="Electron"/>
    <s v="There and Back Again"/>
    <s v="05/02/2022 10:49 p.m."/>
    <x v="65"/>
    <s v="Rocket Lab Launch Complex 1A | Onenui Station, Mahia Peninsula, New Zealand"/>
    <x v="17"/>
    <x v="17"/>
    <x v="17"/>
  </r>
  <r>
    <s v="Long March 2D | Jilin-1 Wideband-01C &amp; High Resolution 03D-27 to 33"/>
    <x v="0"/>
    <s v="China Aerospace Science and Technology Corporation"/>
    <s v="Long March 2D"/>
    <s v="Jilin-1 Wideband-01C &amp; High Resolution 03D-27 to 33"/>
    <s v="05/05/2022 2:38 a.m."/>
    <x v="65"/>
    <s v="Launch Complex 9 | Taiyuan, People's Republic of China"/>
    <x v="2"/>
    <x v="2"/>
    <x v="2"/>
  </r>
  <r>
    <s v="Falcon 9 Block 5 | Starlink Group 4-17"/>
    <x v="0"/>
    <s v="SpaceX"/>
    <s v="Falcon 9"/>
    <s v="Starlink Group 4-17"/>
    <s v="05/06/2022 9:42 a.m."/>
    <x v="65"/>
    <s v="Launch Complex 39A | Kennedy Space Center, FL, USA"/>
    <x v="1"/>
    <x v="1"/>
    <x v="1"/>
  </r>
  <r>
    <s v="Long March 7 | Tianzhou-4"/>
    <x v="0"/>
    <s v="China Aerospace Science and Technology Corporation"/>
    <s v="Long March 7"/>
    <s v="Tianzhou-4"/>
    <s v="05/09/2022 5:56 p.m."/>
    <x v="65"/>
    <s v="Wenchang | Wenchang Satellite Launch Center, People's Republic of China"/>
    <x v="2"/>
    <x v="2"/>
    <x v="2"/>
  </r>
  <r>
    <s v="Hyperbola-1 | Jilin-1 Mofang-01A(R)"/>
    <x v="1"/>
    <s v="iSpace"/>
    <s v="Hyperbola-1"/>
    <s v="Jilin-1 Mofang-01A(R)"/>
    <s v="05/13/2022 7:09 a.m."/>
    <x v="65"/>
    <s v="Unknown Pad | Jiuquan, People's Republic of China"/>
    <x v="2"/>
    <x v="2"/>
    <x v="2"/>
  </r>
  <r>
    <s v="Falcon 9 Block 5 | Starlink Group 4-13"/>
    <x v="0"/>
    <s v="SpaceX"/>
    <s v="Falcon 9"/>
    <s v="Starlink Group 4-13"/>
    <s v="05/13/2022 10:07 p.m."/>
    <x v="65"/>
    <s v="Space Launch Complex 4E | Vandenberg SFB, CA, USA"/>
    <x v="1"/>
    <x v="1"/>
    <x v="1"/>
  </r>
  <r>
    <s v="Falcon 9 Block 5 | Starlink Group 4-15"/>
    <x v="0"/>
    <s v="SpaceX"/>
    <s v="Falcon 9"/>
    <s v="Starlink Group 4-15"/>
    <s v="05/14/2022 8:40 p.m."/>
    <x v="65"/>
    <s v="Space Launch Complex 40 | Cape Canaveral, FL, USA"/>
    <x v="1"/>
    <x v="1"/>
    <x v="1"/>
  </r>
  <r>
    <s v="Falcon 9 Block 5 | Starlink Group 4-18"/>
    <x v="0"/>
    <s v="SpaceX"/>
    <s v="Falcon 9"/>
    <s v="Starlink Group 4-18"/>
    <s v="05/18/2022 10:59 a.m."/>
    <x v="65"/>
    <s v="Launch Complex 39A | Kennedy Space Center, FL, USA"/>
    <x v="1"/>
    <x v="1"/>
    <x v="1"/>
  </r>
  <r>
    <s v="Soyuz 2.1a | Kosmos 2556 (Bars-M No. 3)"/>
    <x v="0"/>
    <s v="Russian Space Forces"/>
    <s v="Soyuz 2.1a"/>
    <s v="Kosmos 2556 (Bars-M No. 3)"/>
    <s v="05/19/2022 8:03 a.m."/>
    <x v="65"/>
    <s v="43/4 (43R) | Plesetsk Cosmodrome, Russian Federation"/>
    <x v="3"/>
    <x v="3"/>
    <x v="3"/>
  </r>
  <r>
    <s v="Atlas V N22 | CST-100 Starliner Orbital Flight Test 2 (OFT-2)"/>
    <x v="0"/>
    <s v="United Launch Alliance"/>
    <s v="Atlas V N22"/>
    <s v="CST-100 Starliner Orbital Flight Test 2 (OFT-2)"/>
    <s v="05/19/2022 10:54 p.m."/>
    <x v="65"/>
    <s v="Space Launch Complex 41 | Cape Canaveral, FL, USA"/>
    <x v="1"/>
    <x v="1"/>
    <x v="1"/>
  </r>
  <r>
    <s v="Long March 2C / YZ-1S | RSW-04 - 06"/>
    <x v="0"/>
    <s v="China Aerospace Science and Technology Corporation"/>
    <s v="Long March 2C/YZ-1S"/>
    <s v="RSW-04 - 06"/>
    <s v="05/20/2022 10:30 a.m."/>
    <x v="65"/>
    <s v="Launch Area 4 (SLS-2 / 603) | Jiuquan, People's Republic of China"/>
    <x v="2"/>
    <x v="2"/>
    <x v="2"/>
  </r>
  <r>
    <s v="Falcon 9 Block 5 | Transporter 5 (Dedicated SSO Rideshare)"/>
    <x v="0"/>
    <s v="SpaceX"/>
    <s v="Falcon 9"/>
    <s v="Transporter 5 (Dedicated SSO Rideshare)"/>
    <s v="05/25/2022 6:35 p.m."/>
    <x v="65"/>
    <s v="Space Launch Complex 40 | Cape Canaveral, FL, USA"/>
    <x v="1"/>
    <x v="1"/>
    <x v="1"/>
  </r>
  <r>
    <s v="Long March 2C | Geely Constellation Group 01"/>
    <x v="0"/>
    <s v="China Aerospace Science and Technology Corporation"/>
    <s v="Long March 2"/>
    <s v="Geely Constellation Group 01"/>
    <s v="06/02/2022 4 a.m."/>
    <x v="65"/>
    <s v="Launch Complex 3 ( LC-3 ) ( LA-1 ) | Xichang Satellite Launch Center, People's Republic of China"/>
    <x v="2"/>
    <x v="2"/>
    <x v="2"/>
  </r>
  <r>
    <s v="Soyuz 2.1a | Progress MS-20 (81P)"/>
    <x v="0"/>
    <s v="Russian Federal Space Agency (ROSCOSMOS)"/>
    <s v="Soyuz 2.1a"/>
    <s v="Progress MS-20 (81P)"/>
    <s v="06/03/2022 9:32 a.m."/>
    <x v="65"/>
    <s v="31/6 | Baikonur Cosmodrome, Republic of Kazakhstan"/>
    <x v="0"/>
    <x v="0"/>
    <x v="0"/>
  </r>
  <r>
    <s v="New Shepard | NS-21"/>
    <x v="0"/>
    <s v="Blue Origin"/>
    <s v="New Shepard"/>
    <s v="NS-21"/>
    <s v="06/04/2022 1:25 p.m."/>
    <x v="65"/>
    <s v="West Texas Suborbital Launch Site/ Corn Ranch | Corn Ranch, USA"/>
    <x v="1"/>
    <x v="1"/>
    <x v="1"/>
  </r>
  <r>
    <s v="Long March 2F/G | Shenzhou 14"/>
    <x v="0"/>
    <s v="China Aerospace Science and Technology Corporation"/>
    <s v="Long March 2"/>
    <s v="Shenzhou 14"/>
    <s v="06/05/2022 2:44 a.m."/>
    <x v="65"/>
    <s v="Launch Area 4 (SLS-1 / 921) | Jiuquan, People's Republic of China"/>
    <x v="2"/>
    <x v="2"/>
    <x v="2"/>
  </r>
  <r>
    <s v="Falcon 9 Block 5 | Nilesat-301"/>
    <x v="0"/>
    <s v="SpaceX"/>
    <s v="Falcon 9"/>
    <s v="Nilesat-301"/>
    <s v="06/08/2022 9:04 p.m."/>
    <x v="65"/>
    <s v="Space Launch Complex 40 | Cape Canaveral, FL, USA"/>
    <x v="1"/>
    <x v="1"/>
    <x v="1"/>
  </r>
  <r>
    <s v="Astra Rocket 3 | TROPICS-1"/>
    <x v="1"/>
    <s v="Astra Space"/>
    <s v="Astra Rocket 3"/>
    <s v="TROPICS-1"/>
    <s v="06/12/2022 5:43 p.m."/>
    <x v="65"/>
    <s v="Space Launch Complex 46 | Cape Canaveral, FL, USA"/>
    <x v="1"/>
    <x v="1"/>
    <x v="1"/>
  </r>
  <r>
    <s v="Falcon 9 Block 5 | Starlink Group 4-19"/>
    <x v="0"/>
    <s v="SpaceX"/>
    <s v="Falcon 9"/>
    <s v="Starlink Group 4-19"/>
    <s v="06/17/2022 4:09 p.m."/>
    <x v="65"/>
    <s v="Launch Complex 39A | Kennedy Space Center, FL, USA"/>
    <x v="1"/>
    <x v="1"/>
    <x v="1"/>
  </r>
  <r>
    <s v="Falcon 9 Block 5 | SARah 1"/>
    <x v="0"/>
    <s v="SpaceX"/>
    <s v="Falcon 9"/>
    <s v="SARah 1"/>
    <s v="06/18/2022 2:19 p.m."/>
    <x v="65"/>
    <s v="Space Launch Complex 4E | Vandenberg SFB, CA, USA"/>
    <x v="1"/>
    <x v="1"/>
    <x v="1"/>
  </r>
  <r>
    <s v="Falcon 9 Block 5 | Globalstar-2 FM15 &amp; USA 328-331"/>
    <x v="0"/>
    <s v="SpaceX"/>
    <s v="Falcon 9"/>
    <s v="Globalstar-2 FM15 &amp; USA 328-331"/>
    <s v="06/19/2022 4:27 a.m."/>
    <x v="65"/>
    <s v="Space Launch Complex 40 | Cape Canaveral, FL, USA"/>
    <x v="1"/>
    <x v="1"/>
    <x v="1"/>
  </r>
  <r>
    <s v="Nuri | Flight Test 2"/>
    <x v="0"/>
    <s v="Korea Aerospace Research Institute"/>
    <s v="Nuri"/>
    <s v="Flight Test 2"/>
    <s v="06/21/2022 7 a.m."/>
    <x v="65"/>
    <s v="LC-2 | Naro Space Center, South Korea"/>
    <x v="16"/>
    <x v="16"/>
    <x v="16"/>
  </r>
  <r>
    <s v="Kuaizhou 1A | Tianxing-1"/>
    <x v="0"/>
    <s v="ExPace"/>
    <s v="Kuaizhou"/>
    <s v="—"/>
    <s v="06/22/2022 2:08 a.m."/>
    <x v="65"/>
    <s v="Unknown Pad | Jiuquan, People's Republic of China"/>
    <x v="2"/>
    <x v="2"/>
    <x v="2"/>
  </r>
  <r>
    <s v="Ariane 5 ECA+ | Measat-3d &amp; GSAT 24"/>
    <x v="0"/>
    <s v="Arianespace"/>
    <s v="Ariane 5 ECA+"/>
    <s v="Measat-3d &amp; GSAT 24"/>
    <s v="06/22/2022 9:50 p.m."/>
    <x v="65"/>
    <s v="Ariane Launch Area 3 | Kourou, French Guiana"/>
    <x v="7"/>
    <x v="7"/>
    <x v="7"/>
  </r>
  <r>
    <s v="Long March 2D | Yaogan 35 Group 02"/>
    <x v="0"/>
    <s v="China Aerospace Science and Technology Corporation"/>
    <s v="Long March 2D"/>
    <s v="Yaogan 35 Group 02"/>
    <s v="06/23/2022 2:22 a.m."/>
    <x v="65"/>
    <s v="Launch Complex 3 ( LC-3 ) ( LA-1 ) | Xichang Satellite Launch Center, People's Republic of China"/>
    <x v="2"/>
    <x v="2"/>
    <x v="2"/>
  </r>
  <r>
    <s v="Black Brant IX | XQC"/>
    <x v="0"/>
    <s v="Equatorial Launch Australia"/>
    <s v="Black Brant IX"/>
    <s v="XQC"/>
    <s v="06/26/2022 2:30 p.m."/>
    <x v="65"/>
    <s v="Suborbital Launch Ramp | Arnhem Space Centre"/>
    <x v="6"/>
    <x v="6"/>
    <x v="6"/>
  </r>
  <r>
    <s v="Long March 4C | Gaofen-12-03"/>
    <x v="0"/>
    <s v="China Aerospace Science and Technology Corporation"/>
    <s v="Long March 4C"/>
    <s v="Gaofen-12-03"/>
    <s v="06/27/2022 3:46 p.m."/>
    <x v="65"/>
    <s v="Launch Area 4 (SLS-2 / 603) | Jiuquan, People's Republic of China"/>
    <x v="2"/>
    <x v="2"/>
    <x v="2"/>
  </r>
  <r>
    <s v="Electron | CAPSTONE"/>
    <x v="0"/>
    <s v="Rocket Lab Ltd"/>
    <s v="Electron"/>
    <s v="CAPSTONE"/>
    <s v="06/28/2022 9:55 a.m."/>
    <x v="65"/>
    <s v="Rocket Lab Launch Complex 1B | Onenui Station, Mahia Peninsula, New Zealand"/>
    <x v="17"/>
    <x v="17"/>
    <x v="17"/>
  </r>
  <r>
    <s v="Falcon 9 Block 5 | SES-22"/>
    <x v="0"/>
    <s v="SpaceX"/>
    <s v="Falcon 9"/>
    <s v="SES-22"/>
    <s v="06/29/2022 9:04 p.m."/>
    <x v="65"/>
    <s v="Space Launch Complex 40 | Cape Canaveral, FL, USA"/>
    <x v="1"/>
    <x v="1"/>
    <x v="1"/>
  </r>
  <r>
    <s v="PSLV-CA | DS-EO &amp; others"/>
    <x v="0"/>
    <s v="Indian Space Research Organization"/>
    <s v="PSLV"/>
    <s v="DS-EO &amp; others"/>
    <s v="06/30/2022 12:32 p.m."/>
    <x v="65"/>
    <s v="Satish Dhawan Space Centre Second Launch Pad | Satish Dhawan Space Centre, India"/>
    <x v="8"/>
    <x v="8"/>
    <x v="8"/>
  </r>
  <r>
    <s v="Atlas V 541 | USSF-12"/>
    <x v="0"/>
    <s v="United Launch Alliance"/>
    <s v="Atlas V 541"/>
    <s v="USSF-12"/>
    <s v="07/01/2022 11:15 p.m."/>
    <x v="65"/>
    <s v="Space Launch Complex 41 | Cape Canaveral, FL, USA"/>
    <x v="1"/>
    <x v="1"/>
    <x v="1"/>
  </r>
  <r>
    <s v="LauncherOne | Straight Up"/>
    <x v="0"/>
    <s v="Virgin Orbit"/>
    <s v="LauncherOne"/>
    <s v="Straight Up"/>
    <s v="07/02/2022 6:53 a.m."/>
    <x v="65"/>
    <s v="Mojave Air and Space Port | Air launch to orbit"/>
    <x v="1"/>
    <x v="1"/>
    <x v="1"/>
  </r>
  <r>
    <s v="Black Brant IX | SISTINE"/>
    <x v="0"/>
    <s v="Equatorial Launch Australia"/>
    <s v="Black Brant IX"/>
    <s v="SISTINE"/>
    <s v="07/06/2022 1:54 p.m."/>
    <x v="65"/>
    <s v="Suborbital Launch Ramp | Arnhem Space Centre"/>
    <x v="6"/>
    <x v="6"/>
    <x v="6"/>
  </r>
  <r>
    <s v="Soyuz 2.1b/Fregat | Glonass-K1 No. 16 (Kosmos 2557)"/>
    <x v="0"/>
    <s v="Russian Space Forces"/>
    <s v="Soyuz 2.1b/Fregat"/>
    <s v="Glonass-K1 No. 16 (Kosmos 2557)"/>
    <s v="07/07/2022 9:18 a.m."/>
    <x v="65"/>
    <s v="43/4 (43R) | Plesetsk Cosmodrome, Russian Federation"/>
    <x v="3"/>
    <x v="3"/>
    <x v="3"/>
  </r>
  <r>
    <s v="Falcon 9 Block 5 | Starlink Group 4-21"/>
    <x v="0"/>
    <s v="SpaceX"/>
    <s v="Falcon 9"/>
    <s v="Starlink Group 4-21"/>
    <s v="07/07/2022 1:11 p.m."/>
    <x v="65"/>
    <s v="Space Launch Complex 40 | Cape Canaveral, FL, USA"/>
    <x v="1"/>
    <x v="1"/>
    <x v="1"/>
  </r>
  <r>
    <s v="Falcon 9 Block 5 | Starlink Group 3-1"/>
    <x v="0"/>
    <s v="SpaceX"/>
    <s v="Falcon 9"/>
    <s v="Starlink Group 3-1"/>
    <s v="07/11/2022 1:39 a.m."/>
    <x v="65"/>
    <s v="Space Launch Complex 4E | Vandenberg SFB, CA, USA"/>
    <x v="1"/>
    <x v="1"/>
    <x v="1"/>
  </r>
  <r>
    <s v="Black Brant IX | DEUCE"/>
    <x v="0"/>
    <s v="Equatorial Launch Australia"/>
    <s v="Black Brant IX"/>
    <s v="DEUCE"/>
    <s v="07/11/2022 11:01 a.m."/>
    <x v="65"/>
    <s v="Suborbital Launch Ramp | Arnhem Space Centre"/>
    <x v="6"/>
    <x v="6"/>
    <x v="6"/>
  </r>
  <r>
    <s v="Long March 3B/E | Tianlian 2-03"/>
    <x v="0"/>
    <s v="China Aerospace Science and Technology Corporation"/>
    <s v="Long March 3"/>
    <s v="Tianlian 2-03"/>
    <s v="07/12/2022 4:30 p.m."/>
    <x v="65"/>
    <s v="Launch Complex 2 (LC-2) | Xichang Satellite Launch Center, People's Republic of China"/>
    <x v="2"/>
    <x v="2"/>
    <x v="2"/>
  </r>
  <r>
    <s v="Electron | Wise One Looks Ahead (NROL-162)"/>
    <x v="0"/>
    <s v="Rocket Lab Ltd"/>
    <s v="Electron"/>
    <s v="NROL-162 (RASR-3)"/>
    <s v="07/13/2022 6:30 a.m."/>
    <x v="65"/>
    <s v="Rocket Lab Launch Complex 1A | Onenui Station, Mahia Peninsula, New Zealand"/>
    <x v="17"/>
    <x v="17"/>
    <x v="17"/>
  </r>
  <r>
    <s v="Vega-C | LARES-2 (Maiden flight)"/>
    <x v="0"/>
    <s v="European Space Agency"/>
    <s v="Vega-C"/>
    <s v="LARES-2 (Maiden flight)"/>
    <s v="07/13/2022 1:13 p.m."/>
    <x v="65"/>
    <s v="Ariane Launch Area 1 | Kourou, French Guiana"/>
    <x v="7"/>
    <x v="7"/>
    <x v="7"/>
  </r>
  <r>
    <s v="Falcon 9 Block 5 | Dragon CRS-2 SpX-25"/>
    <x v="0"/>
    <s v="SpaceX"/>
    <s v="Falcon 9"/>
    <s v="Dragon CRS-2 SpX-25"/>
    <s v="07/15/2022 12:44 a.m."/>
    <x v="65"/>
    <s v="Launch Complex 39A | Kennedy Space Center, FL, USA"/>
    <x v="1"/>
    <x v="1"/>
    <x v="1"/>
  </r>
  <r>
    <s v="Long March 2C | SuperView Neo 2-01 &amp; 02"/>
    <x v="0"/>
    <s v="China Aerospace Science and Technology Corporation"/>
    <s v="Long March 2"/>
    <s v="SuperView Neo 2-01 &amp; 02"/>
    <s v="07/15/2022 10:57 p.m."/>
    <x v="65"/>
    <s v="Launch Complex 9 | Taiyuan, People's Republic of China"/>
    <x v="2"/>
    <x v="2"/>
    <x v="2"/>
  </r>
  <r>
    <s v="Falcon 9 Block 5 | Starlink Group 4-22"/>
    <x v="0"/>
    <s v="SpaceX"/>
    <s v="Falcon 9"/>
    <s v="Starlink Group 4-22"/>
    <s v="07/17/2022 2:20 p.m."/>
    <x v="65"/>
    <s v="Space Launch Complex 40 | Cape Canaveral, FL, USA"/>
    <x v="1"/>
    <x v="1"/>
    <x v="1"/>
  </r>
  <r>
    <s v="Falcon 9 Block 5 | Starlink Group 3-2"/>
    <x v="0"/>
    <s v="SpaceX"/>
    <s v="Falcon 9"/>
    <s v="Starlink Group 3-2"/>
    <s v="07/22/2022 5:39 p.m."/>
    <x v="65"/>
    <s v="Space Launch Complex 4E | Vandenberg SFB, CA, USA"/>
    <x v="1"/>
    <x v="1"/>
    <x v="1"/>
  </r>
  <r>
    <s v="Long March 5B | Wentian"/>
    <x v="0"/>
    <s v="China Aerospace Science and Technology Corporation"/>
    <s v="Long March 5B"/>
    <s v="Wentian"/>
    <s v="07/24/2022 6:22 a.m."/>
    <x v="65"/>
    <s v="Wenchang | Wenchang Satellite Launch Center, People's Republic of China"/>
    <x v="2"/>
    <x v="2"/>
    <x v="2"/>
  </r>
  <r>
    <s v="Falcon 9 Block 5 | Starlink Group 4-25"/>
    <x v="0"/>
    <s v="SpaceX"/>
    <s v="Falcon 9"/>
    <s v="Starlink Group 4-25"/>
    <s v="07/24/2022 1:38 p.m."/>
    <x v="65"/>
    <s v="Launch Complex 39A | Kennedy Space Center, FL, USA"/>
    <x v="1"/>
    <x v="1"/>
    <x v="1"/>
  </r>
  <r>
    <s v="Kinetica 1 | Maiden Flight"/>
    <x v="0"/>
    <s v="CAS Space"/>
    <s v="Kinetica 1"/>
    <s v="—"/>
    <s v="07/27/2022 4:12 a.m."/>
    <x v="65"/>
    <s v="Unknown Pad | Jiuquan, People's Republic of China"/>
    <x v="2"/>
    <x v="2"/>
    <x v="2"/>
  </r>
  <r>
    <s v="Long March 2D | Yaogan 35 Group 03"/>
    <x v="0"/>
    <s v="China Aerospace Science and Technology Corporation"/>
    <s v="Long March 2D"/>
    <s v="Yaogan 35 Group 03"/>
    <s v="07/29/2022 1:28 p.m."/>
    <x v="65"/>
    <s v="Launch Complex 3 ( LC-3 ) ( LA-1 ) | Xichang Satellite Launch Center, People's Republic of China"/>
    <x v="2"/>
    <x v="2"/>
    <x v="2"/>
  </r>
  <r>
    <s v="Soyuz 2.1v/Volga | Kosmos 2558"/>
    <x v="0"/>
    <s v="Russian Space Forces"/>
    <s v="Soyuz 2-1v"/>
    <s v="Kosmos 25XX"/>
    <s v="08/01/2022 8:25 p.m."/>
    <x v="65"/>
    <s v="Unknown Pad | Plesetsk Cosmodrome, Russian Federation"/>
    <x v="3"/>
    <x v="3"/>
    <x v="3"/>
  </r>
  <r>
    <s v="Long March 4B | Terrestrial Ecosystem Carbon Inventory Satellite (TECIS)"/>
    <x v="0"/>
    <s v="China Aerospace Science and Technology Corporation"/>
    <s v="Long March 4B"/>
    <s v="Terrestrial Ecosystem Carbon Inventory Satellite (TECIS)"/>
    <s v="08/04/2022 3:08 a.m."/>
    <x v="65"/>
    <s v="Launch Complex 9 | Taiyuan, People's Republic of China"/>
    <x v="2"/>
    <x v="2"/>
    <x v="2"/>
  </r>
  <r>
    <s v="Electron | Antipodean Adventure (NROL-199)"/>
    <x v="0"/>
    <s v="Rocket Lab Ltd"/>
    <s v="Electron"/>
    <s v="NROL-199 (RASR-4)"/>
    <s v="08/04/2022 5 a.m."/>
    <x v="65"/>
    <s v="Rocket Lab Launch Complex 1B | Onenui Station, Mahia Peninsula, New Zealand"/>
    <x v="17"/>
    <x v="17"/>
    <x v="17"/>
  </r>
  <r>
    <s v="Atlas V 421 | SBIRS GEO-6"/>
    <x v="0"/>
    <s v="United Launch Alliance"/>
    <s v="Atlas V 421"/>
    <s v="SBIRS GEO-6"/>
    <s v="08/04/2022 10:29 a.m."/>
    <x v="65"/>
    <s v="Space Launch Complex 41 | Cape Canaveral, FL, USA"/>
    <x v="1"/>
    <x v="1"/>
    <x v="1"/>
  </r>
  <r>
    <s v="New Shepard | NS-22"/>
    <x v="0"/>
    <s v="Blue Origin"/>
    <s v="New Shepard"/>
    <s v="NS-22"/>
    <s v="08/04/2022 1:57 p.m."/>
    <x v="65"/>
    <s v="West Texas Suborbital Launch Site/ Corn Ranch | Corn Ranch, USA"/>
    <x v="1"/>
    <x v="1"/>
    <x v="1"/>
  </r>
  <r>
    <s v="Long March 2F | Chinese Reusable Space Vehicle"/>
    <x v="0"/>
    <s v="China Aerospace Science and Technology Corporation"/>
    <s v="Long March 2F"/>
    <s v="Chinese Reusable Space Vehicle"/>
    <s v="08/04/2022 4 p.m."/>
    <x v="65"/>
    <s v="Launch Area 4 (SLS-1 / 921) | Jiuquan, People's Republic of China"/>
    <x v="2"/>
    <x v="2"/>
    <x v="2"/>
  </r>
  <r>
    <s v="Falcon 9 Block 5 | Danuri (KPLO - Korean Pathfinder Lunar Orbiter)"/>
    <x v="0"/>
    <s v="SpaceX"/>
    <s v="Falcon 9"/>
    <s v="Danuri (KPLO - Korean Pathfinder Lunar Orbiter)"/>
    <s v="08/04/2022 11:08 p.m."/>
    <x v="65"/>
    <s v="Space Launch Complex 40 | Cape Canaveral, FL, USA"/>
    <x v="1"/>
    <x v="1"/>
    <x v="1"/>
  </r>
  <r>
    <s v="SSLV | EOS-02 (Microsat-2A) (Demo 1)"/>
    <x v="1"/>
    <s v="Indian Space Research Organization"/>
    <s v="SSLV"/>
    <s v="SSLV Demo 1"/>
    <s v="08/07/2022 3:48 a.m."/>
    <x v="65"/>
    <s v="Satish Dhawan Space Centre First Launch Pad | Satish Dhawan Space Centre, India"/>
    <x v="8"/>
    <x v="8"/>
    <x v="8"/>
  </r>
  <r>
    <s v="Ceres-1 | Taijing-1-01 &amp; 02"/>
    <x v="0"/>
    <s v="Galactic Energy"/>
    <s v="Ceres-1"/>
    <s v="Taijing-1-01 &amp; 02"/>
    <s v="08/09/2022 4:11 a.m."/>
    <x v="65"/>
    <s v="Unknown Pad | Jiuquan, People's Republic of China"/>
    <x v="2"/>
    <x v="2"/>
    <x v="2"/>
  </r>
  <r>
    <s v="Soyuz 2.1b/Fregat-M | Khayyam &amp; rideshare"/>
    <x v="0"/>
    <s v="Russian Federal Space Agency (ROSCOSMOS)"/>
    <s v="Soyuz 2.1b/Fregat-M"/>
    <s v="Khayyam &amp; rideshare"/>
    <s v="08/09/2022 5:52 a.m."/>
    <x v="65"/>
    <s v="31/6 | Baikonur Cosmodrome, Republic of Kazakhstan"/>
    <x v="0"/>
    <x v="0"/>
    <x v="0"/>
  </r>
  <r>
    <s v="Falcon 9 Block 5 | Starlink Group 4-26"/>
    <x v="0"/>
    <s v="SpaceX"/>
    <s v="Falcon 9"/>
    <s v="Starlink Group 4-26"/>
    <s v="08/10/2022 2:14 a.m."/>
    <x v="65"/>
    <s v="Launch Complex 39A | Kennedy Space Center, FL, USA"/>
    <x v="1"/>
    <x v="1"/>
    <x v="1"/>
  </r>
  <r>
    <s v="Long March 6 | Jilin-1 High Resolution 03D-09, 35 to 43 &amp; Infrared A01 to 06"/>
    <x v="0"/>
    <s v="China Aerospace Science and Technology Corporation"/>
    <s v="Long March 6"/>
    <s v="Jilin-1 High Resolution 03D-09, 35 to 43 &amp; Infrared A01 to 06"/>
    <s v="08/10/2022 4:50 a.m."/>
    <x v="65"/>
    <s v="Launch Complex 16 | Taiyuan, People's Republic of China"/>
    <x v="2"/>
    <x v="2"/>
    <x v="2"/>
  </r>
  <r>
    <s v="Falcon 9 Block 5 | Starlink Group 3-3"/>
    <x v="0"/>
    <s v="SpaceX"/>
    <s v="Falcon 9"/>
    <s v="Starlink Group 3-3"/>
    <s v="08/12/2022 9:40 p.m."/>
    <x v="65"/>
    <s v="Space Launch Complex 4E | Vandenberg SFB, CA, USA"/>
    <x v="1"/>
    <x v="1"/>
    <x v="1"/>
  </r>
  <r>
    <s v="Long March 2D | Yaogan 35 Group 04"/>
    <x v="0"/>
    <s v="China Aerospace Science and Technology Corporation"/>
    <s v="Long March 2D"/>
    <s v="Yaogan 35 Group 04"/>
    <s v="08/19/2022 5:37 p.m."/>
    <x v="65"/>
    <s v="Launch Complex 3 ( LC-3 ) ( LA-1 ) | Xichang Satellite Launch Center, People's Republic of China"/>
    <x v="2"/>
    <x v="2"/>
    <x v="2"/>
  </r>
  <r>
    <s v="Falcon 9 Block 5 | Starlink Group 4-27"/>
    <x v="0"/>
    <s v="SpaceX"/>
    <s v="Falcon 9"/>
    <s v="Starlink Group 4-27"/>
    <s v="08/19/2022 7:21 p.m."/>
    <x v="65"/>
    <s v="Space Launch Complex 40 | Cape Canaveral, FL, USA"/>
    <x v="1"/>
    <x v="1"/>
    <x v="1"/>
  </r>
  <r>
    <s v="Kuaizhou-1A | Chuangxin-16"/>
    <x v="0"/>
    <s v="ExPace"/>
    <s v="Kuaizhou"/>
    <s v="Chuangxin-16"/>
    <s v="08/23/2022 2:36 a.m."/>
    <x v="65"/>
    <s v="Unknown Pad | Xichang Satellite Launch Center, People's Republic of China"/>
    <x v="2"/>
    <x v="2"/>
    <x v="2"/>
  </r>
  <r>
    <s v="Long March 2D | Beijing-3B"/>
    <x v="0"/>
    <s v="China Aerospace Science and Technology Corporation"/>
    <s v="Long March 2D"/>
    <s v="Beijing-3B"/>
    <s v="08/24/2022 3:01 a.m."/>
    <x v="65"/>
    <s v="Launch Complex 9 | Taiyuan, People's Republic of China"/>
    <x v="2"/>
    <x v="2"/>
    <x v="2"/>
  </r>
  <r>
    <s v="Falcon 9 Block 5 | Starlink Group 4-23"/>
    <x v="0"/>
    <s v="SpaceX"/>
    <s v="Falcon 9"/>
    <s v="Starlink Group 4-23"/>
    <s v="08/28/2022 3:41 a.m."/>
    <x v="65"/>
    <s v="Space Launch Complex 40 | Cape Canaveral, FL, USA"/>
    <x v="1"/>
    <x v="1"/>
    <x v="1"/>
  </r>
  <r>
    <s v="Falcon 9 Block 5 | Starlink Group 3-4"/>
    <x v="0"/>
    <s v="SpaceX"/>
    <s v="Falcon 9"/>
    <s v="Starlink Group 3-4"/>
    <s v="08/31/2022 5:40 a.m."/>
    <x v="65"/>
    <s v="Space Launch Complex 4E | Vandenberg SFB, CA, USA"/>
    <x v="1"/>
    <x v="1"/>
    <x v="1"/>
  </r>
  <r>
    <s v="Long March 4C | Yaogan 33-02"/>
    <x v="0"/>
    <s v="China Aerospace Science and Technology Corporation"/>
    <s v="Long March 4C"/>
    <s v="Yaogan 33-02"/>
    <s v="09/02/2022 11:44 p.m."/>
    <x v="65"/>
    <s v="Launch Area 4 (SLS-2 / 603) | Jiuquan, People's Republic of China"/>
    <x v="2"/>
    <x v="2"/>
    <x v="2"/>
  </r>
  <r>
    <s v="Falcon 9 Block 5 | Starlink Group 4-20 &amp; Varuna-TDM"/>
    <x v="0"/>
    <s v="SpaceX"/>
    <s v="Falcon 9"/>
    <s v="Starlink Group 4-20 &amp; Varuna-TDM"/>
    <s v="09/05/2022 2:09 a.m."/>
    <x v="65"/>
    <s v="Space Launch Complex 40 | Cape Canaveral, FL, USA"/>
    <x v="1"/>
    <x v="1"/>
    <x v="1"/>
  </r>
  <r>
    <s v="Kuaizhou-1A | CentiSpace-1 S3 &amp; S4"/>
    <x v="0"/>
    <s v="ExPace"/>
    <s v="Kuaizhou"/>
    <s v="CentiSpace-1 S3 &amp; S4"/>
    <s v="09/06/2022 2:24 a.m."/>
    <x v="65"/>
    <s v="Unknown Pad | Jiuquan, People's Republic of China"/>
    <x v="2"/>
    <x v="2"/>
    <x v="2"/>
  </r>
  <r>
    <s v="Long March 2D | Yaogan 35 Group 05"/>
    <x v="0"/>
    <s v="China Aerospace Science and Technology Corporation"/>
    <s v="Long March 2D"/>
    <s v="Yaogan 35 Group 05"/>
    <s v="09/06/2022 4:19 a.m."/>
    <x v="65"/>
    <s v="Launch Complex 3 ( LC-3 ) ( LA-1 ) | Xichang Satellite Launch Center, People's Republic of China"/>
    <x v="2"/>
    <x v="2"/>
    <x v="2"/>
  </r>
  <r>
    <s v="Ariane 5 ECA+ | Eutelsat Konnect VHTS"/>
    <x v="0"/>
    <s v="Arianespace"/>
    <s v="Ariane 5 ECA+"/>
    <s v="Eutelsat Konnect VHTS"/>
    <s v="09/07/2022 9:45 p.m."/>
    <x v="65"/>
    <s v="Ariane Launch Area 3 | Kourou, French Guiana"/>
    <x v="7"/>
    <x v="7"/>
    <x v="7"/>
  </r>
  <r>
    <s v="Falcon 9 Block 5 | Starlink Group 4-2 &amp; BlueWalker 3"/>
    <x v="0"/>
    <s v="SpaceX"/>
    <s v="Falcon 9"/>
    <s v="Starlink Group 4-2 &amp; BlueWalker 3"/>
    <s v="09/11/2022 1:20 a.m."/>
    <x v="65"/>
    <s v="Launch Complex 39A | Kennedy Space Center, FL, USA"/>
    <x v="1"/>
    <x v="1"/>
    <x v="1"/>
  </r>
  <r>
    <s v="New Shepard | NS-23"/>
    <x v="1"/>
    <s v="Blue Origin"/>
    <s v="New Shepard"/>
    <s v="NS-23"/>
    <s v="09/12/2022 2:26 p.m."/>
    <x v="65"/>
    <s v="West Texas Suborbital Launch Site/ Corn Ranch | Corn Ranch, USA"/>
    <x v="1"/>
    <x v="1"/>
    <x v="1"/>
  </r>
  <r>
    <s v="Long March 7A | ChinaSat 1E"/>
    <x v="0"/>
    <s v="China Aerospace Science and Technology Corporation"/>
    <s v="Long March 7A"/>
    <s v="ChinaSat 1E"/>
    <s v="09/13/2022 1:18 p.m."/>
    <x v="65"/>
    <s v="201 | Wenchang Satellite Launch Center, People's Republic of China"/>
    <x v="2"/>
    <x v="2"/>
    <x v="2"/>
  </r>
  <r>
    <s v="Electron | The Owl Spreads Its Wings"/>
    <x v="0"/>
    <s v="Rocket Lab Ltd"/>
    <s v="Electron"/>
    <s v="The Owl Spreads Its Wings"/>
    <s v="09/15/2022 8:38 p.m."/>
    <x v="65"/>
    <s v="Rocket Lab Launch Complex 1B | Onenui Station, Mahia Peninsula, New Zealand"/>
    <x v="17"/>
    <x v="17"/>
    <x v="17"/>
  </r>
  <r>
    <s v="Falcon 9 Block 5 | Starlink Group 4-34"/>
    <x v="0"/>
    <s v="SpaceX"/>
    <s v="Falcon 9"/>
    <s v="Starlink Group 4-34"/>
    <s v="09/19/2022 12:18 a.m."/>
    <x v="65"/>
    <s v="Space Launch Complex 40 | Cape Canaveral, FL, USA"/>
    <x v="1"/>
    <x v="1"/>
    <x v="1"/>
  </r>
  <r>
    <s v="Long March 2D | Yunhai-1-03"/>
    <x v="0"/>
    <s v="China Aerospace Science and Technology Corporation"/>
    <s v="Long March 2D"/>
    <s v="Yunhai-1-03"/>
    <s v="09/20/2022 11:15 p.m."/>
    <x v="65"/>
    <s v="Launch Area 4 (SLS-2 / 603) | Jiuquan, People's Republic of China"/>
    <x v="2"/>
    <x v="2"/>
    <x v="2"/>
  </r>
  <r>
    <s v="Soyuz 2.1a | Soyuz MS-22"/>
    <x v="0"/>
    <s v="Russian Federal Space Agency (ROSCOSMOS)"/>
    <s v="Soyuz 2.1a"/>
    <s v="Soyuz MS-22"/>
    <s v="09/21/2022 1:54 p.m."/>
    <x v="65"/>
    <s v="31/6 | Baikonur Cosmodrome, Republic of Kazakhstan"/>
    <x v="0"/>
    <x v="0"/>
    <x v="0"/>
  </r>
  <r>
    <s v="Delta IV Heavy | NROL-91"/>
    <x v="0"/>
    <s v="United Launch Alliance"/>
    <s v="Delta IV Heavy"/>
    <s v="NROL-91"/>
    <s v="09/24/2022 10:25 p.m."/>
    <x v="65"/>
    <s v="Space Launch Complex 6 | Vandenberg SFB, CA, USA"/>
    <x v="1"/>
    <x v="1"/>
    <x v="1"/>
  </r>
  <r>
    <s v="Kuaizhou-1A | Shiyan 14 &amp; Shiyan 15"/>
    <x v="0"/>
    <s v="ExPace"/>
    <s v="Kuaizhou"/>
    <s v="Shiyan 14 &amp; Shiyan 15"/>
    <s v="09/24/2022 10:55 p.m."/>
    <x v="65"/>
    <s v="Unknown Pad | Taiyuan, People's Republic of China"/>
    <x v="2"/>
    <x v="2"/>
    <x v="2"/>
  </r>
  <r>
    <s v="Falcon 9 Block 5 | Starlink Group 4-35"/>
    <x v="0"/>
    <s v="SpaceX"/>
    <s v="Falcon 9"/>
    <s v="Starlink Group 4-35"/>
    <s v="09/24/2022 11:32 p.m."/>
    <x v="65"/>
    <s v="Space Launch Complex 40 | Cape Canaveral, FL, USA"/>
    <x v="1"/>
    <x v="1"/>
    <x v="1"/>
  </r>
  <r>
    <s v="Long March 2D | Yaogan 36"/>
    <x v="0"/>
    <s v="China Aerospace Science and Technology Corporation"/>
    <s v="Long March 2D"/>
    <s v="Yaogan 36"/>
    <s v="09/26/2022 1:38 p.m."/>
    <x v="65"/>
    <s v="Launch Complex 3 ( LC-3 ) ( LA-1 ) | Xichang Satellite Launch Center, People's Republic of China"/>
    <x v="2"/>
    <x v="2"/>
    <x v="2"/>
  </r>
  <r>
    <s v="Long March 6 | Shiyan 16 A/B &amp; Shiyan 17"/>
    <x v="0"/>
    <s v="China Aerospace Science and Technology Corporation"/>
    <s v="Long March 6"/>
    <s v="Shiyan 16 A/B &amp; Shiyan 17"/>
    <s v="09/26/2022 11:50 p.m."/>
    <x v="65"/>
    <s v="Launch Complex 16 | Taiyuan, People's Republic of China"/>
    <x v="2"/>
    <x v="2"/>
    <x v="2"/>
  </r>
  <r>
    <s v="Firefly Alpha | FLTA002 (To The Black)"/>
    <x v="0"/>
    <s v="Firefly Aerospace"/>
    <s v="Firefly Alpha"/>
    <s v="FLTA002 (To The Black)"/>
    <s v="10/01/2022 7:01 a.m."/>
    <x v="65"/>
    <s v="Space Launch Complex 2W | Vandenberg SFB, CA, USA"/>
    <x v="1"/>
    <x v="1"/>
    <x v="1"/>
  </r>
  <r>
    <s v="Atlas V 531 | SES-20 &amp; SES-21"/>
    <x v="0"/>
    <s v="United Launch Alliance"/>
    <s v="Atlas V 531"/>
    <s v="SES-20 &amp; SES-21"/>
    <s v="10/04/2022 9:36 p.m."/>
    <x v="65"/>
    <s v="Space Launch Complex 41 | Cape Canaveral, FL, USA"/>
    <x v="1"/>
    <x v="1"/>
    <x v="1"/>
  </r>
  <r>
    <s v="Falcon 9 Block 5 | Crew-5"/>
    <x v="0"/>
    <s v="SpaceX"/>
    <s v="Falcon 9"/>
    <s v="Crew-5"/>
    <s v="10/05/2022 4 p.m."/>
    <x v="65"/>
    <s v="Launch Complex 39A | Kennedy Space Center, FL, USA"/>
    <x v="1"/>
    <x v="1"/>
    <x v="1"/>
  </r>
  <r>
    <s v="Falcon 9 Block 5 | Starlink Group 4-29"/>
    <x v="0"/>
    <s v="SpaceX"/>
    <s v="Falcon 9"/>
    <s v="Starlink Group 4-29"/>
    <s v="10/05/2022 11:10 p.m."/>
    <x v="65"/>
    <s v="Space Launch Complex 4E | Vandenberg SFB, CA, USA"/>
    <x v="1"/>
    <x v="1"/>
    <x v="1"/>
  </r>
  <r>
    <s v="Long March 11 | CentiSpace-1 S5 &amp; S6"/>
    <x v="0"/>
    <s v="China Aerospace Science and Technology Corporation"/>
    <s v="Long March 11"/>
    <s v="CentiSpace-1 S5 &amp; S6"/>
    <s v="10/07/2022 1:10 p.m."/>
    <x v="65"/>
    <s v="Tai Rui | Tai Rui, People's Republic of China"/>
    <x v="2"/>
    <x v="2"/>
    <x v="2"/>
  </r>
  <r>
    <s v="Electron | It Argos Up From Here"/>
    <x v="0"/>
    <s v="Rocket Lab Ltd"/>
    <s v="Electron"/>
    <s v="It Argos Up From Here"/>
    <s v="10/07/2022 5:09 p.m."/>
    <x v="65"/>
    <s v="Rocket Lab Launch Complex 1B | Onenui Station, Mahia Peninsula, New Zealand"/>
    <x v="17"/>
    <x v="17"/>
    <x v="17"/>
  </r>
  <r>
    <s v="Falcon 9 Block 5 | Galaxy 33 &amp; 34"/>
    <x v="0"/>
    <s v="SpaceX"/>
    <s v="Falcon 9"/>
    <s v="Galaxy 33 &amp; 34"/>
    <s v="10/08/2022 11:05 p.m."/>
    <x v="65"/>
    <s v="Space Launch Complex 40 | Cape Canaveral, FL, USA"/>
    <x v="1"/>
    <x v="1"/>
    <x v="1"/>
  </r>
  <r>
    <s v="Long March 2D | Advanced Space-borne Solar Observatory (ASO-S)"/>
    <x v="0"/>
    <s v="China Aerospace Science and Technology Corporation"/>
    <s v="Long March 2D"/>
    <s v="Advanced Space-borne Solar Observatory (ASO-S)"/>
    <s v="10/08/2022 11:43 p.m."/>
    <x v="65"/>
    <s v="Launch Area 4 (SLS-2 / 603) | Jiuquan, People's Republic of China"/>
    <x v="2"/>
    <x v="2"/>
    <x v="2"/>
  </r>
  <r>
    <s v="Soyuz 2.1b/Fregat | Glonass-K1 No. 17 (Kosmos 2559)"/>
    <x v="0"/>
    <s v="Russian Space Forces"/>
    <s v="Soyuz 2.1b/Fregat"/>
    <s v="Glonass-K1 No. 17 (Kosmos 2559)"/>
    <s v="10/10/2022 2:52 a.m."/>
    <x v="65"/>
    <s v="43/3 (43L) | Plesetsk Cosmodrome, Russian Federation"/>
    <x v="3"/>
    <x v="3"/>
    <x v="3"/>
  </r>
  <r>
    <s v="Epsilon | RAISE-3 &amp; Others"/>
    <x v="1"/>
    <s v="Japan Aerospace Exploration Agency"/>
    <s v="Epsilon"/>
    <s v="RAISE-3"/>
    <s v="10/12/2022 12:50 a.m."/>
    <x v="65"/>
    <s v="Mu Center | Uchinoura Space Center, Japan"/>
    <x v="5"/>
    <x v="5"/>
    <x v="5"/>
  </r>
  <r>
    <s v="Proton-M/Blok DM-03 | AngoSat-2"/>
    <x v="0"/>
    <s v="Russian Federal Space Agency (ROSCOSMOS)"/>
    <s v="Proton-M"/>
    <s v="AngoSat-2"/>
    <s v="10/12/2022 3 p.m."/>
    <x v="65"/>
    <s v="81/24 (81P) | Baikonur Cosmodrome, Republic of Kazakhstan"/>
    <x v="0"/>
    <x v="0"/>
    <x v="0"/>
  </r>
  <r>
    <s v="Long March 2C | 5 m S-SAR-01"/>
    <x v="0"/>
    <s v="China Aerospace Science and Technology Corporation"/>
    <s v="Long March 2"/>
    <s v="5 m S-SAR-01"/>
    <s v="10/12/2022 10:53 p.m."/>
    <x v="65"/>
    <s v="Launch Complex 9 | Taiyuan, People's Republic of China"/>
    <x v="2"/>
    <x v="2"/>
    <x v="2"/>
  </r>
  <r>
    <s v="Long March 2D | Yaogan 36 Group 02"/>
    <x v="0"/>
    <s v="China Aerospace Science and Technology Corporation"/>
    <s v="Long March 2D"/>
    <s v="Yaogan 36 Group 02"/>
    <s v="10/14/2022 7:12 p.m."/>
    <x v="65"/>
    <s v="Launch Complex 3 ( LC-3 ) ( LA-1 ) | Xichang Satellite Launch Center, People's Republic of China"/>
    <x v="2"/>
    <x v="2"/>
    <x v="2"/>
  </r>
  <r>
    <s v="Falcon 9 Block 5 | Hotbird 13F"/>
    <x v="0"/>
    <s v="SpaceX"/>
    <s v="Falcon 9"/>
    <s v="Hotbird 13F"/>
    <s v="10/15/2022 5:22 a.m."/>
    <x v="65"/>
    <s v="Space Launch Complex 40 | Cape Canaveral, FL, USA"/>
    <x v="1"/>
    <x v="1"/>
    <x v="1"/>
  </r>
  <r>
    <s v="Angara 1.2 | EMKA-3 (Kosmos 2560)"/>
    <x v="0"/>
    <s v="Khrunichev State Research and Production Space Center"/>
    <s v="Angara 1.2"/>
    <s v="EMKA-3 (Kosmos 2560)"/>
    <s v="10/15/2022 7:55 p.m."/>
    <x v="65"/>
    <s v="35/1 | Plesetsk Cosmodrome, Russian Federation"/>
    <x v="3"/>
    <x v="3"/>
    <x v="3"/>
  </r>
  <r>
    <s v="Falcon 9 Block 5 | Starlink Group 4-36"/>
    <x v="0"/>
    <s v="SpaceX"/>
    <s v="Falcon 9"/>
    <s v="Starlink Group 4-36"/>
    <s v="10/20/2022 2:50 p.m."/>
    <x v="65"/>
    <s v="Space Launch Complex 40 | Cape Canaveral, FL, USA"/>
    <x v="1"/>
    <x v="1"/>
    <x v="1"/>
  </r>
  <r>
    <s v="Soyuz 2.1v/Volga | Kosmos 2561 &amp; Kosmos 2562"/>
    <x v="0"/>
    <s v="Russian Space Forces"/>
    <s v="Soyuz 2-1v"/>
    <s v="Kosmos 2561 &amp; Kosmos 2562"/>
    <s v="10/21/2022 7:20 p.m."/>
    <x v="65"/>
    <s v="43/4 (43R) | Plesetsk Cosmodrome, Russian Federation"/>
    <x v="3"/>
    <x v="3"/>
    <x v="3"/>
  </r>
  <r>
    <s v="LVM-3 | OneWeb 14"/>
    <x v="0"/>
    <s v="Indian Space Research Organization"/>
    <s v="LVM-3 (GSLV Mk III)"/>
    <s v="OneWeb 14"/>
    <s v="10/22/2022 6:37 p.m."/>
    <x v="65"/>
    <s v="Satish Dhawan Space Centre Second Launch Pad | Satish Dhawan Space Centre, India"/>
    <x v="8"/>
    <x v="8"/>
    <x v="8"/>
  </r>
  <r>
    <s v="Soyuz 2.1b/Fregat-M | Gonets-M33, Gonets-M34, Gonets-M35 &amp; Skif-D"/>
    <x v="0"/>
    <s v="Russian Federal Space Agency (ROSCOSMOS)"/>
    <s v="Soyuz 2.1b/Fregat-M"/>
    <s v="Gonets-M33, Gonets-M34, Gonets-M35 &amp; Skif-D"/>
    <s v="10/22/2022 7:57 p.m."/>
    <x v="65"/>
    <s v="Cosmodrome Site 1S | Vostochny Cosmodrome, Siberia, Russian Federation"/>
    <x v="3"/>
    <x v="3"/>
    <x v="3"/>
  </r>
  <r>
    <s v="Soyuz 2.1a | Progress MS-21 (82P)"/>
    <x v="0"/>
    <s v="Russian Federal Space Agency (ROSCOSMOS)"/>
    <s v="Soyuz 2.1a"/>
    <s v="Progress MS-21 (82P)"/>
    <s v="10/26/2022 12:20 a.m."/>
    <x v="65"/>
    <s v="31/6 | Baikonur Cosmodrome, Republic of Kazakhstan"/>
    <x v="0"/>
    <x v="0"/>
    <x v="0"/>
  </r>
  <r>
    <s v="Falcon 9 Block 5 | Starlink Group 4-31"/>
    <x v="0"/>
    <s v="SpaceX"/>
    <s v="Falcon 9"/>
    <s v="Starlink Group 4-31"/>
    <s v="10/28/2022 1:14 a.m."/>
    <x v="65"/>
    <s v="Space Launch Complex 4E | Vandenberg SFB, CA, USA"/>
    <x v="1"/>
    <x v="1"/>
    <x v="1"/>
  </r>
  <r>
    <s v="Long March 2D | Shiyan 20C"/>
    <x v="0"/>
    <s v="China Aerospace Science and Technology Corporation"/>
    <s v="Long March 4C"/>
    <s v="Shiyan 20C"/>
    <s v="10/29/2022 1:01 a.m."/>
    <x v="65"/>
    <s v="Launch Area 4 (SLS-2 / 603) | Jiuquan, People's Republic of China"/>
    <x v="2"/>
    <x v="2"/>
    <x v="2"/>
  </r>
  <r>
    <s v="Long March 5B | Mengtian"/>
    <x v="0"/>
    <s v="China Aerospace Science and Technology Corporation"/>
    <s v="Long March 5B"/>
    <s v="Mengtian"/>
    <s v="10/31/2022 7:37 a.m."/>
    <x v="65"/>
    <s v="Wenchang | Wenchang Satellite Launch Center, People's Republic of China"/>
    <x v="2"/>
    <x v="2"/>
    <x v="2"/>
  </r>
  <r>
    <s v="Falcon Heavy | USSF-44"/>
    <x v="0"/>
    <s v="SpaceX"/>
    <s v="Falcon Heavy"/>
    <s v="USSF-44"/>
    <s v="11/01/2022 1:41 p.m."/>
    <x v="65"/>
    <s v="Launch Complex 39A | Kennedy Space Center, FL, USA"/>
    <x v="1"/>
    <x v="1"/>
    <x v="1"/>
  </r>
  <r>
    <s v="Soyuz 2.1b/Fregat | EKS 6 (Tundra 6) (Kosmos 2563)"/>
    <x v="0"/>
    <s v="Russian Space Forces"/>
    <s v="Soyuz 2.1b/Fregat"/>
    <s v="Kosmos 2563 (EKS 6/Tundra 6)"/>
    <s v="11/02/2022 6:48 a.m."/>
    <x v="65"/>
    <s v="43/4 (43R) | Plesetsk Cosmodrome, Russian Federation"/>
    <x v="3"/>
    <x v="3"/>
    <x v="3"/>
  </r>
  <r>
    <s v="Falcon 9 Block 5 | Hotbird 13G"/>
    <x v="0"/>
    <s v="SpaceX"/>
    <s v="Falcon 9"/>
    <s v="Hotbird 13G"/>
    <s v="11/03/2022 5:22 a.m."/>
    <x v="65"/>
    <s v="Space Launch Complex 40 | Cape Canaveral, FL, USA"/>
    <x v="1"/>
    <x v="1"/>
    <x v="1"/>
  </r>
  <r>
    <s v="Electron | Catch Me If You Can"/>
    <x v="0"/>
    <s v="Rocket Lab Ltd"/>
    <s v="Electron"/>
    <s v="Catch Me If You Can"/>
    <s v="11/04/2022 5:27 p.m."/>
    <x v="65"/>
    <s v="Rocket Lab Launch Complex 1B | Onenui Station, Mahia Peninsula, New Zealand"/>
    <x v="17"/>
    <x v="17"/>
    <x v="17"/>
  </r>
  <r>
    <s v="Long March 3B | ChinaSat 19"/>
    <x v="0"/>
    <s v="China Aerospace Science and Technology Corporation"/>
    <s v="Long March 3"/>
    <s v="ChinaSat 19"/>
    <s v="11/05/2022 11:50 a.m."/>
    <x v="65"/>
    <s v="Launch Complex 2 (LC-2) | Xichang Satellite Launch Center, People's Republic of China"/>
    <x v="2"/>
    <x v="2"/>
    <x v="2"/>
  </r>
  <r>
    <s v="Antares 230+ | Cygnus CRS-2 NG-18 (S.S. Sally Ride)"/>
    <x v="0"/>
    <s v="Northrop Grumman Space Systems"/>
    <s v="Antares 230+"/>
    <s v="Cygnus CRS-2 NG-18 (S.S. Sally Ride)"/>
    <s v="11/07/2022 10:32 a.m."/>
    <x v="65"/>
    <s v="Launch Area 0 A | Wallops Island, Virginia, USA"/>
    <x v="1"/>
    <x v="1"/>
    <x v="1"/>
  </r>
  <r>
    <s v="Atlas V 401 | JPSS 2 (Joint Polar Satellite System spacecraft No. 2) &amp; LOFTID"/>
    <x v="0"/>
    <s v="United Launch Alliance"/>
    <s v="Atlas V 401"/>
    <s v="JPSS 2 (Joint Polar Satellite System spacecraft No. 2) &amp; LOFTID"/>
    <s v="11/10/2022 9:49 a.m."/>
    <x v="65"/>
    <s v="Space Launch Complex 3E | Vandenberg SFB, CA, USA"/>
    <x v="1"/>
    <x v="1"/>
    <x v="1"/>
  </r>
  <r>
    <s v="Long March 6A | Yunhai 3"/>
    <x v="0"/>
    <s v="China Aerospace Science and Technology Corporation"/>
    <s v="Long March 6A"/>
    <s v="Yunhai 3"/>
    <s v="11/11/2022 10:52 p.m."/>
    <x v="65"/>
    <s v="Launch Complex 9A | Taiyuan, People's Republic of China"/>
    <x v="2"/>
    <x v="2"/>
    <x v="2"/>
  </r>
  <r>
    <s v="Long March 7 | Tianzhou-5"/>
    <x v="0"/>
    <s v="China Aerospace Science and Technology Corporation"/>
    <s v="Long March 7"/>
    <s v="Tianzhou-5"/>
    <s v="11/12/2022 2:03 a.m."/>
    <x v="65"/>
    <s v="Wenchang | Wenchang Satellite Launch Center, People's Republic of China"/>
    <x v="2"/>
    <x v="2"/>
    <x v="2"/>
  </r>
  <r>
    <s v="Falcon 9 Block 5 | Galaxy 31 &amp; 32"/>
    <x v="0"/>
    <s v="SpaceX"/>
    <s v="Falcon 9"/>
    <s v="Galaxy 31 &amp; 32"/>
    <s v="11/12/2022 4:06 p.m."/>
    <x v="65"/>
    <s v="Space Launch Complex 40 | Cape Canaveral, FL, USA"/>
    <x v="1"/>
    <x v="1"/>
    <x v="1"/>
  </r>
  <r>
    <s v="Long March 4C | Yaogan 34-03"/>
    <x v="0"/>
    <s v="China Aerospace Science and Technology Corporation"/>
    <s v="Long March 4C"/>
    <s v="Yaogan 34-03"/>
    <s v="11/15/2022 1:38 a.m."/>
    <x v="65"/>
    <s v="Launch Area 4 (SLS-2 / 603) | Jiuquan, People's Republic of China"/>
    <x v="2"/>
    <x v="2"/>
    <x v="2"/>
  </r>
  <r>
    <s v="Ceres-1 | Jilin-1 High Resolution 03D-08, 51 to 54"/>
    <x v="0"/>
    <s v="Galactic Energy"/>
    <s v="Ceres-1"/>
    <s v="Jilin-1 High Resolution 03D-08, 51 to 54"/>
    <s v="11/16/2022 6:20 a.m."/>
    <x v="65"/>
    <s v="Unknown Pad | Jiuquan, People's Republic of China"/>
    <x v="2"/>
    <x v="2"/>
    <x v="2"/>
  </r>
  <r>
    <s v="SLS Block 1 | Artemis I"/>
    <x v="0"/>
    <s v="National Aeronautics and Space Administration"/>
    <s v="Space Launch System (SLS)"/>
    <s v="Artemis I"/>
    <s v="11/16/2022 6:47 a.m."/>
    <x v="65"/>
    <s v="Launch Complex 39B | Kennedy Space Center, FL, USA"/>
    <x v="1"/>
    <x v="1"/>
    <x v="1"/>
  </r>
  <r>
    <s v="Falcon 9 Block 5 | Eutelsat 10B"/>
    <x v="0"/>
    <s v="SpaceX"/>
    <s v="Falcon 9"/>
    <s v="Eutelsat 10B"/>
    <s v="11/23/2022 2:57 a.m."/>
    <x v="65"/>
    <s v="Space Launch Complex 40 | Cape Canaveral, FL, USA"/>
    <x v="1"/>
    <x v="1"/>
    <x v="1"/>
  </r>
  <r>
    <s v="PSLV-XL | EOS-6 (Oceansat-3) &amp; rideshare"/>
    <x v="0"/>
    <s v="Indian Space Research Organization"/>
    <s v="PSLV-XL"/>
    <s v="EOS-6 (Oceansat-3) &amp; rideshare"/>
    <s v="11/26/2022 6:26 a.m."/>
    <x v="65"/>
    <s v="Satish Dhawan Space Centre First Launch Pad | Satish Dhawan Space Centre, India"/>
    <x v="8"/>
    <x v="8"/>
    <x v="8"/>
  </r>
  <r>
    <s v="Falcon 9 Block 5 | Dragon CRS-2 SpX-26"/>
    <x v="0"/>
    <s v="SpaceX"/>
    <s v="Falcon 9"/>
    <s v="Dragon CRS-2 SpX-26"/>
    <s v="11/26/2022 7:20 p.m."/>
    <x v="65"/>
    <s v="Launch Complex 39A | Kennedy Space Center, FL, USA"/>
    <x v="1"/>
    <x v="1"/>
    <x v="1"/>
  </r>
  <r>
    <s v="Long March 2D | Yaogan 36 Group 03"/>
    <x v="0"/>
    <s v="China Aerospace Science and Technology Corporation"/>
    <s v="Long March 2D"/>
    <s v="Yaogan 36 Group 03"/>
    <s v="11/27/2022 12:23 p.m."/>
    <x v="65"/>
    <s v="Launch Complex 3 ( LC-3 ) ( LA-1 ) | Xichang Satellite Launch Center, People's Republic of China"/>
    <x v="2"/>
    <x v="2"/>
    <x v="2"/>
  </r>
  <r>
    <s v="Soyuz 2.1b/Fregat-M | Glonass-M No. 61 (Kosmos 2564)"/>
    <x v="0"/>
    <s v="Russian Space Forces"/>
    <s v="Soyuz 2.1b/Fregat-M"/>
    <s v="Glonass-M No. 61 (Kosmos 2564)"/>
    <s v="11/28/2022 3:17 p.m."/>
    <x v="65"/>
    <s v="43/3 (43L) | Plesetsk Cosmodrome, Russian Federation"/>
    <x v="3"/>
    <x v="3"/>
    <x v="3"/>
  </r>
  <r>
    <s v="Long March 2F/G | Shenzhou 15"/>
    <x v="0"/>
    <s v="China Aerospace Science and Technology Corporation"/>
    <s v="Long March 2"/>
    <s v="Shenzhou 15"/>
    <s v="11/29/2022 3:08 p.m."/>
    <x v="65"/>
    <s v="Launch Area 4 (SLS-1 / 921) | Jiuquan, People's Republic of China"/>
    <x v="2"/>
    <x v="2"/>
    <x v="2"/>
  </r>
  <r>
    <s v="Soyuz 2.1b | Kosmos 2565 (Lotos-S1 #7)"/>
    <x v="0"/>
    <s v="Russian Space Forces"/>
    <s v="Soyuz 2.1b"/>
    <s v="Kosmos 2565 (Lotos-S1 #7)"/>
    <s v="11/30/2022 9:10 p.m."/>
    <x v="65"/>
    <s v="43/4 (43R) | Plesetsk Cosmodrome, Russian Federation"/>
    <x v="3"/>
    <x v="3"/>
    <x v="3"/>
  </r>
  <r>
    <s v="Kuaizhou 11 | Xingyun VDES"/>
    <x v="0"/>
    <s v="ExPace"/>
    <s v="Kuaizhou-11"/>
    <s v="Xingyun VDES"/>
    <s v="12/07/2022 1:15 a.m."/>
    <x v="65"/>
    <s v="Unknown Pad | Jiuquan, People's Republic of China"/>
    <x v="2"/>
    <x v="2"/>
    <x v="2"/>
  </r>
  <r>
    <s v="Long March 2D | Gaofen-5-01A"/>
    <x v="0"/>
    <s v="China Aerospace Science and Technology Corporation"/>
    <s v="Long March 2D"/>
    <s v="Gaofen-5-01A"/>
    <s v="12/08/2022 6:31 p.m."/>
    <x v="65"/>
    <s v="Launch Complex 9 | Taiyuan, People's Republic of China"/>
    <x v="2"/>
    <x v="2"/>
    <x v="2"/>
  </r>
  <r>
    <s v="Falcon 9 Block 5 | OneWeb 15"/>
    <x v="0"/>
    <s v="SpaceX"/>
    <s v="Falcon 9"/>
    <s v="OneWeb 15"/>
    <s v="12/08/2022 10:27 p.m."/>
    <x v="65"/>
    <s v="Launch Complex 39A | Kennedy Space Center, FL, USA"/>
    <x v="1"/>
    <x v="1"/>
    <x v="1"/>
  </r>
  <r>
    <s v="Smart Dragon 3 | Maiden Flight"/>
    <x v="0"/>
    <s v="China Aerospace Science and Technology Corporation"/>
    <s v="Smart Dragon 3"/>
    <s v="Maiden Flight"/>
    <s v="12/09/2022 6:35 a.m."/>
    <x v="65"/>
    <s v="Mobile launch platform | Sea Launch"/>
    <x v="12"/>
    <x v="12"/>
    <x v="12"/>
  </r>
  <r>
    <s v="Falcon 9 Block 5 | Hakuto-R M1 &amp; Lunar Flashlight"/>
    <x v="0"/>
    <s v="SpaceX"/>
    <s v="Falcon 9"/>
    <s v="Hakuto-R M1 &amp; Lunar Flashlight"/>
    <s v="12/11/2022 7:38 a.m."/>
    <x v="65"/>
    <s v="Space Launch Complex 40 | Cape Canaveral, FL, USA"/>
    <x v="1"/>
    <x v="1"/>
    <x v="1"/>
  </r>
  <r>
    <s v="Long March 4C | Shiyan 20A &amp; 20B"/>
    <x v="0"/>
    <s v="China Aerospace Science and Technology Corporation"/>
    <s v="Long March 4C"/>
    <s v="Shiyan 20A &amp; 20B"/>
    <s v="12/12/2022 8:22 a.m."/>
    <x v="65"/>
    <s v="Launch Area 4 (SLS-2 / 603) | Jiuquan, People's Republic of China"/>
    <x v="2"/>
    <x v="2"/>
    <x v="2"/>
  </r>
  <r>
    <s v="Ariane 5 ECA+ | Galaxy 35 &amp; 36, MTG-I1"/>
    <x v="0"/>
    <s v="Arianespace"/>
    <s v="Ariane 5 ECA+"/>
    <s v="Galaxy 35 &amp; 36, MTG-I1"/>
    <s v="12/13/2022 8:30 p.m."/>
    <x v="65"/>
    <s v="Ariane Launch Area 3 | Kourou, French Guiana"/>
    <x v="7"/>
    <x v="7"/>
    <x v="7"/>
  </r>
  <r>
    <s v="Zhuque-2 | Maiden Flight"/>
    <x v="1"/>
    <s v="LandSpace"/>
    <s v="Zhuque-2"/>
    <s v="Maiden Flight"/>
    <s v="12/14/2022 8:30 a.m."/>
    <x v="65"/>
    <s v="Unknown Pad | Jiuquan, People's Republic of China"/>
    <x v="2"/>
    <x v="2"/>
    <x v="2"/>
  </r>
  <r>
    <s v="Long March 2D | Yaogan 36 Group 04"/>
    <x v="0"/>
    <s v="China Aerospace Science and Technology Corporation"/>
    <s v="Long March 2D"/>
    <s v="Yaogan 36 Group 04"/>
    <s v="12/14/2022 6:25 p.m."/>
    <x v="65"/>
    <s v="Launch Complex 3 ( LC-3 ) ( LA-1 ) | Xichang Satellite Launch Center, People's Republic of China"/>
    <x v="2"/>
    <x v="2"/>
    <x v="2"/>
  </r>
  <r>
    <s v="Long March 11 | Shiyan 21"/>
    <x v="0"/>
    <s v="China Aerospace Science and Technology Corporation"/>
    <s v="Long March 11"/>
    <s v="Shiyan 21"/>
    <s v="12/16/2022 6:17 a.m."/>
    <x v="65"/>
    <s v="Unknown Pad | Xichang Satellite Launch Center, People's Republic of China"/>
    <x v="2"/>
    <x v="2"/>
    <x v="2"/>
  </r>
  <r>
    <s v="Falcon 9 Block 5 | SWOT (Surface Water and Ocean Topography)"/>
    <x v="0"/>
    <s v="SpaceX"/>
    <s v="Falcon 9"/>
    <s v="SWOT (Surface Water and Ocean Topography)"/>
    <s v="12/16/2022 11:46 a.m."/>
    <x v="65"/>
    <s v="Space Launch Complex 4E | Vandenberg SFB, CA, USA"/>
    <x v="1"/>
    <x v="1"/>
    <x v="1"/>
  </r>
  <r>
    <s v="Falcon 9 Block 5 | O3b mPower 1 &amp; 2"/>
    <x v="0"/>
    <s v="SpaceX"/>
    <s v="Falcon 9"/>
    <s v="O3b mPower 1 &amp; 2"/>
    <s v="12/16/2022 10:48 p.m."/>
    <x v="65"/>
    <s v="Space Launch Complex 40 | Cape Canaveral, FL, USA"/>
    <x v="1"/>
    <x v="1"/>
    <x v="1"/>
  </r>
  <r>
    <s v="Falcon 9 Block 5 | Starlink Group 4-37"/>
    <x v="0"/>
    <s v="SpaceX"/>
    <s v="Falcon 9"/>
    <s v="Starlink Group 4-37"/>
    <s v="12/17/2022 9:32 p.m."/>
    <x v="65"/>
    <s v="Launch Complex 39A | Kennedy Space Center, FL, USA"/>
    <x v="1"/>
    <x v="1"/>
    <x v="1"/>
  </r>
  <r>
    <s v="Vega-C | Pléiades Neo 5 &amp; 6"/>
    <x v="1"/>
    <s v="Arianespace"/>
    <s v="Vega-C"/>
    <s v="Pléiades Neo 5 &amp; 6"/>
    <s v="12/21/2022 1:47 a.m."/>
    <x v="65"/>
    <s v="Ariane Launch Area 1 | Kourou, French Guiana"/>
    <x v="7"/>
    <x v="7"/>
    <x v="7"/>
  </r>
  <r>
    <s v="Long March 4B | Gaofen-11-04"/>
    <x v="0"/>
    <s v="China Aerospace Science and Technology Corporation"/>
    <s v="Long March 4B"/>
    <s v="Gaofen-11-04"/>
    <s v="12/27/2022 7:37 a.m."/>
    <x v="65"/>
    <s v="Launch Complex 9 | Taiyuan, People's Republic of China"/>
    <x v="2"/>
    <x v="2"/>
    <x v="2"/>
  </r>
  <r>
    <s v="Falcon 9 Block 5 | Starlink Group 5-1"/>
    <x v="0"/>
    <s v="SpaceX"/>
    <s v="Falcon 9"/>
    <s v="Starlink Group 5-1"/>
    <s v="12/28/2022 9:34 a.m."/>
    <x v="65"/>
    <s v="Space Launch Complex 40 | Cape Canaveral, FL, USA"/>
    <x v="1"/>
    <x v="1"/>
    <x v="1"/>
  </r>
  <r>
    <s v="Long March 3B/E | Shiyan 10-02"/>
    <x v="0"/>
    <s v="China Aerospace Science and Technology Corporation"/>
    <s v="Long March 3"/>
    <s v="Shiyan 10-02"/>
    <s v="12/29/2022 4:43 a.m."/>
    <x v="65"/>
    <s v="Launch Complex 2 (LC-2) | Xichang Satellite Launch Center, People's Republic of China"/>
    <x v="2"/>
    <x v="2"/>
    <x v="2"/>
  </r>
  <r>
    <s v="Falcon 9 Block 5 | EROS-C3"/>
    <x v="0"/>
    <s v="SpaceX"/>
    <s v="Falcon 9"/>
    <s v="EROS-C3"/>
    <s v="12/30/2022 7:38 a.m."/>
    <x v="65"/>
    <s v="Space Launch Complex 4E | Vandenberg SFB, CA, USA"/>
    <x v="1"/>
    <x v="1"/>
    <x v="1"/>
  </r>
  <r>
    <s v="Falcon 9 Block 5 | Transporter 6 (Dedicated SSO Rideshare)"/>
    <x v="0"/>
    <s v="SpaceX"/>
    <s v="Falcon 9"/>
    <s v="Transporter 6 (Dedicated SSO Rideshare)"/>
    <s v="01/03/2023 2:55 p.m."/>
    <x v="66"/>
    <s v="Space Launch Complex 40 | Cape Canaveral, FL, USA"/>
    <x v="1"/>
    <x v="1"/>
    <x v="1"/>
  </r>
  <r>
    <s v="Long March 7A | Shijian 23"/>
    <x v="0"/>
    <s v="China Aerospace Science and Technology Corporation"/>
    <s v="Long March 7A"/>
    <s v="Shijian 23"/>
    <s v="01/08/2023 10 p.m."/>
    <x v="66"/>
    <s v="201 | Wenchang Satellite Launch Center, People's Republic of China"/>
    <x v="2"/>
    <x v="2"/>
    <x v="2"/>
  </r>
  <r>
    <s v="Ceres-1 | 5 satellites"/>
    <x v="0"/>
    <s v="Galactic Energy"/>
    <s v="Ceres-1"/>
    <s v="5 satellites"/>
    <s v="01/09/2023 5:04 a.m."/>
    <x v="66"/>
    <s v="Unknown Pad | Jiuquan, People's Republic of China"/>
    <x v="2"/>
    <x v="2"/>
    <x v="2"/>
  </r>
  <r>
    <s v="LauncherOne | Start Me Up"/>
    <x v="1"/>
    <s v="Virgin Orbit"/>
    <s v="LauncherOne"/>
    <s v="Start Me Up"/>
    <s v="01/09/2023 11:08 p.m."/>
    <x v="66"/>
    <s v="Spaceport Cornwall | Air launch to orbit"/>
    <x v="18"/>
    <x v="18"/>
    <x v="18"/>
  </r>
  <r>
    <s v="Falcon 9 Block 5 | OneWeb 16"/>
    <x v="0"/>
    <s v="SpaceX"/>
    <s v="Falcon 9"/>
    <s v="OneWeb 16"/>
    <s v="01/10/2023 4:50 a.m."/>
    <x v="66"/>
    <s v="Space Launch Complex 40 | Cape Canaveral, FL, USA"/>
    <x v="1"/>
    <x v="1"/>
    <x v="1"/>
  </r>
  <r>
    <s v="RS1 | Maiden Flight"/>
    <x v="1"/>
    <s v="ABL Space Systems"/>
    <s v="RS1"/>
    <s v="Maiden Flight"/>
    <s v="01/10/2023 11:27 p.m."/>
    <x v="66"/>
    <s v="Launch Pad 3C | Pacific Spaceport Complex, Alaska, USA"/>
    <x v="1"/>
    <x v="1"/>
    <x v="1"/>
  </r>
  <r>
    <s v="Long March 2C | APStar 6E"/>
    <x v="0"/>
    <s v="China Aerospace Science and Technology Corporation"/>
    <s v="Long March 2"/>
    <s v="APStar 6E"/>
    <s v="01/12/2023 6:10 p.m."/>
    <x v="66"/>
    <s v="Launch Complex 3 ( LC-3 ) ( LA-1 ) | Xichang Satellite Launch Center, People's Republic of China"/>
    <x v="2"/>
    <x v="2"/>
    <x v="2"/>
  </r>
  <r>
    <s v="Long March 2D | Yaogan 37 &amp; Shiyan 22A/B"/>
    <x v="0"/>
    <s v="China Aerospace Science and Technology Corporation"/>
    <s v="Long March 2D"/>
    <s v="Yaogan 37 &amp; Shiyan 22A/B"/>
    <s v="01/13/2023 7 a.m."/>
    <x v="66"/>
    <s v="Launch Area 4 (SLS-2 / 603) | Jiuquan, People's Republic of China"/>
    <x v="2"/>
    <x v="2"/>
    <x v="2"/>
  </r>
  <r>
    <s v="Long March 2D | 6 x Jilin-1, Qilu-2/3 and others"/>
    <x v="0"/>
    <s v="China Aerospace Science and Technology Corporation"/>
    <s v="Long March 2D"/>
    <s v="6 x Jilin-1, Qilu-2/3 and others"/>
    <s v="01/15/2023 3:14 a.m."/>
    <x v="66"/>
    <s v="Launch Complex 9 | Taiyuan, People's Republic of China"/>
    <x v="2"/>
    <x v="2"/>
    <x v="2"/>
  </r>
  <r>
    <s v="Falcon Heavy | USSF-67"/>
    <x v="0"/>
    <s v="SpaceX"/>
    <s v="Falcon Heavy"/>
    <s v="USSF-67"/>
    <s v="01/15/2023 10:56 p.m."/>
    <x v="66"/>
    <s v="Launch Complex 39A | Kennedy Space Center, FL, USA"/>
    <x v="1"/>
    <x v="1"/>
    <x v="1"/>
  </r>
  <r>
    <s v="Falcon 9 Block 5 | GPS III SV06"/>
    <x v="0"/>
    <s v="SpaceX"/>
    <s v="Falcon 9"/>
    <s v="GPS III SV06"/>
    <s v="01/18/2023 12:24 p.m."/>
    <x v="66"/>
    <s v="Space Launch Complex 40 | Cape Canaveral, FL, USA"/>
    <x v="1"/>
    <x v="1"/>
    <x v="1"/>
  </r>
  <r>
    <s v="Falcon 9 Block 5 | Starlink Group 2-4"/>
    <x v="0"/>
    <s v="SpaceX"/>
    <s v="Falcon 9"/>
    <s v="Starlink Group 2-4"/>
    <s v="01/19/2023 3:43 p.m."/>
    <x v="66"/>
    <s v="Space Launch Complex 4E | Vandenberg SFB, CA, USA"/>
    <x v="1"/>
    <x v="1"/>
    <x v="1"/>
  </r>
  <r>
    <s v="Electron | Virginia is for Launch Lovers"/>
    <x v="0"/>
    <s v="Rocket Lab Ltd"/>
    <s v="Electron"/>
    <s v="Virginia is for Launch Lovers"/>
    <s v="01/24/2023 11 p.m."/>
    <x v="66"/>
    <s v="Rocket Lab Launch Complex 2 (Launch Area 0 C) | Wallops Island, Virginia, USA"/>
    <x v="1"/>
    <x v="1"/>
    <x v="1"/>
  </r>
  <r>
    <s v="H-IIA 202 | IGS Radar-7"/>
    <x v="0"/>
    <s v="Mitsubishi Heavy Industries"/>
    <s v="H-IIA 202"/>
    <s v="IGS Radar-7"/>
    <s v="01/26/2023 1:50 a.m."/>
    <x v="66"/>
    <s v="Yoshinobu Launch Complex | Tanegashima, Japan"/>
    <x v="5"/>
    <x v="5"/>
    <x v="5"/>
  </r>
  <r>
    <s v="Falcon 9 Block 5 | Starlink Group 5-2"/>
    <x v="0"/>
    <s v="SpaceX"/>
    <s v="Falcon 9"/>
    <s v="Starlink Group 5-2"/>
    <s v="01/26/2023 9:32 a.m."/>
    <x v="66"/>
    <s v="Space Launch Complex 40 | Cape Canaveral, FL, USA"/>
    <x v="1"/>
    <x v="1"/>
    <x v="1"/>
  </r>
  <r>
    <s v="Falcon 9 Block 5 | Starlink Group 2-6 &amp; ION SCV009"/>
    <x v="0"/>
    <s v="SpaceX"/>
    <s v="Falcon 9"/>
    <s v="Starlink Group 2-6 &amp; ION SCV009"/>
    <s v="01/31/2023 4:15 p.m."/>
    <x v="66"/>
    <s v="Space Launch Complex 4E | Vandenberg SFB, CA, USA"/>
    <x v="1"/>
    <x v="1"/>
    <x v="1"/>
  </r>
  <r>
    <s v="Falcon 9 Block 5 | Starlink Group 5-3"/>
    <x v="0"/>
    <s v="SpaceX"/>
    <s v="Falcon 9"/>
    <s v="Starlink Group 5-3"/>
    <s v="02/02/2023 7:58 a.m."/>
    <x v="66"/>
    <s v="Launch Complex 39A | Kennedy Space Center, FL, USA"/>
    <x v="1"/>
    <x v="1"/>
    <x v="1"/>
  </r>
  <r>
    <s v="Proton-M/Blok DM-03 | Elektro-L No.4"/>
    <x v="0"/>
    <s v="Khrunichev State Research and Production Space Center"/>
    <s v="Proton-M"/>
    <s v="Elektro-L No.4"/>
    <s v="02/05/2023 9:12 a.m."/>
    <x v="66"/>
    <s v="81/24 (81P) | Baikonur Cosmodrome, Republic of Kazakhstan"/>
    <x v="0"/>
    <x v="0"/>
    <x v="0"/>
  </r>
  <r>
    <s v="Falcon 9 Block 5 | Amazonas Nexus"/>
    <x v="0"/>
    <s v="SpaceX"/>
    <s v="Falcon 9"/>
    <s v="Amazonas Nexus"/>
    <s v="02/07/2023 1:32 a.m."/>
    <x v="66"/>
    <s v="Space Launch Complex 40 | Cape Canaveral, FL, USA"/>
    <x v="1"/>
    <x v="1"/>
    <x v="1"/>
  </r>
  <r>
    <s v="Soyuz 2.1a | Progress MS-22 (83P)"/>
    <x v="0"/>
    <s v="Russian Federal Space Agency (ROSCOSMOS)"/>
    <s v="Soyuz 2.1a"/>
    <s v="Progress MS-22 (83P)"/>
    <s v="02/09/2023 6:15 a.m."/>
    <x v="66"/>
    <s v="31/6 | Baikonur Cosmodrome, Republic of Kazakhstan"/>
    <x v="0"/>
    <x v="0"/>
    <x v="0"/>
  </r>
  <r>
    <s v="SSLV | EOS-7 &amp; rideshare (Demo 2)"/>
    <x v="0"/>
    <s v="Indian Space Research Organization"/>
    <s v="SSLV"/>
    <s v="EOS-7 &amp; rideshare (SSLV Demo 2)"/>
    <s v="02/10/2023 3:48 a.m."/>
    <x v="66"/>
    <s v="Satish Dhawan Space Centre First Launch Pad | Satish Dhawan Space Centre, India"/>
    <x v="8"/>
    <x v="8"/>
    <x v="8"/>
  </r>
  <r>
    <s v="Falcon 9 Block 5 | Starlink Group 5-4"/>
    <x v="0"/>
    <s v="SpaceX"/>
    <s v="Falcon 9"/>
    <s v="Starlink Group 5-4"/>
    <s v="02/12/2023 5:10 a.m."/>
    <x v="66"/>
    <s v="Space Launch Complex 40 | Cape Canaveral, FL, USA"/>
    <x v="1"/>
    <x v="1"/>
    <x v="1"/>
  </r>
  <r>
    <s v="Falcon 9 Block 5 | Starlink Group 2-5"/>
    <x v="0"/>
    <s v="SpaceX"/>
    <s v="Falcon 9"/>
    <s v="Starlink Group 2-5"/>
    <s v="02/17/2023 7:12 p.m."/>
    <x v="66"/>
    <s v="Space Launch Complex 4E | Vandenberg SFB, CA, USA"/>
    <x v="1"/>
    <x v="1"/>
    <x v="1"/>
  </r>
  <r>
    <s v="Falcon 9 Block 5 | Inmarsat-6 F2"/>
    <x v="0"/>
    <s v="SpaceX"/>
    <s v="Falcon 9"/>
    <s v="Inmarsat-6 F2"/>
    <s v="02/18/2023 3:59 a.m."/>
    <x v="66"/>
    <s v="Space Launch Complex 40 | Cape Canaveral, FL, USA"/>
    <x v="1"/>
    <x v="1"/>
    <x v="1"/>
  </r>
  <r>
    <s v="Long March 3B/E | ChinaSat 26"/>
    <x v="0"/>
    <s v="China Aerospace Science and Technology Corporation"/>
    <s v="Long March 3"/>
    <s v="ChinaSat 26"/>
    <s v="02/23/2023 11:49 a.m."/>
    <x v="66"/>
    <s v="Launch Complex 2 (LC-2) | Xichang Satellite Launch Center, People's Republic of China"/>
    <x v="2"/>
    <x v="2"/>
    <x v="2"/>
  </r>
  <r>
    <s v="Soyuz 2.1a | Soyuz MS-23"/>
    <x v="0"/>
    <s v="Russian Federal Space Agency (ROSCOSMOS)"/>
    <s v="Soyuz 2.1a"/>
    <s v="Soyuz MS-23"/>
    <s v="02/24/2023 12:24 a.m."/>
    <x v="66"/>
    <s v="31/6 | Baikonur Cosmodrome, Republic of Kazakhstan"/>
    <x v="0"/>
    <x v="0"/>
    <x v="0"/>
  </r>
  <r>
    <s v="Long March 2C | Horus 1"/>
    <x v="0"/>
    <s v="China Aerospace Science and Technology Corporation"/>
    <s v="Long March 2"/>
    <s v="Horus 1"/>
    <s v="02/24/2023 4:01 a.m."/>
    <x v="66"/>
    <s v="Launch Area 4 (SLS-2 / 603) | Jiuquan, People's Republic of China"/>
    <x v="2"/>
    <x v="2"/>
    <x v="2"/>
  </r>
  <r>
    <s v="Falcon 9 Block 5 | Starlink Group 6-1"/>
    <x v="0"/>
    <s v="SpaceX"/>
    <s v="Falcon 9"/>
    <s v="Starlink Group 6-1"/>
    <s v="02/27/2023 11:13 p.m."/>
    <x v="66"/>
    <s v="Space Launch Complex 40 | Cape Canaveral, FL, USA"/>
    <x v="1"/>
    <x v="1"/>
    <x v="1"/>
  </r>
  <r>
    <s v="Falcon 9 Block 5 | Crew-6"/>
    <x v="0"/>
    <s v="SpaceX"/>
    <s v="Falcon 9"/>
    <s v="Crew-6"/>
    <s v="03/02/2023 5:34 a.m."/>
    <x v="66"/>
    <s v="Launch Complex 39A | Kennedy Space Center, FL, USA"/>
    <x v="1"/>
    <x v="1"/>
    <x v="1"/>
  </r>
  <r>
    <s v="Falcon 9 Block 5 | Starlink Group 2-7"/>
    <x v="0"/>
    <s v="SpaceX"/>
    <s v="Falcon 9"/>
    <s v="Starlink Group 2-7"/>
    <s v="03/03/2023 6:38 p.m."/>
    <x v="66"/>
    <s v="Space Launch Complex 4E | Vandenberg SFB, CA, USA"/>
    <x v="1"/>
    <x v="1"/>
    <x v="1"/>
  </r>
  <r>
    <s v="H3-22 | ALOS-3 (Maiden flight)"/>
    <x v="1"/>
    <s v="Mitsubishi Heavy Industries"/>
    <s v="H3-22"/>
    <s v="ALOS-3 (Maiden flight)"/>
    <s v="03/07/2023 1:37 a.m."/>
    <x v="66"/>
    <s v="Yoshinobu Launch Complex | Tanegashima, Japan"/>
    <x v="5"/>
    <x v="5"/>
    <x v="5"/>
  </r>
  <r>
    <s v="Falcon 9 Block 5 | OneWeb 17"/>
    <x v="0"/>
    <s v="SpaceX"/>
    <s v="Falcon 9"/>
    <s v="OneWeb 17"/>
    <s v="03/09/2023 7:13 p.m."/>
    <x v="66"/>
    <s v="Space Launch Complex 40 | Cape Canaveral, FL, USA"/>
    <x v="1"/>
    <x v="1"/>
    <x v="1"/>
  </r>
  <r>
    <s v="Long March 4C | Tianhui-6 A/B"/>
    <x v="0"/>
    <s v="China Aerospace Science and Technology Corporation"/>
    <s v="Long March 4C"/>
    <s v="Tianhui-6 A/B"/>
    <s v="03/09/2023 10:41 p.m."/>
    <x v="66"/>
    <s v="Launch Complex 9 | Taiyuan, People's Republic of China"/>
    <x v="2"/>
    <x v="2"/>
    <x v="2"/>
  </r>
  <r>
    <s v="Proton-M Briz-M | Olymp-K #2 (Luch 5X)"/>
    <x v="0"/>
    <s v="Khrunichev State Research and Production Space Center"/>
    <s v="Proton-M Briz-M"/>
    <s v="Olymp-K #2 (Luch 5X)"/>
    <s v="03/12/2023 11:13 p.m."/>
    <x v="66"/>
    <s v="200/39 (200L) | Baikonur Cosmodrome, Republic of Kazakhstan"/>
    <x v="0"/>
    <x v="0"/>
    <x v="0"/>
  </r>
  <r>
    <s v="Long March 2C | Horus 2"/>
    <x v="0"/>
    <s v="China Aerospace Science and Technology Corporation"/>
    <s v="Long March 2"/>
    <s v="Horus 2"/>
    <s v="03/13/2023 4:02 a.m."/>
    <x v="66"/>
    <s v="Launch Area 4 (SLS-2 / 603) | Jiuquan, People's Republic of China"/>
    <x v="2"/>
    <x v="2"/>
    <x v="2"/>
  </r>
  <r>
    <s v="Falcon 9 Block 5 | Dragon CRS-2 SpX-27"/>
    <x v="0"/>
    <s v="SpaceX"/>
    <s v="Falcon 9"/>
    <s v="Dragon CRS-2 SpX-27"/>
    <s v="03/15/2023 12:30 a.m."/>
    <x v="66"/>
    <s v="Launch Complex 39A | Kennedy Space Center, FL, USA"/>
    <x v="1"/>
    <x v="1"/>
    <x v="1"/>
  </r>
  <r>
    <s v="Long March 11 | Shiyan 19"/>
    <x v="0"/>
    <s v="China Aerospace Science and Technology Corporation"/>
    <s v="Long March 11"/>
    <s v="Shiyan 19"/>
    <s v="03/15/2023 11:41 a.m."/>
    <x v="66"/>
    <s v="Unknown Pad | Jiuquan, People's Republic of China"/>
    <x v="2"/>
    <x v="2"/>
    <x v="2"/>
  </r>
  <r>
    <s v="Electron | Stronger Together"/>
    <x v="0"/>
    <s v="Rocket Lab Ltd"/>
    <s v="Electron"/>
    <s v="Stronger Together"/>
    <s v="03/16/2023 10:38 p.m."/>
    <x v="66"/>
    <s v="Rocket Lab Launch Complex 2 (Launch Area 0 C) | Wallops Island, Virginia, USA"/>
    <x v="1"/>
    <x v="1"/>
    <x v="1"/>
  </r>
  <r>
    <s v="Long March 3B/E | Gaofen 13-02"/>
    <x v="0"/>
    <s v="China Aerospace Science and Technology Corporation"/>
    <s v="Long March 3"/>
    <s v="Gaofen 13-02"/>
    <s v="03/17/2023 8:33 a.m."/>
    <x v="66"/>
    <s v="Launch Complex 2 (LC-2) | Xichang Satellite Launch Center, People's Republic of China"/>
    <x v="2"/>
    <x v="2"/>
    <x v="2"/>
  </r>
  <r>
    <s v="Falcon 9 Block 5 | Starlink Group 2-8"/>
    <x v="0"/>
    <s v="SpaceX"/>
    <s v="Falcon 9"/>
    <s v="Starlink Group 2-8"/>
    <s v="03/17/2023 7:26 p.m."/>
    <x v="66"/>
    <s v="Space Launch Complex 4E | Vandenberg SFB, CA, USA"/>
    <x v="1"/>
    <x v="1"/>
    <x v="1"/>
  </r>
  <r>
    <s v="Falcon 9 Block 5 | SES-18 &amp; SES-19"/>
    <x v="0"/>
    <s v="SpaceX"/>
    <s v="Falcon 9"/>
    <s v="SES-18 &amp; SES-19"/>
    <s v="03/17/2023 11:38 p.m."/>
    <x v="66"/>
    <s v="Space Launch Complex 40 | Cape Canaveral, FL, USA"/>
    <x v="1"/>
    <x v="1"/>
    <x v="1"/>
  </r>
  <r>
    <s v="Kuaizhou-1A | Tianmu-1 03-06"/>
    <x v="0"/>
    <s v="ExPace"/>
    <s v="Kuaizhou"/>
    <s v="Tianmu-1 03-06"/>
    <s v="03/22/2023 9:09 a.m."/>
    <x v="66"/>
    <s v="Unknown Pad | Jiuquan, People's Republic of China"/>
    <x v="2"/>
    <x v="2"/>
    <x v="2"/>
  </r>
  <r>
    <s v="Terran 1 | Good Luck, Have Fun (Maiden Flight)"/>
    <x v="1"/>
    <s v="Relativity Space"/>
    <s v="Terran 1"/>
    <s v="Good Luck, Have Fun (Maiden Flight)"/>
    <s v="03/23/2023 3:25 a.m."/>
    <x v="66"/>
    <s v="Launch Complex 16 | Cape Canaveral, FL, USA"/>
    <x v="1"/>
    <x v="1"/>
    <x v="1"/>
  </r>
  <r>
    <s v="Soyuz 2.1a | Kosmos 2567 (Bars-M No. 4)"/>
    <x v="0"/>
    <s v="Russian Space Forces"/>
    <s v="Soyuz 2.1a"/>
    <s v="Kosmos 2567 (Bars-M No. 4)"/>
    <s v="03/23/2023 6:40 a.m."/>
    <x v="66"/>
    <s v="43/3 (43L) | Plesetsk Cosmodrome, Russian Federation"/>
    <x v="3"/>
    <x v="3"/>
    <x v="3"/>
  </r>
  <r>
    <s v="Electron | The Beat Goes On"/>
    <x v="0"/>
    <s v="Rocket Lab Ltd"/>
    <s v="Electron"/>
    <s v="The Beat Goes On"/>
    <s v="03/24/2023 9:14 a.m."/>
    <x v="66"/>
    <s v="Rocket Lab Launch Complex 1B | Onenui Station, Mahia Peninsula, New Zealand"/>
    <x v="17"/>
    <x v="17"/>
    <x v="17"/>
  </r>
  <r>
    <s v="Falcon 9 Block 5 | Starlink Group 5-5"/>
    <x v="0"/>
    <s v="SpaceX"/>
    <s v="Falcon 9"/>
    <s v="Starlink Group 5-5"/>
    <s v="03/24/2023 3:43 p.m."/>
    <x v="66"/>
    <s v="Space Launch Complex 40 | Cape Canaveral, FL, USA"/>
    <x v="1"/>
    <x v="1"/>
    <x v="1"/>
  </r>
  <r>
    <s v="LVM-3 | OneWeb 18"/>
    <x v="0"/>
    <s v="Indian Space Research Organization"/>
    <s v="LVM-3 (GSLV Mk III)"/>
    <s v="OneWeb 18"/>
    <s v="03/26/2023 3:30 a.m."/>
    <x v="66"/>
    <s v="Satish Dhawan Space Centre Second Launch Pad | Satish Dhawan Space Centre, India"/>
    <x v="8"/>
    <x v="8"/>
    <x v="8"/>
  </r>
  <r>
    <s v="Shavit-2 | Ofek-13"/>
    <x v="0"/>
    <s v="Israel Aerospace Industries"/>
    <s v="Shavit-2"/>
    <s v="Ofek-13"/>
    <s v="03/28/2023 11:10 p.m."/>
    <x v="66"/>
    <s v="Unknown Pad | Palmachim Airbase, State of Israel"/>
    <x v="9"/>
    <x v="9"/>
    <x v="9"/>
  </r>
  <r>
    <s v="Soyuz 2.1v | Kosmos 2568 (EO MKA-4)"/>
    <x v="0"/>
    <s v="Russian Space Forces"/>
    <s v="Soyuz 2-1v"/>
    <s v="Kosmos 2568 (EO MKA-4)"/>
    <s v="03/29/2023 7:57 p.m."/>
    <x v="66"/>
    <s v="43/4 (43R) | Plesetsk Cosmodrome, Russian Federation"/>
    <x v="3"/>
    <x v="3"/>
    <x v="3"/>
  </r>
  <r>
    <s v="Falcon 9 Block 5 | Starlink Group 5-10"/>
    <x v="0"/>
    <s v="SpaceX"/>
    <s v="Falcon 9"/>
    <s v="Starlink Group 5-10"/>
    <s v="03/29/2023 8:01 p.m."/>
    <x v="66"/>
    <s v="Space Launch Complex 40 | Cape Canaveral, FL, USA"/>
    <x v="1"/>
    <x v="1"/>
    <x v="1"/>
  </r>
  <r>
    <s v="Long March 2D | PIESAT-1 x 4"/>
    <x v="0"/>
    <s v="China Aerospace Science and Technology Corporation"/>
    <s v="Long March 2D"/>
    <s v="PIESAT-1 x 4"/>
    <s v="03/30/2023 10:50 a.m."/>
    <x v="66"/>
    <s v="Launch Complex 9 | Taiyuan, People's Republic of China"/>
    <x v="2"/>
    <x v="2"/>
    <x v="2"/>
  </r>
  <r>
    <s v="Long March 4C | Yaogan 34-04"/>
    <x v="0"/>
    <s v="China Aerospace Science and Technology Corporation"/>
    <s v="Long March 4C"/>
    <s v="Yaogan 34-04"/>
    <s v="03/31/2023 6:27 a.m."/>
    <x v="66"/>
    <s v="Launch Area 4 (SLS-2 / 603) | Jiuquan, People's Republic of China"/>
    <x v="2"/>
    <x v="2"/>
    <x v="2"/>
  </r>
  <r>
    <s v="Tianlong-2 | Demo Flight"/>
    <x v="0"/>
    <s v="Space Pioneer"/>
    <s v="Tianlong-2"/>
    <s v="Demo Flight"/>
    <s v="04/02/2023 8:48 a.m."/>
    <x v="66"/>
    <s v="Unknown Pad | Jiuquan, People's Republic of China"/>
    <x v="2"/>
    <x v="2"/>
    <x v="2"/>
  </r>
  <r>
    <s v="Falcon 9 Block 5 | SDA Tranche 0A"/>
    <x v="0"/>
    <s v="SpaceX"/>
    <s v="Falcon 9"/>
    <s v="SDA Tranche 0A"/>
    <s v="04/02/2023 2:29 p.m."/>
    <x v="66"/>
    <s v="Space Launch Complex 4E | Vandenberg SFB, CA, USA"/>
    <x v="1"/>
    <x v="1"/>
    <x v="1"/>
  </r>
  <r>
    <s v="Hyperbola-1 | Dummy Payload"/>
    <x v="0"/>
    <s v="iSpace"/>
    <s v="Hyperbola-1"/>
    <s v="Dummy Payload"/>
    <s v="04/07/2023 4 a.m."/>
    <x v="66"/>
    <s v="Unknown Pad | Jiuquan, People's Republic of China"/>
    <x v="2"/>
    <x v="2"/>
    <x v="2"/>
  </r>
  <r>
    <s v="Falcon 9 Block 5 | Intelsat 40e"/>
    <x v="0"/>
    <s v="SpaceX"/>
    <s v="Falcon 9"/>
    <s v="Intelsat 40e"/>
    <s v="04/07/2023 4:30 a.m."/>
    <x v="66"/>
    <s v="Space Launch Complex 40 | Cape Canaveral, FL, USA"/>
    <x v="1"/>
    <x v="1"/>
    <x v="1"/>
  </r>
  <r>
    <s v="Ariane 5 ECA+ | JUICE (JUpiter ICy moons Explorer)"/>
    <x v="0"/>
    <s v="Arianespace"/>
    <s v="Ariane 5 ECA+"/>
    <s v="JUICE (JUpiter ICy moons Explorer)"/>
    <s v="04/14/2023 12:14 p.m."/>
    <x v="66"/>
    <s v="Ariane Launch Area 3 | Kourou, French Guiana"/>
    <x v="7"/>
    <x v="7"/>
    <x v="7"/>
  </r>
  <r>
    <s v="Falcon 9 Block 5 | Transporter 7 (Dedicated SSO Rideshare)"/>
    <x v="0"/>
    <s v="SpaceX"/>
    <s v="Falcon 9"/>
    <s v="Transporter 7 (Dedicated SSO Rideshare)"/>
    <s v="04/15/2023 6:48 a.m."/>
    <x v="66"/>
    <s v="Space Launch Complex 4E | Vandenberg SFB, CA, USA"/>
    <x v="1"/>
    <x v="1"/>
    <x v="1"/>
  </r>
  <r>
    <s v="Long March 4B | Fengyun-3G"/>
    <x v="0"/>
    <s v="China Aerospace Science and Technology Corporation"/>
    <s v="Long March 4B"/>
    <s v="Fengyun-3G"/>
    <s v="04/16/2023 1:36 a.m."/>
    <x v="66"/>
    <s v="Launch Area 4 (SLS-2 / 603) | Jiuquan, People's Republic of China"/>
    <x v="2"/>
    <x v="2"/>
    <x v="2"/>
  </r>
  <r>
    <s v="Falcon 9 Block 5 | Starlink Group 6-2"/>
    <x v="0"/>
    <s v="SpaceX"/>
    <s v="Falcon 9"/>
    <s v="Starlink Group 6-2"/>
    <s v="04/19/2023 2:31 p.m."/>
    <x v="66"/>
    <s v="Space Launch Complex 40 | Cape Canaveral, FL, USA"/>
    <x v="1"/>
    <x v="1"/>
    <x v="1"/>
  </r>
  <r>
    <s v="Starship | Integrated Flight Test"/>
    <x v="1"/>
    <s v="SpaceX"/>
    <s v="Starship"/>
    <s v="Integrated Flight Test"/>
    <s v="04/20/2023 1:33 p.m."/>
    <x v="66"/>
    <s v="Orbital Launch Mount A | SpaceX Space Launch Facility, TX, USA"/>
    <x v="1"/>
    <x v="1"/>
    <x v="1"/>
  </r>
  <r>
    <s v="PSLV-CA | TeLEOS-2"/>
    <x v="0"/>
    <s v="Indian Space Research Organization"/>
    <s v="PSLV"/>
    <s v="TeLEOS-2"/>
    <s v="04/22/2023 8:50 a.m."/>
    <x v="66"/>
    <s v="Satish Dhawan Space Centre First Launch Pad | Satish Dhawan Space Centre, India"/>
    <x v="8"/>
    <x v="8"/>
    <x v="8"/>
  </r>
  <r>
    <s v="SpaceShipTwo | VSS Unity 24"/>
    <x v="0"/>
    <s v="Virgin Galactic"/>
    <s v="SpaceShipTwo"/>
    <s v="VSS Unity 24"/>
    <s v="04/26/2023 1:47 p.m."/>
    <x v="66"/>
    <s v="Spaceport America | Air launch to Suborbital flight"/>
    <x v="1"/>
    <x v="1"/>
    <x v="1"/>
  </r>
  <r>
    <s v="Falcon 9 Block 5 | Starlink Group 3-5"/>
    <x v="0"/>
    <s v="SpaceX"/>
    <s v="Falcon 9"/>
    <s v="Starlink Group 3-5"/>
    <s v="04/27/2023 1:40 p.m."/>
    <x v="66"/>
    <s v="Space Launch Complex 4E | Vandenberg SFB, CA, USA"/>
    <x v="1"/>
    <x v="1"/>
    <x v="1"/>
  </r>
  <r>
    <s v="Falcon 9 Block 5 | O3b mPower 3 &amp; 4"/>
    <x v="0"/>
    <s v="SpaceX"/>
    <s v="Falcon 9"/>
    <s v="O3b mPower 3 &amp; 4"/>
    <s v="04/28/2023 10:12 p.m."/>
    <x v="66"/>
    <s v="Space Launch Complex 40 | Cape Canaveral, FL, USA"/>
    <x v="1"/>
    <x v="1"/>
    <x v="1"/>
  </r>
  <r>
    <s v="Falcon Heavy | ViaSat-3 Americas &amp; Others"/>
    <x v="0"/>
    <s v="SpaceX"/>
    <s v="Falcon Heavy"/>
    <s v="ViaSat-3 Americas &amp; Others"/>
    <s v="05/01/2023 12:26 a.m."/>
    <x v="66"/>
    <s v="Launch Complex 39A | Kennedy Space Center, FL, USA"/>
    <x v="1"/>
    <x v="1"/>
    <x v="1"/>
  </r>
  <r>
    <s v="Falcon 9 Block 5 | Starlink Group 5-6"/>
    <x v="0"/>
    <s v="SpaceX"/>
    <s v="Falcon 9"/>
    <s v="Starlink Group 5-6"/>
    <s v="05/04/2023 7:31 a.m."/>
    <x v="66"/>
    <s v="Space Launch Complex 40 | Cape Canaveral, FL, USA"/>
    <x v="1"/>
    <x v="1"/>
    <x v="1"/>
  </r>
  <r>
    <s v="Electron | Rocket Like A Hurricane (TROPICS-2)"/>
    <x v="0"/>
    <s v="Rocket Lab Ltd"/>
    <s v="Electron"/>
    <s v="TROPICS-2"/>
    <s v="05/08/2023 1 a.m."/>
    <x v="66"/>
    <s v="Rocket Lab Launch Complex 1B | Onenui Station, Mahia Peninsula, New Zealand"/>
    <x v="17"/>
    <x v="17"/>
    <x v="17"/>
  </r>
  <r>
    <s v="Long March 7 | Tianzhou-6"/>
    <x v="0"/>
    <s v="China Aerospace Science and Technology Corporation"/>
    <s v="Long March 7"/>
    <s v="Tianzhou-6"/>
    <s v="05/10/2023 1:22 p.m."/>
    <x v="66"/>
    <s v="Wenchang | Wenchang Satellite Launch Center, People's Republic of China"/>
    <x v="2"/>
    <x v="2"/>
    <x v="2"/>
  </r>
  <r>
    <s v="Falcon 9 Block 5 | Starlink Group 2-9"/>
    <x v="0"/>
    <s v="SpaceX"/>
    <s v="Falcon 9"/>
    <s v="Starlink Group 2-9"/>
    <s v="05/10/2023 8:09 p.m."/>
    <x v="66"/>
    <s v="Space Launch Complex 4E | Vandenberg SFB, CA, USA"/>
    <x v="1"/>
    <x v="1"/>
    <x v="1"/>
  </r>
  <r>
    <s v="Falcon 9 Block 5 | Starlink Group 5-9"/>
    <x v="0"/>
    <s v="SpaceX"/>
    <s v="Falcon 9"/>
    <s v="Starlink Group 5-9"/>
    <s v="05/14/2023 5:03 a.m."/>
    <x v="66"/>
    <s v="Space Launch Complex 40 | Cape Canaveral, FL, USA"/>
    <x v="1"/>
    <x v="1"/>
    <x v="1"/>
  </r>
  <r>
    <s v="Falcon 9 Block 5 | Starlink Group 6-3"/>
    <x v="3"/>
    <s v="SpaceX"/>
    <s v="Falcon 9"/>
    <s v="Starlink Group 6-3"/>
    <s v="05/19/2023 4:10 a.m."/>
    <x v="66"/>
    <s v="Space Launch Complex 40 | Cape Canaveral, FL, USA"/>
    <x v="1"/>
    <x v="1"/>
    <x v="1"/>
  </r>
  <r>
    <s v="Falcon 9 Block 5 | Iridium-9 &amp; OneWeb 19"/>
    <x v="3"/>
    <s v="SpaceX"/>
    <s v="Falcon 9"/>
    <s v="Iridium-9 &amp; OneWeb 19"/>
    <s v="05/19/2023 12:18 p.m."/>
    <x v="66"/>
    <s v="Space Launch Complex 4E | Vandenberg SFB, CA, USA"/>
    <x v="1"/>
    <x v="1"/>
    <x v="1"/>
  </r>
  <r>
    <s v="Falcon 9 Block 5 | Axiom Space Mission 2"/>
    <x v="4"/>
    <s v="SpaceX"/>
    <s v="Falcon 9"/>
    <s v="Axiom Space Mission 2"/>
    <s v="05/21/2023 9:37 p.m."/>
    <x v="66"/>
    <s v="Launch Complex 39A | Kennedy Space Center, FL, USA"/>
    <x v="1"/>
    <x v="1"/>
    <x v="1"/>
  </r>
  <r>
    <s v="Falcon 9 Block 5 | BADR-8"/>
    <x v="3"/>
    <s v="SpaceX"/>
    <s v="Falcon 9"/>
    <s v="BADR-8"/>
    <s v="05/22/2023 3:20 a.m."/>
    <x v="66"/>
    <s v="Space Launch Complex 40 | Cape Canaveral, FL, USA"/>
    <x v="1"/>
    <x v="1"/>
    <x v="1"/>
  </r>
  <r>
    <s v="Nuri | NEXTSat-2 &amp; SNIPE"/>
    <x v="4"/>
    <s v="Korea Aerospace Research Institute"/>
    <s v="Nuri"/>
    <s v="NEXTSat-2 &amp; SNIPE"/>
    <s v="05/24/2023 9:24 a.m."/>
    <x v="66"/>
    <s v="LC-2 | Naro Space Center, South Korea"/>
    <x v="16"/>
    <x v="16"/>
    <x v="16"/>
  </r>
  <r>
    <s v="Soyuz 2.1a | Progress MS-23 (84P)"/>
    <x v="4"/>
    <s v="Russian Federal Space Agency (ROSCOSMOS)"/>
    <s v="Soyuz 2.1a"/>
    <s v="Progress MS-23 (84P)"/>
    <s v="05/24/2023 12:56 p.m."/>
    <x v="66"/>
    <s v="31/6 | Baikonur Cosmodrome, Republic of Kazakhstan"/>
    <x v="0"/>
    <x v="0"/>
    <x v="0"/>
  </r>
  <r>
    <s v="Soyuz 2.1b/Fregat-M | Kondor-FKA No.1"/>
    <x v="3"/>
    <s v="Russian Federal Space Agency (ROSCOSMOS)"/>
    <s v="Soyuz 2.1b/Fregat-M"/>
    <s v="Kondor-FKA No.1"/>
    <s v="05/26/2023 9:14 p.m."/>
    <x v="66"/>
    <s v="Cosmodrome Site 1S | Vostochny Cosmodrome, Siberia, Russian Federation"/>
    <x v="3"/>
    <x v="3"/>
    <x v="3"/>
  </r>
  <r>
    <s v="GSLV Mk II | IRNSS-1J (NVS-01)"/>
    <x v="5"/>
    <s v="Indian Space Research Organization"/>
    <s v="GSLV Mk II"/>
    <s v="IRNSS-1J (NVS-01)"/>
    <s v="05/29/2023 3:45 a.m."/>
    <x v="66"/>
    <s v="Unknown Pad | Satish Dhawan Space Centre, India"/>
    <x v="8"/>
    <x v="8"/>
    <x v="8"/>
  </r>
  <r>
    <s v="Long March 2F/G | Shenzhou 16"/>
    <x v="5"/>
    <s v="China Aerospace Science and Technology Corporation"/>
    <s v="Long March 2"/>
    <s v="Shenzhou 16"/>
    <s v="05/31/2023 midnight"/>
    <x v="66"/>
    <s v="Launch Area 4 (SLS-1 / 921) | Jiuquan, People's Republic of China"/>
    <x v="2"/>
    <x v="2"/>
    <x v="2"/>
  </r>
  <r>
    <s v="Kuaizhou-1A | Unknown Payload"/>
    <x v="5"/>
    <s v="ExPace"/>
    <s v="Kuaizhou"/>
    <s v="—"/>
    <s v="05/31/2023 midnight"/>
    <x v="66"/>
    <s v="Unknown Pad | Jiuquan, People's Republic of China"/>
    <x v="2"/>
    <x v="2"/>
    <x v="2"/>
  </r>
  <r>
    <s v="Delta IV Heavy | NROL-68"/>
    <x v="5"/>
    <s v="United Launch Alliance"/>
    <s v="Delta IV Heavy"/>
    <s v="NROL-68"/>
    <s v="05/31/2023 midnight"/>
    <x v="66"/>
    <s v="Space Launch Complex 37B | Cape Canaveral, FL, USA"/>
    <x v="1"/>
    <x v="1"/>
    <x v="1"/>
  </r>
  <r>
    <s v="Firefly Alpha | FLTA003 (VICTUS NOX)"/>
    <x v="5"/>
    <s v="Firefly Aerospace"/>
    <s v="Firefly Alpha"/>
    <s v="FLTA003 (VICTUS NOX)"/>
    <s v="05/31/2023 midnight"/>
    <x v="66"/>
    <s v="Space Launch Complex 2W | Vandenberg SFB, CA, USA"/>
    <x v="1"/>
    <x v="1"/>
    <x v="1"/>
  </r>
  <r>
    <s v="Falcon 9 Block 5 | Starlink Group 2-10"/>
    <x v="5"/>
    <s v="SpaceX"/>
    <s v="Falcon 9"/>
    <s v="Starlink Group 2-10"/>
    <s v="05/31/2023 midnight"/>
    <x v="66"/>
    <s v="Space Launch Complex 4E | Vandenberg SFB, CA, USA"/>
    <x v="1"/>
    <x v="1"/>
    <x v="1"/>
  </r>
  <r>
    <s v="Electron | Coming To A Storm Near You (TROPICS-3)"/>
    <x v="5"/>
    <s v="Rocket Lab Ltd"/>
    <s v="Electron"/>
    <s v="TROPICS-3"/>
    <s v="05/31/2023 midnight"/>
    <x v="66"/>
    <s v="Rocket Lab Launch Complex 1B | Onenui Station, Mahia Peninsula, New Zealand"/>
    <x v="17"/>
    <x v="17"/>
    <x v="17"/>
  </r>
  <r>
    <s v="Falcon 9 Block 5 | Starlink Group 5-11"/>
    <x v="5"/>
    <s v="SpaceX"/>
    <s v="Falcon 9"/>
    <s v="Starlink Group 5-11"/>
    <s v="05/31/2023 midnight"/>
    <x v="66"/>
    <s v="Unknown Pad | Cape Canaveral, FL, USA"/>
    <x v="1"/>
    <x v="1"/>
    <x v="1"/>
  </r>
  <r>
    <s v="SpaceShipTwo | VSS Unity 25"/>
    <x v="5"/>
    <s v="Virgin Galactic"/>
    <s v="SpaceShipTwo"/>
    <s v="VSS Unity 25"/>
    <s v="05/31/2023 midnight"/>
    <x v="66"/>
    <s v="Spaceport America | Air launch to Suborbital flight"/>
    <x v="1"/>
    <x v="1"/>
    <x v="1"/>
  </r>
  <r>
    <s v="Falcon 9 Block 5 | Starlink Group 6-4"/>
    <x v="5"/>
    <s v="SpaceX"/>
    <s v="Falcon 9"/>
    <s v="Starlink Group 6-4"/>
    <s v="06/03/2023 midnight"/>
    <x v="66"/>
    <s v="Space Launch Complex 40 | Cape Canaveral, FL, USA"/>
    <x v="1"/>
    <x v="1"/>
    <x v="1"/>
  </r>
  <r>
    <s v="Falcon 9 Block 5 | Dragon CRS-2 SpX-28"/>
    <x v="4"/>
    <s v="SpaceX"/>
    <s v="Falcon 9"/>
    <s v="Dragon CRS-2 SpX-28"/>
    <s v="06/03/2023 4:34 p.m."/>
    <x v="66"/>
    <s v="Launch Complex 39A | Kennedy Space Center, FL, USA"/>
    <x v="1"/>
    <x v="1"/>
    <x v="1"/>
  </r>
  <r>
    <s v="Falcon 9 Block 5 | Transporter 8 (Dedicated SSO Rideshare)"/>
    <x v="5"/>
    <s v="SpaceX"/>
    <s v="Falcon 9"/>
    <s v="Transporter 8 (Dedicated SSO Rideshare)"/>
    <s v="06/08/2023 midnight"/>
    <x v="66"/>
    <s v="Space Launch Complex 4E | Vandenberg SFB, CA, USA"/>
    <x v="1"/>
    <x v="1"/>
    <x v="1"/>
  </r>
  <r>
    <s v="Ariane 5 ECA+ | Syracuse 4B &amp; Heinrich Hertz (H2Sat)"/>
    <x v="5"/>
    <s v="Arianespace"/>
    <s v="Ariane 5 ECA+"/>
    <s v="Syracuse 4B &amp; Heinrich Hertz (H2Sat)"/>
    <s v="06/16/2023 midnight"/>
    <x v="66"/>
    <s v="Ariane Launch Area 3 | Kourou, French Guiana"/>
    <x v="7"/>
    <x v="7"/>
    <x v="7"/>
  </r>
  <r>
    <s v="Soyuz 2.1b/Fregat-M | Meteor-M No.2-3"/>
    <x v="3"/>
    <s v="Russian Federal Space Agency (ROSCOSMOS)"/>
    <s v="Soyuz 2.1b/Fregat-M"/>
    <s v="Meteor-M No.2-3"/>
    <s v="06/27/2023 11:34 a.m."/>
    <x v="66"/>
    <s v="Cosmodrome Site 1S | Vostochny Cosmodrome, Siberia, Russian Federation"/>
    <x v="3"/>
    <x v="3"/>
    <x v="3"/>
  </r>
  <r>
    <s v="PSLV | TDS-01"/>
    <x v="5"/>
    <s v="Indian Space Research Organization"/>
    <s v="PSLV"/>
    <s v="TDS-01"/>
    <s v="06/30/2023 midnight"/>
    <x v="66"/>
    <s v="Satish Dhawan Space Centre First Launch Pad | Satish Dhawan Space Centre, India"/>
    <x v="8"/>
    <x v="8"/>
    <x v="8"/>
  </r>
  <r>
    <s v="Falcon 9 Block 5 | SDA Tranche 0B"/>
    <x v="5"/>
    <s v="SpaceX"/>
    <s v="Falcon 9"/>
    <s v="SDA Tranche 0B"/>
    <s v="06/30/2023 midnight"/>
    <x v="66"/>
    <s v="Space Launch Complex 4E | Vandenberg SFB, CA, USA"/>
    <x v="1"/>
    <x v="1"/>
    <x v="1"/>
  </r>
  <r>
    <s v="Electron | ACS3 &amp; others"/>
    <x v="5"/>
    <s v="Rocket Lab Ltd"/>
    <s v="Electron"/>
    <s v="ACS3 &amp; others"/>
    <s v="06/30/2023 midnight"/>
    <x v="66"/>
    <s v="Rocket Lab Launch Complex 1A | Onenui Station, Mahia Peninsula, New Zealand"/>
    <x v="17"/>
    <x v="17"/>
    <x v="17"/>
  </r>
  <r>
    <s v="Falcon 9 Block 5 | Starlink Group 6-7"/>
    <x v="5"/>
    <s v="SpaceX"/>
    <s v="Falcon 9"/>
    <s v="Starlink Group 6-7"/>
    <s v="06/30/2023 midnight"/>
    <x v="66"/>
    <s v="Unknown Pad | Cape Canaveral, FL, USA"/>
    <x v="1"/>
    <x v="1"/>
    <x v="1"/>
  </r>
  <r>
    <s v="Falcon 9 Block 5 | Starlink Group 6-6"/>
    <x v="5"/>
    <s v="SpaceX"/>
    <s v="Falcon 9"/>
    <s v="Starlink Group 6-6"/>
    <s v="06/30/2023 midnight"/>
    <x v="66"/>
    <s v="Unknown Pad | Cape Canaveral, FL, USA"/>
    <x v="1"/>
    <x v="1"/>
    <x v="1"/>
  </r>
  <r>
    <s v="Falcon 9 Block 5 | Starlink Group 5-7"/>
    <x v="5"/>
    <s v="SpaceX"/>
    <s v="Falcon 9"/>
    <s v="Starlink Group 5-7"/>
    <s v="06/30/2023 midnight"/>
    <x v="66"/>
    <s v="Space Launch Complex 4E | Vandenberg SFB, CA, USA"/>
    <x v="1"/>
    <x v="1"/>
    <x v="1"/>
  </r>
  <r>
    <s v="PSLV | XPoSat"/>
    <x v="5"/>
    <s v="Indian Space Research Organization"/>
    <s v="PSLV"/>
    <s v="—"/>
    <s v="06/30/2023 midnight"/>
    <x v="66"/>
    <s v="Satish Dhawan Space Centre First Launch Pad | Satish Dhawan Space Centre, India"/>
    <x v="8"/>
    <x v="8"/>
    <x v="8"/>
  </r>
  <r>
    <s v="Falcon 9 Block 5 | Starlink Group 6-9"/>
    <x v="5"/>
    <s v="SpaceX"/>
    <s v="Falcon 9"/>
    <s v="Starlink Group 6-9"/>
    <s v="06/30/2023 midnight"/>
    <x v="66"/>
    <s v="Unknown Pad | Cape Canaveral, FL, USA"/>
    <x v="1"/>
    <x v="1"/>
    <x v="1"/>
  </r>
  <r>
    <s v="Falcon 9 Block 5 | Starlink Group 6-5"/>
    <x v="5"/>
    <s v="SpaceX"/>
    <s v="Falcon 9"/>
    <s v="Starlink Group 6-5"/>
    <s v="06/30/2023 midnight"/>
    <x v="66"/>
    <s v="Unknown Pad | Cape Canaveral, FL, USA"/>
    <x v="1"/>
    <x v="1"/>
    <x v="1"/>
  </r>
  <r>
    <s v="SSLV | 4 x BlackSky Global satellites"/>
    <x v="5"/>
    <s v="Indian Space Research Organization"/>
    <s v="SSLV"/>
    <s v="—"/>
    <s v="06/30/2023 midnight"/>
    <x v="66"/>
    <s v="Satish Dhawan Space Centre First Launch Pad | Satish Dhawan Space Centre, India"/>
    <x v="8"/>
    <x v="8"/>
    <x v="8"/>
  </r>
  <r>
    <s v="Zhuque-2 | Flight 2"/>
    <x v="5"/>
    <s v="LandSpace"/>
    <s v="Zhuque-2"/>
    <s v="—"/>
    <s v="06/30/2023 midnight"/>
    <x v="66"/>
    <s v="Unknown Pad | Jiuquan, People's Republic of China"/>
    <x v="2"/>
    <x v="2"/>
    <x v="2"/>
  </r>
  <r>
    <s v="Falcon 9 Block 5 | O3b mPower 5 &amp; 6"/>
    <x v="5"/>
    <s v="SpaceX"/>
    <s v="Falcon 9"/>
    <s v="O3b mPower 5 &amp; 6"/>
    <s v="06/30/2023 midnight"/>
    <x v="66"/>
    <s v="Space Launch Complex 40 | Cape Canaveral, FL, USA"/>
    <x v="1"/>
    <x v="1"/>
    <x v="1"/>
  </r>
  <r>
    <s v="Falcon 9 Block 5 | WorldView Legion 1 &amp; 2"/>
    <x v="5"/>
    <s v="SpaceX"/>
    <s v="Falcon 9"/>
    <s v="WorldView Legion 1 &amp; 2"/>
    <s v="06/30/2023 midnight"/>
    <x v="66"/>
    <s v="Space Launch Complex 4E | Vandenberg SFB, CA, USA"/>
    <x v="1"/>
    <x v="1"/>
    <x v="1"/>
  </r>
  <r>
    <s v="Falcon 9 Block 5 | SARah 2 &amp; 3"/>
    <x v="5"/>
    <s v="SpaceX"/>
    <s v="Falcon 9"/>
    <s v="SARah 2 &amp; 3"/>
    <s v="06/30/2023 midnight"/>
    <x v="66"/>
    <s v="Space Launch Complex 4E | Vandenberg SFB, CA, USA"/>
    <x v="1"/>
    <x v="1"/>
    <x v="1"/>
  </r>
  <r>
    <s v="Falcon Heavy | USSF-52"/>
    <x v="5"/>
    <s v="SpaceX"/>
    <s v="Falcon Heavy"/>
    <s v="—"/>
    <s v="07/07/2023 midnight"/>
    <x v="66"/>
    <s v="Launch Complex 39A | Kennedy Space Center, FL, USA"/>
    <x v="1"/>
    <x v="1"/>
    <x v="1"/>
  </r>
  <r>
    <s v="Soyuz 2.1b/Fregat-M | Luna 25"/>
    <x v="4"/>
    <s v="Russian Federal Space Agency (ROSCOSMOS)"/>
    <s v="Soyuz 2.1b/Fregat-M"/>
    <s v="Luna 25"/>
    <s v="07/13/2023 12:06 a.m."/>
    <x v="66"/>
    <s v="Cosmodrome Site 1S | Vostochny Cosmodrome, Siberia, Russian Federation"/>
    <x v="3"/>
    <x v="3"/>
    <x v="3"/>
  </r>
  <r>
    <s v="Falcon 9 Block 5 | Galaxy 37"/>
    <x v="5"/>
    <s v="SpaceX"/>
    <s v="Falcon 9"/>
    <s v="Galaxy 37"/>
    <s v="07/15/2023 midnight"/>
    <x v="66"/>
    <s v="Space Launch Complex 40 | Cape Canaveral, FL, USA"/>
    <x v="1"/>
    <x v="1"/>
    <x v="1"/>
  </r>
  <r>
    <s v="Atlas V N22 | CST-100 Starliner Crewed Flight Test"/>
    <x v="5"/>
    <s v="United Launch Alliance"/>
    <s v="Atlas V N22"/>
    <s v="CST-100 Starliner Crewed Flight Test"/>
    <s v="07/21/2023 midnight"/>
    <x v="66"/>
    <s v="Space Launch Complex 41 | Cape Canaveral, FL, USA"/>
    <x v="1"/>
    <x v="1"/>
    <x v="1"/>
  </r>
  <r>
    <s v="Antares 230+ | Cygnus CRS-2 NG-19"/>
    <x v="5"/>
    <s v="Northrop Grumman Space Systems"/>
    <s v="Antares 230+"/>
    <s v="Cygnus CRS-2 NG-19"/>
    <s v="07/31/2023 midnight"/>
    <x v="66"/>
    <s v="Launch Area 0 A | Wallops Island, Virginia, USA"/>
    <x v="1"/>
    <x v="1"/>
    <x v="1"/>
  </r>
  <r>
    <s v="LVM-3 | Chandrayaan-3"/>
    <x v="5"/>
    <s v="Indian Space Research Organization"/>
    <s v="LVM-3 (GSLV Mk III)"/>
    <s v="Chandrayaan-3"/>
    <s v="07/31/2023 midnight"/>
    <x v="66"/>
    <s v="Satish Dhawan Space Centre Second Launch Pad | Satish Dhawan Space Centre, India"/>
    <x v="8"/>
    <x v="8"/>
    <x v="8"/>
  </r>
  <r>
    <s v="Falcon 9 Block 5 | Euclid"/>
    <x v="5"/>
    <s v="SpaceX"/>
    <s v="Falcon 9"/>
    <s v="—"/>
    <s v="07/31/2023 midnight"/>
    <x v="66"/>
    <s v="Unknown Pad | Cape Canaveral, FL, USA"/>
    <x v="1"/>
    <x v="1"/>
    <x v="1"/>
  </r>
  <r>
    <s v="PSLV-XL | Aditya-L1"/>
    <x v="5"/>
    <s v="Indian Space Research Organization"/>
    <s v="PSLV-XL"/>
    <s v="Aditya-L1"/>
    <s v="07/31/2023 midnight"/>
    <x v="66"/>
    <s v="Satish Dhawan Space Centre First Launch Pad | Satish Dhawan Space Centre, India"/>
    <x v="8"/>
    <x v="8"/>
    <x v="8"/>
  </r>
  <r>
    <s v="Firefly Alpha | VCLS Demo 2 Mission Two"/>
    <x v="5"/>
    <s v="Firefly Aerospace"/>
    <s v="Firefly Alpha"/>
    <s v="VCLS Demo 2 Mission Two"/>
    <s v="07/31/2023 midnight"/>
    <x v="66"/>
    <s v="Space Launch Complex 2W | Vandenberg SFB, CA, USA"/>
    <x v="1"/>
    <x v="1"/>
    <x v="1"/>
  </r>
  <r>
    <s v="Vulcan VC2S | Peregrine lunar lander, Kuipersat-1 &amp; 2 (Maiden flight)"/>
    <x v="5"/>
    <s v="United Launch Alliance"/>
    <s v="Vulcan VC2S"/>
    <s v="Peregrine lunar lander, Kuipersat-1 &amp; 2 (Maiden flight)"/>
    <s v="07/31/2023 midnight"/>
    <x v="66"/>
    <s v="Space Launch Complex 41 | Cape Canaveral, FL, USA"/>
    <x v="1"/>
    <x v="1"/>
    <x v="1"/>
  </r>
  <r>
    <s v="Falcon 9 Block 5 | Crew-7"/>
    <x v="5"/>
    <s v="SpaceX"/>
    <s v="Falcon 9"/>
    <s v="Crew-7"/>
    <s v="08/17/2023 midnight"/>
    <x v="66"/>
    <s v="Launch Complex 39A | Kennedy Space Center, FL, USA"/>
    <x v="1"/>
    <x v="1"/>
    <x v="1"/>
  </r>
  <r>
    <s v="Soyuz 2.1a | Progress MS-24 (85P)"/>
    <x v="5"/>
    <s v="Russian Federal Space Agency (ROSCOSMOS)"/>
    <s v="Soyuz 2.1a"/>
    <s v="Progress MS-24 (85P)"/>
    <s v="08/23/2023 midnight"/>
    <x v="66"/>
    <s v="31/6 | Baikonur Cosmodrome, Republic of Kazakhstan"/>
    <x v="0"/>
    <x v="0"/>
    <x v="0"/>
  </r>
  <r>
    <s v="H-IIA 202 | XRISM &amp; SLIM"/>
    <x v="5"/>
    <s v="Japan Aerospace Exploration Agency"/>
    <s v="H-IIA 202"/>
    <s v="XRISM &amp; SLIM"/>
    <s v="08/31/2023 midnight"/>
    <x v="66"/>
    <s v="Yoshinobu Launch Complex | Tanegashima, Japan"/>
    <x v="5"/>
    <x v="5"/>
    <x v="5"/>
  </r>
  <r>
    <s v="Falcon Heavy | Jupiter-3"/>
    <x v="5"/>
    <s v="SpaceX"/>
    <s v="Falcon Heavy"/>
    <s v="Jupiter-3"/>
    <s v="08/31/2023 midnight"/>
    <x v="66"/>
    <s v="Launch Complex 39A | Kennedy Space Center, FL, USA"/>
    <x v="1"/>
    <x v="1"/>
    <x v="1"/>
  </r>
  <r>
    <s v="Soyuz 2.1a | Soyuz MS-24"/>
    <x v="5"/>
    <s v="Russian Federal Space Agency (ROSCOSMOS)"/>
    <s v="Soyuz 2.1a"/>
    <s v="Soyuz MS-24"/>
    <s v="09/15/2023 midnight"/>
    <x v="66"/>
    <s v="31/6 | Baikonur Cosmodrome, Republic of Kazakhstan"/>
    <x v="0"/>
    <x v="0"/>
    <x v="0"/>
  </r>
  <r>
    <s v="Atlas V 551 | ViaSat-3 EMEA"/>
    <x v="5"/>
    <s v="United Launch Alliance"/>
    <s v="Atlas V 551"/>
    <s v="ViaSat-3 EMEA"/>
    <s v="09/30/2023 midnight"/>
    <x v="66"/>
    <s v="Space Launch Complex 41 | Cape Canaveral, FL, USA"/>
    <x v="1"/>
    <x v="1"/>
    <x v="1"/>
  </r>
  <r>
    <s v="Falcon 9 Block 5 | Ovzon-3"/>
    <x v="5"/>
    <s v="SpaceX"/>
    <s v="Falcon 9"/>
    <s v="Ovzon-3"/>
    <s v="09/30/2023 midnight"/>
    <x v="66"/>
    <s v="Unknown Pad | Cape Canaveral, FL, USA"/>
    <x v="1"/>
    <x v="1"/>
    <x v="1"/>
  </r>
  <r>
    <s v="Vega | THEOS-2"/>
    <x v="5"/>
    <s v="Arianespace"/>
    <s v="Vega"/>
    <s v="THEOS-2"/>
    <s v="09/30/2023 midnight"/>
    <x v="66"/>
    <s v="Ariane Launch Area 1 | Kourou, French Guiana"/>
    <x v="7"/>
    <x v="7"/>
    <x v="7"/>
  </r>
  <r>
    <s v="Falcon 9 Block 5 | Polaris Dawn"/>
    <x v="5"/>
    <s v="SpaceX"/>
    <s v="Falcon 9"/>
    <s v="Polaris Dawn"/>
    <s v="09/30/2023 midnight"/>
    <x v="66"/>
    <s v="Launch Complex 39A | Kennedy Space Center, FL, USA"/>
    <x v="1"/>
    <x v="1"/>
    <x v="1"/>
  </r>
  <r>
    <s v="Atlas V | USSF-51"/>
    <x v="5"/>
    <s v="United Launch Alliance"/>
    <s v="Atlas V"/>
    <s v="USSF-51"/>
    <s v="09/30/2023 midnight"/>
    <x v="66"/>
    <s v="Space Launch Complex 41 | Cape Canaveral, FL, USA"/>
    <x v="1"/>
    <x v="1"/>
    <x v="1"/>
  </r>
  <r>
    <s v="Atlas V 551 | NROL-107 (Silent Barker)"/>
    <x v="5"/>
    <s v="United Launch Alliance"/>
    <s v="Atlas V 551"/>
    <s v="NROL-107 (Silent Barker)"/>
    <s v="09/30/2023 midnight"/>
    <x v="66"/>
    <s v="Space Launch Complex 41 | Cape Canaveral, FL, USA"/>
    <x v="1"/>
    <x v="1"/>
    <x v="1"/>
  </r>
  <r>
    <s v="Falcon 9 Block 5 | Nova-C IM-1"/>
    <x v="5"/>
    <s v="SpaceX"/>
    <s v="Falcon 9"/>
    <s v="Nova-C IM-1"/>
    <s v="09/30/2023 midnight"/>
    <x v="66"/>
    <s v="Launch Complex 39A | Kennedy Space Center, FL, USA"/>
    <x v="1"/>
    <x v="1"/>
    <x v="1"/>
  </r>
  <r>
    <s v="Falcon Heavy | Psyche"/>
    <x v="3"/>
    <s v="SpaceX"/>
    <s v="Falcon Heavy"/>
    <s v="Psyche"/>
    <s v="10/05/2023 2:38 p.m."/>
    <x v="66"/>
    <s v="Launch Complex 39A | Kennedy Space Center, FL, USA"/>
    <x v="1"/>
    <x v="1"/>
    <x v="1"/>
  </r>
  <r>
    <s v="Falcon 9 Block 5 | Transporter 9 (Dedicated SSO Rideshare)"/>
    <x v="5"/>
    <s v="SpaceX"/>
    <s v="Falcon 9"/>
    <s v="Transporter 9 (Dedicated SSO Rideshare)"/>
    <s v="10/31/2023 midnight"/>
    <x v="66"/>
    <s v="Unknown Pad | Cape Canaveral, FL, USA"/>
    <x v="1"/>
    <x v="1"/>
    <x v="1"/>
  </r>
  <r>
    <s v="Falcon 9 Block 5 | Axiom Space Mission 3"/>
    <x v="5"/>
    <s v="SpaceX"/>
    <s v="Falcon 9"/>
    <s v="Axiom Space Mission 3"/>
    <s v="11/30/2023 midnight"/>
    <x v="66"/>
    <s v="Launch Complex 39A | Kennedy Space Center, FL, USA"/>
    <x v="1"/>
    <x v="1"/>
    <x v="1"/>
  </r>
  <r>
    <s v="Falcon 9 Block 5 | Cygnus CRS-2 NG-20"/>
    <x v="5"/>
    <s v="SpaceX"/>
    <s v="Falcon 9"/>
    <s v="Cygnus CRS-2 NG-20"/>
    <s v="11/30/2023 midnight"/>
    <x v="66"/>
    <s v="Unknown Pad | Cape Canaveral, FL, USA"/>
    <x v="1"/>
    <x v="1"/>
    <x v="1"/>
  </r>
  <r>
    <s v="Long March 2F/G | Shenzhou 17"/>
    <x v="5"/>
    <s v="China Aerospace Science and Technology Corporation"/>
    <s v="Long March 2"/>
    <s v="Shenzhou 17"/>
    <s v="11/30/2023 midnight"/>
    <x v="66"/>
    <s v="Launch Area 4 (SLS-1 / 921) | Jiuquan, People's Republic of China"/>
    <x v="2"/>
    <x v="2"/>
    <x v="2"/>
  </r>
  <r>
    <s v="Electron | Kinéis 21-25"/>
    <x v="5"/>
    <s v="Rocket Lab Ltd"/>
    <s v="Electron"/>
    <s v="Kinéis 21-25"/>
    <s v="12/31/2023 midnight"/>
    <x v="66"/>
    <s v="Rocket Lab Launch Complex 1A | Onenui Station, Mahia Peninsula, New Zealand"/>
    <x v="17"/>
    <x v="17"/>
    <x v="17"/>
  </r>
  <r>
    <s v="GSLV Mk II | GSAT-32"/>
    <x v="5"/>
    <s v="Indian Space Research Organization"/>
    <s v="GSLV Mk II"/>
    <s v="—"/>
    <s v="12/31/2023 midnight"/>
    <x v="66"/>
    <s v="Satish Dhawan Space Centre Second Launch Pad | Satish Dhawan Space Centre, India"/>
    <x v="8"/>
    <x v="8"/>
    <x v="8"/>
  </r>
  <r>
    <s v="PSLV | RISAT-2A"/>
    <x v="5"/>
    <s v="Indian Space Research Organization"/>
    <s v="PSLV"/>
    <s v="RISAT-2A"/>
    <s v="12/31/2023 midnight"/>
    <x v="66"/>
    <s v="Satish Dhawan Space Centre First Launch Pad | Satish Dhawan Space Centre, India"/>
    <x v="8"/>
    <x v="8"/>
    <x v="8"/>
  </r>
  <r>
    <s v="Falcon 9 Block 5 | WorldView Legion 5 &amp; 6"/>
    <x v="5"/>
    <s v="SpaceX"/>
    <s v="Falcon 9"/>
    <s v="WorldView Legion 5 &amp; 6"/>
    <s v="12/31/2023 midnight"/>
    <x v="66"/>
    <s v="Unknown Pad | Cape Canaveral, FL, USA"/>
    <x v="1"/>
    <x v="1"/>
    <x v="1"/>
  </r>
  <r>
    <s v="Electron | Capella Acadia 4"/>
    <x v="5"/>
    <s v="Rocket Lab Ltd"/>
    <s v="Electron"/>
    <s v="Capella Acadia 4"/>
    <s v="12/31/2023 midnight"/>
    <x v="66"/>
    <s v="Rocket Lab Launch Complex 1A | Onenui Station, Mahia Peninsula, New Zealand"/>
    <x v="17"/>
    <x v="17"/>
    <x v="17"/>
  </r>
  <r>
    <s v="Falcon 9 Block 5 | 4x Astranis MicroGEO"/>
    <x v="5"/>
    <s v="SpaceX"/>
    <s v="Falcon 9"/>
    <s v="4x Astranis MicroGEO"/>
    <s v="12/31/2023 midnight"/>
    <x v="66"/>
    <s v="Unknown Pad | Cape Canaveral, FL, USA"/>
    <x v="1"/>
    <x v="1"/>
    <x v="1"/>
  </r>
  <r>
    <s v="Angara A5/Briz-M | Unknown"/>
    <x v="5"/>
    <s v="Khrunichev State Research and Production Space Center"/>
    <s v="Angara A5"/>
    <s v="—"/>
    <s v="12/31/2023 midnight"/>
    <x v="66"/>
    <s v="Cosmodrome Site 1A | Vostochny Cosmodrome, Siberia, Russian Federation"/>
    <x v="3"/>
    <x v="3"/>
    <x v="3"/>
  </r>
  <r>
    <s v="Falcon 9 Block 5 | O3b mPower 7 &amp; 8"/>
    <x v="5"/>
    <s v="SpaceX"/>
    <s v="Falcon 9"/>
    <s v="O3b mPower 7 &amp; 8"/>
    <s v="12/31/2023 midnight"/>
    <x v="66"/>
    <s v="Unknown Pad | Cape Canaveral, FL, USA"/>
    <x v="1"/>
    <x v="1"/>
    <x v="1"/>
  </r>
  <r>
    <s v="Falcon 9 Block 5 | Türksat 6A"/>
    <x v="5"/>
    <s v="SpaceX"/>
    <s v="Falcon 9"/>
    <s v="Türksat 6A"/>
    <s v="12/31/2023 midnight"/>
    <x v="66"/>
    <s v="Space Launch Complex 40 | Cape Canaveral, FL, USA"/>
    <x v="1"/>
    <x v="1"/>
    <x v="1"/>
  </r>
  <r>
    <s v="Electron | Kinéis 1-5"/>
    <x v="5"/>
    <s v="Rocket Lab Ltd"/>
    <s v="Electron"/>
    <s v="Kinéis 1-5"/>
    <s v="12/31/2023 midnight"/>
    <x v="66"/>
    <s v="Rocket Lab Launch Complex 1A | Onenui Station, Mahia Peninsula, New Zealand"/>
    <x v="17"/>
    <x v="17"/>
    <x v="17"/>
  </r>
  <r>
    <s v="RFA One | Maiden Flight"/>
    <x v="5"/>
    <s v="Rocket Factory Augsburg"/>
    <s v="RFA One"/>
    <s v="Maiden Flight"/>
    <s v="12/31/2023 midnight"/>
    <x v="66"/>
    <s v="Launch Pad Fredo | SaxaVord Spaceport"/>
    <x v="18"/>
    <x v="18"/>
    <x v="18"/>
  </r>
  <r>
    <s v="Soyuz 2.1a | Obzor-R No.1"/>
    <x v="5"/>
    <s v="Russian Federal Space Agency (ROSCOSMOS)"/>
    <s v="Soyuz 2.1a"/>
    <s v="—"/>
    <s v="12/31/2023 midnight"/>
    <x v="66"/>
    <s v="Cosmodrome Site 1S | Vostochny Cosmodrome, Siberia, Russian Federation"/>
    <x v="3"/>
    <x v="3"/>
    <x v="3"/>
  </r>
  <r>
    <s v="Falcon 9 Block 5 | OSAM-2"/>
    <x v="5"/>
    <s v="SpaceX"/>
    <s v="Falcon 9"/>
    <s v="Archinaut One"/>
    <s v="12/31/2023 midnight"/>
    <x v="66"/>
    <s v="Unknown Pad | Cape Canaveral, FL, USA"/>
    <x v="1"/>
    <x v="1"/>
    <x v="1"/>
  </r>
  <r>
    <s v="Electron | Kinéis 16-20"/>
    <x v="5"/>
    <s v="Rocket Lab Ltd"/>
    <s v="Electron"/>
    <s v="Kinéis 16-20"/>
    <s v="12/31/2023 midnight"/>
    <x v="66"/>
    <s v="Rocket Lab Launch Complex 1A | Onenui Station, Mahia Peninsula, New Zealand"/>
    <x v="17"/>
    <x v="17"/>
    <x v="17"/>
  </r>
  <r>
    <s v="Vulcan VC4L | Dream Chaser CRS 2 Flight 1"/>
    <x v="5"/>
    <s v="United Launch Alliance"/>
    <s v="Vulcan VC4L"/>
    <s v="—"/>
    <s v="12/31/2023 midnight"/>
    <x v="66"/>
    <s v="Space Launch Complex 41 | Cape Canaveral, FL, USA"/>
    <x v="1"/>
    <x v="1"/>
    <x v="1"/>
  </r>
  <r>
    <s v="Soyuz 2.1a/Fregat-M | Meteor-M No.2-4"/>
    <x v="5"/>
    <s v="Russian Federal Space Agency (ROSCOSMOS)"/>
    <s v="Soyuz 2.1a/Fregat-M"/>
    <s v="—"/>
    <s v="12/31/2023 midnight"/>
    <x v="66"/>
    <s v="Cosmodrome Site 1S | Vostochny Cosmodrome, Siberia, Russian Federation"/>
    <x v="3"/>
    <x v="3"/>
    <x v="3"/>
  </r>
  <r>
    <s v="H3 | Inmarsat satellite"/>
    <x v="5"/>
    <s v="Mitsubishi Heavy Industries"/>
    <s v="H3"/>
    <s v="—"/>
    <s v="12/31/2023 midnight"/>
    <x v="66"/>
    <s v="Yoshinobu Launch Complex | Tanegashima, Japan"/>
    <x v="5"/>
    <x v="5"/>
    <x v="5"/>
  </r>
  <r>
    <s v="Soyuz 2.1a/Fregat-M | CAS500-2 &amp; rideshare"/>
    <x v="5"/>
    <s v="Khrunichev State Research and Production Space Center"/>
    <s v="Soyuz 2.1a/Fregat-M"/>
    <s v="—"/>
    <s v="12/31/2023 midnight"/>
    <x v="66"/>
    <s v="31/6 | Baikonur Cosmodrome, Republic of Kazakhstan"/>
    <x v="0"/>
    <x v="0"/>
    <x v="0"/>
  </r>
  <r>
    <s v="Falcon 9 Block 5 | BlueBird Block 1"/>
    <x v="5"/>
    <s v="SpaceX"/>
    <s v="Falcon 9"/>
    <s v="—"/>
    <s v="12/31/2023 midnight"/>
    <x v="66"/>
    <s v="Unknown Pad | Cape Canaveral, FL, USA"/>
    <x v="1"/>
    <x v="1"/>
    <x v="1"/>
  </r>
  <r>
    <s v="GSLV Mk II | GSAT-7C"/>
    <x v="5"/>
    <s v="Indian Space Research Organization"/>
    <s v="GSLV Mk II"/>
    <s v="—"/>
    <s v="12/31/2023 midnight"/>
    <x v="66"/>
    <s v="Satish Dhawan Space Centre Second Launch Pad | Satish Dhawan Space Centre, India"/>
    <x v="8"/>
    <x v="8"/>
    <x v="8"/>
  </r>
  <r>
    <s v="Falcon 9 Block 5 | Satria-1"/>
    <x v="5"/>
    <s v="SpaceX"/>
    <s v="Falcon 9"/>
    <s v="Satria-1"/>
    <s v="12/31/2023 midnight"/>
    <x v="66"/>
    <s v="Unknown Pad | Cape Canaveral, FL, USA"/>
    <x v="1"/>
    <x v="1"/>
    <x v="1"/>
  </r>
  <r>
    <s v="Vega | PLATiNO 1"/>
    <x v="5"/>
    <s v="Arianespace"/>
    <s v="Vega"/>
    <s v="—"/>
    <s v="12/31/2023 midnight"/>
    <x v="66"/>
    <s v="Ariane Launch Area 1 | Kourou, French Guiana"/>
    <x v="7"/>
    <x v="7"/>
    <x v="7"/>
  </r>
  <r>
    <s v="Soyuz 2.1b | Resurs-P No.4"/>
    <x v="5"/>
    <s v="Russian Federal Space Agency (ROSCOSMOS)"/>
    <s v="Soyuz 2.1b"/>
    <s v="—"/>
    <s v="12/31/2023 midnight"/>
    <x v="66"/>
    <s v="31/6 | Baikonur Cosmodrome, Republic of Kazakhstan"/>
    <x v="0"/>
    <x v="0"/>
    <x v="0"/>
  </r>
  <r>
    <s v="H3 | Michibiki 5 (QZS-5)"/>
    <x v="5"/>
    <s v="Mitsubishi Heavy Industries"/>
    <s v="H3"/>
    <s v="Michibiki 5 (QZS-5)"/>
    <s v="12/31/2023 midnight"/>
    <x v="66"/>
    <s v="Yoshinobu Launch Complex | Tanegashima, Japan"/>
    <x v="5"/>
    <x v="5"/>
    <x v="5"/>
  </r>
  <r>
    <s v="Skyrora XL | Maiden flight"/>
    <x v="5"/>
    <s v="Skyrora"/>
    <s v="Skyrora XL"/>
    <s v="Maiden flight"/>
    <s v="12/31/2023 midnight"/>
    <x v="66"/>
    <s v="Launch Pad Fredo | SaxaVord Spaceport"/>
    <x v="18"/>
    <x v="18"/>
    <x v="18"/>
  </r>
  <r>
    <s v="Terran 1 | VCLS Demo 2 Mission One"/>
    <x v="5"/>
    <s v="Relativity Space"/>
    <s v="Terran 1"/>
    <s v="VCLS Demo 2 Mission One"/>
    <s v="12/31/2023 midnight"/>
    <x v="66"/>
    <s v="Launch Complex 16 | Cape Canaveral, FL, USA"/>
    <x v="1"/>
    <x v="1"/>
    <x v="1"/>
  </r>
  <r>
    <s v="SpaceShipTwo | VSS Unity 23"/>
    <x v="5"/>
    <s v="Virgin Galactic"/>
    <s v="SpaceShipTwo"/>
    <s v="VSS Unity 23"/>
    <s v="12/31/2023 midnight"/>
    <x v="66"/>
    <s v="Spaceport America | Air launch to Suborbital flight"/>
    <x v="1"/>
    <x v="1"/>
    <x v="1"/>
  </r>
  <r>
    <s v="H-IIA 202 | IGS-Optical 8"/>
    <x v="5"/>
    <s v="Mitsubishi Heavy Industries"/>
    <s v="H-IIA 202"/>
    <s v="IGS-Optical 8"/>
    <s v="12/31/2023 midnight"/>
    <x v="66"/>
    <s v="Yoshinobu Launch Complex | Tanegashima, Japan"/>
    <x v="5"/>
    <x v="5"/>
    <x v="5"/>
  </r>
  <r>
    <s v="Electron | Capella Acadia 3"/>
    <x v="5"/>
    <s v="Rocket Lab Ltd"/>
    <s v="Electron"/>
    <s v="Capella Acadia 3"/>
    <s v="12/31/2023 midnight"/>
    <x v="66"/>
    <s v="Rocket Lab Launch Complex 1A | Onenui Station, Mahia Peninsula, New Zealand"/>
    <x v="17"/>
    <x v="17"/>
    <x v="17"/>
  </r>
  <r>
    <s v="Falcon 9 Block 5 | Arctic Satellite Broadband Mission"/>
    <x v="5"/>
    <s v="SpaceX"/>
    <s v="Falcon 9"/>
    <s v="—"/>
    <s v="12/31/2023 midnight"/>
    <x v="66"/>
    <s v="Space Launch Complex 4E | Vandenberg SFB, CA, USA"/>
    <x v="1"/>
    <x v="1"/>
    <x v="1"/>
  </r>
  <r>
    <s v="Electron | Capella Acadia 2"/>
    <x v="5"/>
    <s v="Rocket Lab Ltd"/>
    <s v="Electron"/>
    <s v="Capella Acadia 2"/>
    <s v="12/31/2023 midnight"/>
    <x v="66"/>
    <s v="Rocket Lab Launch Complex 1A | Onenui Station, Mahia Peninsula, New Zealand"/>
    <x v="17"/>
    <x v="17"/>
    <x v="17"/>
  </r>
  <r>
    <s v="Electron | Capella Acadia 1"/>
    <x v="5"/>
    <s v="Rocket Lab Ltd"/>
    <s v="Electron"/>
    <s v="Capella Acadia 1"/>
    <s v="12/31/2023 midnight"/>
    <x v="66"/>
    <s v="Rocket Lab Launch Complex 1A | Onenui Station, Mahia Peninsula, New Zealand"/>
    <x v="17"/>
    <x v="17"/>
    <x v="17"/>
  </r>
  <r>
    <s v="H3-30 | Advanced Land Observing Satellite-4 (ALOS-4)"/>
    <x v="5"/>
    <s v="Mitsubishi Heavy Industries"/>
    <s v="H3-30"/>
    <s v="Advanced Land Observing Satellite-4 (ALOS-4)"/>
    <s v="12/31/2023 midnight"/>
    <x v="66"/>
    <s v="Yoshinobu Launch Complex | Tanegashima, Japan"/>
    <x v="5"/>
    <x v="5"/>
    <x v="5"/>
  </r>
  <r>
    <s v="H3 | DSN 3 (Kirameki 3)"/>
    <x v="5"/>
    <s v="Mitsubishi Heavy Industries"/>
    <s v="H3"/>
    <s v="DSN 3 (Kirameki 3)"/>
    <s v="12/31/2023 midnight"/>
    <x v="66"/>
    <s v="Yoshinobu Launch Complex | Tanegashima, Japan"/>
    <x v="5"/>
    <x v="5"/>
    <x v="5"/>
  </r>
  <r>
    <s v="Falcon 9 Block 5 | WorldView Legion 3 &amp; 4"/>
    <x v="5"/>
    <s v="SpaceX"/>
    <s v="Falcon 9"/>
    <s v="WorldView Legion 3 &amp; 4"/>
    <s v="12/31/2023 midnight"/>
    <x v="66"/>
    <s v="Space Launch Complex 40 | Cape Canaveral, FL, USA"/>
    <x v="1"/>
    <x v="1"/>
    <x v="1"/>
  </r>
  <r>
    <s v="Falcon 9 Block 5 | Dragon CRS-2 SpX-29"/>
    <x v="5"/>
    <s v="SpaceX"/>
    <s v="Falcon 9"/>
    <s v="Dragon CRS-2 SpX-29"/>
    <s v="12/31/2023 midnight"/>
    <x v="66"/>
    <s v="Launch Complex 39A | Kennedy Space Center, FL, USA"/>
    <x v="1"/>
    <x v="1"/>
    <x v="1"/>
  </r>
  <r>
    <s v="Electron | StriX"/>
    <x v="5"/>
    <s v="Rocket Lab Ltd"/>
    <s v="Electron"/>
    <s v="—"/>
    <s v="12/31/2023 midnight"/>
    <x v="66"/>
    <s v="Rocket Lab Launch Complex 1A | Onenui Station, Mahia Peninsula, New Zealand"/>
    <x v="17"/>
    <x v="17"/>
    <x v="17"/>
  </r>
  <r>
    <s v="Falcon 9 Block 5 | BlueBird Block 1"/>
    <x v="5"/>
    <s v="SpaceX"/>
    <s v="Falcon 9"/>
    <s v="BlueBird Block 1"/>
    <s v="12/31/2023 midnight"/>
    <x v="66"/>
    <s v="Unknown Pad | Cape Canaveral, FL, USA"/>
    <x v="1"/>
    <x v="1"/>
    <x v="1"/>
  </r>
  <r>
    <s v="Electron | 6x HawkEye 360"/>
    <x v="5"/>
    <s v="Rocket Lab Ltd"/>
    <s v="Electron"/>
    <s v="—"/>
    <s v="12/31/2023 midnight"/>
    <x v="66"/>
    <s v="Rocket Lab Launch Complex 2 (Launch Area 0 C) | Wallops Island, Virginia, USA"/>
    <x v="1"/>
    <x v="1"/>
    <x v="1"/>
  </r>
  <r>
    <s v="Falcon 9 Block 5 | Nusantara Lima"/>
    <x v="5"/>
    <s v="SpaceX"/>
    <s v="Falcon 9"/>
    <s v="Nusantara Lima"/>
    <s v="12/31/2023 midnight"/>
    <x v="66"/>
    <s v="Unknown Pad | Cape Canaveral, FL, USA"/>
    <x v="1"/>
    <x v="1"/>
    <x v="1"/>
  </r>
  <r>
    <s v="Orbex Prime | Maiden Flight"/>
    <x v="5"/>
    <s v="Orbex"/>
    <s v="Prime"/>
    <s v="Maiden Flight"/>
    <s v="12/31/2023 midnight"/>
    <x v="66"/>
    <s v="Launch Complex | Sutherland Spaceport"/>
    <x v="18"/>
    <x v="18"/>
    <x v="18"/>
  </r>
  <r>
    <s v="Electron | Kinéis 11-15"/>
    <x v="5"/>
    <s v="Rocket Lab Ltd"/>
    <s v="Electron"/>
    <s v="Kinéis 11-15"/>
    <s v="12/31/2023 midnight"/>
    <x v="66"/>
    <s v="Rocket Lab Launch Complex 1A | Onenui Station, Mahia Peninsula, New Zealand"/>
    <x v="17"/>
    <x v="17"/>
    <x v="17"/>
  </r>
  <r>
    <s v="Electron | Kinéis 6-10"/>
    <x v="5"/>
    <s v="Rocket Lab Ltd"/>
    <s v="Electron"/>
    <s v="Kinéis 6-10"/>
    <s v="12/31/2023 midnight"/>
    <x v="66"/>
    <s v="Rocket Lab Launch Complex 1A | Onenui Station, Mahia Peninsula, New Zealand"/>
    <x v="17"/>
    <x v="17"/>
    <x v="17"/>
  </r>
  <r>
    <s v="Delta IV Heavy | NROL-70"/>
    <x v="5"/>
    <s v="United Launch Alliance"/>
    <s v="Delta IV Heavy"/>
    <s v="—"/>
    <s v="01/01/2024 midnight"/>
    <x v="67"/>
    <s v="Space Launch Complex 37B | Cape Canaveral, FL, USA"/>
    <x v="1"/>
    <x v="1"/>
    <x v="1"/>
  </r>
  <r>
    <s v="GSLV | IDRSS-1"/>
    <x v="5"/>
    <s v="Indian Space Research Organization"/>
    <s v="GSLV"/>
    <s v="—"/>
    <s v="01/31/2024 midnight"/>
    <x v="67"/>
    <s v="Satish Dhawan Space Centre Second Launch Pad | Satish Dhawan Space Centre, India"/>
    <x v="8"/>
    <x v="8"/>
    <x v="8"/>
  </r>
  <r>
    <s v="Long March 8 | Queqiao-2"/>
    <x v="5"/>
    <s v="China Aerospace Science and Technology Corporation"/>
    <s v="Long March 8"/>
    <s v="Queqiao-2"/>
    <s v="01/31/2024 midnight"/>
    <x v="67"/>
    <s v="201 | Wenchang Satellite Launch Center, People's Republic of China"/>
    <x v="2"/>
    <x v="2"/>
    <x v="2"/>
  </r>
  <r>
    <s v="Vulcan VC4L | Dream Chaser CRS 2 Flight 2"/>
    <x v="5"/>
    <s v="United Launch Alliance"/>
    <s v="Vulcan VC4L"/>
    <s v="—"/>
    <s v="01/31/2024 midnight"/>
    <x v="67"/>
    <s v="Space Launch Complex 41 | Cape Canaveral, FL, USA"/>
    <x v="1"/>
    <x v="1"/>
    <x v="1"/>
  </r>
  <r>
    <s v="Long March 3B | Fengyun-4C"/>
    <x v="5"/>
    <s v="China Aerospace Science and Technology Corporation"/>
    <s v="Long March 3"/>
    <s v="—"/>
    <s v="01/31/2024 midnight"/>
    <x v="67"/>
    <s v="Unknown Pad | Unknown Location"/>
    <x v="12"/>
    <x v="12"/>
    <x v="12"/>
  </r>
  <r>
    <s v="Vega-C | KOMPSAT-7"/>
    <x v="5"/>
    <s v="Arianespace"/>
    <s v="Vega-C"/>
    <s v="KOMPSAT-7"/>
    <s v="01/31/2024 midnight"/>
    <x v="67"/>
    <s v="Ariane Launch Area 1 | Kourou, French Guiana"/>
    <x v="7"/>
    <x v="7"/>
    <x v="7"/>
  </r>
  <r>
    <s v="Vega-C | Ital-GovSatCom"/>
    <x v="5"/>
    <s v="Arianespace"/>
    <s v="Vega-C"/>
    <s v="—"/>
    <s v="01/31/2024 midnight"/>
    <x v="67"/>
    <s v="Ariane Launch Area 1 | Kourou, French Guiana"/>
    <x v="7"/>
    <x v="7"/>
    <x v="7"/>
  </r>
  <r>
    <s v="Vega-C | NAOS"/>
    <x v="5"/>
    <s v="Arianespace"/>
    <s v="Vega-C"/>
    <s v="—"/>
    <s v="01/31/2024 midnight"/>
    <x v="67"/>
    <s v="Ariane Launch Area 1 | Kourou, French Guiana"/>
    <x v="7"/>
    <x v="7"/>
    <x v="7"/>
  </r>
  <r>
    <s v="H3-24 | HTV-X1"/>
    <x v="5"/>
    <s v="Mitsubishi Heavy Industries"/>
    <s v="H3-24"/>
    <s v="HTV-X1"/>
    <s v="01/31/2024 midnight"/>
    <x v="67"/>
    <s v="Yoshinobu Launch Complex | Tanegashima, Japan"/>
    <x v="5"/>
    <x v="5"/>
    <x v="5"/>
  </r>
  <r>
    <s v="Ariane 62 | Maiden Flight"/>
    <x v="5"/>
    <s v="European Space Agency"/>
    <s v="Ariane 62"/>
    <s v="—"/>
    <s v="01/31/2024 midnight"/>
    <x v="67"/>
    <s v="Ariane Launch Area 4 | Kourou, French Guiana"/>
    <x v="7"/>
    <x v="7"/>
    <x v="7"/>
  </r>
  <r>
    <s v="LVM-3 | GSAT-20"/>
    <x v="5"/>
    <s v="Indian Space Research Organization"/>
    <s v="LVM-3 (GSLV Mk III)"/>
    <s v="GSAT-20"/>
    <s v="01/31/2024 midnight"/>
    <x v="67"/>
    <s v="Satish Dhawan Space Centre Second Launch Pad | Satish Dhawan Space Centre, India"/>
    <x v="8"/>
    <x v="8"/>
    <x v="8"/>
  </r>
  <r>
    <s v="Falcon 9 Block 5 | Transporter 10 (Dedicated SSO Rideshare)"/>
    <x v="5"/>
    <s v="SpaceX"/>
    <s v="Falcon 9"/>
    <s v="Transporter 10 (Dedicated SSO Rideshare)"/>
    <s v="01/31/2024 midnight"/>
    <x v="67"/>
    <s v="Unknown Pad | Cape Canaveral, FL, USA"/>
    <x v="1"/>
    <x v="1"/>
    <x v="1"/>
  </r>
  <r>
    <s v="Proton-M/Blok DM-03 | Elektro-L No.5"/>
    <x v="5"/>
    <s v="Khrunichev State Research and Production Space Center"/>
    <s v="Proton-M"/>
    <s v="—"/>
    <s v="01/31/2024 midnight"/>
    <x v="67"/>
    <s v="Unknown Pad | Baikonur Cosmodrome, Republic of Kazakhstan"/>
    <x v="0"/>
    <x v="0"/>
    <x v="0"/>
  </r>
  <r>
    <s v="Vega-C | Korean Multi-purpose Satellite 6 (KOMPSAT-6)"/>
    <x v="5"/>
    <s v="Arianespace"/>
    <s v="Vega-C"/>
    <s v="Korean Multi-purpose Satellite 6 (KOMPSAT-6)"/>
    <s v="01/31/2024 midnight"/>
    <x v="67"/>
    <s v="Ariane Launch Area 1 | Kourou, French Guiana"/>
    <x v="7"/>
    <x v="7"/>
    <x v="7"/>
  </r>
  <r>
    <s v="Falcon 9 Block 5 | ASBM 1 &amp; 2"/>
    <x v="5"/>
    <s v="SpaceX"/>
    <s v="Falcon 9"/>
    <s v="ASBM 1 &amp; 2"/>
    <s v="01/31/2024 midnight"/>
    <x v="67"/>
    <s v="Space Launch Complex 4E | Vandenberg SFB, CA, USA"/>
    <x v="1"/>
    <x v="1"/>
    <x v="1"/>
  </r>
  <r>
    <s v="GSLV | IDRSS-2"/>
    <x v="5"/>
    <s v="Indian Space Research Organization"/>
    <s v="GSLV"/>
    <s v="—"/>
    <s v="01/31/2024 midnight"/>
    <x v="67"/>
    <s v="Satish Dhawan Space Centre Second Launch Pad | Satish Dhawan Space Centre, India"/>
    <x v="8"/>
    <x v="8"/>
    <x v="8"/>
  </r>
  <r>
    <s v="Falcon 9 Block 5 | PACE (Plankton, Aerosol, Cloud, ocean Ecosystem)"/>
    <x v="5"/>
    <s v="SpaceX"/>
    <s v="Falcon 9"/>
    <s v="PACE (Plankton, Aerosol, Cloud, ocean Ecosystem)"/>
    <s v="01/31/2024 midnight"/>
    <x v="67"/>
    <s v="Space Launch Complex 40 | Cape Canaveral, FL, USA"/>
    <x v="1"/>
    <x v="1"/>
    <x v="1"/>
  </r>
  <r>
    <s v="Vulcan | USSF-106"/>
    <x v="5"/>
    <s v="United Launch Alliance"/>
    <s v="Vulcan"/>
    <s v="USSF-106"/>
    <s v="01/31/2024 midnight"/>
    <x v="67"/>
    <s v="Space Launch Complex 41 | Cape Canaveral, FL, USA"/>
    <x v="1"/>
    <x v="1"/>
    <x v="1"/>
  </r>
  <r>
    <s v="Vega-C | Sentinel-1C"/>
    <x v="5"/>
    <s v="Arianespace"/>
    <s v="Vega-C"/>
    <s v="Sentinel-1C"/>
    <s v="01/31/2024 midnight"/>
    <x v="67"/>
    <s v="Ariane Launch Area 1 | Kourou, French Guiana"/>
    <x v="7"/>
    <x v="7"/>
    <x v="7"/>
  </r>
  <r>
    <s v="Falcon 9 Block 5 | Crew-8"/>
    <x v="5"/>
    <s v="SpaceX"/>
    <s v="Falcon 9"/>
    <s v="Crew-8"/>
    <s v="02/29/2024 midnight"/>
    <x v="67"/>
    <s v="Launch Complex 39A | Kennedy Space Center, FL, USA"/>
    <x v="1"/>
    <x v="1"/>
    <x v="1"/>
  </r>
  <r>
    <s v="LVM-3 | Gaganyaan-1"/>
    <x v="5"/>
    <s v="Indian Space Research Organization"/>
    <s v="LVM-3 (GSLV Mk III)"/>
    <s v="Gaganyaan-1"/>
    <s v="02/29/2024 midnight"/>
    <x v="67"/>
    <s v="Satish Dhawan Space Centre Second Launch Pad | Satish Dhawan Space Centre, India"/>
    <x v="8"/>
    <x v="8"/>
    <x v="8"/>
  </r>
  <r>
    <s v="Vega-C | EarthCARE"/>
    <x v="5"/>
    <s v="Arianespace"/>
    <s v="Vega-C"/>
    <s v="EarthCARE"/>
    <s v="03/31/2024 midnight"/>
    <x v="67"/>
    <s v="Ariane Launch Area 1 | Kourou, French Guiana"/>
    <x v="7"/>
    <x v="7"/>
    <x v="7"/>
  </r>
  <r>
    <s v="Ariane 62 | 2 x Galileo"/>
    <x v="5"/>
    <s v="Arianespace"/>
    <s v="Ariane 62"/>
    <s v="2 x Galileo"/>
    <s v="03/31/2024 midnight"/>
    <x v="67"/>
    <s v="Ariane Launch Area 4 | Kourou, French Guiana"/>
    <x v="7"/>
    <x v="7"/>
    <x v="7"/>
  </r>
  <r>
    <s v="Ariane 64 | ViaSat-3 Asia-Pacific"/>
    <x v="5"/>
    <s v="Arianespace"/>
    <s v="Ariane 64"/>
    <s v="ViaSat-3 Asia-Pacific"/>
    <s v="03/31/2024 midnight"/>
    <x v="67"/>
    <s v="Ariane Launch Area 4 | Kourou, French Guiana"/>
    <x v="7"/>
    <x v="7"/>
    <x v="7"/>
  </r>
  <r>
    <s v="GSLV Mk II | GISAT-2"/>
    <x v="5"/>
    <s v="Indian Space Research Organization"/>
    <s v="GSLV Mk II"/>
    <s v="—"/>
    <s v="03/31/2024 midnight"/>
    <x v="67"/>
    <s v="Satish Dhawan Space Centre Second Launch Pad | Satish Dhawan Space Centre, India"/>
    <x v="8"/>
    <x v="8"/>
    <x v="8"/>
  </r>
  <r>
    <s v="Ariane 64 | GO-1"/>
    <x v="5"/>
    <s v="Arianespace"/>
    <s v="Ariane 64"/>
    <s v="—"/>
    <s v="03/31/2024 midnight"/>
    <x v="67"/>
    <s v="Ariane Launch Area 4 | Kourou, French Guiana"/>
    <x v="7"/>
    <x v="7"/>
    <x v="7"/>
  </r>
  <r>
    <s v="Ariane 64 | Optus-11"/>
    <x v="5"/>
    <s v="Arianespace"/>
    <s v="Ariane 64"/>
    <s v="Optus-11"/>
    <s v="03/31/2024 midnight"/>
    <x v="67"/>
    <s v="Ariane Launch Area 4 | Kourou, French Guiana"/>
    <x v="7"/>
    <x v="7"/>
    <x v="7"/>
  </r>
  <r>
    <s v="Ariane 62 | CSO-3"/>
    <x v="5"/>
    <s v="Arianespace"/>
    <s v="Ariane 62"/>
    <s v="CSO-3"/>
    <s v="03/31/2024 midnight"/>
    <x v="67"/>
    <s v="Ariane Launch Area 4 | Kourou, French Guiana"/>
    <x v="7"/>
    <x v="7"/>
    <x v="7"/>
  </r>
  <r>
    <s v="Ariane 62 | 2 x Galileo"/>
    <x v="5"/>
    <s v="Arianespace"/>
    <s v="Ariane 62"/>
    <s v="2 x Galileo"/>
    <s v="03/31/2024 midnight"/>
    <x v="67"/>
    <s v="Ariane Launch Area 4 | Kourou, French Guiana"/>
    <x v="7"/>
    <x v="7"/>
    <x v="7"/>
  </r>
  <r>
    <s v="H3 | Michibiki 7 (QZS-7)"/>
    <x v="5"/>
    <s v="Mitsubishi Heavy Industries"/>
    <s v="H3"/>
    <s v="Michibiki 7 (QZS-7)"/>
    <s v="04/30/2024 midnight"/>
    <x v="67"/>
    <s v="Yoshinobu Launch Complex | Tanegashima, Japan"/>
    <x v="5"/>
    <x v="5"/>
    <x v="5"/>
  </r>
  <r>
    <s v="H-IIA 202 | GOSAT-GW"/>
    <x v="5"/>
    <s v="Japan Aerospace Exploration Agency"/>
    <s v="H-IIA 202"/>
    <s v="GOSAT-GW"/>
    <s v="04/30/2024 midnight"/>
    <x v="67"/>
    <s v="Yoshinobu Launch Complex | Tanegashima, Japan"/>
    <x v="5"/>
    <x v="5"/>
    <x v="5"/>
  </r>
  <r>
    <s v="H3 | Michibiki 6 (QZS-6)"/>
    <x v="5"/>
    <s v="Mitsubishi Heavy Industries"/>
    <s v="H3"/>
    <s v="Michibiki 6 (QZS-6)"/>
    <s v="04/30/2024 midnight"/>
    <x v="67"/>
    <s v="Yoshinobu Launch Complex | Tanegashima, Japan"/>
    <x v="5"/>
    <x v="5"/>
    <x v="5"/>
  </r>
  <r>
    <s v="H-IIA 202 | IGS Radar-8"/>
    <x v="5"/>
    <s v="Mitsubishi Heavy Industries"/>
    <s v="H-IIA 202"/>
    <s v="IGS Radar-8"/>
    <s v="04/30/2024 midnight"/>
    <x v="67"/>
    <s v="Yoshinobu Launch Complex | Tanegashima, Japan"/>
    <x v="5"/>
    <x v="5"/>
    <x v="5"/>
  </r>
  <r>
    <s v="Falcon 9 Block 5 | Cygnus CRS-2 NG-21"/>
    <x v="5"/>
    <s v="SpaceX"/>
    <s v="Falcon 9"/>
    <s v="Cygnus CRS-2 NG-21"/>
    <s v="04/30/2024 midnight"/>
    <x v="67"/>
    <s v="Unknown Pad | Cape Canaveral, FL, USA"/>
    <x v="1"/>
    <x v="1"/>
    <x v="1"/>
  </r>
  <r>
    <s v="Falcon 9 Block 5 | MRV-1"/>
    <x v="5"/>
    <s v="SpaceX"/>
    <s v="Falcon 9"/>
    <s v="MRV-1"/>
    <s v="04/30/2024 midnight"/>
    <x v="67"/>
    <s v="Unknown Pad | Cape Canaveral, FL, USA"/>
    <x v="1"/>
    <x v="1"/>
    <x v="1"/>
  </r>
  <r>
    <s v="Falcon Heavy | GOES-U"/>
    <x v="5"/>
    <s v="SpaceX"/>
    <s v="Falcon Heavy"/>
    <s v="GOES-U"/>
    <s v="04/30/2024 midnight"/>
    <x v="67"/>
    <s v="Launch Complex 39A | Kennedy Space Center, FL, USA"/>
    <x v="1"/>
    <x v="1"/>
    <x v="1"/>
  </r>
  <r>
    <s v="Long March 5 | Chang'e 6"/>
    <x v="5"/>
    <s v="China Aerospace Science and Technology Corporation"/>
    <s v="Long March 5"/>
    <s v="Chang'e 6"/>
    <s v="05/31/2024 midnight"/>
    <x v="67"/>
    <s v="Wenchang | Wenchang Satellite Launch Center, People's Republic of China"/>
    <x v="2"/>
    <x v="2"/>
    <x v="2"/>
  </r>
  <r>
    <s v="Atlas V 551 | Project Kuiper (Atlas V #2)"/>
    <x v="5"/>
    <s v="United Launch Alliance"/>
    <s v="Atlas V 551"/>
    <s v="Project Kuiper (Atlas V #2)"/>
    <s v="06/30/2024 midnight"/>
    <x v="67"/>
    <s v="Space Launch Complex 41 | Cape Canaveral, FL, USA"/>
    <x v="1"/>
    <x v="1"/>
    <x v="1"/>
  </r>
  <r>
    <s v="Falcon 9 Block 5 | Axiom Space Mission 4"/>
    <x v="5"/>
    <s v="SpaceX"/>
    <s v="Falcon 9"/>
    <s v="Axiom Space Mission 4"/>
    <s v="06/30/2024 midnight"/>
    <x v="67"/>
    <s v="Launch Complex 39A | Kennedy Space Center, FL, USA"/>
    <x v="1"/>
    <x v="1"/>
    <x v="1"/>
  </r>
  <r>
    <s v="Atlas V 551 | Project Kuiper (Atlas V #9)"/>
    <x v="5"/>
    <s v="United Launch Alliance"/>
    <s v="Atlas V 551"/>
    <s v="Project Kuiper (Atlas V #9)"/>
    <s v="06/30/2024 midnight"/>
    <x v="67"/>
    <s v="Space Launch Complex 41 | Cape Canaveral, FL, USA"/>
    <x v="1"/>
    <x v="1"/>
    <x v="1"/>
  </r>
  <r>
    <s v="Falcon 9 Block 5 | Dragon CRS-2 SpX-30"/>
    <x v="5"/>
    <s v="SpaceX"/>
    <s v="Falcon 9"/>
    <s v="Dragon CRS-2 SpX-30"/>
    <s v="06/30/2024 midnight"/>
    <x v="67"/>
    <s v="Launch Complex 39A | Kennedy Space Center, FL, USA"/>
    <x v="1"/>
    <x v="1"/>
    <x v="1"/>
  </r>
  <r>
    <s v="LVM-3 | Gaganyaan-2"/>
    <x v="5"/>
    <s v="Indian Space Research Organization"/>
    <s v="LVM-3 (GSLV Mk III)"/>
    <s v="Gaganyaan-2"/>
    <s v="06/30/2024 midnight"/>
    <x v="67"/>
    <s v="Satish Dhawan Space Centre Second Launch Pad | Satish Dhawan Space Centre, India"/>
    <x v="8"/>
    <x v="8"/>
    <x v="8"/>
  </r>
  <r>
    <s v="Falcon 9 Block 5 | Transporter 11 (Dedicated SSO Rideshare)"/>
    <x v="5"/>
    <s v="SpaceX"/>
    <s v="Falcon 9"/>
    <s v="Transporter 11 (Dedicated SSO Rideshare)"/>
    <s v="06/30/2024 midnight"/>
    <x v="67"/>
    <s v="Unknown Pad | Cape Canaveral, FL, USA"/>
    <x v="1"/>
    <x v="1"/>
    <x v="1"/>
  </r>
  <r>
    <s v="Vega-C | Sentinel-2C"/>
    <x v="5"/>
    <s v="Arianespace"/>
    <s v="Vega-C"/>
    <s v="Sentinel-2C"/>
    <s v="06/30/2024 midnight"/>
    <x v="67"/>
    <s v="Ariane Launch Area 1 | Kourou, French Guiana"/>
    <x v="7"/>
    <x v="7"/>
    <x v="7"/>
  </r>
  <r>
    <s v="Atlas V 551 | Project Kuiper (Atlas V #3)"/>
    <x v="5"/>
    <s v="United Launch Alliance"/>
    <s v="Atlas V 551"/>
    <s v="Project Kuiper (Atlas V #3)"/>
    <s v="06/30/2024 midnight"/>
    <x v="67"/>
    <s v="Space Launch Complex 41 | Cape Canaveral, FL, USA"/>
    <x v="1"/>
    <x v="1"/>
    <x v="1"/>
  </r>
  <r>
    <s v="Atlas V 551 | Project Kuiper (Atlas V #5)"/>
    <x v="5"/>
    <s v="United Launch Alliance"/>
    <s v="Atlas V 551"/>
    <s v="Project Kuiper (Atlas V #5)"/>
    <s v="06/30/2024 midnight"/>
    <x v="67"/>
    <s v="Space Launch Complex 41 | Cape Canaveral, FL, USA"/>
    <x v="1"/>
    <x v="1"/>
    <x v="1"/>
  </r>
  <r>
    <s v="Atlas V 551 | Project Kuiper (Atlas V #7)"/>
    <x v="5"/>
    <s v="United Launch Alliance"/>
    <s v="Atlas V 551"/>
    <s v="Project Kuiper (Atlas V #7)"/>
    <s v="06/30/2024 midnight"/>
    <x v="67"/>
    <s v="Space Launch Complex 41 | Cape Canaveral, FL, USA"/>
    <x v="1"/>
    <x v="1"/>
    <x v="1"/>
  </r>
  <r>
    <s v="Atlas V 551 | Project Kuiper (Atlas V #4)"/>
    <x v="5"/>
    <s v="United Launch Alliance"/>
    <s v="Atlas V 551"/>
    <s v="Project Kuiper (Atlas V #4)"/>
    <s v="06/30/2024 midnight"/>
    <x v="67"/>
    <s v="Space Launch Complex 41 | Cape Canaveral, FL, USA"/>
    <x v="1"/>
    <x v="1"/>
    <x v="1"/>
  </r>
  <r>
    <s v="Atlas V 551 | Project Kuiper (Atlas V #6)"/>
    <x v="5"/>
    <s v="United Launch Alliance"/>
    <s v="Atlas V 551"/>
    <s v="Project Kuiper (Atlas V #6)"/>
    <s v="06/30/2024 midnight"/>
    <x v="67"/>
    <s v="Space Launch Complex 41 | Cape Canaveral, FL, USA"/>
    <x v="1"/>
    <x v="1"/>
    <x v="1"/>
  </r>
  <r>
    <s v="Atlas V 551 | Project Kuiper (Atlas V #8)"/>
    <x v="5"/>
    <s v="United Launch Alliance"/>
    <s v="Atlas V 551"/>
    <s v="Project Kuiper (Atlas V #8)"/>
    <s v="06/30/2024 midnight"/>
    <x v="67"/>
    <s v="Space Launch Complex 41 | Cape Canaveral, FL, USA"/>
    <x v="1"/>
    <x v="1"/>
    <x v="1"/>
  </r>
  <r>
    <s v="Atlas V 551 | Project Kuiper (Atlas V #1)"/>
    <x v="5"/>
    <s v="United Launch Alliance"/>
    <s v="Atlas V 551"/>
    <s v="Project Kuiper (Atlas V #1)"/>
    <s v="06/30/2024 midnight"/>
    <x v="67"/>
    <s v="Space Launch Complex 41 | Cape Canaveral, FL, USA"/>
    <x v="1"/>
    <x v="1"/>
    <x v="1"/>
  </r>
  <r>
    <s v="Atlas V N22 | Starliner-1"/>
    <x v="5"/>
    <s v="United Launch Alliance"/>
    <s v="Atlas V N22"/>
    <s v="Starliner-1"/>
    <s v="08/31/2024 midnight"/>
    <x v="67"/>
    <s v="Space Launch Complex 41 | Cape Canaveral, FL, USA"/>
    <x v="1"/>
    <x v="1"/>
    <x v="1"/>
  </r>
  <r>
    <s v="New Glenn | EscaPADE"/>
    <x v="5"/>
    <s v="Blue Origin"/>
    <s v="New Glenn"/>
    <s v="EscaPADE"/>
    <s v="08/31/2024 midnight"/>
    <x v="67"/>
    <s v="Launch Complex 36A | Cape Canaveral, FL, USA"/>
    <x v="1"/>
    <x v="1"/>
    <x v="1"/>
  </r>
  <r>
    <s v="Falcon 9 Block 5 | TSIS-2"/>
    <x v="5"/>
    <s v="SpaceX"/>
    <s v="Falcon 9"/>
    <s v="TSIS-2"/>
    <s v="08/31/2024 midnight"/>
    <x v="67"/>
    <s v="Space Launch Complex 40 | Cape Canaveral, FL, USA"/>
    <x v="1"/>
    <x v="1"/>
    <x v="1"/>
  </r>
  <r>
    <s v="H3-24 | Martian Moon eXplorer (MMX)"/>
    <x v="5"/>
    <s v="Mitsubishi Heavy Industries"/>
    <s v="H3-24"/>
    <s v="Martian Moon eXplorer (MMX)"/>
    <s v="09/30/2024 midnight"/>
    <x v="67"/>
    <s v="Yoshinobu Launch Complex | Tanegashima, Japan"/>
    <x v="5"/>
    <x v="5"/>
    <x v="5"/>
  </r>
  <r>
    <s v="Ariane 64 | MTG-S1"/>
    <x v="5"/>
    <s v="Arianespace"/>
    <s v="Ariane 64"/>
    <s v="MTG-S1"/>
    <s v="09/30/2024 midnight"/>
    <x v="67"/>
    <s v="Ariane Launch Area 4 | Kourou, French Guiana"/>
    <x v="7"/>
    <x v="7"/>
    <x v="7"/>
  </r>
  <r>
    <s v="Falcon Heavy | Europa Clipper"/>
    <x v="5"/>
    <s v="SpaceX"/>
    <s v="Falcon Heavy"/>
    <s v="Europa Clipper"/>
    <s v="10/01/2024 midnight"/>
    <x v="67"/>
    <s v="Launch Complex 39A | Kennedy Space Center, FL, USA"/>
    <x v="1"/>
    <x v="1"/>
    <x v="1"/>
  </r>
  <r>
    <s v="Falcon 9 Block 5 | Hera"/>
    <x v="5"/>
    <s v="SpaceX"/>
    <s v="Falcon 9"/>
    <s v="—"/>
    <s v="10/08/2024 midnight"/>
    <x v="67"/>
    <s v="Unknown Pad | Cape Canaveral, FL, USA"/>
    <x v="1"/>
    <x v="1"/>
    <x v="1"/>
  </r>
  <r>
    <s v="Vega-C | FLEX"/>
    <x v="5"/>
    <s v="Arianespace"/>
    <s v="Vega-C"/>
    <s v="FLEX"/>
    <s v="10/31/2024 midnight"/>
    <x v="67"/>
    <s v="Ariane Launch Area 1 | Kourou, French Guiana"/>
    <x v="7"/>
    <x v="7"/>
    <x v="7"/>
  </r>
  <r>
    <s v="Falcon 9 Block 5 | Dragon CRS-2 SpX-31"/>
    <x v="5"/>
    <s v="SpaceX"/>
    <s v="Falcon 9"/>
    <s v="Dragon CRS-2 SpX-31"/>
    <s v="10/31/2024 midnight"/>
    <x v="67"/>
    <s v="Launch Complex 39A | Kennedy Space Center, FL, USA"/>
    <x v="1"/>
    <x v="1"/>
    <x v="1"/>
  </r>
  <r>
    <s v="Terran R | Mars Lander"/>
    <x v="5"/>
    <s v="Relativity Space"/>
    <s v="Terran R"/>
    <s v="Mars Lander"/>
    <s v="10/31/2024 midnight"/>
    <x v="67"/>
    <s v="Launch Complex 16 | Cape Canaveral, FL, USA"/>
    <x v="1"/>
    <x v="1"/>
    <x v="1"/>
  </r>
  <r>
    <s v="Falcon 9 Block 5 | Transporter 12 (Dedicated SSO Rideshare)"/>
    <x v="5"/>
    <s v="SpaceX"/>
    <s v="Falcon 9"/>
    <s v="Transporter 12 (Dedicated SSO Rideshare)"/>
    <s v="10/31/2024 midnight"/>
    <x v="67"/>
    <s v="Unknown Pad | Cape Canaveral, FL, USA"/>
    <x v="1"/>
    <x v="1"/>
    <x v="1"/>
  </r>
  <r>
    <s v="Soyuz 2.1b/Fregat-M | Luna 26"/>
    <x v="5"/>
    <s v="Russian Federal Space Agency (ROSCOSMOS)"/>
    <s v="Soyuz 2.1b/Fregat-M"/>
    <s v="—"/>
    <s v="11/13/2024 midnight"/>
    <x v="67"/>
    <s v="31/6 | Baikonur Cosmodrome, Republic of Kazakhstan"/>
    <x v="0"/>
    <x v="0"/>
    <x v="0"/>
  </r>
  <r>
    <s v="SLS Block 1 | Artemis II"/>
    <x v="5"/>
    <s v="National Aeronautics and Space Administration"/>
    <s v="Space Launch System (SLS)"/>
    <s v="Artemis II"/>
    <s v="11/30/2024 midnight"/>
    <x v="67"/>
    <s v="Launch Complex 39B | Kennedy Space Center, FL, USA"/>
    <x v="1"/>
    <x v="1"/>
    <x v="1"/>
  </r>
  <r>
    <s v="Falcon Heavy | VIPER"/>
    <x v="5"/>
    <s v="SpaceX"/>
    <s v="Falcon Heavy"/>
    <s v="VIPER"/>
    <s v="11/30/2024 midnight"/>
    <x v="67"/>
    <s v="Launch Complex 39A | Kennedy Space Center, FL, USA"/>
    <x v="1"/>
    <x v="1"/>
    <x v="1"/>
  </r>
  <r>
    <s v="Falcon 9 Block 5 | Rivada 12"/>
    <x v="5"/>
    <s v="SpaceX"/>
    <s v="Falcon 9"/>
    <s v="—"/>
    <s v="12/31/2024 midnight"/>
    <x v="67"/>
    <s v="Space Launch Complex 4E | Vandenberg SFB, CA, USA"/>
    <x v="1"/>
    <x v="1"/>
    <x v="1"/>
  </r>
  <r>
    <s v="Falcon 9 Block 5 | Rivada 5"/>
    <x v="5"/>
    <s v="SpaceX"/>
    <s v="Falcon 9"/>
    <s v="—"/>
    <s v="12/31/2024 midnight"/>
    <x v="67"/>
    <s v="Space Launch Complex 4E | Vandenberg SFB, CA, USA"/>
    <x v="1"/>
    <x v="1"/>
    <x v="1"/>
  </r>
  <r>
    <s v="Falcon 9 Block 5 | Nova-C IM-2"/>
    <x v="5"/>
    <s v="SpaceX"/>
    <s v="Falcon 9"/>
    <s v="Nova-C IM-2"/>
    <s v="12/31/2024 midnight"/>
    <x v="67"/>
    <s v="Launch Complex 39A | Kennedy Space Center, FL, USA"/>
    <x v="1"/>
    <x v="1"/>
    <x v="1"/>
  </r>
  <r>
    <s v="Vulcan | GPS III SV07"/>
    <x v="5"/>
    <s v="United Launch Alliance"/>
    <s v="Vulcan"/>
    <s v="GPS III SV07"/>
    <s v="12/31/2024 midnight"/>
    <x v="67"/>
    <s v="Space Launch Complex 41 | Cape Canaveral, FL, USA"/>
    <x v="1"/>
    <x v="1"/>
    <x v="1"/>
  </r>
  <r>
    <s v="Falcon 9 Block 5 | Rivada 8"/>
    <x v="5"/>
    <s v="SpaceX"/>
    <s v="Falcon 9"/>
    <s v="—"/>
    <s v="12/31/2024 midnight"/>
    <x v="67"/>
    <s v="Space Launch Complex 4E | Vandenberg SFB, CA, USA"/>
    <x v="1"/>
    <x v="1"/>
    <x v="1"/>
  </r>
  <r>
    <s v="Falcon 9 Block 5 | SDA Tranche 1"/>
    <x v="5"/>
    <s v="SpaceX"/>
    <s v="Falcon 9"/>
    <s v="SDA Tranche 1"/>
    <s v="12/31/2024 midnight"/>
    <x v="67"/>
    <s v="Space Launch Complex 4E | Vandenberg SFB, CA, USA"/>
    <x v="1"/>
    <x v="1"/>
    <x v="1"/>
  </r>
  <r>
    <s v="GSLV Mk II | NISAR (NASA-ISRO Synthetic Aperture Radar)"/>
    <x v="5"/>
    <s v="Indian Space Research Organization"/>
    <s v="GSLV Mk II"/>
    <s v="—"/>
    <s v="12/31/2024 midnight"/>
    <x v="67"/>
    <s v="Unknown Pad | Satish Dhawan Space Centre, India"/>
    <x v="8"/>
    <x v="8"/>
    <x v="8"/>
  </r>
  <r>
    <s v="Falcon 9 Block 5 | Rivada 4"/>
    <x v="5"/>
    <s v="SpaceX"/>
    <s v="Falcon 9"/>
    <s v="—"/>
    <s v="12/31/2024 midnight"/>
    <x v="67"/>
    <s v="Space Launch Complex 4E | Vandenberg SFB, CA, USA"/>
    <x v="1"/>
    <x v="1"/>
    <x v="1"/>
  </r>
  <r>
    <s v="Ariane 62 | 2 x Galileo"/>
    <x v="5"/>
    <s v="Arianespace"/>
    <s v="Ariane 62"/>
    <s v="2 x Galileo"/>
    <s v="12/31/2024 midnight"/>
    <x v="67"/>
    <s v="Ariane Launch Area 4 | Kourou, French Guiana"/>
    <x v="7"/>
    <x v="7"/>
    <x v="7"/>
  </r>
  <r>
    <s v="Vulcan VC6L | Project Kuiper (Vulcan #1)"/>
    <x v="5"/>
    <s v="United Launch Alliance"/>
    <s v="Vulcan VC6L"/>
    <s v="Project Kuiper (Vulcan #1)"/>
    <s v="12/31/2024 midnight"/>
    <x v="67"/>
    <s v="Space Launch Complex 41 | Cape Canaveral, FL, USA"/>
    <x v="1"/>
    <x v="1"/>
    <x v="1"/>
  </r>
  <r>
    <s v="Falcon 9 Block 5 | Cygnus CRS-2 NG-22"/>
    <x v="5"/>
    <s v="SpaceX"/>
    <s v="Falcon 9"/>
    <s v="Cygnus CRS-2 NG-22"/>
    <s v="12/31/2024 midnight"/>
    <x v="67"/>
    <s v="Unknown Pad | Cape Canaveral, FL, USA"/>
    <x v="1"/>
    <x v="1"/>
    <x v="1"/>
  </r>
  <r>
    <s v="Falcon 9 Block 5 | Rivada 6"/>
    <x v="5"/>
    <s v="SpaceX"/>
    <s v="Falcon 9"/>
    <s v="—"/>
    <s v="12/31/2024 midnight"/>
    <x v="67"/>
    <s v="Space Launch Complex 4E | Vandenberg SFB, CA, USA"/>
    <x v="1"/>
    <x v="1"/>
    <x v="1"/>
  </r>
  <r>
    <s v="Vulcan | USSF-43"/>
    <x v="5"/>
    <s v="United Launch Alliance"/>
    <s v="Vulcan"/>
    <s v="USSF-43"/>
    <s v="12/31/2024 midnight"/>
    <x v="67"/>
    <s v="Space Launch Complex 41 | Cape Canaveral, FL, USA"/>
    <x v="1"/>
    <x v="1"/>
    <x v="1"/>
  </r>
  <r>
    <s v="Falcon 9 Block 5 | USSF-124"/>
    <x v="5"/>
    <s v="SpaceX"/>
    <s v="Falcon 9"/>
    <s v="USSF-124"/>
    <s v="12/31/2024 midnight"/>
    <x v="67"/>
    <s v="Unknown Pad | Cape Canaveral, FL, USA"/>
    <x v="1"/>
    <x v="1"/>
    <x v="1"/>
  </r>
  <r>
    <s v="Falcon 9 Block 5 | Blue Ghost Lunar Lander"/>
    <x v="5"/>
    <s v="SpaceX"/>
    <s v="Falcon 9"/>
    <s v="Blue Ghost Lunar Lander"/>
    <s v="12/31/2024 midnight"/>
    <x v="67"/>
    <s v="Launch Complex 39A | Kennedy Space Center, FL, USA"/>
    <x v="1"/>
    <x v="1"/>
    <x v="1"/>
  </r>
  <r>
    <s v="Falcon 9 Block 5 | Nova-C IM-3"/>
    <x v="5"/>
    <s v="SpaceX"/>
    <s v="Falcon 9"/>
    <s v="Nova-C IM-3"/>
    <s v="12/31/2024 midnight"/>
    <x v="67"/>
    <s v="Unknown Pad | Unknown Location"/>
    <x v="12"/>
    <x v="12"/>
    <x v="12"/>
  </r>
  <r>
    <s v="Falcon 9 Block 5 | Rivada 11"/>
    <x v="5"/>
    <s v="SpaceX"/>
    <s v="Falcon 9"/>
    <s v="—"/>
    <s v="12/31/2024 midnight"/>
    <x v="67"/>
    <s v="Space Launch Complex 4E | Vandenberg SFB, CA, USA"/>
    <x v="1"/>
    <x v="1"/>
    <x v="1"/>
  </r>
  <r>
    <s v="Vulcan | USSF-16"/>
    <x v="5"/>
    <s v="United Launch Alliance"/>
    <s v="Vulcan"/>
    <s v="USSF-16"/>
    <s v="12/31/2024 midnight"/>
    <x v="67"/>
    <s v="Space Launch Complex 41 | Cape Canaveral, FL, USA"/>
    <x v="1"/>
    <x v="1"/>
    <x v="1"/>
  </r>
  <r>
    <s v="Epsilon | JV-LOTUSat-1"/>
    <x v="5"/>
    <s v="Japan Aerospace Exploration Agency"/>
    <s v="Epsilon"/>
    <s v="—"/>
    <s v="12/31/2024 midnight"/>
    <x v="67"/>
    <s v="Mu Center | Uchinoura Space Center, Japan"/>
    <x v="5"/>
    <x v="5"/>
    <x v="5"/>
  </r>
  <r>
    <s v="Falcon 9 Block 5 | Rivada 10"/>
    <x v="5"/>
    <s v="SpaceX"/>
    <s v="Falcon 9"/>
    <s v="—"/>
    <s v="12/31/2024 midnight"/>
    <x v="67"/>
    <s v="Space Launch Complex 4E | Vandenberg SFB, CA, USA"/>
    <x v="1"/>
    <x v="1"/>
    <x v="1"/>
  </r>
  <r>
    <s v="LVM-3 | Gaganyaan-3"/>
    <x v="5"/>
    <s v="Indian Space Research Organization"/>
    <s v="LVM-3 (GSLV Mk III)"/>
    <s v="Gaganyaan-3"/>
    <s v="12/31/2024 midnight"/>
    <x v="67"/>
    <s v="Satish Dhawan Space Centre Second Launch Pad | Satish Dhawan Space Centre, India"/>
    <x v="8"/>
    <x v="8"/>
    <x v="8"/>
  </r>
  <r>
    <s v="Vega-C | Sentinel-3C"/>
    <x v="5"/>
    <s v="Arianespace"/>
    <s v="Vega-C"/>
    <s v="Sentinel-3C"/>
    <s v="12/31/2024 midnight"/>
    <x v="67"/>
    <s v="Ariane Launch Area 1 | Kourou, French Guiana"/>
    <x v="7"/>
    <x v="7"/>
    <x v="7"/>
  </r>
  <r>
    <s v="Falcon 9 Block 5 | Rivada 7"/>
    <x v="5"/>
    <s v="SpaceX"/>
    <s v="Falcon 9"/>
    <s v="—"/>
    <s v="12/31/2024 midnight"/>
    <x v="67"/>
    <s v="Space Launch Complex 4E | Vandenberg SFB, CA, USA"/>
    <x v="1"/>
    <x v="1"/>
    <x v="1"/>
  </r>
  <r>
    <s v="Falcon 9 Block 5 | Rivada 9"/>
    <x v="5"/>
    <s v="SpaceX"/>
    <s v="Falcon 9"/>
    <s v="—"/>
    <s v="12/31/2024 midnight"/>
    <x v="67"/>
    <s v="Space Launch Complex 4E | Vandenberg SFB, CA, USA"/>
    <x v="1"/>
    <x v="1"/>
    <x v="1"/>
  </r>
  <r>
    <s v="Falcon 9 Block 5 | Rivada 1"/>
    <x v="5"/>
    <s v="SpaceX"/>
    <s v="Falcon 9"/>
    <s v="—"/>
    <s v="12/31/2024 midnight"/>
    <x v="67"/>
    <s v="Space Launch Complex 4E | Vandenberg SFB, CA, USA"/>
    <x v="1"/>
    <x v="1"/>
    <x v="1"/>
  </r>
  <r>
    <s v="Falcon 9 Block 5 | Rivada 3"/>
    <x v="5"/>
    <s v="SpaceX"/>
    <s v="Falcon 9"/>
    <s v="—"/>
    <s v="12/31/2024 midnight"/>
    <x v="67"/>
    <s v="Space Launch Complex 4E | Vandenberg SFB, CA, USA"/>
    <x v="1"/>
    <x v="1"/>
    <x v="1"/>
  </r>
  <r>
    <s v="Electron | 6x HawkEye 360"/>
    <x v="5"/>
    <s v="Rocket Lab Ltd"/>
    <s v="Electron"/>
    <s v="—"/>
    <s v="12/31/2024 midnight"/>
    <x v="67"/>
    <s v="Rocket Lab Launch Complex 2 (Launch Area 0 C) | Wallops Island, Virginia, USA"/>
    <x v="1"/>
    <x v="1"/>
    <x v="1"/>
  </r>
  <r>
    <s v="Vega-C | EAGLE-1"/>
    <x v="5"/>
    <s v="Arianespace"/>
    <s v="Vega-C"/>
    <s v="EAGLE-1"/>
    <s v="12/31/2024 midnight"/>
    <x v="67"/>
    <s v="Ariane Launch Area 1 | Kourou, French Guiana"/>
    <x v="7"/>
    <x v="7"/>
    <x v="7"/>
  </r>
  <r>
    <s v="New Glenn | Project Kuiper (New Glenn #1)"/>
    <x v="5"/>
    <s v="Blue Origin"/>
    <s v="New Glenn"/>
    <s v="Project Kuiper (New Glenn #1)"/>
    <s v="12/31/2024 midnight"/>
    <x v="67"/>
    <s v="Launch Complex 36A | Cape Canaveral, FL, USA"/>
    <x v="1"/>
    <x v="1"/>
    <x v="1"/>
  </r>
  <r>
    <s v="Vega-C | Sentinel-1D"/>
    <x v="5"/>
    <s v="Arianespace"/>
    <s v="Vega-C"/>
    <s v="Sentinel-1D"/>
    <s v="12/31/2024 midnight"/>
    <x v="67"/>
    <s v="Ariane Launch Area 1 | Kourou, French Guiana"/>
    <x v="7"/>
    <x v="7"/>
    <x v="7"/>
  </r>
  <r>
    <s v="Falcon 9 Block 5 | O3b mPower 9-11"/>
    <x v="5"/>
    <s v="SpaceX"/>
    <s v="Falcon 9"/>
    <s v="O3b mPower 9-11"/>
    <s v="12/31/2024 midnight"/>
    <x v="67"/>
    <s v="Unknown Pad | Cape Canaveral, FL, USA"/>
    <x v="1"/>
    <x v="1"/>
    <x v="1"/>
  </r>
  <r>
    <s v="Epsilon | RAISE-4 &amp; Others"/>
    <x v="5"/>
    <s v="Japan Aerospace Exploration Agency"/>
    <s v="Epsilon"/>
    <s v="RAISE-4 &amp; Others"/>
    <s v="12/31/2024 midnight"/>
    <x v="67"/>
    <s v="Mu Center | Uchinoura Space Center, Japan"/>
    <x v="5"/>
    <x v="5"/>
    <x v="5"/>
  </r>
  <r>
    <s v="Falcon 9 Block 5 | USSF-62"/>
    <x v="5"/>
    <s v="SpaceX"/>
    <s v="Falcon 9"/>
    <s v="USSF-62"/>
    <s v="12/31/2024 midnight"/>
    <x v="67"/>
    <s v="Space Launch Complex 4E | Vandenberg SFB, CA, USA"/>
    <x v="1"/>
    <x v="1"/>
    <x v="1"/>
  </r>
  <r>
    <s v="Vega-C | CSG-3"/>
    <x v="5"/>
    <s v="Arianespace"/>
    <s v="Vega-C"/>
    <s v="CSG-3"/>
    <s v="12/31/2024 midnight"/>
    <x v="67"/>
    <s v="Ariane Launch Area 1 | Kourou, French Guiana"/>
    <x v="7"/>
    <x v="7"/>
    <x v="7"/>
  </r>
  <r>
    <s v="Epsilon | DESTINY+"/>
    <x v="5"/>
    <s v="Japan Aerospace Exploration Agency"/>
    <s v="Epsilon"/>
    <s v="DESTINY+"/>
    <s v="12/31/2024 midnight"/>
    <x v="67"/>
    <s v="Mu Center | Uchinoura Space Center, Japan"/>
    <x v="5"/>
    <x v="5"/>
    <x v="5"/>
  </r>
  <r>
    <s v="Starship | Superbird-9"/>
    <x v="5"/>
    <s v="SpaceX"/>
    <s v="Starship"/>
    <s v="Superbird-9"/>
    <s v="12/31/2024 midnight"/>
    <x v="67"/>
    <s v="Launch Complex 39A Starship Pad | Kennedy Space Center, FL, USA"/>
    <x v="1"/>
    <x v="1"/>
    <x v="1"/>
  </r>
  <r>
    <s v="Vega-C | PLATiNO 2"/>
    <x v="5"/>
    <s v="Arianespace"/>
    <s v="Vega-C"/>
    <s v="—"/>
    <s v="12/31/2024 midnight"/>
    <x v="67"/>
    <s v="Ariane Launch Area 1 | Kourou, French Guiana"/>
    <x v="7"/>
    <x v="7"/>
    <x v="7"/>
  </r>
  <r>
    <s v="Vulcan | USSF-23"/>
    <x v="5"/>
    <s v="United Launch Alliance"/>
    <s v="Vulcan"/>
    <s v="USSF-23"/>
    <s v="12/31/2024 midnight"/>
    <x v="67"/>
    <s v="Space Launch Complex 41 | Cape Canaveral, FL, USA"/>
    <x v="1"/>
    <x v="1"/>
    <x v="1"/>
  </r>
  <r>
    <s v="Ariane 64 | Project Kuiper (Ariane 6 #1)"/>
    <x v="5"/>
    <s v="Arianespace"/>
    <s v="Ariane 64"/>
    <s v="Project Kuiper (Ariane 6 #1)"/>
    <s v="12/31/2024 midnight"/>
    <x v="67"/>
    <s v="Ariane Launch Area 4 | Kourou, French Guiana"/>
    <x v="7"/>
    <x v="7"/>
    <x v="7"/>
  </r>
  <r>
    <s v="Vega-C | Space Rider"/>
    <x v="5"/>
    <s v="Arianespace"/>
    <s v="Vega-C"/>
    <s v="—"/>
    <s v="12/31/2024 midnight"/>
    <x v="67"/>
    <s v="Ariane Launch Area 1 | Kourou, French Guiana"/>
    <x v="7"/>
    <x v="7"/>
    <x v="7"/>
  </r>
  <r>
    <s v="Vega-C | MicroCarb"/>
    <x v="5"/>
    <s v="Arianespace"/>
    <s v="Vega-C"/>
    <s v="MicroCarb"/>
    <s v="12/31/2024 midnight"/>
    <x v="67"/>
    <s v="Ariane Launch Area 1 | Kourou, French Guiana"/>
    <x v="7"/>
    <x v="7"/>
    <x v="7"/>
  </r>
  <r>
    <s v="Vulcan | WGS-11"/>
    <x v="5"/>
    <s v="United Launch Alliance"/>
    <s v="Vulcan"/>
    <s v="WGS-11"/>
    <s v="12/31/2024 midnight"/>
    <x v="67"/>
    <s v="Space Launch Complex 41 | Cape Canaveral, FL, USA"/>
    <x v="1"/>
    <x v="1"/>
    <x v="1"/>
  </r>
  <r>
    <s v="Vega-C | Biomass"/>
    <x v="5"/>
    <s v="Arianespace"/>
    <s v="Vega-C"/>
    <s v="Biomass"/>
    <s v="12/31/2024 midnight"/>
    <x v="67"/>
    <s v="Ariane Launch Area 1 | Kourou, French Guiana"/>
    <x v="7"/>
    <x v="7"/>
    <x v="7"/>
  </r>
  <r>
    <s v="Falcon 9 Block 5 | Rivada 2"/>
    <x v="5"/>
    <s v="SpaceX"/>
    <s v="Falcon 9"/>
    <s v="—"/>
    <s v="12/31/2024 midnight"/>
    <x v="67"/>
    <s v="Space Launch Complex 4E | Vandenberg SFB, CA, USA"/>
    <x v="1"/>
    <x v="1"/>
    <x v="1"/>
  </r>
  <r>
    <s v="Atlas V N22 | Starliner-2"/>
    <x v="5"/>
    <s v="United Launch Alliance"/>
    <s v="Atlas V N22"/>
    <s v="Starliner-2"/>
    <s v="12/31/2024 midnight"/>
    <x v="67"/>
    <s v="Space Launch Complex 41 | Cape Canaveral, FL, USA"/>
    <x v="1"/>
    <x v="1"/>
    <x v="1"/>
  </r>
  <r>
    <s v="PSLV | Proba-3"/>
    <x v="5"/>
    <s v="Indian Space Research Organization"/>
    <s v="PSLV"/>
    <s v="—"/>
    <s v="12/31/2024 midnight"/>
    <x v="67"/>
    <s v="Satish Dhawan Space Centre First Launch Pad | Satish Dhawan Space Centre, India"/>
    <x v="8"/>
    <x v="8"/>
    <x v="8"/>
  </r>
  <r>
    <s v="Falcon 9 Block 5 | Thuraya 4-NGS"/>
    <x v="5"/>
    <s v="SpaceX"/>
    <s v="Falcon 9"/>
    <s v="—"/>
    <s v="12/31/2024 midnight"/>
    <x v="67"/>
    <s v="Unknown Pad | Cape Canaveral, FL, USA"/>
    <x v="1"/>
    <x v="1"/>
    <x v="1"/>
  </r>
  <r>
    <s v="Soyuz 2.1b/Fregat-M | Luna 27"/>
    <x v="5"/>
    <s v="Russian Federal Space Agency (ROSCOSMOS)"/>
    <s v="Soyuz 2.1b/Fregat-M"/>
    <s v="—"/>
    <s v="01/01/2025 midnight"/>
    <x v="68"/>
    <s v="31/6 | Baikonur Cosmodrome, Republic of Kazakhstan"/>
    <x v="0"/>
    <x v="0"/>
    <x v="0"/>
  </r>
  <r>
    <s v="H3 | Lunar Polar Exploration Mission (LUPEX)"/>
    <x v="5"/>
    <s v="Mitsubishi Heavy Industries"/>
    <s v="H3"/>
    <s v="Lunar Polar Exploration Mission (LUPEX)"/>
    <s v="01/31/2025 midnight"/>
    <x v="68"/>
    <s v="Yoshinobu Launch Complex | Tanegashima, Japan"/>
    <x v="5"/>
    <x v="5"/>
    <x v="5"/>
  </r>
  <r>
    <s v="H3-24 | HTV-X2"/>
    <x v="5"/>
    <s v="Mitsubishi Heavy Industries"/>
    <s v="H3-24"/>
    <s v="HTV-X2"/>
    <s v="01/31/2025 midnight"/>
    <x v="68"/>
    <s v="Yoshinobu Launch Complex | Tanegashima, Japan"/>
    <x v="5"/>
    <x v="5"/>
    <x v="5"/>
  </r>
  <r>
    <s v="Ariane 62 | Metop-SG A1"/>
    <x v="5"/>
    <s v="Arianespace"/>
    <s v="Ariane 62"/>
    <s v="Metop-SG A1"/>
    <s v="03/31/2025 midnight"/>
    <x v="68"/>
    <s v="Ariane Launch Area 4 | Kourou, French Guiana"/>
    <x v="7"/>
    <x v="7"/>
    <x v="7"/>
  </r>
  <r>
    <s v="H3 | ETS-9"/>
    <x v="5"/>
    <s v="Mitsubishi Heavy Industries"/>
    <s v="H3"/>
    <s v="ETS-9"/>
    <s v="04/30/2025 midnight"/>
    <x v="68"/>
    <s v="Yoshinobu Launch Complex | Tanegashima, Japan"/>
    <x v="5"/>
    <x v="5"/>
    <x v="5"/>
  </r>
  <r>
    <s v="Antares 330 | Cygnus CRS-2 NG-23"/>
    <x v="5"/>
    <s v="Northrop Grumman Space Systems"/>
    <s v="Antares 330"/>
    <s v="Cygnus CRS-2 NG-23"/>
    <s v="04/30/2025 midnight"/>
    <x v="68"/>
    <s v="Launch Area 0 A | Wallops Island, Virginia, USA"/>
    <x v="1"/>
    <x v="1"/>
    <x v="1"/>
  </r>
  <r>
    <s v="Vega-C | Solar wind Magnetosphere Ionosphere Link Explorer (SMILE)"/>
    <x v="5"/>
    <s v="Arianespace"/>
    <s v="Vega-C"/>
    <s v="Solar wind Magnetosphere Ionosphere Link Explorer (SMILE)"/>
    <s v="04/30/2025 midnight"/>
    <x v="68"/>
    <s v="Ariane Launch Area 1 | Kourou, French Guiana"/>
    <x v="7"/>
    <x v="7"/>
    <x v="7"/>
  </r>
  <r>
    <s v="Falcon 9 Block 5 | SPHEREx &amp; PUNCH"/>
    <x v="5"/>
    <s v="SpaceX"/>
    <s v="Falcon 9"/>
    <s v="SPHEREx &amp; PUNCH"/>
    <s v="04/30/2025 midnight"/>
    <x v="68"/>
    <s v="Space Launch Complex 4E | Vandenberg SFB, CA, USA"/>
    <x v="1"/>
    <x v="1"/>
    <x v="1"/>
  </r>
  <r>
    <s v="Falcon 9 Block 5 | Dragon CRS-2 SpX-32"/>
    <x v="5"/>
    <s v="SpaceX"/>
    <s v="Falcon 9"/>
    <s v="Dragon CRS-2 SpX-32"/>
    <s v="06/30/2025 midnight"/>
    <x v="68"/>
    <s v="Launch Complex 39A | Kennedy Space Center, FL, USA"/>
    <x v="1"/>
    <x v="1"/>
    <x v="1"/>
  </r>
  <r>
    <s v="Falcon 9 Block 5 | Haven-1"/>
    <x v="5"/>
    <s v="SpaceX"/>
    <s v="Falcon 9"/>
    <s v="Haven-1"/>
    <s v="08/31/2025 midnight"/>
    <x v="68"/>
    <s v="Unknown Pad | Cape Canaveral, FL, USA"/>
    <x v="1"/>
    <x v="1"/>
    <x v="1"/>
  </r>
  <r>
    <s v="Atlas V N22 | Starliner-3"/>
    <x v="5"/>
    <s v="United Launch Alliance"/>
    <s v="Atlas V N22"/>
    <s v="Starliner-3"/>
    <s v="09/30/2025 midnight"/>
    <x v="68"/>
    <s v="Space Launch Complex 41 | Cape Canaveral, FL, USA"/>
    <x v="1"/>
    <x v="1"/>
    <x v="1"/>
  </r>
  <r>
    <s v="Falcon 9 Block 5 | Dragon CRS-2 SpX-33"/>
    <x v="5"/>
    <s v="SpaceX"/>
    <s v="Falcon 9"/>
    <s v="Dragon CRS-2 SpX-33"/>
    <s v="10/31/2025 midnight"/>
    <x v="68"/>
    <s v="Launch Complex 39A | Kennedy Space Center, FL, USA"/>
    <x v="1"/>
    <x v="1"/>
    <x v="1"/>
  </r>
  <r>
    <s v="Falcon 9 Block 5 | Sentinel-6B"/>
    <x v="5"/>
    <s v="SpaceX"/>
    <s v="Falcon 9"/>
    <s v="Sentinel-6B"/>
    <s v="11/30/2025 midnight"/>
    <x v="68"/>
    <s v="Space Launch Complex 4E | Vandenberg SFB, CA, USA"/>
    <x v="1"/>
    <x v="1"/>
    <x v="1"/>
  </r>
  <r>
    <s v="Falcon Heavy | Gateway PPE &amp; HALO"/>
    <x v="5"/>
    <s v="SpaceX"/>
    <s v="Falcon Heavy"/>
    <s v="Gateway PPE &amp; HALO"/>
    <s v="12/31/2025 midnight"/>
    <x v="68"/>
    <s v="Launch Complex 39A | Kennedy Space Center, FL, USA"/>
    <x v="1"/>
    <x v="1"/>
    <x v="1"/>
  </r>
  <r>
    <s v="Ariane 64 | IS-41 &amp; IS-44"/>
    <x v="5"/>
    <s v="Arianespace"/>
    <s v="Ariane 64"/>
    <s v="IS-41 &amp; IS-44"/>
    <s v="12/31/2025 midnight"/>
    <x v="68"/>
    <s v="Ariane Launch Area 4 | Kourou, French Guiana"/>
    <x v="7"/>
    <x v="7"/>
    <x v="7"/>
  </r>
  <r>
    <s v="Vega-C | IRIDE 2"/>
    <x v="5"/>
    <s v="Arianespace"/>
    <s v="Vega-C"/>
    <s v="IRIDE 2"/>
    <s v="12/31/2025 midnight"/>
    <x v="68"/>
    <s v="Ariane Launch Area 1 | Kourou, French Guiana"/>
    <x v="7"/>
    <x v="7"/>
    <x v="7"/>
  </r>
  <r>
    <s v="Vega-C | Altius"/>
    <x v="5"/>
    <s v="Arianespace"/>
    <s v="Vega-C"/>
    <s v="Altius"/>
    <s v="12/31/2025 midnight"/>
    <x v="68"/>
    <s v="Ariane Launch Area 1 | Kourou, French Guiana"/>
    <x v="7"/>
    <x v="7"/>
    <x v="7"/>
  </r>
  <r>
    <s v="Falcon 9 Block 5 | IMAP &amp; others"/>
    <x v="5"/>
    <s v="SpaceX"/>
    <s v="Falcon 9"/>
    <s v="IMAP &amp; others"/>
    <s v="12/31/2025 midnight"/>
    <x v="68"/>
    <s v="Space Launch Complex 40 | Cape Canaveral, FL, USA"/>
    <x v="1"/>
    <x v="1"/>
    <x v="1"/>
  </r>
  <r>
    <s v="Ariane 62 | 2 x Galileo"/>
    <x v="5"/>
    <s v="Arianespace"/>
    <s v="Ariane 62"/>
    <s v="2 x Galileo"/>
    <s v="12/31/2025 midnight"/>
    <x v="68"/>
    <s v="Ariane Launch Area 4 | Kourou, French Guiana"/>
    <x v="7"/>
    <x v="7"/>
    <x v="7"/>
  </r>
  <r>
    <s v="Falcon 9 Block 5 | Vast-1"/>
    <x v="5"/>
    <s v="SpaceX"/>
    <s v="Falcon 9"/>
    <s v="Vast-1"/>
    <s v="12/31/2025 midnight"/>
    <x v="68"/>
    <s v="Launch Complex 39A | Kennedy Space Center, FL, USA"/>
    <x v="1"/>
    <x v="1"/>
    <x v="1"/>
  </r>
  <r>
    <s v="Ariane 62 | Metop-SG B1"/>
    <x v="5"/>
    <s v="Arianespace"/>
    <s v="Ariane 62"/>
    <s v="Metop-SG B1"/>
    <s v="12/31/2025 midnight"/>
    <x v="68"/>
    <s v="Ariane Launch Area 4 | Kourou, French Guiana"/>
    <x v="7"/>
    <x v="7"/>
    <x v="7"/>
  </r>
  <r>
    <s v="SLS Block 1 | Artemis III"/>
    <x v="5"/>
    <s v="National Aeronautics and Space Administration"/>
    <s v="Space Launch System (SLS)"/>
    <s v="—"/>
    <s v="12/31/2025 midnight"/>
    <x v="68"/>
    <s v="Launch Complex 39B | Kennedy Space Center, FL, USA"/>
    <x v="1"/>
    <x v="1"/>
    <x v="1"/>
  </r>
  <r>
    <s v="Antares 330 | Cygnus CRS-2 NG-24"/>
    <x v="5"/>
    <s v="Northrop Grumman Space Systems"/>
    <s v="Antares 330"/>
    <s v="Cygnus CRS-2 NG-24"/>
    <s v="12/31/2025 midnight"/>
    <x v="68"/>
    <s v="Launch Area 0 A | Wallops Island, Virginia, USA"/>
    <x v="1"/>
    <x v="1"/>
    <x v="1"/>
  </r>
  <r>
    <s v="H3-24 | HTV-X3"/>
    <x v="5"/>
    <s v="Mitsubishi Heavy Industries"/>
    <s v="H3-24"/>
    <s v="HTV-X3"/>
    <s v="12/31/2025 midnight"/>
    <x v="68"/>
    <s v="Yoshinobu Launch Complex | Tanegashima, Japan"/>
    <x v="5"/>
    <x v="5"/>
    <x v="5"/>
  </r>
  <r>
    <s v="Vega-C | IRIDE 1"/>
    <x v="5"/>
    <s v="Arianespace"/>
    <s v="Vega-C"/>
    <s v="IRIDE 1"/>
    <s v="12/31/2025 midnight"/>
    <x v="68"/>
    <s v="Ariane Launch Area 1 | Kourou, French Guiana"/>
    <x v="7"/>
    <x v="7"/>
    <x v="7"/>
  </r>
  <r>
    <s v="Vega-C | Sentinel CO2M-A"/>
    <x v="5"/>
    <s v="Arianespace"/>
    <s v="Vega-C"/>
    <s v="Sentinel CO2M-A"/>
    <s v="12/31/2025 midnight"/>
    <x v="68"/>
    <s v="Ariane Launch Area 1 | Kourou, French Guiana"/>
    <x v="7"/>
    <x v="7"/>
    <x v="7"/>
  </r>
  <r>
    <s v="Long March 5 | Chang'e 7"/>
    <x v="5"/>
    <s v="China Aerospace Science and Technology Corporation"/>
    <s v="Long March 5"/>
    <s v="—"/>
    <s v="01/31/2026 midnight"/>
    <x v="69"/>
    <s v="Wenchang | Wenchang Satellite Launch Center, People's Republic of China"/>
    <x v="2"/>
    <x v="2"/>
    <x v="2"/>
  </r>
  <r>
    <s v="Antares 330 | Cygnus CRS-2 NG-25"/>
    <x v="5"/>
    <s v="Northrop Grumman Space Systems"/>
    <s v="Antares 330"/>
    <s v="Cygnus CRS-2 NG-25"/>
    <s v="02/28/2026 midnight"/>
    <x v="69"/>
    <s v="Launch Area 0 A | Wallops Island, Virginia, USA"/>
    <x v="1"/>
    <x v="1"/>
    <x v="1"/>
  </r>
  <r>
    <s v="Vega-C | Sentinel CO2M-B"/>
    <x v="5"/>
    <s v="Arianespace"/>
    <s v="Vega-C"/>
    <s v="Sentinel CO2M-B"/>
    <s v="03/31/2026 midnight"/>
    <x v="69"/>
    <s v="Ariane Launch Area 1 | Kourou, French Guiana"/>
    <x v="7"/>
    <x v="7"/>
    <x v="7"/>
  </r>
  <r>
    <s v="Falcon 9 Block 5 | Crew-9"/>
    <x v="5"/>
    <s v="SpaceX"/>
    <s v="Falcon 9"/>
    <s v="Crew-9"/>
    <s v="03/31/2026 midnight"/>
    <x v="69"/>
    <s v="Launch Complex 39A | Kennedy Space Center, FL, USA"/>
    <x v="1"/>
    <x v="1"/>
    <x v="1"/>
  </r>
  <r>
    <s v="Ariane 64 | MTG-I2"/>
    <x v="5"/>
    <s v="Arianespace"/>
    <s v="Ariane 64"/>
    <s v="MTG-I2"/>
    <s v="03/31/2026 midnight"/>
    <x v="69"/>
    <s v="Ariane Launch Area 4 | Kourou, French Guiana"/>
    <x v="7"/>
    <x v="7"/>
    <x v="7"/>
  </r>
  <r>
    <s v="Falcon 9 Block 5 | Dragon CRS-2 SpX-34"/>
    <x v="5"/>
    <s v="SpaceX"/>
    <s v="Falcon 9"/>
    <s v="Dragon CRS-2 SpX-34"/>
    <s v="06/30/2026 midnight"/>
    <x v="69"/>
    <s v="Launch Complex 39A | Kennedy Space Center, FL, USA"/>
    <x v="1"/>
    <x v="1"/>
    <x v="1"/>
  </r>
  <r>
    <s v="Atlas V N22 | Starliner-4"/>
    <x v="5"/>
    <s v="United Launch Alliance"/>
    <s v="Atlas V N22"/>
    <s v="Starliner-4"/>
    <s v="09/30/2026 midnight"/>
    <x v="69"/>
    <s v="Space Launch Complex 41 | Cape Canaveral, FL, USA"/>
    <x v="1"/>
    <x v="1"/>
    <x v="1"/>
  </r>
  <r>
    <s v="Falcon Heavy | Nancy Grace Roman Space Telescope"/>
    <x v="5"/>
    <s v="SpaceX"/>
    <s v="Falcon Heavy"/>
    <s v="Nancy Grace Roman Space Telescope"/>
    <s v="10/31/2026 midnight"/>
    <x v="69"/>
    <s v="Launch Complex 39A | Kennedy Space Center, FL, USA"/>
    <x v="1"/>
    <x v="1"/>
    <x v="1"/>
  </r>
  <r>
    <s v="Falcon 9 Block 5 | Dragon CRS-2 SpX-35"/>
    <x v="5"/>
    <s v="SpaceX"/>
    <s v="Falcon 9"/>
    <s v="Dragon CRS-2 SpX-35"/>
    <s v="10/31/2026 midnight"/>
    <x v="69"/>
    <s v="Launch Complex 39A | Kennedy Space Center, FL, USA"/>
    <x v="1"/>
    <x v="1"/>
    <x v="1"/>
  </r>
  <r>
    <s v="Vega-C | ClearSpace-1"/>
    <x v="5"/>
    <s v="Arianespace"/>
    <s v="Vega-C"/>
    <s v="ClearSpace-1"/>
    <s v="12/31/2026 midnight"/>
    <x v="69"/>
    <s v="Ariane Launch Area 1 | Kourou, French Guiana"/>
    <x v="7"/>
    <x v="7"/>
    <x v="7"/>
  </r>
  <r>
    <s v="Falcon 9 Block 5 | Arabsat 7A"/>
    <x v="5"/>
    <s v="SpaceX"/>
    <s v="Falcon 9"/>
    <s v="Arabsat 7A"/>
    <s v="12/31/2026 midnight"/>
    <x v="69"/>
    <s v="Unknown Pad | Cape Canaveral, FL, USA"/>
    <x v="1"/>
    <x v="1"/>
    <x v="1"/>
  </r>
  <r>
    <s v="Falcon Heavy | Astrobotic-3"/>
    <x v="5"/>
    <s v="SpaceX"/>
    <s v="Falcon Heavy"/>
    <s v="Astrobotic-3"/>
    <s v="12/31/2026 midnight"/>
    <x v="69"/>
    <s v="Launch Complex 39A | Kennedy Space Center, FL, USA"/>
    <x v="1"/>
    <x v="1"/>
    <x v="1"/>
  </r>
  <r>
    <s v="Falcon 9 Block 5 | Crew-10"/>
    <x v="5"/>
    <s v="SpaceX"/>
    <s v="Falcon 9"/>
    <s v="Crew-10"/>
    <s v="03/31/2027 midnight"/>
    <x v="70"/>
    <s v="Launch Complex 39A | Kennedy Space Center, FL, USA"/>
    <x v="1"/>
    <x v="1"/>
    <x v="1"/>
  </r>
  <r>
    <s v="Atlas V N22 | Starliner-5"/>
    <x v="5"/>
    <s v="United Launch Alliance"/>
    <s v="Atlas V N22"/>
    <s v="Starliner-5"/>
    <s v="09/30/2027 midnight"/>
    <x v="70"/>
    <s v="Space Launch Complex 41 | Cape Canaveral, FL, USA"/>
    <x v="1"/>
    <x v="1"/>
    <x v="1"/>
  </r>
  <r>
    <s v="Falcon 9 Block 5 | Crew-11"/>
    <x v="5"/>
    <s v="SpaceX"/>
    <s v="Falcon 9"/>
    <s v="Crew-11"/>
    <s v="03/31/2028 midnight"/>
    <x v="71"/>
    <s v="Launch Complex 39A | Kennedy Space Center, FL, USA"/>
    <x v="1"/>
    <x v="1"/>
    <x v="1"/>
  </r>
  <r>
    <s v="Ariane 62 | ARIEL &amp; Comet Interceptor"/>
    <x v="5"/>
    <s v="Arianespace"/>
    <s v="Ariane 62"/>
    <s v="ARIEL &amp; Comet Interceptor"/>
    <s v="06/01/2028 midnight"/>
    <x v="71"/>
    <s v="Ariane Launch Area 4 | Kourou, French Guiana"/>
    <x v="7"/>
    <x v="7"/>
    <x v="7"/>
  </r>
  <r>
    <s v="SLS Block 1B | Artemis IV"/>
    <x v="5"/>
    <s v="National Aeronautics and Space Administration"/>
    <s v="Space Launch System (SLS)"/>
    <s v="—"/>
    <s v="09/30/2028 midnight"/>
    <x v="71"/>
    <s v="Launch Complex 39B | Kennedy Space Center, FL, USA"/>
    <x v="1"/>
    <x v="1"/>
    <x v="1"/>
  </r>
  <r>
    <s v="Atlas V N22 | Starliner-6"/>
    <x v="5"/>
    <s v="United Launch Alliance"/>
    <s v="Atlas V N22"/>
    <s v="Starliner-6"/>
    <s v="09/30/2028 midnight"/>
    <x v="71"/>
    <s v="Space Launch Complex 41 | Cape Canaveral, FL, USA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7490C-4327-4D84-BF55-80CECDA60989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A4:E17" firstHeaderRow="1" firstDataRow="2" firstDataCol="1" rowPageCount="1" colPageCount="1"/>
  <pivotFields count="11"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>
      <items count="7">
        <item x="4"/>
        <item x="1"/>
        <item x="0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7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x="64"/>
        <item h="1" x="65"/>
        <item h="1" x="66"/>
        <item h="1" x="67"/>
        <item h="1" x="68"/>
        <item h="1" x="69"/>
        <item h="1" x="70"/>
        <item h="1" x="7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20">
        <item h="1" x="12"/>
        <item x="4"/>
        <item x="6"/>
        <item x="11"/>
        <item x="2"/>
        <item x="7"/>
        <item x="8"/>
        <item x="15"/>
        <item x="9"/>
        <item x="5"/>
        <item x="0"/>
        <item x="14"/>
        <item x="17"/>
        <item x="13"/>
        <item x="3"/>
        <item x="16"/>
        <item x="10"/>
        <item x="18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20">
        <item x="11"/>
        <item x="8"/>
        <item x="6"/>
        <item x="4"/>
        <item x="7"/>
        <item x="9"/>
        <item x="15"/>
        <item x="2"/>
        <item x="16"/>
        <item x="5"/>
        <item x="1"/>
        <item x="13"/>
        <item x="10"/>
        <item x="17"/>
        <item x="0"/>
        <item x="18"/>
        <item x="3"/>
        <item x="14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20">
        <item x="4"/>
        <item x="2"/>
        <item x="3"/>
        <item x="13"/>
        <item x="16"/>
        <item x="6"/>
        <item x="5"/>
        <item x="14"/>
        <item x="17"/>
        <item x="18"/>
        <item x="10"/>
        <item x="9"/>
        <item x="11"/>
        <item x="7"/>
        <item x="15"/>
        <item x="0"/>
        <item x="8"/>
        <item x="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2">
    <i>
      <x v="2"/>
    </i>
    <i>
      <x v="4"/>
    </i>
    <i>
      <x v="5"/>
    </i>
    <i>
      <x v="6"/>
    </i>
    <i>
      <x v="7"/>
    </i>
    <i>
      <x v="9"/>
    </i>
    <i>
      <x v="10"/>
    </i>
    <i>
      <x v="12"/>
    </i>
    <i>
      <x v="14"/>
    </i>
    <i>
      <x v="15"/>
    </i>
    <i>
      <x v="18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ntagem de Name" fld="0" subtotal="count" baseField="0" baseItem="0"/>
  </dataField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C4546C1-C6A3-40E8-AA4C-E553F9BC903E}" autoFormatId="16" applyNumberFormats="0" applyBorderFormats="0" applyFontFormats="0" applyPatternFormats="0" applyAlignmentFormats="0" applyWidthHeightFormats="0">
  <queryTableRefresh nextId="6">
    <queryTableFields count="4">
      <queryTableField id="4" name="name" tableColumnId="4"/>
      <queryTableField id="1" name="country" tableColumnId="1"/>
      <queryTableField id="2" name="latitude" tableColumnId="2"/>
      <queryTableField id="3" name="longitud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4E689-E6F1-462A-9E6F-C748A16AA59F}" name="CountryGeoLoc" displayName="CountryGeoLoc" ref="A1:D246" tableType="queryTable" totalsRowShown="0">
  <autoFilter ref="A1:D246" xr:uid="{5954E689-E6F1-462A-9E6F-C748A16AA59F}"/>
  <sortState xmlns:xlrd2="http://schemas.microsoft.com/office/spreadsheetml/2017/richdata2" ref="A2:D246">
    <sortCondition ref="A1:A246"/>
  </sortState>
  <tableColumns count="4">
    <tableColumn id="4" xr3:uid="{7BED624A-95E9-42AF-BDB2-101BC0451517}" uniqueName="4" name="name" queryTableFieldId="4" dataDxfId="17"/>
    <tableColumn id="1" xr3:uid="{C9952190-E3DB-4D2F-BCF7-74C1F1AA3D8C}" uniqueName="1" name="country" queryTableFieldId="1" dataDxfId="16"/>
    <tableColumn id="2" xr3:uid="{84E8E132-741E-421E-B7E2-79E6705A5A06}" uniqueName="2" name="latitude" queryTableFieldId="2" dataDxfId="15"/>
    <tableColumn id="3" xr3:uid="{4A0B53B1-D349-455B-8DCC-AFFF8B19107E}" uniqueName="3" name="longitude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10AEC-736F-4BFD-838C-657D281DB3D1}" name="PadCountry" displayName="PadCountry" ref="A1:B189" totalsRowShown="0">
  <autoFilter ref="A1:B189" xr:uid="{0B110AEC-736F-4BFD-838C-657D281DB3D1}"/>
  <sortState xmlns:xlrd2="http://schemas.microsoft.com/office/spreadsheetml/2017/richdata2" ref="A2:B189">
    <sortCondition ref="A1:A189"/>
  </sortState>
  <tableColumns count="2">
    <tableColumn id="1" xr3:uid="{2B9BD562-1732-4638-AD7E-F79CD0EF1356}" name="Pad"/>
    <tableColumn id="2" xr3:uid="{6C33C3EB-0499-42FA-A696-D29C5D437379}" name="Countr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755065-7A37-48A5-94B3-C78DAC25916F}" name="Tabela4" displayName="Tabela4" ref="A1:H434" totalsRowShown="0" headerRowDxfId="0">
  <autoFilter ref="A1:H434" xr:uid="{2F09B551-E8BF-4156-925B-4F4DF7DAEC24}"/>
  <tableColumns count="8">
    <tableColumn id="1" xr3:uid="{0F89A958-C3A8-4260-8698-5027D93616AC}" name="Country"/>
    <tableColumn id="2" xr3:uid="{AAD4040E-E8B0-4494-9C75-F4247E9D8B1F}" name="Lat" dataDxfId="2">
      <calculatedColumnFormula>VLOOKUP(Tabela4[[#This Row],[Country]],CountryGeoLoc[],3)</calculatedColumnFormula>
    </tableColumn>
    <tableColumn id="3" xr3:uid="{BC11D71A-7391-41ED-A0BE-7CB7B2374E6A}" name="Lon" dataDxfId="1">
      <calculatedColumnFormula>VLOOKUP(Tabela4[[#This Row],[Country]],CountryGeoLoc[],4)</calculatedColumnFormula>
    </tableColumn>
    <tableColumn id="4" xr3:uid="{448878B0-DFC9-4BAB-BF17-3133019C07A7}" name="Year"/>
    <tableColumn id="5" xr3:uid="{A48F273E-164C-431A-ABA3-C5DB9B10E8D2}" name="Total Launches">
      <calculatedColumnFormula>F2+G2+H2</calculatedColumnFormula>
    </tableColumn>
    <tableColumn id="6" xr3:uid="{14240C0B-AA36-4DCD-86A8-50920BCE899B}" name="Failure" dataDxfId="5"/>
    <tableColumn id="7" xr3:uid="{0F2F0A3C-59BC-46EE-A654-3279B7233BB9}" name="Successful" dataDxfId="4"/>
    <tableColumn id="8" xr3:uid="{9C8C6019-2F6B-4A8D-ADC5-25B97ED0F3A0}" name="Partial Failure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C08F02-05B9-4381-9C11-B4F356B0FC02}" name="Tabela3" displayName="Tabela3" ref="A1:G18" totalsRowShown="0" headerRowDxfId="13">
  <autoFilter ref="A1:G18" xr:uid="{63C08F02-05B9-4381-9C11-B4F356B0FC02}"/>
  <tableColumns count="7">
    <tableColumn id="1" xr3:uid="{39895992-FEAB-4891-A0E0-840406DA371F}" name="Country" dataDxfId="12"/>
    <tableColumn id="6" xr3:uid="{C12F5FEE-47EB-4DBD-AAB7-306EC6B0B252}" name="Lat" dataDxfId="11">
      <calculatedColumnFormula>VLOOKUP(Tabela3[[#This Row],[Country]],CountryGeoLoc[],3)</calculatedColumnFormula>
    </tableColumn>
    <tableColumn id="7" xr3:uid="{940C77AB-4649-4D94-82C9-64ED9E54A655}" name="Lon" dataDxfId="10">
      <calculatedColumnFormula>VLOOKUP(Tabela3[[#This Row],[Country]],CountryGeoLoc[],4)</calculatedColumnFormula>
    </tableColumn>
    <tableColumn id="2" xr3:uid="{C35F2DC8-B743-49DA-820A-C22A183FDC9F}" name="Total Launches" dataDxfId="9"/>
    <tableColumn id="3" xr3:uid="{96CEA12D-298F-4E99-BB3E-D6C3A241B1EE}" name="Failure" dataDxfId="8"/>
    <tableColumn id="4" xr3:uid="{DA966588-D21B-4AA6-AB01-2A88A1ABF7DF}" name="Successful" dataDxfId="7"/>
    <tableColumn id="5" xr3:uid="{3C7630A2-D748-481F-B818-E66207812A1E}" name="Partial Failure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76"/>
  <sheetViews>
    <sheetView workbookViewId="0">
      <selection activeCell="B2" sqref="B2"/>
    </sheetView>
  </sheetViews>
  <sheetFormatPr defaultRowHeight="14.4" x14ac:dyDescent="0.3"/>
  <cols>
    <col min="1" max="1" width="37.5546875" customWidth="1"/>
    <col min="2" max="2" width="24.44140625" bestFit="1" customWidth="1"/>
    <col min="3" max="3" width="48.88671875" bestFit="1" customWidth="1"/>
    <col min="4" max="4" width="23.44140625" bestFit="1" customWidth="1"/>
    <col min="5" max="5" width="30.77734375" customWidth="1"/>
    <col min="6" max="6" width="20.33203125" bestFit="1" customWidth="1"/>
    <col min="7" max="7" width="20.33203125" customWidth="1"/>
    <col min="8" max="8" width="113.21875" bestFit="1" customWidth="1"/>
    <col min="9" max="9" width="14.77734375" bestFit="1" customWidth="1"/>
    <col min="10" max="10" width="9.5546875" bestFit="1" customWidth="1"/>
    <col min="11" max="11" width="10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20402</v>
      </c>
      <c r="H1" s="1" t="s">
        <v>6</v>
      </c>
      <c r="I1" s="3" t="s">
        <v>20401</v>
      </c>
      <c r="J1" s="3" t="s">
        <v>21385</v>
      </c>
      <c r="K1" s="3" t="s">
        <v>21386</v>
      </c>
    </row>
    <row r="2" spans="1:11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 t="str">
        <f>MID(F2,7,4)</f>
        <v>1957</v>
      </c>
      <c r="H2" t="s">
        <v>13</v>
      </c>
      <c r="I2" t="str">
        <f>VLOOKUP(RawData!H2,PadCountry[],2)</f>
        <v>Kazakhstan</v>
      </c>
      <c r="J2" t="str">
        <f>VLOOKUP(I2,CountryGeoLoc[],3)</f>
        <v>48.019573</v>
      </c>
      <c r="K2" t="str">
        <f>VLOOKUP(I2,CountryGeoLoc[],4)</f>
        <v>66.923684</v>
      </c>
    </row>
    <row r="3" spans="1:11" x14ac:dyDescent="0.3">
      <c r="A3" t="s">
        <v>14</v>
      </c>
      <c r="B3" t="s">
        <v>8</v>
      </c>
      <c r="C3" t="s">
        <v>9</v>
      </c>
      <c r="D3" t="s">
        <v>10</v>
      </c>
      <c r="E3" t="s">
        <v>15</v>
      </c>
      <c r="F3" t="s">
        <v>16</v>
      </c>
      <c r="G3" s="2" t="str">
        <f t="shared" ref="G3:G66" si="0">MID(F3,7,4)</f>
        <v>1957</v>
      </c>
      <c r="H3" t="s">
        <v>13</v>
      </c>
      <c r="I3" t="str">
        <f>VLOOKUP(RawData!H3,PadCountry[],2)</f>
        <v>Kazakhstan</v>
      </c>
      <c r="J3" t="str">
        <f>VLOOKUP(I3,CountryGeoLoc[],3)</f>
        <v>48.019573</v>
      </c>
      <c r="K3" t="str">
        <f>VLOOKUP(I3,CountryGeoLoc[],4)</f>
        <v>66.923684</v>
      </c>
    </row>
    <row r="4" spans="1:11" x14ac:dyDescent="0.3">
      <c r="A4" t="s">
        <v>17</v>
      </c>
      <c r="B4" t="s">
        <v>18</v>
      </c>
      <c r="C4" t="s">
        <v>19</v>
      </c>
      <c r="D4" t="s">
        <v>20</v>
      </c>
      <c r="E4" t="s">
        <v>20</v>
      </c>
      <c r="F4" t="s">
        <v>21</v>
      </c>
      <c r="G4" s="2" t="str">
        <f t="shared" si="0"/>
        <v>1957</v>
      </c>
      <c r="H4" t="s">
        <v>22</v>
      </c>
      <c r="I4" t="str">
        <f>VLOOKUP(RawData!H4,PadCountry[],2)</f>
        <v>United States</v>
      </c>
      <c r="J4" t="str">
        <f>VLOOKUP(I4,CountryGeoLoc[],3)</f>
        <v>37.09024</v>
      </c>
      <c r="K4" t="str">
        <f>VLOOKUP(I4,CountryGeoLoc[],4)</f>
        <v>-95.712891</v>
      </c>
    </row>
    <row r="5" spans="1:11" x14ac:dyDescent="0.3">
      <c r="A5" t="s">
        <v>23</v>
      </c>
      <c r="B5" t="s">
        <v>8</v>
      </c>
      <c r="C5" t="s">
        <v>24</v>
      </c>
      <c r="D5" t="s">
        <v>25</v>
      </c>
      <c r="E5" t="s">
        <v>26</v>
      </c>
      <c r="F5" t="s">
        <v>27</v>
      </c>
      <c r="G5" s="2" t="str">
        <f t="shared" si="0"/>
        <v>1958</v>
      </c>
      <c r="H5" t="s">
        <v>28</v>
      </c>
      <c r="I5" t="str">
        <f>VLOOKUP(RawData!H5,PadCountry[],2)</f>
        <v>United States</v>
      </c>
      <c r="J5" t="str">
        <f>VLOOKUP(I5,CountryGeoLoc[],3)</f>
        <v>37.09024</v>
      </c>
      <c r="K5" t="str">
        <f>VLOOKUP(I5,CountryGeoLoc[],4)</f>
        <v>-95.712891</v>
      </c>
    </row>
    <row r="6" spans="1:11" x14ac:dyDescent="0.3">
      <c r="A6" t="s">
        <v>17</v>
      </c>
      <c r="B6" t="s">
        <v>18</v>
      </c>
      <c r="C6" t="s">
        <v>19</v>
      </c>
      <c r="D6" t="s">
        <v>20</v>
      </c>
      <c r="E6" t="s">
        <v>20</v>
      </c>
      <c r="F6" t="s">
        <v>29</v>
      </c>
      <c r="G6" s="2" t="str">
        <f t="shared" si="0"/>
        <v>1958</v>
      </c>
      <c r="H6" t="s">
        <v>22</v>
      </c>
      <c r="I6" t="str">
        <f>VLOOKUP(RawData!H6,PadCountry[],2)</f>
        <v>United States</v>
      </c>
      <c r="J6" t="str">
        <f>VLOOKUP(I6,CountryGeoLoc[],3)</f>
        <v>37.09024</v>
      </c>
      <c r="K6" t="str">
        <f>VLOOKUP(I6,CountryGeoLoc[],4)</f>
        <v>-95.712891</v>
      </c>
    </row>
    <row r="7" spans="1:11" x14ac:dyDescent="0.3">
      <c r="A7" t="s">
        <v>30</v>
      </c>
      <c r="B7" t="s">
        <v>18</v>
      </c>
      <c r="C7" t="s">
        <v>24</v>
      </c>
      <c r="D7" t="s">
        <v>25</v>
      </c>
      <c r="E7" t="s">
        <v>31</v>
      </c>
      <c r="F7" t="s">
        <v>32</v>
      </c>
      <c r="G7" s="2" t="str">
        <f t="shared" si="0"/>
        <v>1958</v>
      </c>
      <c r="H7" t="s">
        <v>28</v>
      </c>
      <c r="I7" t="str">
        <f>VLOOKUP(RawData!H7,PadCountry[],2)</f>
        <v>United States</v>
      </c>
      <c r="J7" t="str">
        <f>VLOOKUP(I7,CountryGeoLoc[],3)</f>
        <v>37.09024</v>
      </c>
      <c r="K7" t="str">
        <f>VLOOKUP(I7,CountryGeoLoc[],4)</f>
        <v>-95.712891</v>
      </c>
    </row>
    <row r="8" spans="1:11" x14ac:dyDescent="0.3">
      <c r="A8" t="s">
        <v>17</v>
      </c>
      <c r="B8" t="s">
        <v>8</v>
      </c>
      <c r="C8" t="s">
        <v>19</v>
      </c>
      <c r="D8" t="s">
        <v>20</v>
      </c>
      <c r="E8" t="s">
        <v>20</v>
      </c>
      <c r="F8" t="s">
        <v>33</v>
      </c>
      <c r="G8" s="2" t="str">
        <f t="shared" si="0"/>
        <v>1958</v>
      </c>
      <c r="H8" t="s">
        <v>22</v>
      </c>
      <c r="I8" t="str">
        <f>VLOOKUP(RawData!H8,PadCountry[],2)</f>
        <v>United States</v>
      </c>
      <c r="J8" t="str">
        <f>VLOOKUP(I8,CountryGeoLoc[],3)</f>
        <v>37.09024</v>
      </c>
      <c r="K8" t="str">
        <f>VLOOKUP(I8,CountryGeoLoc[],4)</f>
        <v>-95.712891</v>
      </c>
    </row>
    <row r="9" spans="1:11" x14ac:dyDescent="0.3">
      <c r="A9" t="s">
        <v>34</v>
      </c>
      <c r="B9" t="s">
        <v>8</v>
      </c>
      <c r="C9" t="s">
        <v>24</v>
      </c>
      <c r="D9" t="s">
        <v>25</v>
      </c>
      <c r="E9" t="s">
        <v>35</v>
      </c>
      <c r="F9" t="s">
        <v>36</v>
      </c>
      <c r="G9" s="2" t="str">
        <f t="shared" si="0"/>
        <v>1958</v>
      </c>
      <c r="H9" t="s">
        <v>28</v>
      </c>
      <c r="I9" t="str">
        <f>VLOOKUP(RawData!H9,PadCountry[],2)</f>
        <v>United States</v>
      </c>
      <c r="J9" t="str">
        <f>VLOOKUP(I9,CountryGeoLoc[],3)</f>
        <v>37.09024</v>
      </c>
      <c r="K9" t="str">
        <f>VLOOKUP(I9,CountryGeoLoc[],4)</f>
        <v>-95.712891</v>
      </c>
    </row>
    <row r="10" spans="1:11" x14ac:dyDescent="0.3">
      <c r="A10" t="s">
        <v>37</v>
      </c>
      <c r="B10" t="s">
        <v>18</v>
      </c>
      <c r="C10" t="s">
        <v>9</v>
      </c>
      <c r="D10" t="s">
        <v>38</v>
      </c>
      <c r="E10" t="s">
        <v>39</v>
      </c>
      <c r="F10" t="s">
        <v>40</v>
      </c>
      <c r="G10" s="2" t="str">
        <f t="shared" si="0"/>
        <v>1958</v>
      </c>
      <c r="H10" t="s">
        <v>13</v>
      </c>
      <c r="I10" t="str">
        <f>VLOOKUP(RawData!H10,PadCountry[],2)</f>
        <v>Kazakhstan</v>
      </c>
      <c r="J10" t="str">
        <f>VLOOKUP(I10,CountryGeoLoc[],3)</f>
        <v>48.019573</v>
      </c>
      <c r="K10" t="str">
        <f>VLOOKUP(I10,CountryGeoLoc[],4)</f>
        <v>66.923684</v>
      </c>
    </row>
    <row r="11" spans="1:11" x14ac:dyDescent="0.3">
      <c r="A11" t="s">
        <v>17</v>
      </c>
      <c r="B11" t="s">
        <v>18</v>
      </c>
      <c r="C11" t="s">
        <v>19</v>
      </c>
      <c r="D11" t="s">
        <v>20</v>
      </c>
      <c r="E11" t="s">
        <v>20</v>
      </c>
      <c r="F11" t="s">
        <v>41</v>
      </c>
      <c r="G11" s="2" t="str">
        <f t="shared" si="0"/>
        <v>1958</v>
      </c>
      <c r="H11" t="s">
        <v>22</v>
      </c>
      <c r="I11" t="str">
        <f>VLOOKUP(RawData!H11,PadCountry[],2)</f>
        <v>United States</v>
      </c>
      <c r="J11" t="str">
        <f>VLOOKUP(I11,CountryGeoLoc[],3)</f>
        <v>37.09024</v>
      </c>
      <c r="K11" t="str">
        <f>VLOOKUP(I11,CountryGeoLoc[],4)</f>
        <v>-95.712891</v>
      </c>
    </row>
    <row r="12" spans="1:11" x14ac:dyDescent="0.3">
      <c r="A12" t="s">
        <v>42</v>
      </c>
      <c r="B12" t="s">
        <v>8</v>
      </c>
      <c r="C12" t="s">
        <v>9</v>
      </c>
      <c r="D12" t="s">
        <v>38</v>
      </c>
      <c r="E12" t="s">
        <v>43</v>
      </c>
      <c r="F12" t="s">
        <v>44</v>
      </c>
      <c r="G12" s="2" t="str">
        <f t="shared" si="0"/>
        <v>1958</v>
      </c>
      <c r="H12" t="s">
        <v>13</v>
      </c>
      <c r="I12" t="str">
        <f>VLOOKUP(RawData!H12,PadCountry[],2)</f>
        <v>Kazakhstan</v>
      </c>
      <c r="J12" t="str">
        <f>VLOOKUP(I12,CountryGeoLoc[],3)</f>
        <v>48.019573</v>
      </c>
      <c r="K12" t="str">
        <f>VLOOKUP(I12,CountryGeoLoc[],4)</f>
        <v>66.923684</v>
      </c>
    </row>
    <row r="13" spans="1:11" x14ac:dyDescent="0.3">
      <c r="A13" t="s">
        <v>17</v>
      </c>
      <c r="B13" t="s">
        <v>18</v>
      </c>
      <c r="C13" t="s">
        <v>19</v>
      </c>
      <c r="D13" t="s">
        <v>20</v>
      </c>
      <c r="E13" t="s">
        <v>20</v>
      </c>
      <c r="F13" t="s">
        <v>45</v>
      </c>
      <c r="G13" s="2" t="str">
        <f t="shared" si="0"/>
        <v>1958</v>
      </c>
      <c r="H13" t="s">
        <v>22</v>
      </c>
      <c r="I13" t="str">
        <f>VLOOKUP(RawData!H13,PadCountry[],2)</f>
        <v>United States</v>
      </c>
      <c r="J13" t="str">
        <f>VLOOKUP(I13,CountryGeoLoc[],3)</f>
        <v>37.09024</v>
      </c>
      <c r="K13" t="str">
        <f>VLOOKUP(I13,CountryGeoLoc[],4)</f>
        <v>-95.712891</v>
      </c>
    </row>
    <row r="14" spans="1:11" x14ac:dyDescent="0.3">
      <c r="A14" t="s">
        <v>17</v>
      </c>
      <c r="B14" t="s">
        <v>18</v>
      </c>
      <c r="C14" t="s">
        <v>19</v>
      </c>
      <c r="D14" t="s">
        <v>20</v>
      </c>
      <c r="E14" t="s">
        <v>20</v>
      </c>
      <c r="F14" t="s">
        <v>46</v>
      </c>
      <c r="G14" s="2" t="str">
        <f t="shared" si="0"/>
        <v>1958</v>
      </c>
      <c r="H14" t="s">
        <v>22</v>
      </c>
      <c r="I14" t="str">
        <f>VLOOKUP(RawData!H14,PadCountry[],2)</f>
        <v>United States</v>
      </c>
      <c r="J14" t="str">
        <f>VLOOKUP(I14,CountryGeoLoc[],3)</f>
        <v>37.09024</v>
      </c>
      <c r="K14" t="str">
        <f>VLOOKUP(I14,CountryGeoLoc[],4)</f>
        <v>-95.712891</v>
      </c>
    </row>
    <row r="15" spans="1:11" x14ac:dyDescent="0.3">
      <c r="A15" t="s">
        <v>47</v>
      </c>
      <c r="B15" t="s">
        <v>18</v>
      </c>
      <c r="C15" t="s">
        <v>19</v>
      </c>
      <c r="D15" t="s">
        <v>48</v>
      </c>
      <c r="E15" t="s">
        <v>49</v>
      </c>
      <c r="F15" t="s">
        <v>50</v>
      </c>
      <c r="G15" s="2" t="str">
        <f t="shared" si="0"/>
        <v>1958</v>
      </c>
      <c r="H15" t="s">
        <v>51</v>
      </c>
      <c r="I15" t="str">
        <f>VLOOKUP(RawData!H15,PadCountry[],2)</f>
        <v>China</v>
      </c>
      <c r="J15" t="str">
        <f>VLOOKUP(I15,CountryGeoLoc[],3)</f>
        <v>35.86166</v>
      </c>
      <c r="K15" t="str">
        <f>VLOOKUP(I15,CountryGeoLoc[],4)</f>
        <v>104.195397</v>
      </c>
    </row>
    <row r="16" spans="1:11" x14ac:dyDescent="0.3">
      <c r="A16" t="s">
        <v>52</v>
      </c>
      <c r="B16" t="s">
        <v>8</v>
      </c>
      <c r="C16" t="s">
        <v>24</v>
      </c>
      <c r="D16" t="s">
        <v>25</v>
      </c>
      <c r="E16" t="s">
        <v>53</v>
      </c>
      <c r="F16" t="s">
        <v>54</v>
      </c>
      <c r="G16" s="2" t="str">
        <f t="shared" si="0"/>
        <v>1958</v>
      </c>
      <c r="H16" t="s">
        <v>55</v>
      </c>
      <c r="I16" t="str">
        <f>VLOOKUP(RawData!H16,PadCountry[],2)</f>
        <v>United States</v>
      </c>
      <c r="J16" t="str">
        <f>VLOOKUP(I16,CountryGeoLoc[],3)</f>
        <v>37.09024</v>
      </c>
      <c r="K16" t="str">
        <f>VLOOKUP(I16,CountryGeoLoc[],4)</f>
        <v>-95.712891</v>
      </c>
    </row>
    <row r="17" spans="1:11" x14ac:dyDescent="0.3">
      <c r="A17" t="s">
        <v>56</v>
      </c>
      <c r="B17" t="s">
        <v>18</v>
      </c>
      <c r="C17" t="s">
        <v>19</v>
      </c>
      <c r="D17" t="s">
        <v>48</v>
      </c>
      <c r="E17" t="s">
        <v>57</v>
      </c>
      <c r="F17" t="s">
        <v>58</v>
      </c>
      <c r="G17" s="2" t="str">
        <f t="shared" si="0"/>
        <v>1958</v>
      </c>
      <c r="H17" t="s">
        <v>51</v>
      </c>
      <c r="I17" t="str">
        <f>VLOOKUP(RawData!H17,PadCountry[],2)</f>
        <v>China</v>
      </c>
      <c r="J17" t="str">
        <f>VLOOKUP(I17,CountryGeoLoc[],3)</f>
        <v>35.86166</v>
      </c>
      <c r="K17" t="str">
        <f>VLOOKUP(I17,CountryGeoLoc[],4)</f>
        <v>104.195397</v>
      </c>
    </row>
    <row r="18" spans="1:11" x14ac:dyDescent="0.3">
      <c r="A18" t="s">
        <v>59</v>
      </c>
      <c r="B18" t="s">
        <v>18</v>
      </c>
      <c r="C18" t="s">
        <v>24</v>
      </c>
      <c r="D18" t="s">
        <v>60</v>
      </c>
      <c r="E18" t="s">
        <v>61</v>
      </c>
      <c r="F18" t="s">
        <v>62</v>
      </c>
      <c r="G18" s="2" t="str">
        <f t="shared" si="0"/>
        <v>1958</v>
      </c>
      <c r="H18" t="s">
        <v>63</v>
      </c>
      <c r="I18" t="str">
        <f>VLOOKUP(RawData!H18,PadCountry[],2)</f>
        <v>United States</v>
      </c>
      <c r="J18" t="str">
        <f>VLOOKUP(I18,CountryGeoLoc[],3)</f>
        <v>37.09024</v>
      </c>
      <c r="K18" t="str">
        <f>VLOOKUP(I18,CountryGeoLoc[],4)</f>
        <v>-95.712891</v>
      </c>
    </row>
    <row r="19" spans="1:11" x14ac:dyDescent="0.3">
      <c r="A19" t="s">
        <v>64</v>
      </c>
      <c r="B19" t="s">
        <v>18</v>
      </c>
      <c r="C19" t="s">
        <v>19</v>
      </c>
      <c r="D19" t="s">
        <v>48</v>
      </c>
      <c r="E19" t="s">
        <v>65</v>
      </c>
      <c r="F19" t="s">
        <v>66</v>
      </c>
      <c r="G19" s="2" t="str">
        <f t="shared" si="0"/>
        <v>1958</v>
      </c>
      <c r="H19" t="s">
        <v>51</v>
      </c>
      <c r="I19" t="str">
        <f>VLOOKUP(RawData!H19,PadCountry[],2)</f>
        <v>China</v>
      </c>
      <c r="J19" t="str">
        <f>VLOOKUP(I19,CountryGeoLoc[],3)</f>
        <v>35.86166</v>
      </c>
      <c r="K19" t="str">
        <f>VLOOKUP(I19,CountryGeoLoc[],4)</f>
        <v>104.195397</v>
      </c>
    </row>
    <row r="20" spans="1:11" x14ac:dyDescent="0.3">
      <c r="A20" t="s">
        <v>67</v>
      </c>
      <c r="B20" t="s">
        <v>18</v>
      </c>
      <c r="C20" t="s">
        <v>24</v>
      </c>
      <c r="D20" t="s">
        <v>25</v>
      </c>
      <c r="E20" t="s">
        <v>68</v>
      </c>
      <c r="F20" t="s">
        <v>69</v>
      </c>
      <c r="G20" s="2" t="str">
        <f t="shared" si="0"/>
        <v>1958</v>
      </c>
      <c r="H20" t="s">
        <v>55</v>
      </c>
      <c r="I20" t="str">
        <f>VLOOKUP(RawData!H20,PadCountry[],2)</f>
        <v>United States</v>
      </c>
      <c r="J20" t="str">
        <f>VLOOKUP(I20,CountryGeoLoc[],3)</f>
        <v>37.09024</v>
      </c>
      <c r="K20" t="str">
        <f>VLOOKUP(I20,CountryGeoLoc[],4)</f>
        <v>-95.712891</v>
      </c>
    </row>
    <row r="21" spans="1:11" x14ac:dyDescent="0.3">
      <c r="A21" t="s">
        <v>70</v>
      </c>
      <c r="B21" t="s">
        <v>18</v>
      </c>
      <c r="C21" t="s">
        <v>19</v>
      </c>
      <c r="D21" t="s">
        <v>48</v>
      </c>
      <c r="E21" t="s">
        <v>71</v>
      </c>
      <c r="F21" t="s">
        <v>72</v>
      </c>
      <c r="G21" s="2" t="str">
        <f t="shared" si="0"/>
        <v>1958</v>
      </c>
      <c r="H21" t="s">
        <v>51</v>
      </c>
      <c r="I21" t="str">
        <f>VLOOKUP(RawData!H21,PadCountry[],2)</f>
        <v>China</v>
      </c>
      <c r="J21" t="str">
        <f>VLOOKUP(I21,CountryGeoLoc[],3)</f>
        <v>35.86166</v>
      </c>
      <c r="K21" t="str">
        <f>VLOOKUP(I21,CountryGeoLoc[],4)</f>
        <v>104.195397</v>
      </c>
    </row>
    <row r="22" spans="1:11" x14ac:dyDescent="0.3">
      <c r="A22" t="s">
        <v>73</v>
      </c>
      <c r="B22" t="s">
        <v>18</v>
      </c>
      <c r="C22" t="s">
        <v>19</v>
      </c>
      <c r="D22" t="s">
        <v>48</v>
      </c>
      <c r="E22" t="s">
        <v>74</v>
      </c>
      <c r="F22" t="s">
        <v>75</v>
      </c>
      <c r="G22" s="2" t="str">
        <f t="shared" si="0"/>
        <v>1958</v>
      </c>
      <c r="H22" t="s">
        <v>51</v>
      </c>
      <c r="I22" t="str">
        <f>VLOOKUP(RawData!H22,PadCountry[],2)</f>
        <v>China</v>
      </c>
      <c r="J22" t="str">
        <f>VLOOKUP(I22,CountryGeoLoc[],3)</f>
        <v>35.86166</v>
      </c>
      <c r="K22" t="str">
        <f>VLOOKUP(I22,CountryGeoLoc[],4)</f>
        <v>104.195397</v>
      </c>
    </row>
    <row r="23" spans="1:11" x14ac:dyDescent="0.3">
      <c r="A23" t="s">
        <v>76</v>
      </c>
      <c r="B23" t="s">
        <v>18</v>
      </c>
      <c r="C23" t="s">
        <v>19</v>
      </c>
      <c r="D23" t="s">
        <v>48</v>
      </c>
      <c r="E23" t="s">
        <v>77</v>
      </c>
      <c r="F23" t="s">
        <v>78</v>
      </c>
      <c r="G23" s="2" t="str">
        <f t="shared" si="0"/>
        <v>1958</v>
      </c>
      <c r="H23" t="s">
        <v>51</v>
      </c>
      <c r="I23" t="str">
        <f>VLOOKUP(RawData!H23,PadCountry[],2)</f>
        <v>China</v>
      </c>
      <c r="J23" t="str">
        <f>VLOOKUP(I23,CountryGeoLoc[],3)</f>
        <v>35.86166</v>
      </c>
      <c r="K23" t="str">
        <f>VLOOKUP(I23,CountryGeoLoc[],4)</f>
        <v>104.195397</v>
      </c>
    </row>
    <row r="24" spans="1:11" x14ac:dyDescent="0.3">
      <c r="A24" t="s">
        <v>79</v>
      </c>
      <c r="B24" t="s">
        <v>18</v>
      </c>
      <c r="C24" t="s">
        <v>9</v>
      </c>
      <c r="D24" t="s">
        <v>80</v>
      </c>
      <c r="E24" t="s">
        <v>81</v>
      </c>
      <c r="F24" t="s">
        <v>82</v>
      </c>
      <c r="G24" s="2" t="str">
        <f t="shared" si="0"/>
        <v>1958</v>
      </c>
      <c r="H24" t="s">
        <v>13</v>
      </c>
      <c r="I24" t="str">
        <f>VLOOKUP(RawData!H24,PadCountry[],2)</f>
        <v>Kazakhstan</v>
      </c>
      <c r="J24" t="str">
        <f>VLOOKUP(I24,CountryGeoLoc[],3)</f>
        <v>48.019573</v>
      </c>
      <c r="K24" t="str">
        <f>VLOOKUP(I24,CountryGeoLoc[],4)</f>
        <v>66.923684</v>
      </c>
    </row>
    <row r="25" spans="1:11" x14ac:dyDescent="0.3">
      <c r="A25" t="s">
        <v>17</v>
      </c>
      <c r="B25" t="s">
        <v>18</v>
      </c>
      <c r="C25" t="s">
        <v>19</v>
      </c>
      <c r="D25" t="s">
        <v>20</v>
      </c>
      <c r="E25" t="s">
        <v>20</v>
      </c>
      <c r="F25" t="s">
        <v>83</v>
      </c>
      <c r="G25" s="2" t="str">
        <f t="shared" si="0"/>
        <v>1958</v>
      </c>
      <c r="H25" t="s">
        <v>22</v>
      </c>
      <c r="I25" t="str">
        <f>VLOOKUP(RawData!H25,PadCountry[],2)</f>
        <v>United States</v>
      </c>
      <c r="J25" t="str">
        <f>VLOOKUP(I25,CountryGeoLoc[],3)</f>
        <v>37.09024</v>
      </c>
      <c r="K25" t="str">
        <f>VLOOKUP(I25,CountryGeoLoc[],4)</f>
        <v>-95.712891</v>
      </c>
    </row>
    <row r="26" spans="1:11" x14ac:dyDescent="0.3">
      <c r="A26" t="s">
        <v>84</v>
      </c>
      <c r="B26" t="s">
        <v>8</v>
      </c>
      <c r="C26" t="s">
        <v>24</v>
      </c>
      <c r="D26" t="s">
        <v>60</v>
      </c>
      <c r="E26" t="s">
        <v>85</v>
      </c>
      <c r="F26" t="s">
        <v>86</v>
      </c>
      <c r="G26" s="2" t="str">
        <f t="shared" si="0"/>
        <v>1958</v>
      </c>
      <c r="H26" t="s">
        <v>63</v>
      </c>
      <c r="I26" t="str">
        <f>VLOOKUP(RawData!H26,PadCountry[],2)</f>
        <v>United States</v>
      </c>
      <c r="J26" t="str">
        <f>VLOOKUP(I26,CountryGeoLoc[],3)</f>
        <v>37.09024</v>
      </c>
      <c r="K26" t="str">
        <f>VLOOKUP(I26,CountryGeoLoc[],4)</f>
        <v>-95.712891</v>
      </c>
    </row>
    <row r="27" spans="1:11" x14ac:dyDescent="0.3">
      <c r="A27" t="s">
        <v>87</v>
      </c>
      <c r="B27" t="s">
        <v>18</v>
      </c>
      <c r="C27" t="s">
        <v>9</v>
      </c>
      <c r="D27" t="s">
        <v>80</v>
      </c>
      <c r="E27" t="s">
        <v>88</v>
      </c>
      <c r="F27" t="s">
        <v>89</v>
      </c>
      <c r="G27" s="2" t="str">
        <f t="shared" si="0"/>
        <v>1958</v>
      </c>
      <c r="H27" t="s">
        <v>13</v>
      </c>
      <c r="I27" t="str">
        <f>VLOOKUP(RawData!H27,PadCountry[],2)</f>
        <v>Kazakhstan</v>
      </c>
      <c r="J27" t="str">
        <f>VLOOKUP(I27,CountryGeoLoc[],3)</f>
        <v>48.019573</v>
      </c>
      <c r="K27" t="str">
        <f>VLOOKUP(I27,CountryGeoLoc[],4)</f>
        <v>66.923684</v>
      </c>
    </row>
    <row r="28" spans="1:11" x14ac:dyDescent="0.3">
      <c r="A28" t="s">
        <v>90</v>
      </c>
      <c r="B28" t="s">
        <v>18</v>
      </c>
      <c r="C28" t="s">
        <v>24</v>
      </c>
      <c r="D28" t="s">
        <v>25</v>
      </c>
      <c r="E28" t="s">
        <v>91</v>
      </c>
      <c r="F28" t="s">
        <v>92</v>
      </c>
      <c r="G28" s="2" t="str">
        <f t="shared" si="0"/>
        <v>1958</v>
      </c>
      <c r="H28" t="s">
        <v>55</v>
      </c>
      <c r="I28" t="str">
        <f>VLOOKUP(RawData!H28,PadCountry[],2)</f>
        <v>United States</v>
      </c>
      <c r="J28" t="str">
        <f>VLOOKUP(I28,CountryGeoLoc[],3)</f>
        <v>37.09024</v>
      </c>
      <c r="K28" t="str">
        <f>VLOOKUP(I28,CountryGeoLoc[],4)</f>
        <v>-95.712891</v>
      </c>
    </row>
    <row r="29" spans="1:11" x14ac:dyDescent="0.3">
      <c r="A29" t="s">
        <v>93</v>
      </c>
      <c r="B29" t="s">
        <v>18</v>
      </c>
      <c r="C29" t="s">
        <v>24</v>
      </c>
      <c r="D29" t="s">
        <v>60</v>
      </c>
      <c r="E29" t="s">
        <v>94</v>
      </c>
      <c r="F29" t="s">
        <v>95</v>
      </c>
      <c r="G29" s="2" t="str">
        <f t="shared" si="0"/>
        <v>1958</v>
      </c>
      <c r="H29" t="s">
        <v>63</v>
      </c>
      <c r="I29" t="str">
        <f>VLOOKUP(RawData!H29,PadCountry[],2)</f>
        <v>United States</v>
      </c>
      <c r="J29" t="str">
        <f>VLOOKUP(I29,CountryGeoLoc[],3)</f>
        <v>37.09024</v>
      </c>
      <c r="K29" t="str">
        <f>VLOOKUP(I29,CountryGeoLoc[],4)</f>
        <v>-95.712891</v>
      </c>
    </row>
    <row r="30" spans="1:11" x14ac:dyDescent="0.3">
      <c r="A30" t="s">
        <v>96</v>
      </c>
      <c r="B30" t="s">
        <v>18</v>
      </c>
      <c r="C30" t="s">
        <v>9</v>
      </c>
      <c r="D30" t="s">
        <v>80</v>
      </c>
      <c r="E30" t="s">
        <v>97</v>
      </c>
      <c r="F30" t="s">
        <v>98</v>
      </c>
      <c r="G30" s="2" t="str">
        <f t="shared" si="0"/>
        <v>1958</v>
      </c>
      <c r="H30" t="s">
        <v>13</v>
      </c>
      <c r="I30" t="str">
        <f>VLOOKUP(RawData!H30,PadCountry[],2)</f>
        <v>Kazakhstan</v>
      </c>
      <c r="J30" t="str">
        <f>VLOOKUP(I30,CountryGeoLoc[],3)</f>
        <v>48.019573</v>
      </c>
      <c r="K30" t="str">
        <f>VLOOKUP(I30,CountryGeoLoc[],4)</f>
        <v>66.923684</v>
      </c>
    </row>
    <row r="31" spans="1:11" x14ac:dyDescent="0.3">
      <c r="A31" t="s">
        <v>99</v>
      </c>
      <c r="B31" t="s">
        <v>8</v>
      </c>
      <c r="C31" t="s">
        <v>100</v>
      </c>
      <c r="D31" t="s">
        <v>101</v>
      </c>
      <c r="E31" t="s">
        <v>102</v>
      </c>
      <c r="F31" t="s">
        <v>103</v>
      </c>
      <c r="G31" s="2" t="str">
        <f t="shared" si="0"/>
        <v>1958</v>
      </c>
      <c r="H31" t="s">
        <v>55</v>
      </c>
      <c r="I31" t="str">
        <f>VLOOKUP(RawData!H31,PadCountry[],2)</f>
        <v>United States</v>
      </c>
      <c r="J31" t="str">
        <f>VLOOKUP(I31,CountryGeoLoc[],3)</f>
        <v>37.09024</v>
      </c>
      <c r="K31" t="str">
        <f>VLOOKUP(I31,CountryGeoLoc[],4)</f>
        <v>-95.712891</v>
      </c>
    </row>
    <row r="32" spans="1:11" x14ac:dyDescent="0.3">
      <c r="A32" t="s">
        <v>104</v>
      </c>
      <c r="B32" t="s">
        <v>8</v>
      </c>
      <c r="C32" t="s">
        <v>105</v>
      </c>
      <c r="D32" t="s">
        <v>106</v>
      </c>
      <c r="E32" t="s">
        <v>107</v>
      </c>
      <c r="F32" t="s">
        <v>108</v>
      </c>
      <c r="G32" s="2" t="str">
        <f t="shared" si="0"/>
        <v>1958</v>
      </c>
      <c r="H32" t="s">
        <v>109</v>
      </c>
      <c r="I32" t="str">
        <f>VLOOKUP(RawData!H32,PadCountry[],2)</f>
        <v>United States</v>
      </c>
      <c r="J32" t="str">
        <f>VLOOKUP(I32,CountryGeoLoc[],3)</f>
        <v>37.09024</v>
      </c>
      <c r="K32" t="str">
        <f>VLOOKUP(I32,CountryGeoLoc[],4)</f>
        <v>-95.712891</v>
      </c>
    </row>
    <row r="33" spans="1:11" x14ac:dyDescent="0.3">
      <c r="A33" t="s">
        <v>110</v>
      </c>
      <c r="B33" t="s">
        <v>8</v>
      </c>
      <c r="C33" t="s">
        <v>9</v>
      </c>
      <c r="D33" t="s">
        <v>80</v>
      </c>
      <c r="E33" t="s">
        <v>111</v>
      </c>
      <c r="F33" t="s">
        <v>112</v>
      </c>
      <c r="G33" s="2" t="str">
        <f t="shared" si="0"/>
        <v>1959</v>
      </c>
      <c r="H33" t="s">
        <v>13</v>
      </c>
      <c r="I33" t="str">
        <f>VLOOKUP(RawData!H33,PadCountry[],2)</f>
        <v>Kazakhstan</v>
      </c>
      <c r="J33" t="str">
        <f>VLOOKUP(I33,CountryGeoLoc[],3)</f>
        <v>48.019573</v>
      </c>
      <c r="K33" t="str">
        <f>VLOOKUP(I33,CountryGeoLoc[],4)</f>
        <v>66.923684</v>
      </c>
    </row>
    <row r="34" spans="1:11" x14ac:dyDescent="0.3">
      <c r="A34" t="s">
        <v>113</v>
      </c>
      <c r="B34" t="s">
        <v>8</v>
      </c>
      <c r="C34" t="s">
        <v>19</v>
      </c>
      <c r="D34" t="s">
        <v>20</v>
      </c>
      <c r="E34" t="s">
        <v>114</v>
      </c>
      <c r="F34" t="s">
        <v>115</v>
      </c>
      <c r="G34" s="2" t="str">
        <f t="shared" si="0"/>
        <v>1959</v>
      </c>
      <c r="H34" t="s">
        <v>22</v>
      </c>
      <c r="I34" t="str">
        <f>VLOOKUP(RawData!H34,PadCountry[],2)</f>
        <v>United States</v>
      </c>
      <c r="J34" t="str">
        <f>VLOOKUP(I34,CountryGeoLoc[],3)</f>
        <v>37.09024</v>
      </c>
      <c r="K34" t="str">
        <f>VLOOKUP(I34,CountryGeoLoc[],4)</f>
        <v>-95.712891</v>
      </c>
    </row>
    <row r="35" spans="1:11" x14ac:dyDescent="0.3">
      <c r="A35" t="s">
        <v>116</v>
      </c>
      <c r="B35" t="s">
        <v>18</v>
      </c>
      <c r="C35" t="s">
        <v>117</v>
      </c>
      <c r="D35" t="s">
        <v>118</v>
      </c>
      <c r="E35" t="s">
        <v>119</v>
      </c>
      <c r="F35" t="s">
        <v>120</v>
      </c>
      <c r="G35" s="2" t="str">
        <f t="shared" si="0"/>
        <v>1959</v>
      </c>
      <c r="H35" t="s">
        <v>121</v>
      </c>
      <c r="I35" t="str">
        <f>VLOOKUP(RawData!H35,PadCountry[],2)</f>
        <v>United States</v>
      </c>
      <c r="J35" t="str">
        <f>VLOOKUP(I35,CountryGeoLoc[],3)</f>
        <v>37.09024</v>
      </c>
      <c r="K35" t="str">
        <f>VLOOKUP(I35,CountryGeoLoc[],4)</f>
        <v>-95.712891</v>
      </c>
    </row>
    <row r="36" spans="1:11" x14ac:dyDescent="0.3">
      <c r="A36" t="s">
        <v>122</v>
      </c>
      <c r="B36" t="s">
        <v>8</v>
      </c>
      <c r="C36" t="s">
        <v>100</v>
      </c>
      <c r="D36" t="s">
        <v>101</v>
      </c>
      <c r="E36" t="s">
        <v>123</v>
      </c>
      <c r="F36" t="s">
        <v>124</v>
      </c>
      <c r="G36" s="2" t="str">
        <f t="shared" si="0"/>
        <v>1959</v>
      </c>
      <c r="H36" t="s">
        <v>55</v>
      </c>
      <c r="I36" t="str">
        <f>VLOOKUP(RawData!H36,PadCountry[],2)</f>
        <v>United States</v>
      </c>
      <c r="J36" t="str">
        <f>VLOOKUP(I36,CountryGeoLoc[],3)</f>
        <v>37.09024</v>
      </c>
      <c r="K36" t="str">
        <f>VLOOKUP(I36,CountryGeoLoc[],4)</f>
        <v>-95.712891</v>
      </c>
    </row>
    <row r="37" spans="1:11" x14ac:dyDescent="0.3">
      <c r="A37" t="s">
        <v>125</v>
      </c>
      <c r="B37" t="s">
        <v>8</v>
      </c>
      <c r="C37" t="s">
        <v>117</v>
      </c>
      <c r="D37" t="s">
        <v>118</v>
      </c>
      <c r="E37" t="s">
        <v>126</v>
      </c>
      <c r="F37" t="s">
        <v>127</v>
      </c>
      <c r="G37" s="2" t="str">
        <f t="shared" si="0"/>
        <v>1959</v>
      </c>
      <c r="H37" t="s">
        <v>121</v>
      </c>
      <c r="I37" t="str">
        <f>VLOOKUP(RawData!H37,PadCountry[],2)</f>
        <v>United States</v>
      </c>
      <c r="J37" t="str">
        <f>VLOOKUP(I37,CountryGeoLoc[],3)</f>
        <v>37.09024</v>
      </c>
      <c r="K37" t="str">
        <f>VLOOKUP(I37,CountryGeoLoc[],4)</f>
        <v>-95.712891</v>
      </c>
    </row>
    <row r="38" spans="1:11" x14ac:dyDescent="0.3">
      <c r="A38" t="s">
        <v>17</v>
      </c>
      <c r="B38" t="s">
        <v>18</v>
      </c>
      <c r="C38" t="s">
        <v>19</v>
      </c>
      <c r="D38" t="s">
        <v>20</v>
      </c>
      <c r="E38" t="s">
        <v>20</v>
      </c>
      <c r="F38" t="s">
        <v>128</v>
      </c>
      <c r="G38" s="2" t="str">
        <f t="shared" si="0"/>
        <v>1959</v>
      </c>
      <c r="H38" t="s">
        <v>22</v>
      </c>
      <c r="I38" t="str">
        <f>VLOOKUP(RawData!H38,PadCountry[],2)</f>
        <v>United States</v>
      </c>
      <c r="J38" t="str">
        <f>VLOOKUP(I38,CountryGeoLoc[],3)</f>
        <v>37.09024</v>
      </c>
      <c r="K38" t="str">
        <f>VLOOKUP(I38,CountryGeoLoc[],4)</f>
        <v>-95.712891</v>
      </c>
    </row>
    <row r="39" spans="1:11" x14ac:dyDescent="0.3">
      <c r="A39" t="s">
        <v>129</v>
      </c>
      <c r="B39" t="s">
        <v>18</v>
      </c>
      <c r="C39" t="s">
        <v>117</v>
      </c>
      <c r="D39" t="s">
        <v>118</v>
      </c>
      <c r="E39" t="s">
        <v>130</v>
      </c>
      <c r="F39" t="s">
        <v>131</v>
      </c>
      <c r="G39" s="2" t="str">
        <f t="shared" si="0"/>
        <v>1959</v>
      </c>
      <c r="H39" t="s">
        <v>121</v>
      </c>
      <c r="I39" t="str">
        <f>VLOOKUP(RawData!H39,PadCountry[],2)</f>
        <v>United States</v>
      </c>
      <c r="J39" t="str">
        <f>VLOOKUP(I39,CountryGeoLoc[],3)</f>
        <v>37.09024</v>
      </c>
      <c r="K39" t="str">
        <f>VLOOKUP(I39,CountryGeoLoc[],4)</f>
        <v>-95.712891</v>
      </c>
    </row>
    <row r="40" spans="1:11" x14ac:dyDescent="0.3">
      <c r="A40" t="s">
        <v>132</v>
      </c>
      <c r="B40" t="s">
        <v>18</v>
      </c>
      <c r="C40" t="s">
        <v>9</v>
      </c>
      <c r="D40" t="s">
        <v>80</v>
      </c>
      <c r="E40" t="s">
        <v>133</v>
      </c>
      <c r="F40" t="s">
        <v>134</v>
      </c>
      <c r="G40" s="2" t="str">
        <f t="shared" si="0"/>
        <v>1959</v>
      </c>
      <c r="H40" t="s">
        <v>13</v>
      </c>
      <c r="I40" t="str">
        <f>VLOOKUP(RawData!H40,PadCountry[],2)</f>
        <v>Kazakhstan</v>
      </c>
      <c r="J40" t="str">
        <f>VLOOKUP(I40,CountryGeoLoc[],3)</f>
        <v>48.019573</v>
      </c>
      <c r="K40" t="str">
        <f>VLOOKUP(I40,CountryGeoLoc[],4)</f>
        <v>66.923684</v>
      </c>
    </row>
    <row r="41" spans="1:11" x14ac:dyDescent="0.3">
      <c r="A41" t="s">
        <v>17</v>
      </c>
      <c r="B41" t="s">
        <v>18</v>
      </c>
      <c r="C41" t="s">
        <v>19</v>
      </c>
      <c r="D41" t="s">
        <v>20</v>
      </c>
      <c r="E41" t="s">
        <v>20</v>
      </c>
      <c r="F41" t="s">
        <v>135</v>
      </c>
      <c r="G41" s="2" t="str">
        <f t="shared" si="0"/>
        <v>1959</v>
      </c>
      <c r="H41" t="s">
        <v>22</v>
      </c>
      <c r="I41" t="str">
        <f>VLOOKUP(RawData!H41,PadCountry[],2)</f>
        <v>United States</v>
      </c>
      <c r="J41" t="str">
        <f>VLOOKUP(I41,CountryGeoLoc[],3)</f>
        <v>37.09024</v>
      </c>
      <c r="K41" t="str">
        <f>VLOOKUP(I41,CountryGeoLoc[],4)</f>
        <v>-95.712891</v>
      </c>
    </row>
    <row r="42" spans="1:11" x14ac:dyDescent="0.3">
      <c r="A42" t="s">
        <v>136</v>
      </c>
      <c r="B42" t="s">
        <v>18</v>
      </c>
      <c r="C42" t="s">
        <v>117</v>
      </c>
      <c r="D42" t="s">
        <v>118</v>
      </c>
      <c r="E42" t="s">
        <v>137</v>
      </c>
      <c r="F42" t="s">
        <v>138</v>
      </c>
      <c r="G42" s="2" t="str">
        <f t="shared" si="0"/>
        <v>1959</v>
      </c>
      <c r="H42" t="s">
        <v>139</v>
      </c>
      <c r="I42" t="str">
        <f>VLOOKUP(RawData!H42,PadCountry[],2)</f>
        <v>United States</v>
      </c>
      <c r="J42" t="str">
        <f>VLOOKUP(I42,CountryGeoLoc[],3)</f>
        <v>37.09024</v>
      </c>
      <c r="K42" t="str">
        <f>VLOOKUP(I42,CountryGeoLoc[],4)</f>
        <v>-95.712891</v>
      </c>
    </row>
    <row r="43" spans="1:11" x14ac:dyDescent="0.3">
      <c r="A43" t="s">
        <v>140</v>
      </c>
      <c r="B43" t="s">
        <v>18</v>
      </c>
      <c r="C43" t="s">
        <v>100</v>
      </c>
      <c r="D43" t="s">
        <v>101</v>
      </c>
      <c r="E43" t="s">
        <v>141</v>
      </c>
      <c r="F43" t="s">
        <v>142</v>
      </c>
      <c r="G43" s="2" t="str">
        <f t="shared" si="0"/>
        <v>1959</v>
      </c>
      <c r="H43" t="s">
        <v>55</v>
      </c>
      <c r="I43" t="str">
        <f>VLOOKUP(RawData!H43,PadCountry[],2)</f>
        <v>United States</v>
      </c>
      <c r="J43" t="str">
        <f>VLOOKUP(I43,CountryGeoLoc[],3)</f>
        <v>37.09024</v>
      </c>
      <c r="K43" t="str">
        <f>VLOOKUP(I43,CountryGeoLoc[],4)</f>
        <v>-95.712891</v>
      </c>
    </row>
    <row r="44" spans="1:11" x14ac:dyDescent="0.3">
      <c r="A44" t="s">
        <v>143</v>
      </c>
      <c r="B44" t="s">
        <v>8</v>
      </c>
      <c r="C44" t="s">
        <v>117</v>
      </c>
      <c r="D44" t="s">
        <v>144</v>
      </c>
      <c r="E44" t="s">
        <v>145</v>
      </c>
      <c r="F44" t="s">
        <v>146</v>
      </c>
      <c r="G44" s="2" t="str">
        <f t="shared" si="0"/>
        <v>1959</v>
      </c>
      <c r="H44" t="s">
        <v>63</v>
      </c>
      <c r="I44" t="str">
        <f>VLOOKUP(RawData!H44,PadCountry[],2)</f>
        <v>United States</v>
      </c>
      <c r="J44" t="str">
        <f>VLOOKUP(I44,CountryGeoLoc[],3)</f>
        <v>37.09024</v>
      </c>
      <c r="K44" t="str">
        <f>VLOOKUP(I44,CountryGeoLoc[],4)</f>
        <v>-95.712891</v>
      </c>
    </row>
    <row r="45" spans="1:11" x14ac:dyDescent="0.3">
      <c r="A45" t="s">
        <v>147</v>
      </c>
      <c r="B45" t="s">
        <v>8</v>
      </c>
      <c r="C45" t="s">
        <v>117</v>
      </c>
      <c r="D45" t="s">
        <v>118</v>
      </c>
      <c r="E45" t="s">
        <v>148</v>
      </c>
      <c r="F45" t="s">
        <v>149</v>
      </c>
      <c r="G45" s="2" t="str">
        <f t="shared" si="0"/>
        <v>1959</v>
      </c>
      <c r="H45" t="s">
        <v>121</v>
      </c>
      <c r="I45" t="str">
        <f>VLOOKUP(RawData!H45,PadCountry[],2)</f>
        <v>United States</v>
      </c>
      <c r="J45" t="str">
        <f>VLOOKUP(I45,CountryGeoLoc[],3)</f>
        <v>37.09024</v>
      </c>
      <c r="K45" t="str">
        <f>VLOOKUP(I45,CountryGeoLoc[],4)</f>
        <v>-95.712891</v>
      </c>
    </row>
    <row r="46" spans="1:11" x14ac:dyDescent="0.3">
      <c r="A46" t="s">
        <v>150</v>
      </c>
      <c r="B46" t="s">
        <v>18</v>
      </c>
      <c r="C46" t="s">
        <v>100</v>
      </c>
      <c r="D46" t="s">
        <v>101</v>
      </c>
      <c r="E46" t="s">
        <v>91</v>
      </c>
      <c r="F46" t="s">
        <v>151</v>
      </c>
      <c r="G46" s="2" t="str">
        <f t="shared" si="0"/>
        <v>1959</v>
      </c>
      <c r="H46" t="s">
        <v>152</v>
      </c>
      <c r="I46" t="str">
        <f>VLOOKUP(RawData!H46,PadCountry[],2)</f>
        <v>United States</v>
      </c>
      <c r="J46" t="str">
        <f>VLOOKUP(I46,CountryGeoLoc[],3)</f>
        <v>37.09024</v>
      </c>
      <c r="K46" t="str">
        <f>VLOOKUP(I46,CountryGeoLoc[],4)</f>
        <v>-95.712891</v>
      </c>
    </row>
    <row r="47" spans="1:11" x14ac:dyDescent="0.3">
      <c r="A47" t="s">
        <v>153</v>
      </c>
      <c r="B47" t="s">
        <v>8</v>
      </c>
      <c r="C47" t="s">
        <v>117</v>
      </c>
      <c r="D47" t="s">
        <v>118</v>
      </c>
      <c r="E47" t="s">
        <v>154</v>
      </c>
      <c r="F47" t="s">
        <v>155</v>
      </c>
      <c r="G47" s="2" t="str">
        <f t="shared" si="0"/>
        <v>1959</v>
      </c>
      <c r="H47" t="s">
        <v>139</v>
      </c>
      <c r="I47" t="str">
        <f>VLOOKUP(RawData!H47,PadCountry[],2)</f>
        <v>United States</v>
      </c>
      <c r="J47" t="str">
        <f>VLOOKUP(I47,CountryGeoLoc[],3)</f>
        <v>37.09024</v>
      </c>
      <c r="K47" t="str">
        <f>VLOOKUP(I47,CountryGeoLoc[],4)</f>
        <v>-95.712891</v>
      </c>
    </row>
    <row r="48" spans="1:11" x14ac:dyDescent="0.3">
      <c r="A48" t="s">
        <v>156</v>
      </c>
      <c r="B48" t="s">
        <v>18</v>
      </c>
      <c r="C48" t="s">
        <v>100</v>
      </c>
      <c r="D48" t="s">
        <v>157</v>
      </c>
      <c r="E48" t="s">
        <v>158</v>
      </c>
      <c r="F48" t="s">
        <v>159</v>
      </c>
      <c r="G48" s="2" t="str">
        <f t="shared" si="0"/>
        <v>1959</v>
      </c>
      <c r="H48" t="s">
        <v>160</v>
      </c>
      <c r="I48" t="str">
        <f>VLOOKUP(RawData!H48,PadCountry[],2)</f>
        <v>United States</v>
      </c>
      <c r="J48" t="str">
        <f>VLOOKUP(I48,CountryGeoLoc[],3)</f>
        <v>37.09024</v>
      </c>
      <c r="K48" t="str">
        <f>VLOOKUP(I48,CountryGeoLoc[],4)</f>
        <v>-95.712891</v>
      </c>
    </row>
    <row r="49" spans="1:11" x14ac:dyDescent="0.3">
      <c r="A49" t="s">
        <v>161</v>
      </c>
      <c r="B49" t="s">
        <v>162</v>
      </c>
      <c r="C49" t="s">
        <v>100</v>
      </c>
      <c r="D49" t="s">
        <v>163</v>
      </c>
      <c r="E49" t="s">
        <v>164</v>
      </c>
      <c r="F49" t="s">
        <v>165</v>
      </c>
      <c r="G49" s="2" t="str">
        <f t="shared" si="0"/>
        <v>1959</v>
      </c>
      <c r="H49" t="s">
        <v>166</v>
      </c>
      <c r="I49" t="str">
        <f>VLOOKUP(RawData!H49,PadCountry[],2)</f>
        <v>United States</v>
      </c>
      <c r="J49" t="str">
        <f>VLOOKUP(I49,CountryGeoLoc[],3)</f>
        <v>37.09024</v>
      </c>
      <c r="K49" t="str">
        <f>VLOOKUP(I49,CountryGeoLoc[],4)</f>
        <v>-95.712891</v>
      </c>
    </row>
    <row r="50" spans="1:11" x14ac:dyDescent="0.3">
      <c r="A50" t="s">
        <v>167</v>
      </c>
      <c r="B50" t="s">
        <v>8</v>
      </c>
      <c r="C50" t="s">
        <v>9</v>
      </c>
      <c r="D50" t="s">
        <v>80</v>
      </c>
      <c r="E50" t="s">
        <v>168</v>
      </c>
      <c r="F50" t="s">
        <v>169</v>
      </c>
      <c r="G50" s="2" t="str">
        <f t="shared" si="0"/>
        <v>1959</v>
      </c>
      <c r="H50" t="s">
        <v>13</v>
      </c>
      <c r="I50" t="str">
        <f>VLOOKUP(RawData!H50,PadCountry[],2)</f>
        <v>Kazakhstan</v>
      </c>
      <c r="J50" t="str">
        <f>VLOOKUP(I50,CountryGeoLoc[],3)</f>
        <v>48.019573</v>
      </c>
      <c r="K50" t="str">
        <f>VLOOKUP(I50,CountryGeoLoc[],4)</f>
        <v>66.923684</v>
      </c>
    </row>
    <row r="51" spans="1:11" x14ac:dyDescent="0.3">
      <c r="A51" t="s">
        <v>170</v>
      </c>
      <c r="B51" t="s">
        <v>18</v>
      </c>
      <c r="C51" t="s">
        <v>117</v>
      </c>
      <c r="D51" t="s">
        <v>171</v>
      </c>
      <c r="E51" t="s">
        <v>172</v>
      </c>
      <c r="F51" t="s">
        <v>173</v>
      </c>
      <c r="G51" s="2" t="str">
        <f t="shared" si="0"/>
        <v>1959</v>
      </c>
      <c r="H51" t="s">
        <v>63</v>
      </c>
      <c r="I51" t="str">
        <f>VLOOKUP(RawData!H51,PadCountry[],2)</f>
        <v>United States</v>
      </c>
      <c r="J51" t="str">
        <f>VLOOKUP(I51,CountryGeoLoc[],3)</f>
        <v>37.09024</v>
      </c>
      <c r="K51" t="str">
        <f>VLOOKUP(I51,CountryGeoLoc[],4)</f>
        <v>-95.712891</v>
      </c>
    </row>
    <row r="52" spans="1:11" x14ac:dyDescent="0.3">
      <c r="A52" t="s">
        <v>174</v>
      </c>
      <c r="B52" t="s">
        <v>8</v>
      </c>
      <c r="C52" t="s">
        <v>19</v>
      </c>
      <c r="D52" t="s">
        <v>20</v>
      </c>
      <c r="E52" t="s">
        <v>175</v>
      </c>
      <c r="F52" t="s">
        <v>176</v>
      </c>
      <c r="G52" s="2" t="str">
        <f t="shared" si="0"/>
        <v>1959</v>
      </c>
      <c r="H52" t="s">
        <v>22</v>
      </c>
      <c r="I52" t="str">
        <f>VLOOKUP(RawData!H52,PadCountry[],2)</f>
        <v>United States</v>
      </c>
      <c r="J52" t="str">
        <f>VLOOKUP(I52,CountryGeoLoc[],3)</f>
        <v>37.09024</v>
      </c>
      <c r="K52" t="str">
        <f>VLOOKUP(I52,CountryGeoLoc[],4)</f>
        <v>-95.712891</v>
      </c>
    </row>
    <row r="53" spans="1:11" x14ac:dyDescent="0.3">
      <c r="A53" t="s">
        <v>177</v>
      </c>
      <c r="B53" t="s">
        <v>8</v>
      </c>
      <c r="C53" t="s">
        <v>9</v>
      </c>
      <c r="D53" t="s">
        <v>80</v>
      </c>
      <c r="E53" t="s">
        <v>178</v>
      </c>
      <c r="F53" t="s">
        <v>179</v>
      </c>
      <c r="G53" s="2" t="str">
        <f t="shared" si="0"/>
        <v>1959</v>
      </c>
      <c r="H53" t="s">
        <v>13</v>
      </c>
      <c r="I53" t="str">
        <f>VLOOKUP(RawData!H53,PadCountry[],2)</f>
        <v>Kazakhstan</v>
      </c>
      <c r="J53" t="str">
        <f>VLOOKUP(I53,CountryGeoLoc[],3)</f>
        <v>48.019573</v>
      </c>
      <c r="K53" t="str">
        <f>VLOOKUP(I53,CountryGeoLoc[],4)</f>
        <v>66.923684</v>
      </c>
    </row>
    <row r="54" spans="1:11" x14ac:dyDescent="0.3">
      <c r="A54" t="s">
        <v>180</v>
      </c>
      <c r="B54" t="s">
        <v>162</v>
      </c>
      <c r="C54" t="s">
        <v>100</v>
      </c>
      <c r="D54" t="s">
        <v>157</v>
      </c>
      <c r="E54" t="s">
        <v>181</v>
      </c>
      <c r="F54" t="s">
        <v>182</v>
      </c>
      <c r="G54" s="2" t="str">
        <f t="shared" si="0"/>
        <v>1959</v>
      </c>
      <c r="H54" t="s">
        <v>160</v>
      </c>
      <c r="I54" t="str">
        <f>VLOOKUP(RawData!H54,PadCountry[],2)</f>
        <v>United States</v>
      </c>
      <c r="J54" t="str">
        <f>VLOOKUP(I54,CountryGeoLoc[],3)</f>
        <v>37.09024</v>
      </c>
      <c r="K54" t="str">
        <f>VLOOKUP(I54,CountryGeoLoc[],4)</f>
        <v>-95.712891</v>
      </c>
    </row>
    <row r="55" spans="1:11" x14ac:dyDescent="0.3">
      <c r="A55" t="s">
        <v>183</v>
      </c>
      <c r="B55" t="s">
        <v>8</v>
      </c>
      <c r="C55" t="s">
        <v>100</v>
      </c>
      <c r="D55" t="s">
        <v>101</v>
      </c>
      <c r="E55" t="s">
        <v>184</v>
      </c>
      <c r="F55" t="s">
        <v>185</v>
      </c>
      <c r="G55" s="2" t="str">
        <f t="shared" si="0"/>
        <v>1959</v>
      </c>
      <c r="H55" t="s">
        <v>55</v>
      </c>
      <c r="I55" t="str">
        <f>VLOOKUP(RawData!H55,PadCountry[],2)</f>
        <v>United States</v>
      </c>
      <c r="J55" t="str">
        <f>VLOOKUP(I55,CountryGeoLoc[],3)</f>
        <v>37.09024</v>
      </c>
      <c r="K55" t="str">
        <f>VLOOKUP(I55,CountryGeoLoc[],4)</f>
        <v>-95.712891</v>
      </c>
    </row>
    <row r="56" spans="1:11" x14ac:dyDescent="0.3">
      <c r="A56" t="s">
        <v>186</v>
      </c>
      <c r="B56" t="s">
        <v>162</v>
      </c>
      <c r="C56" t="s">
        <v>100</v>
      </c>
      <c r="D56" t="s">
        <v>157</v>
      </c>
      <c r="E56" t="s">
        <v>187</v>
      </c>
      <c r="F56" t="s">
        <v>188</v>
      </c>
      <c r="G56" s="2" t="str">
        <f t="shared" si="0"/>
        <v>1959</v>
      </c>
      <c r="H56" t="s">
        <v>160</v>
      </c>
      <c r="I56" t="str">
        <f>VLOOKUP(RawData!H56,PadCountry[],2)</f>
        <v>United States</v>
      </c>
      <c r="J56" t="str">
        <f>VLOOKUP(I56,CountryGeoLoc[],3)</f>
        <v>37.09024</v>
      </c>
      <c r="K56" t="str">
        <f>VLOOKUP(I56,CountryGeoLoc[],4)</f>
        <v>-95.712891</v>
      </c>
    </row>
    <row r="57" spans="1:11" x14ac:dyDescent="0.3">
      <c r="A57" t="s">
        <v>189</v>
      </c>
      <c r="B57" t="s">
        <v>8</v>
      </c>
      <c r="C57" t="s">
        <v>117</v>
      </c>
      <c r="D57" t="s">
        <v>118</v>
      </c>
      <c r="E57" t="s">
        <v>190</v>
      </c>
      <c r="F57" t="s">
        <v>191</v>
      </c>
      <c r="G57" s="2" t="str">
        <f t="shared" si="0"/>
        <v>1959</v>
      </c>
      <c r="H57" t="s">
        <v>121</v>
      </c>
      <c r="I57" t="str">
        <f>VLOOKUP(RawData!H57,PadCountry[],2)</f>
        <v>United States</v>
      </c>
      <c r="J57" t="str">
        <f>VLOOKUP(I57,CountryGeoLoc[],3)</f>
        <v>37.09024</v>
      </c>
      <c r="K57" t="str">
        <f>VLOOKUP(I57,CountryGeoLoc[],4)</f>
        <v>-95.712891</v>
      </c>
    </row>
    <row r="58" spans="1:11" x14ac:dyDescent="0.3">
      <c r="A58" t="s">
        <v>192</v>
      </c>
      <c r="B58" t="s">
        <v>8</v>
      </c>
      <c r="C58" t="s">
        <v>117</v>
      </c>
      <c r="D58" t="s">
        <v>118</v>
      </c>
      <c r="E58" t="s">
        <v>193</v>
      </c>
      <c r="F58" t="s">
        <v>194</v>
      </c>
      <c r="G58" s="2" t="str">
        <f t="shared" si="0"/>
        <v>1959</v>
      </c>
      <c r="H58" t="s">
        <v>139</v>
      </c>
      <c r="I58" t="str">
        <f>VLOOKUP(RawData!H58,PadCountry[],2)</f>
        <v>United States</v>
      </c>
      <c r="J58" t="str">
        <f>VLOOKUP(I58,CountryGeoLoc[],3)</f>
        <v>37.09024</v>
      </c>
      <c r="K58" t="str">
        <f>VLOOKUP(I58,CountryGeoLoc[],4)</f>
        <v>-95.712891</v>
      </c>
    </row>
    <row r="59" spans="1:11" x14ac:dyDescent="0.3">
      <c r="A59" t="s">
        <v>195</v>
      </c>
      <c r="B59" t="s">
        <v>18</v>
      </c>
      <c r="C59" t="s">
        <v>117</v>
      </c>
      <c r="D59" t="s">
        <v>196</v>
      </c>
      <c r="E59" t="s">
        <v>197</v>
      </c>
      <c r="F59" t="s">
        <v>198</v>
      </c>
      <c r="G59" s="2" t="str">
        <f t="shared" si="0"/>
        <v>1959</v>
      </c>
      <c r="H59" t="s">
        <v>166</v>
      </c>
      <c r="I59" t="str">
        <f>VLOOKUP(RawData!H59,PadCountry[],2)</f>
        <v>United States</v>
      </c>
      <c r="J59" t="str">
        <f>VLOOKUP(I59,CountryGeoLoc[],3)</f>
        <v>37.09024</v>
      </c>
      <c r="K59" t="str">
        <f>VLOOKUP(I59,CountryGeoLoc[],4)</f>
        <v>-95.712891</v>
      </c>
    </row>
    <row r="60" spans="1:11" x14ac:dyDescent="0.3">
      <c r="A60" t="s">
        <v>199</v>
      </c>
      <c r="B60" t="s">
        <v>8</v>
      </c>
      <c r="C60" t="s">
        <v>100</v>
      </c>
      <c r="D60" t="s">
        <v>157</v>
      </c>
      <c r="E60" t="s">
        <v>200</v>
      </c>
      <c r="F60" t="s">
        <v>201</v>
      </c>
      <c r="G60" s="2" t="str">
        <f t="shared" si="0"/>
        <v>1959</v>
      </c>
      <c r="H60" t="s">
        <v>160</v>
      </c>
      <c r="I60" t="str">
        <f>VLOOKUP(RawData!H60,PadCountry[],2)</f>
        <v>United States</v>
      </c>
      <c r="J60" t="str">
        <f>VLOOKUP(I60,CountryGeoLoc[],3)</f>
        <v>37.09024</v>
      </c>
      <c r="K60" t="str">
        <f>VLOOKUP(I60,CountryGeoLoc[],4)</f>
        <v>-95.712891</v>
      </c>
    </row>
    <row r="61" spans="1:11" x14ac:dyDescent="0.3">
      <c r="A61" t="s">
        <v>202</v>
      </c>
      <c r="B61" t="s">
        <v>8</v>
      </c>
      <c r="C61" t="s">
        <v>100</v>
      </c>
      <c r="D61" t="s">
        <v>157</v>
      </c>
      <c r="E61" t="s">
        <v>203</v>
      </c>
      <c r="F61" t="s">
        <v>204</v>
      </c>
      <c r="G61" s="2" t="str">
        <f t="shared" si="0"/>
        <v>1960</v>
      </c>
      <c r="H61" t="s">
        <v>160</v>
      </c>
      <c r="I61" t="str">
        <f>VLOOKUP(RawData!H61,PadCountry[],2)</f>
        <v>United States</v>
      </c>
      <c r="J61" t="str">
        <f>VLOOKUP(I61,CountryGeoLoc[],3)</f>
        <v>37.09024</v>
      </c>
      <c r="K61" t="str">
        <f>VLOOKUP(I61,CountryGeoLoc[],4)</f>
        <v>-95.712891</v>
      </c>
    </row>
    <row r="62" spans="1:11" x14ac:dyDescent="0.3">
      <c r="A62" t="s">
        <v>205</v>
      </c>
      <c r="B62" t="s">
        <v>18</v>
      </c>
      <c r="C62" t="s">
        <v>117</v>
      </c>
      <c r="D62" t="s">
        <v>118</v>
      </c>
      <c r="E62" t="s">
        <v>206</v>
      </c>
      <c r="F62" t="s">
        <v>207</v>
      </c>
      <c r="G62" s="2" t="str">
        <f t="shared" si="0"/>
        <v>1960</v>
      </c>
      <c r="H62" t="s">
        <v>121</v>
      </c>
      <c r="I62" t="str">
        <f>VLOOKUP(RawData!H62,PadCountry[],2)</f>
        <v>United States</v>
      </c>
      <c r="J62" t="str">
        <f>VLOOKUP(I62,CountryGeoLoc[],3)</f>
        <v>37.09024</v>
      </c>
      <c r="K62" t="str">
        <f>VLOOKUP(I62,CountryGeoLoc[],4)</f>
        <v>-95.712891</v>
      </c>
    </row>
    <row r="63" spans="1:11" x14ac:dyDescent="0.3">
      <c r="A63" t="s">
        <v>208</v>
      </c>
      <c r="B63" t="s">
        <v>18</v>
      </c>
      <c r="C63" t="s">
        <v>117</v>
      </c>
      <c r="D63" t="s">
        <v>118</v>
      </c>
      <c r="E63" t="s">
        <v>209</v>
      </c>
      <c r="F63" t="s">
        <v>210</v>
      </c>
      <c r="G63" s="2" t="str">
        <f t="shared" si="0"/>
        <v>1960</v>
      </c>
      <c r="H63" t="s">
        <v>139</v>
      </c>
      <c r="I63" t="str">
        <f>VLOOKUP(RawData!H63,PadCountry[],2)</f>
        <v>United States</v>
      </c>
      <c r="J63" t="str">
        <f>VLOOKUP(I63,CountryGeoLoc[],3)</f>
        <v>37.09024</v>
      </c>
      <c r="K63" t="str">
        <f>VLOOKUP(I63,CountryGeoLoc[],4)</f>
        <v>-95.712891</v>
      </c>
    </row>
    <row r="64" spans="1:11" x14ac:dyDescent="0.3">
      <c r="A64" t="s">
        <v>211</v>
      </c>
      <c r="B64" t="s">
        <v>18</v>
      </c>
      <c r="C64" t="s">
        <v>117</v>
      </c>
      <c r="D64" t="s">
        <v>212</v>
      </c>
      <c r="E64" t="s">
        <v>213</v>
      </c>
      <c r="F64" t="s">
        <v>214</v>
      </c>
      <c r="G64" s="2" t="str">
        <f t="shared" si="0"/>
        <v>1960</v>
      </c>
      <c r="H64" t="s">
        <v>166</v>
      </c>
      <c r="I64" t="str">
        <f>VLOOKUP(RawData!H64,PadCountry[],2)</f>
        <v>United States</v>
      </c>
      <c r="J64" t="str">
        <f>VLOOKUP(I64,CountryGeoLoc[],3)</f>
        <v>37.09024</v>
      </c>
      <c r="K64" t="str">
        <f>VLOOKUP(I64,CountryGeoLoc[],4)</f>
        <v>-95.712891</v>
      </c>
    </row>
    <row r="65" spans="1:11" x14ac:dyDescent="0.3">
      <c r="A65" t="s">
        <v>215</v>
      </c>
      <c r="B65" t="s">
        <v>8</v>
      </c>
      <c r="C65" t="s">
        <v>117</v>
      </c>
      <c r="D65" t="s">
        <v>216</v>
      </c>
      <c r="E65" t="s">
        <v>217</v>
      </c>
      <c r="F65" t="s">
        <v>218</v>
      </c>
      <c r="G65" s="2" t="str">
        <f t="shared" si="0"/>
        <v>1960</v>
      </c>
      <c r="H65" t="s">
        <v>63</v>
      </c>
      <c r="I65" t="str">
        <f>VLOOKUP(RawData!H65,PadCountry[],2)</f>
        <v>United States</v>
      </c>
      <c r="J65" t="str">
        <f>VLOOKUP(I65,CountryGeoLoc[],3)</f>
        <v>37.09024</v>
      </c>
      <c r="K65" t="str">
        <f>VLOOKUP(I65,CountryGeoLoc[],4)</f>
        <v>-95.712891</v>
      </c>
    </row>
    <row r="66" spans="1:11" x14ac:dyDescent="0.3">
      <c r="A66" t="s">
        <v>219</v>
      </c>
      <c r="B66" t="s">
        <v>18</v>
      </c>
      <c r="C66" t="s">
        <v>100</v>
      </c>
      <c r="D66" t="s">
        <v>101</v>
      </c>
      <c r="E66" t="s">
        <v>220</v>
      </c>
      <c r="F66" t="s">
        <v>221</v>
      </c>
      <c r="G66" s="2" t="str">
        <f t="shared" si="0"/>
        <v>1960</v>
      </c>
      <c r="H66" t="s">
        <v>152</v>
      </c>
      <c r="I66" t="str">
        <f>VLOOKUP(RawData!H66,PadCountry[],2)</f>
        <v>United States</v>
      </c>
      <c r="J66" t="str">
        <f>VLOOKUP(I66,CountryGeoLoc[],3)</f>
        <v>37.09024</v>
      </c>
      <c r="K66" t="str">
        <f>VLOOKUP(I66,CountryGeoLoc[],4)</f>
        <v>-95.712891</v>
      </c>
    </row>
    <row r="67" spans="1:11" x14ac:dyDescent="0.3">
      <c r="A67" t="s">
        <v>222</v>
      </c>
      <c r="B67" t="s">
        <v>8</v>
      </c>
      <c r="C67" t="s">
        <v>117</v>
      </c>
      <c r="D67" t="s">
        <v>171</v>
      </c>
      <c r="E67" t="s">
        <v>223</v>
      </c>
      <c r="F67" t="s">
        <v>224</v>
      </c>
      <c r="G67" s="2" t="str">
        <f t="shared" ref="G67:G130" si="1">MID(F67,7,4)</f>
        <v>1960</v>
      </c>
      <c r="H67" t="s">
        <v>63</v>
      </c>
      <c r="I67" t="str">
        <f>VLOOKUP(RawData!H67,PadCountry[],2)</f>
        <v>United States</v>
      </c>
      <c r="J67" t="str">
        <f>VLOOKUP(I67,CountryGeoLoc[],3)</f>
        <v>37.09024</v>
      </c>
      <c r="K67" t="str">
        <f>VLOOKUP(I67,CountryGeoLoc[],4)</f>
        <v>-95.712891</v>
      </c>
    </row>
    <row r="68" spans="1:11" x14ac:dyDescent="0.3">
      <c r="A68" t="s">
        <v>225</v>
      </c>
      <c r="B68" t="s">
        <v>8</v>
      </c>
      <c r="C68" t="s">
        <v>117</v>
      </c>
      <c r="D68" t="s">
        <v>226</v>
      </c>
      <c r="E68" t="s">
        <v>227</v>
      </c>
      <c r="F68" t="s">
        <v>228</v>
      </c>
      <c r="G68" s="2" t="str">
        <f t="shared" si="1"/>
        <v>1960</v>
      </c>
      <c r="H68" t="s">
        <v>229</v>
      </c>
      <c r="I68" t="str">
        <f>VLOOKUP(RawData!H68,PadCountry[],2)</f>
        <v>United States</v>
      </c>
      <c r="J68" t="str">
        <f>VLOOKUP(I68,CountryGeoLoc[],3)</f>
        <v>37.09024</v>
      </c>
      <c r="K68" t="str">
        <f>VLOOKUP(I68,CountryGeoLoc[],4)</f>
        <v>-95.712891</v>
      </c>
    </row>
    <row r="69" spans="1:11" x14ac:dyDescent="0.3">
      <c r="A69" t="s">
        <v>230</v>
      </c>
      <c r="B69" t="s">
        <v>18</v>
      </c>
      <c r="C69" t="s">
        <v>9</v>
      </c>
      <c r="D69" t="s">
        <v>80</v>
      </c>
      <c r="E69" t="s">
        <v>231</v>
      </c>
      <c r="F69" t="s">
        <v>232</v>
      </c>
      <c r="G69" s="2" t="str">
        <f t="shared" si="1"/>
        <v>1960</v>
      </c>
      <c r="H69" t="s">
        <v>13</v>
      </c>
      <c r="I69" t="str">
        <f>VLOOKUP(RawData!H69,PadCountry[],2)</f>
        <v>Kazakhstan</v>
      </c>
      <c r="J69" t="str">
        <f>VLOOKUP(I69,CountryGeoLoc[],3)</f>
        <v>48.019573</v>
      </c>
      <c r="K69" t="str">
        <f>VLOOKUP(I69,CountryGeoLoc[],4)</f>
        <v>66.923684</v>
      </c>
    </row>
    <row r="70" spans="1:11" x14ac:dyDescent="0.3">
      <c r="A70" t="s">
        <v>233</v>
      </c>
      <c r="B70" t="s">
        <v>8</v>
      </c>
      <c r="C70" t="s">
        <v>117</v>
      </c>
      <c r="D70" t="s">
        <v>118</v>
      </c>
      <c r="E70" t="s">
        <v>234</v>
      </c>
      <c r="F70" t="s">
        <v>235</v>
      </c>
      <c r="G70" s="2" t="str">
        <f t="shared" si="1"/>
        <v>1960</v>
      </c>
      <c r="H70" t="s">
        <v>139</v>
      </c>
      <c r="I70" t="str">
        <f>VLOOKUP(RawData!H70,PadCountry[],2)</f>
        <v>United States</v>
      </c>
      <c r="J70" t="str">
        <f>VLOOKUP(I70,CountryGeoLoc[],3)</f>
        <v>37.09024</v>
      </c>
      <c r="K70" t="str">
        <f>VLOOKUP(I70,CountryGeoLoc[],4)</f>
        <v>-95.712891</v>
      </c>
    </row>
    <row r="71" spans="1:11" x14ac:dyDescent="0.3">
      <c r="A71" t="s">
        <v>236</v>
      </c>
      <c r="B71" t="s">
        <v>18</v>
      </c>
      <c r="C71" t="s">
        <v>9</v>
      </c>
      <c r="D71" t="s">
        <v>80</v>
      </c>
      <c r="E71" t="s">
        <v>237</v>
      </c>
      <c r="F71" t="s">
        <v>238</v>
      </c>
      <c r="G71" s="2" t="str">
        <f t="shared" si="1"/>
        <v>1960</v>
      </c>
      <c r="H71" t="s">
        <v>13</v>
      </c>
      <c r="I71" t="str">
        <f>VLOOKUP(RawData!H71,PadCountry[],2)</f>
        <v>Kazakhstan</v>
      </c>
      <c r="J71" t="str">
        <f>VLOOKUP(I71,CountryGeoLoc[],3)</f>
        <v>48.019573</v>
      </c>
      <c r="K71" t="str">
        <f>VLOOKUP(I71,CountryGeoLoc[],4)</f>
        <v>66.923684</v>
      </c>
    </row>
    <row r="72" spans="1:11" x14ac:dyDescent="0.3">
      <c r="A72" t="s">
        <v>239</v>
      </c>
      <c r="B72" t="s">
        <v>18</v>
      </c>
      <c r="C72" t="s">
        <v>117</v>
      </c>
      <c r="D72" t="s">
        <v>240</v>
      </c>
      <c r="E72" t="s">
        <v>241</v>
      </c>
      <c r="F72" t="s">
        <v>242</v>
      </c>
      <c r="G72" s="2" t="str">
        <f t="shared" si="1"/>
        <v>1960</v>
      </c>
      <c r="H72" t="s">
        <v>63</v>
      </c>
      <c r="I72" t="str">
        <f>VLOOKUP(RawData!H72,PadCountry[],2)</f>
        <v>United States</v>
      </c>
      <c r="J72" t="str">
        <f>VLOOKUP(I72,CountryGeoLoc[],3)</f>
        <v>37.09024</v>
      </c>
      <c r="K72" t="str">
        <f>VLOOKUP(I72,CountryGeoLoc[],4)</f>
        <v>-95.712891</v>
      </c>
    </row>
    <row r="73" spans="1:11" x14ac:dyDescent="0.3">
      <c r="A73" t="s">
        <v>243</v>
      </c>
      <c r="B73" t="s">
        <v>8</v>
      </c>
      <c r="C73" t="s">
        <v>9</v>
      </c>
      <c r="D73" t="s">
        <v>244</v>
      </c>
      <c r="E73" t="s">
        <v>245</v>
      </c>
      <c r="F73" t="s">
        <v>246</v>
      </c>
      <c r="G73" s="2" t="str">
        <f t="shared" si="1"/>
        <v>1960</v>
      </c>
      <c r="H73" t="s">
        <v>13</v>
      </c>
      <c r="I73" t="str">
        <f>VLOOKUP(RawData!H73,PadCountry[],2)</f>
        <v>Kazakhstan</v>
      </c>
      <c r="J73" t="str">
        <f>VLOOKUP(I73,CountryGeoLoc[],3)</f>
        <v>48.019573</v>
      </c>
      <c r="K73" t="str">
        <f>VLOOKUP(I73,CountryGeoLoc[],4)</f>
        <v>66.923684</v>
      </c>
    </row>
    <row r="74" spans="1:11" x14ac:dyDescent="0.3">
      <c r="A74" t="s">
        <v>247</v>
      </c>
      <c r="B74" t="s">
        <v>8</v>
      </c>
      <c r="C74" t="s">
        <v>117</v>
      </c>
      <c r="D74" t="s">
        <v>212</v>
      </c>
      <c r="E74" t="s">
        <v>248</v>
      </c>
      <c r="F74" t="s">
        <v>249</v>
      </c>
      <c r="G74" s="2" t="str">
        <f t="shared" si="1"/>
        <v>1960</v>
      </c>
      <c r="H74" t="s">
        <v>166</v>
      </c>
      <c r="I74" t="str">
        <f>VLOOKUP(RawData!H74,PadCountry[],2)</f>
        <v>United States</v>
      </c>
      <c r="J74" t="str">
        <f>VLOOKUP(I74,CountryGeoLoc[],3)</f>
        <v>37.09024</v>
      </c>
      <c r="K74" t="str">
        <f>VLOOKUP(I74,CountryGeoLoc[],4)</f>
        <v>-95.712891</v>
      </c>
    </row>
    <row r="75" spans="1:11" x14ac:dyDescent="0.3">
      <c r="A75" t="s">
        <v>250</v>
      </c>
      <c r="B75" t="s">
        <v>8</v>
      </c>
      <c r="C75" t="s">
        <v>117</v>
      </c>
      <c r="D75" t="s">
        <v>226</v>
      </c>
      <c r="E75" t="s">
        <v>251</v>
      </c>
      <c r="F75" t="s">
        <v>252</v>
      </c>
      <c r="G75" s="2" t="str">
        <f t="shared" si="1"/>
        <v>1960</v>
      </c>
      <c r="H75" t="s">
        <v>229</v>
      </c>
      <c r="I75" t="str">
        <f>VLOOKUP(RawData!H75,PadCountry[],2)</f>
        <v>United States</v>
      </c>
      <c r="J75" t="str">
        <f>VLOOKUP(I75,CountryGeoLoc[],3)</f>
        <v>37.09024</v>
      </c>
      <c r="K75" t="str">
        <f>VLOOKUP(I75,CountryGeoLoc[],4)</f>
        <v>-95.712891</v>
      </c>
    </row>
    <row r="76" spans="1:11" x14ac:dyDescent="0.3">
      <c r="A76" t="s">
        <v>253</v>
      </c>
      <c r="B76" t="s">
        <v>18</v>
      </c>
      <c r="C76" t="s">
        <v>117</v>
      </c>
      <c r="D76" t="s">
        <v>118</v>
      </c>
      <c r="E76" t="s">
        <v>254</v>
      </c>
      <c r="F76" t="s">
        <v>255</v>
      </c>
      <c r="G76" s="2" t="str">
        <f t="shared" si="1"/>
        <v>1960</v>
      </c>
      <c r="H76" t="s">
        <v>121</v>
      </c>
      <c r="I76" t="str">
        <f>VLOOKUP(RawData!H76,PadCountry[],2)</f>
        <v>United States</v>
      </c>
      <c r="J76" t="str">
        <f>VLOOKUP(I76,CountryGeoLoc[],3)</f>
        <v>37.09024</v>
      </c>
      <c r="K76" t="str">
        <f>VLOOKUP(I76,CountryGeoLoc[],4)</f>
        <v>-95.712891</v>
      </c>
    </row>
    <row r="77" spans="1:11" x14ac:dyDescent="0.3">
      <c r="A77" t="s">
        <v>256</v>
      </c>
      <c r="B77" t="s">
        <v>18</v>
      </c>
      <c r="C77" t="s">
        <v>9</v>
      </c>
      <c r="D77" t="s">
        <v>244</v>
      </c>
      <c r="E77" t="s">
        <v>257</v>
      </c>
      <c r="F77" t="s">
        <v>258</v>
      </c>
      <c r="G77" s="2" t="str">
        <f t="shared" si="1"/>
        <v>1960</v>
      </c>
      <c r="H77" t="s">
        <v>13</v>
      </c>
      <c r="I77" t="str">
        <f>VLOOKUP(RawData!H77,PadCountry[],2)</f>
        <v>Kazakhstan</v>
      </c>
      <c r="J77" t="str">
        <f>VLOOKUP(I77,CountryGeoLoc[],3)</f>
        <v>48.019573</v>
      </c>
      <c r="K77" t="str">
        <f>VLOOKUP(I77,CountryGeoLoc[],4)</f>
        <v>66.923684</v>
      </c>
    </row>
    <row r="78" spans="1:11" x14ac:dyDescent="0.3">
      <c r="A78" t="s">
        <v>259</v>
      </c>
      <c r="B78" t="s">
        <v>18</v>
      </c>
      <c r="C78" t="s">
        <v>100</v>
      </c>
      <c r="D78" t="s">
        <v>163</v>
      </c>
      <c r="E78" t="s">
        <v>260</v>
      </c>
      <c r="F78" t="s">
        <v>261</v>
      </c>
      <c r="G78" s="2" t="str">
        <f t="shared" si="1"/>
        <v>1960</v>
      </c>
      <c r="H78" t="s">
        <v>166</v>
      </c>
      <c r="I78" t="str">
        <f>VLOOKUP(RawData!H78,PadCountry[],2)</f>
        <v>United States</v>
      </c>
      <c r="J78" t="str">
        <f>VLOOKUP(I78,CountryGeoLoc[],3)</f>
        <v>37.09024</v>
      </c>
      <c r="K78" t="str">
        <f>VLOOKUP(I78,CountryGeoLoc[],4)</f>
        <v>-95.712891</v>
      </c>
    </row>
    <row r="79" spans="1:11" x14ac:dyDescent="0.3">
      <c r="A79" t="s">
        <v>262</v>
      </c>
      <c r="B79" t="s">
        <v>8</v>
      </c>
      <c r="C79" t="s">
        <v>117</v>
      </c>
      <c r="D79" t="s">
        <v>118</v>
      </c>
      <c r="E79" t="s">
        <v>263</v>
      </c>
      <c r="F79" t="s">
        <v>264</v>
      </c>
      <c r="G79" s="2" t="str">
        <f t="shared" si="1"/>
        <v>1960</v>
      </c>
      <c r="H79" t="s">
        <v>139</v>
      </c>
      <c r="I79" t="str">
        <f>VLOOKUP(RawData!H79,PadCountry[],2)</f>
        <v>United States</v>
      </c>
      <c r="J79" t="str">
        <f>VLOOKUP(I79,CountryGeoLoc[],3)</f>
        <v>37.09024</v>
      </c>
      <c r="K79" t="str">
        <f>VLOOKUP(I79,CountryGeoLoc[],4)</f>
        <v>-95.712891</v>
      </c>
    </row>
    <row r="80" spans="1:11" x14ac:dyDescent="0.3">
      <c r="A80" t="s">
        <v>265</v>
      </c>
      <c r="B80" t="s">
        <v>8</v>
      </c>
      <c r="C80" t="s">
        <v>117</v>
      </c>
      <c r="D80" t="s">
        <v>240</v>
      </c>
      <c r="E80" t="s">
        <v>266</v>
      </c>
      <c r="F80" t="s">
        <v>267</v>
      </c>
      <c r="G80" s="2" t="str">
        <f t="shared" si="1"/>
        <v>1960</v>
      </c>
      <c r="H80" t="s">
        <v>63</v>
      </c>
      <c r="I80" t="str">
        <f>VLOOKUP(RawData!H80,PadCountry[],2)</f>
        <v>United States</v>
      </c>
      <c r="J80" t="str">
        <f>VLOOKUP(I80,CountryGeoLoc[],3)</f>
        <v>37.09024</v>
      </c>
      <c r="K80" t="str">
        <f>VLOOKUP(I80,CountryGeoLoc[],4)</f>
        <v>-95.712891</v>
      </c>
    </row>
    <row r="81" spans="1:11" x14ac:dyDescent="0.3">
      <c r="A81" t="s">
        <v>268</v>
      </c>
      <c r="B81" t="s">
        <v>8</v>
      </c>
      <c r="C81" t="s">
        <v>117</v>
      </c>
      <c r="D81" t="s">
        <v>118</v>
      </c>
      <c r="E81" t="s">
        <v>269</v>
      </c>
      <c r="F81" t="s">
        <v>270</v>
      </c>
      <c r="G81" s="2" t="str">
        <f t="shared" si="1"/>
        <v>1960</v>
      </c>
      <c r="H81" t="s">
        <v>121</v>
      </c>
      <c r="I81" t="str">
        <f>VLOOKUP(RawData!H81,PadCountry[],2)</f>
        <v>United States</v>
      </c>
      <c r="J81" t="str">
        <f>VLOOKUP(I81,CountryGeoLoc[],3)</f>
        <v>37.09024</v>
      </c>
      <c r="K81" t="str">
        <f>VLOOKUP(I81,CountryGeoLoc[],4)</f>
        <v>-95.712891</v>
      </c>
    </row>
    <row r="82" spans="1:11" x14ac:dyDescent="0.3">
      <c r="A82" t="s">
        <v>271</v>
      </c>
      <c r="B82" t="s">
        <v>18</v>
      </c>
      <c r="C82" t="s">
        <v>117</v>
      </c>
      <c r="D82" t="s">
        <v>226</v>
      </c>
      <c r="E82" t="s">
        <v>272</v>
      </c>
      <c r="F82" t="s">
        <v>273</v>
      </c>
      <c r="G82" s="2" t="str">
        <f t="shared" si="1"/>
        <v>1960</v>
      </c>
      <c r="H82" t="s">
        <v>229</v>
      </c>
      <c r="I82" t="str">
        <f>VLOOKUP(RawData!H82,PadCountry[],2)</f>
        <v>United States</v>
      </c>
      <c r="J82" t="str">
        <f>VLOOKUP(I82,CountryGeoLoc[],3)</f>
        <v>37.09024</v>
      </c>
      <c r="K82" t="str">
        <f>VLOOKUP(I82,CountryGeoLoc[],4)</f>
        <v>-95.712891</v>
      </c>
    </row>
    <row r="83" spans="1:11" x14ac:dyDescent="0.3">
      <c r="A83" t="s">
        <v>274</v>
      </c>
      <c r="B83" t="s">
        <v>8</v>
      </c>
      <c r="C83" t="s">
        <v>9</v>
      </c>
      <c r="D83" t="s">
        <v>244</v>
      </c>
      <c r="E83" t="s">
        <v>275</v>
      </c>
      <c r="F83" t="s">
        <v>276</v>
      </c>
      <c r="G83" s="2" t="str">
        <f t="shared" si="1"/>
        <v>1960</v>
      </c>
      <c r="H83" t="s">
        <v>13</v>
      </c>
      <c r="I83" t="str">
        <f>VLOOKUP(RawData!H83,PadCountry[],2)</f>
        <v>Kazakhstan</v>
      </c>
      <c r="J83" t="str">
        <f>VLOOKUP(I83,CountryGeoLoc[],3)</f>
        <v>48.019573</v>
      </c>
      <c r="K83" t="str">
        <f>VLOOKUP(I83,CountryGeoLoc[],4)</f>
        <v>66.923684</v>
      </c>
    </row>
    <row r="84" spans="1:11" x14ac:dyDescent="0.3">
      <c r="A84" t="s">
        <v>277</v>
      </c>
      <c r="B84" t="s">
        <v>8</v>
      </c>
      <c r="C84" t="s">
        <v>117</v>
      </c>
      <c r="D84" t="s">
        <v>118</v>
      </c>
      <c r="E84" t="s">
        <v>278</v>
      </c>
      <c r="F84" t="s">
        <v>279</v>
      </c>
      <c r="G84" s="2" t="str">
        <f t="shared" si="1"/>
        <v>1960</v>
      </c>
      <c r="H84" t="s">
        <v>139</v>
      </c>
      <c r="I84" t="str">
        <f>VLOOKUP(RawData!H84,PadCountry[],2)</f>
        <v>United States</v>
      </c>
      <c r="J84" t="str">
        <f>VLOOKUP(I84,CountryGeoLoc[],3)</f>
        <v>37.09024</v>
      </c>
      <c r="K84" t="str">
        <f>VLOOKUP(I84,CountryGeoLoc[],4)</f>
        <v>-95.712891</v>
      </c>
    </row>
    <row r="85" spans="1:11" x14ac:dyDescent="0.3">
      <c r="A85" t="s">
        <v>280</v>
      </c>
      <c r="B85" t="s">
        <v>8</v>
      </c>
      <c r="C85" t="s">
        <v>117</v>
      </c>
      <c r="D85" t="s">
        <v>281</v>
      </c>
      <c r="E85" t="s">
        <v>282</v>
      </c>
      <c r="F85" t="s">
        <v>283</v>
      </c>
      <c r="G85" s="2" t="str">
        <f t="shared" si="1"/>
        <v>1960</v>
      </c>
      <c r="H85" t="s">
        <v>22</v>
      </c>
      <c r="I85" t="str">
        <f>VLOOKUP(RawData!H85,PadCountry[],2)</f>
        <v>United States</v>
      </c>
      <c r="J85" t="str">
        <f>VLOOKUP(I85,CountryGeoLoc[],3)</f>
        <v>37.09024</v>
      </c>
      <c r="K85" t="str">
        <f>VLOOKUP(I85,CountryGeoLoc[],4)</f>
        <v>-95.712891</v>
      </c>
    </row>
    <row r="86" spans="1:11" x14ac:dyDescent="0.3">
      <c r="A86" t="s">
        <v>284</v>
      </c>
      <c r="B86" t="s">
        <v>18</v>
      </c>
      <c r="C86" t="s">
        <v>117</v>
      </c>
      <c r="D86" t="s">
        <v>196</v>
      </c>
      <c r="E86" t="s">
        <v>285</v>
      </c>
      <c r="F86" t="s">
        <v>286</v>
      </c>
      <c r="G86" s="2" t="str">
        <f t="shared" si="1"/>
        <v>1960</v>
      </c>
      <c r="H86" t="s">
        <v>287</v>
      </c>
      <c r="I86" t="str">
        <f>VLOOKUP(RawData!H86,PadCountry[],2)</f>
        <v>United States</v>
      </c>
      <c r="J86" t="str">
        <f>VLOOKUP(I86,CountryGeoLoc[],3)</f>
        <v>37.09024</v>
      </c>
      <c r="K86" t="str">
        <f>VLOOKUP(I86,CountryGeoLoc[],4)</f>
        <v>-95.712891</v>
      </c>
    </row>
    <row r="87" spans="1:11" x14ac:dyDescent="0.3">
      <c r="A87" t="s">
        <v>288</v>
      </c>
      <c r="B87" t="s">
        <v>8</v>
      </c>
      <c r="C87" t="s">
        <v>100</v>
      </c>
      <c r="D87" t="s">
        <v>289</v>
      </c>
      <c r="E87" t="s">
        <v>290</v>
      </c>
      <c r="F87" t="s">
        <v>291</v>
      </c>
      <c r="G87" s="2" t="str">
        <f t="shared" si="1"/>
        <v>1960</v>
      </c>
      <c r="H87" t="s">
        <v>292</v>
      </c>
      <c r="I87" t="str">
        <f>VLOOKUP(RawData!H87,PadCountry[],2)</f>
        <v>United States</v>
      </c>
      <c r="J87" t="str">
        <f>VLOOKUP(I87,CountryGeoLoc[],3)</f>
        <v>37.09024</v>
      </c>
      <c r="K87" t="str">
        <f>VLOOKUP(I87,CountryGeoLoc[],4)</f>
        <v>-95.712891</v>
      </c>
    </row>
    <row r="88" spans="1:11" x14ac:dyDescent="0.3">
      <c r="A88" t="s">
        <v>293</v>
      </c>
      <c r="B88" t="s">
        <v>8</v>
      </c>
      <c r="C88" t="s">
        <v>117</v>
      </c>
      <c r="D88" t="s">
        <v>226</v>
      </c>
      <c r="E88" t="s">
        <v>294</v>
      </c>
      <c r="F88" t="s">
        <v>295</v>
      </c>
      <c r="G88" s="2" t="str">
        <f t="shared" si="1"/>
        <v>1960</v>
      </c>
      <c r="H88" t="s">
        <v>229</v>
      </c>
      <c r="I88" t="str">
        <f>VLOOKUP(RawData!H88,PadCountry[],2)</f>
        <v>United States</v>
      </c>
      <c r="J88" t="str">
        <f>VLOOKUP(I88,CountryGeoLoc[],3)</f>
        <v>37.09024</v>
      </c>
      <c r="K88" t="str">
        <f>VLOOKUP(I88,CountryGeoLoc[],4)</f>
        <v>-95.712891</v>
      </c>
    </row>
    <row r="89" spans="1:11" x14ac:dyDescent="0.3">
      <c r="A89" t="s">
        <v>296</v>
      </c>
      <c r="B89" t="s">
        <v>18</v>
      </c>
      <c r="C89" t="s">
        <v>9</v>
      </c>
      <c r="D89" t="s">
        <v>297</v>
      </c>
      <c r="E89" t="s">
        <v>298</v>
      </c>
      <c r="F89" t="s">
        <v>299</v>
      </c>
      <c r="G89" s="2" t="str">
        <f t="shared" si="1"/>
        <v>1960</v>
      </c>
      <c r="H89" t="s">
        <v>13</v>
      </c>
      <c r="I89" t="str">
        <f>VLOOKUP(RawData!H89,PadCountry[],2)</f>
        <v>Kazakhstan</v>
      </c>
      <c r="J89" t="str">
        <f>VLOOKUP(I89,CountryGeoLoc[],3)</f>
        <v>48.019573</v>
      </c>
      <c r="K89" t="str">
        <f>VLOOKUP(I89,CountryGeoLoc[],4)</f>
        <v>66.923684</v>
      </c>
    </row>
    <row r="90" spans="1:11" x14ac:dyDescent="0.3">
      <c r="A90" t="s">
        <v>300</v>
      </c>
      <c r="B90" t="s">
        <v>18</v>
      </c>
      <c r="C90" t="s">
        <v>117</v>
      </c>
      <c r="D90" t="s">
        <v>212</v>
      </c>
      <c r="E90" t="s">
        <v>301</v>
      </c>
      <c r="F90" t="s">
        <v>302</v>
      </c>
      <c r="G90" s="2" t="str">
        <f t="shared" si="1"/>
        <v>1960</v>
      </c>
      <c r="H90" t="s">
        <v>303</v>
      </c>
      <c r="I90" t="str">
        <f>VLOOKUP(RawData!H90,PadCountry[],2)</f>
        <v>United States</v>
      </c>
      <c r="J90" t="str">
        <f>VLOOKUP(I90,CountryGeoLoc[],3)</f>
        <v>37.09024</v>
      </c>
      <c r="K90" t="str">
        <f>VLOOKUP(I90,CountryGeoLoc[],4)</f>
        <v>-95.712891</v>
      </c>
    </row>
    <row r="91" spans="1:11" x14ac:dyDescent="0.3">
      <c r="A91" t="s">
        <v>304</v>
      </c>
      <c r="B91" t="s">
        <v>18</v>
      </c>
      <c r="C91" t="s">
        <v>9</v>
      </c>
      <c r="D91" t="s">
        <v>297</v>
      </c>
      <c r="E91" t="s">
        <v>305</v>
      </c>
      <c r="F91" t="s">
        <v>306</v>
      </c>
      <c r="G91" s="2" t="str">
        <f t="shared" si="1"/>
        <v>1960</v>
      </c>
      <c r="H91" t="s">
        <v>13</v>
      </c>
      <c r="I91" t="str">
        <f>VLOOKUP(RawData!H91,PadCountry[],2)</f>
        <v>Kazakhstan</v>
      </c>
      <c r="J91" t="str">
        <f>VLOOKUP(I91,CountryGeoLoc[],3)</f>
        <v>48.019573</v>
      </c>
      <c r="K91" t="str">
        <f>VLOOKUP(I91,CountryGeoLoc[],4)</f>
        <v>66.923684</v>
      </c>
    </row>
    <row r="92" spans="1:11" x14ac:dyDescent="0.3">
      <c r="A92" t="s">
        <v>307</v>
      </c>
      <c r="B92" t="s">
        <v>18</v>
      </c>
      <c r="C92" t="s">
        <v>117</v>
      </c>
      <c r="D92" t="s">
        <v>308</v>
      </c>
      <c r="E92" t="s">
        <v>309</v>
      </c>
      <c r="F92" t="s">
        <v>310</v>
      </c>
      <c r="G92" s="2" t="str">
        <f t="shared" si="1"/>
        <v>1960</v>
      </c>
      <c r="H92" t="s">
        <v>121</v>
      </c>
      <c r="I92" t="str">
        <f>VLOOKUP(RawData!H92,PadCountry[],2)</f>
        <v>United States</v>
      </c>
      <c r="J92" t="str">
        <f>VLOOKUP(I92,CountryGeoLoc[],3)</f>
        <v>37.09024</v>
      </c>
      <c r="K92" t="str">
        <f>VLOOKUP(I92,CountryGeoLoc[],4)</f>
        <v>-95.712891</v>
      </c>
    </row>
    <row r="93" spans="1:11" x14ac:dyDescent="0.3">
      <c r="A93" t="s">
        <v>311</v>
      </c>
      <c r="B93" t="s">
        <v>8</v>
      </c>
      <c r="C93" t="s">
        <v>100</v>
      </c>
      <c r="D93" t="s">
        <v>101</v>
      </c>
      <c r="E93" t="s">
        <v>312</v>
      </c>
      <c r="F93" t="s">
        <v>313</v>
      </c>
      <c r="G93" s="2" t="str">
        <f t="shared" si="1"/>
        <v>1960</v>
      </c>
      <c r="H93" t="s">
        <v>152</v>
      </c>
      <c r="I93" t="str">
        <f>VLOOKUP(RawData!H93,PadCountry[],2)</f>
        <v>United States</v>
      </c>
      <c r="J93" t="str">
        <f>VLOOKUP(I93,CountryGeoLoc[],3)</f>
        <v>37.09024</v>
      </c>
      <c r="K93" t="str">
        <f>VLOOKUP(I93,CountryGeoLoc[],4)</f>
        <v>-95.712891</v>
      </c>
    </row>
    <row r="94" spans="1:11" x14ac:dyDescent="0.3">
      <c r="A94" t="s">
        <v>314</v>
      </c>
      <c r="B94" t="s">
        <v>18</v>
      </c>
      <c r="C94" t="s">
        <v>100</v>
      </c>
      <c r="D94" t="s">
        <v>157</v>
      </c>
      <c r="E94" t="s">
        <v>315</v>
      </c>
      <c r="F94" t="s">
        <v>316</v>
      </c>
      <c r="G94" s="2" t="str">
        <f t="shared" si="1"/>
        <v>1960</v>
      </c>
      <c r="H94" t="s">
        <v>160</v>
      </c>
      <c r="I94" t="str">
        <f>VLOOKUP(RawData!H94,PadCountry[],2)</f>
        <v>United States</v>
      </c>
      <c r="J94" t="str">
        <f>VLOOKUP(I94,CountryGeoLoc[],3)</f>
        <v>37.09024</v>
      </c>
      <c r="K94" t="str">
        <f>VLOOKUP(I94,CountryGeoLoc[],4)</f>
        <v>-95.712891</v>
      </c>
    </row>
    <row r="95" spans="1:11" x14ac:dyDescent="0.3">
      <c r="A95" t="s">
        <v>317</v>
      </c>
      <c r="B95" t="s">
        <v>8</v>
      </c>
      <c r="C95" t="s">
        <v>117</v>
      </c>
      <c r="D95" t="s">
        <v>308</v>
      </c>
      <c r="E95" t="s">
        <v>318</v>
      </c>
      <c r="F95" t="s">
        <v>319</v>
      </c>
      <c r="G95" s="2" t="str">
        <f t="shared" si="1"/>
        <v>1960</v>
      </c>
      <c r="H95" t="s">
        <v>139</v>
      </c>
      <c r="I95" t="str">
        <f>VLOOKUP(RawData!H95,PadCountry[],2)</f>
        <v>United States</v>
      </c>
      <c r="J95" t="str">
        <f>VLOOKUP(I95,CountryGeoLoc[],3)</f>
        <v>37.09024</v>
      </c>
      <c r="K95" t="str">
        <f>VLOOKUP(I95,CountryGeoLoc[],4)</f>
        <v>-95.712891</v>
      </c>
    </row>
    <row r="96" spans="1:11" x14ac:dyDescent="0.3">
      <c r="A96" t="s">
        <v>320</v>
      </c>
      <c r="B96" t="s">
        <v>18</v>
      </c>
      <c r="C96" t="s">
        <v>100</v>
      </c>
      <c r="D96" t="s">
        <v>321</v>
      </c>
      <c r="E96" t="s">
        <v>322</v>
      </c>
      <c r="F96" t="s">
        <v>323</v>
      </c>
      <c r="G96" s="2" t="str">
        <f t="shared" si="1"/>
        <v>1960</v>
      </c>
      <c r="H96" t="s">
        <v>55</v>
      </c>
      <c r="I96" t="str">
        <f>VLOOKUP(RawData!H96,PadCountry[],2)</f>
        <v>United States</v>
      </c>
      <c r="J96" t="str">
        <f>VLOOKUP(I96,CountryGeoLoc[],3)</f>
        <v>37.09024</v>
      </c>
      <c r="K96" t="str">
        <f>VLOOKUP(I96,CountryGeoLoc[],4)</f>
        <v>-95.712891</v>
      </c>
    </row>
    <row r="97" spans="1:11" x14ac:dyDescent="0.3">
      <c r="A97" t="s">
        <v>324</v>
      </c>
      <c r="B97" t="s">
        <v>8</v>
      </c>
      <c r="C97" t="s">
        <v>117</v>
      </c>
      <c r="D97" t="s">
        <v>240</v>
      </c>
      <c r="E97" t="s">
        <v>325</v>
      </c>
      <c r="F97" t="s">
        <v>326</v>
      </c>
      <c r="G97" s="2" t="str">
        <f t="shared" si="1"/>
        <v>1960</v>
      </c>
      <c r="H97" t="s">
        <v>63</v>
      </c>
      <c r="I97" t="str">
        <f>VLOOKUP(RawData!H97,PadCountry[],2)</f>
        <v>United States</v>
      </c>
      <c r="J97" t="str">
        <f>VLOOKUP(I97,CountryGeoLoc[],3)</f>
        <v>37.09024</v>
      </c>
      <c r="K97" t="str">
        <f>VLOOKUP(I97,CountryGeoLoc[],4)</f>
        <v>-95.712891</v>
      </c>
    </row>
    <row r="98" spans="1:11" x14ac:dyDescent="0.3">
      <c r="A98" t="s">
        <v>327</v>
      </c>
      <c r="B98" t="s">
        <v>18</v>
      </c>
      <c r="C98" t="s">
        <v>117</v>
      </c>
      <c r="D98" t="s">
        <v>226</v>
      </c>
      <c r="E98" t="s">
        <v>328</v>
      </c>
      <c r="F98" t="s">
        <v>329</v>
      </c>
      <c r="G98" s="2" t="str">
        <f t="shared" si="1"/>
        <v>1960</v>
      </c>
      <c r="H98" t="s">
        <v>229</v>
      </c>
      <c r="I98" t="str">
        <f>VLOOKUP(RawData!H98,PadCountry[],2)</f>
        <v>United States</v>
      </c>
      <c r="J98" t="str">
        <f>VLOOKUP(I98,CountryGeoLoc[],3)</f>
        <v>37.09024</v>
      </c>
      <c r="K98" t="str">
        <f>VLOOKUP(I98,CountryGeoLoc[],4)</f>
        <v>-95.712891</v>
      </c>
    </row>
    <row r="99" spans="1:11" x14ac:dyDescent="0.3">
      <c r="A99" t="s">
        <v>330</v>
      </c>
      <c r="B99" t="s">
        <v>8</v>
      </c>
      <c r="C99" t="s">
        <v>9</v>
      </c>
      <c r="D99" t="s">
        <v>244</v>
      </c>
      <c r="E99" t="s">
        <v>331</v>
      </c>
      <c r="F99" t="s">
        <v>332</v>
      </c>
      <c r="G99" s="2" t="str">
        <f t="shared" si="1"/>
        <v>1960</v>
      </c>
      <c r="H99" t="s">
        <v>13</v>
      </c>
      <c r="I99" t="str">
        <f>VLOOKUP(RawData!H99,PadCountry[],2)</f>
        <v>Kazakhstan</v>
      </c>
      <c r="J99" t="str">
        <f>VLOOKUP(I99,CountryGeoLoc[],3)</f>
        <v>48.019573</v>
      </c>
      <c r="K99" t="str">
        <f>VLOOKUP(I99,CountryGeoLoc[],4)</f>
        <v>66.923684</v>
      </c>
    </row>
    <row r="100" spans="1:11" x14ac:dyDescent="0.3">
      <c r="A100" t="s">
        <v>333</v>
      </c>
      <c r="B100" t="s">
        <v>18</v>
      </c>
      <c r="C100" t="s">
        <v>100</v>
      </c>
      <c r="D100" t="s">
        <v>289</v>
      </c>
      <c r="E100" t="s">
        <v>334</v>
      </c>
      <c r="F100" t="s">
        <v>335</v>
      </c>
      <c r="G100" s="2" t="str">
        <f t="shared" si="1"/>
        <v>1960</v>
      </c>
      <c r="H100" t="s">
        <v>292</v>
      </c>
      <c r="I100" t="str">
        <f>VLOOKUP(RawData!H100,PadCountry[],2)</f>
        <v>United States</v>
      </c>
      <c r="J100" t="str">
        <f>VLOOKUP(I100,CountryGeoLoc[],3)</f>
        <v>37.09024</v>
      </c>
      <c r="K100" t="str">
        <f>VLOOKUP(I100,CountryGeoLoc[],4)</f>
        <v>-95.712891</v>
      </c>
    </row>
    <row r="101" spans="1:11" x14ac:dyDescent="0.3">
      <c r="A101" t="s">
        <v>336</v>
      </c>
      <c r="B101" t="s">
        <v>8</v>
      </c>
      <c r="C101" t="s">
        <v>117</v>
      </c>
      <c r="D101" t="s">
        <v>308</v>
      </c>
      <c r="E101" t="s">
        <v>337</v>
      </c>
      <c r="F101" t="s">
        <v>338</v>
      </c>
      <c r="G101" s="2" t="str">
        <f t="shared" si="1"/>
        <v>1960</v>
      </c>
      <c r="H101" t="s">
        <v>121</v>
      </c>
      <c r="I101" t="str">
        <f>VLOOKUP(RawData!H101,PadCountry[],2)</f>
        <v>United States</v>
      </c>
      <c r="J101" t="str">
        <f>VLOOKUP(I101,CountryGeoLoc[],3)</f>
        <v>37.09024</v>
      </c>
      <c r="K101" t="str">
        <f>VLOOKUP(I101,CountryGeoLoc[],4)</f>
        <v>-95.712891</v>
      </c>
    </row>
    <row r="102" spans="1:11" x14ac:dyDescent="0.3">
      <c r="A102" t="s">
        <v>339</v>
      </c>
      <c r="B102" t="s">
        <v>18</v>
      </c>
      <c r="C102" t="s">
        <v>117</v>
      </c>
      <c r="D102" t="s">
        <v>196</v>
      </c>
      <c r="E102" t="s">
        <v>340</v>
      </c>
      <c r="F102" t="s">
        <v>341</v>
      </c>
      <c r="G102" s="2" t="str">
        <f t="shared" si="1"/>
        <v>1960</v>
      </c>
      <c r="H102" t="s">
        <v>287</v>
      </c>
      <c r="I102" t="str">
        <f>VLOOKUP(RawData!H102,PadCountry[],2)</f>
        <v>United States</v>
      </c>
      <c r="J102" t="str">
        <f>VLOOKUP(I102,CountryGeoLoc[],3)</f>
        <v>37.09024</v>
      </c>
      <c r="K102" t="str">
        <f>VLOOKUP(I102,CountryGeoLoc[],4)</f>
        <v>-95.712891</v>
      </c>
    </row>
    <row r="103" spans="1:11" x14ac:dyDescent="0.3">
      <c r="A103" t="s">
        <v>342</v>
      </c>
      <c r="B103" t="s">
        <v>8</v>
      </c>
      <c r="C103" t="s">
        <v>100</v>
      </c>
      <c r="D103" t="s">
        <v>321</v>
      </c>
      <c r="E103" t="s">
        <v>343</v>
      </c>
      <c r="F103" t="s">
        <v>344</v>
      </c>
      <c r="G103" s="2" t="str">
        <f t="shared" si="1"/>
        <v>1960</v>
      </c>
      <c r="H103" t="s">
        <v>55</v>
      </c>
      <c r="I103" t="str">
        <f>VLOOKUP(RawData!H103,PadCountry[],2)</f>
        <v>United States</v>
      </c>
      <c r="J103" t="str">
        <f>VLOOKUP(I103,CountryGeoLoc[],3)</f>
        <v>37.09024</v>
      </c>
      <c r="K103" t="str">
        <f>VLOOKUP(I103,CountryGeoLoc[],4)</f>
        <v>-95.712891</v>
      </c>
    </row>
    <row r="104" spans="1:11" x14ac:dyDescent="0.3">
      <c r="A104" t="s">
        <v>345</v>
      </c>
      <c r="B104" t="s">
        <v>8</v>
      </c>
      <c r="C104" t="s">
        <v>117</v>
      </c>
      <c r="D104" t="s">
        <v>308</v>
      </c>
      <c r="E104" t="s">
        <v>346</v>
      </c>
      <c r="F104" t="s">
        <v>347</v>
      </c>
      <c r="G104" s="2" t="str">
        <f t="shared" si="1"/>
        <v>1960</v>
      </c>
      <c r="H104" t="s">
        <v>139</v>
      </c>
      <c r="I104" t="str">
        <f>VLOOKUP(RawData!H104,PadCountry[],2)</f>
        <v>United States</v>
      </c>
      <c r="J104" t="str">
        <f>VLOOKUP(I104,CountryGeoLoc[],3)</f>
        <v>37.09024</v>
      </c>
      <c r="K104" t="str">
        <f>VLOOKUP(I104,CountryGeoLoc[],4)</f>
        <v>-95.712891</v>
      </c>
    </row>
    <row r="105" spans="1:11" x14ac:dyDescent="0.3">
      <c r="A105" t="s">
        <v>348</v>
      </c>
      <c r="B105" t="s">
        <v>18</v>
      </c>
      <c r="C105" t="s">
        <v>9</v>
      </c>
      <c r="D105" t="s">
        <v>349</v>
      </c>
      <c r="E105" t="s">
        <v>350</v>
      </c>
      <c r="F105" t="s">
        <v>351</v>
      </c>
      <c r="G105" s="2" t="str">
        <f t="shared" si="1"/>
        <v>1960</v>
      </c>
      <c r="H105" t="s">
        <v>13</v>
      </c>
      <c r="I105" t="str">
        <f>VLOOKUP(RawData!H105,PadCountry[],2)</f>
        <v>Kazakhstan</v>
      </c>
      <c r="J105" t="str">
        <f>VLOOKUP(I105,CountryGeoLoc[],3)</f>
        <v>48.019573</v>
      </c>
      <c r="K105" t="str">
        <f>VLOOKUP(I105,CountryGeoLoc[],4)</f>
        <v>66.923684</v>
      </c>
    </row>
    <row r="106" spans="1:11" x14ac:dyDescent="0.3">
      <c r="A106" t="s">
        <v>352</v>
      </c>
      <c r="B106" t="s">
        <v>8</v>
      </c>
      <c r="C106" t="s">
        <v>100</v>
      </c>
      <c r="D106" t="s">
        <v>321</v>
      </c>
      <c r="E106" t="s">
        <v>353</v>
      </c>
      <c r="F106" t="s">
        <v>354</v>
      </c>
      <c r="G106" s="2" t="str">
        <f t="shared" si="1"/>
        <v>1961</v>
      </c>
      <c r="H106" t="s">
        <v>55</v>
      </c>
      <c r="I106" t="str">
        <f>VLOOKUP(RawData!H106,PadCountry[],2)</f>
        <v>United States</v>
      </c>
      <c r="J106" t="str">
        <f>VLOOKUP(I106,CountryGeoLoc[],3)</f>
        <v>37.09024</v>
      </c>
      <c r="K106" t="str">
        <f>VLOOKUP(I106,CountryGeoLoc[],4)</f>
        <v>-95.712891</v>
      </c>
    </row>
    <row r="107" spans="1:11" x14ac:dyDescent="0.3">
      <c r="A107" t="s">
        <v>355</v>
      </c>
      <c r="B107" t="s">
        <v>8</v>
      </c>
      <c r="C107" t="s">
        <v>117</v>
      </c>
      <c r="D107" t="s">
        <v>356</v>
      </c>
      <c r="E107" t="s">
        <v>357</v>
      </c>
      <c r="F107" t="s">
        <v>358</v>
      </c>
      <c r="G107" s="2" t="str">
        <f t="shared" si="1"/>
        <v>1961</v>
      </c>
      <c r="H107" t="s">
        <v>303</v>
      </c>
      <c r="I107" t="str">
        <f>VLOOKUP(RawData!H107,PadCountry[],2)</f>
        <v>United States</v>
      </c>
      <c r="J107" t="str">
        <f>VLOOKUP(I107,CountryGeoLoc[],3)</f>
        <v>37.09024</v>
      </c>
      <c r="K107" t="str">
        <f>VLOOKUP(I107,CountryGeoLoc[],4)</f>
        <v>-95.712891</v>
      </c>
    </row>
    <row r="108" spans="1:11" x14ac:dyDescent="0.3">
      <c r="A108" t="s">
        <v>359</v>
      </c>
      <c r="B108" t="s">
        <v>18</v>
      </c>
      <c r="C108" t="s">
        <v>9</v>
      </c>
      <c r="D108" t="s">
        <v>297</v>
      </c>
      <c r="E108" t="s">
        <v>357</v>
      </c>
      <c r="F108" t="s">
        <v>360</v>
      </c>
      <c r="G108" s="2" t="str">
        <f t="shared" si="1"/>
        <v>1961</v>
      </c>
      <c r="H108" t="s">
        <v>13</v>
      </c>
      <c r="I108" t="str">
        <f>VLOOKUP(RawData!H108,PadCountry[],2)</f>
        <v>Kazakhstan</v>
      </c>
      <c r="J108" t="str">
        <f>VLOOKUP(I108,CountryGeoLoc[],3)</f>
        <v>48.019573</v>
      </c>
      <c r="K108" t="str">
        <f>VLOOKUP(I108,CountryGeoLoc[],4)</f>
        <v>66.923684</v>
      </c>
    </row>
    <row r="109" spans="1:11" x14ac:dyDescent="0.3">
      <c r="A109" t="s">
        <v>361</v>
      </c>
      <c r="B109" t="s">
        <v>8</v>
      </c>
      <c r="C109" t="s">
        <v>9</v>
      </c>
      <c r="D109" t="s">
        <v>297</v>
      </c>
      <c r="E109" t="s">
        <v>357</v>
      </c>
      <c r="F109" t="s">
        <v>362</v>
      </c>
      <c r="G109" s="2" t="str">
        <f t="shared" si="1"/>
        <v>1961</v>
      </c>
      <c r="H109" t="s">
        <v>13</v>
      </c>
      <c r="I109" t="str">
        <f>VLOOKUP(RawData!H109,PadCountry[],2)</f>
        <v>Kazakhstan</v>
      </c>
      <c r="J109" t="str">
        <f>VLOOKUP(I109,CountryGeoLoc[],3)</f>
        <v>48.019573</v>
      </c>
      <c r="K109" t="str">
        <f>VLOOKUP(I109,CountryGeoLoc[],4)</f>
        <v>66.923684</v>
      </c>
    </row>
    <row r="110" spans="1:11" x14ac:dyDescent="0.3">
      <c r="A110" t="s">
        <v>363</v>
      </c>
      <c r="B110" t="s">
        <v>8</v>
      </c>
      <c r="C110" t="s">
        <v>100</v>
      </c>
      <c r="D110" t="s">
        <v>289</v>
      </c>
      <c r="E110" t="s">
        <v>357</v>
      </c>
      <c r="F110" t="s">
        <v>364</v>
      </c>
      <c r="G110" s="2" t="str">
        <f t="shared" si="1"/>
        <v>1961</v>
      </c>
      <c r="H110" t="s">
        <v>292</v>
      </c>
      <c r="I110" t="str">
        <f>VLOOKUP(RawData!H110,PadCountry[],2)</f>
        <v>United States</v>
      </c>
      <c r="J110" t="str">
        <f>VLOOKUP(I110,CountryGeoLoc[],3)</f>
        <v>37.09024</v>
      </c>
      <c r="K110" t="str">
        <f>VLOOKUP(I110,CountryGeoLoc[],4)</f>
        <v>-95.712891</v>
      </c>
    </row>
    <row r="111" spans="1:11" x14ac:dyDescent="0.3">
      <c r="A111" t="s">
        <v>365</v>
      </c>
      <c r="B111" t="s">
        <v>8</v>
      </c>
      <c r="C111" t="s">
        <v>117</v>
      </c>
      <c r="D111" t="s">
        <v>308</v>
      </c>
      <c r="E111" t="s">
        <v>366</v>
      </c>
      <c r="F111" t="s">
        <v>367</v>
      </c>
      <c r="G111" s="2" t="str">
        <f t="shared" si="1"/>
        <v>1961</v>
      </c>
      <c r="H111" t="s">
        <v>121</v>
      </c>
      <c r="I111" t="str">
        <f>VLOOKUP(RawData!H111,PadCountry[],2)</f>
        <v>United States</v>
      </c>
      <c r="J111" t="str">
        <f>VLOOKUP(I111,CountryGeoLoc[],3)</f>
        <v>37.09024</v>
      </c>
      <c r="K111" t="str">
        <f>VLOOKUP(I111,CountryGeoLoc[],4)</f>
        <v>-95.712891</v>
      </c>
    </row>
    <row r="112" spans="1:11" x14ac:dyDescent="0.3">
      <c r="A112" t="s">
        <v>368</v>
      </c>
      <c r="B112" t="s">
        <v>8</v>
      </c>
      <c r="C112" t="s">
        <v>117</v>
      </c>
      <c r="D112" t="s">
        <v>308</v>
      </c>
      <c r="E112" t="s">
        <v>357</v>
      </c>
      <c r="F112" t="s">
        <v>369</v>
      </c>
      <c r="G112" s="2" t="str">
        <f t="shared" si="1"/>
        <v>1961</v>
      </c>
      <c r="H112" t="s">
        <v>139</v>
      </c>
      <c r="I112" t="str">
        <f>VLOOKUP(RawData!H112,PadCountry[],2)</f>
        <v>United States</v>
      </c>
      <c r="J112" t="str">
        <f>VLOOKUP(I112,CountryGeoLoc[],3)</f>
        <v>37.09024</v>
      </c>
      <c r="K112" t="str">
        <f>VLOOKUP(I112,CountryGeoLoc[],4)</f>
        <v>-95.712891</v>
      </c>
    </row>
    <row r="113" spans="1:11" x14ac:dyDescent="0.3">
      <c r="A113" t="s">
        <v>370</v>
      </c>
      <c r="B113" t="s">
        <v>8</v>
      </c>
      <c r="C113" t="s">
        <v>100</v>
      </c>
      <c r="D113" t="s">
        <v>163</v>
      </c>
      <c r="E113" t="s">
        <v>371</v>
      </c>
      <c r="F113" t="s">
        <v>372</v>
      </c>
      <c r="G113" s="2" t="str">
        <f t="shared" si="1"/>
        <v>1961</v>
      </c>
      <c r="H113" t="s">
        <v>166</v>
      </c>
      <c r="I113" t="str">
        <f>VLOOKUP(RawData!H113,PadCountry[],2)</f>
        <v>United States</v>
      </c>
      <c r="J113" t="str">
        <f>VLOOKUP(I113,CountryGeoLoc[],3)</f>
        <v>37.09024</v>
      </c>
      <c r="K113" t="str">
        <f>VLOOKUP(I113,CountryGeoLoc[],4)</f>
        <v>-95.712891</v>
      </c>
    </row>
    <row r="114" spans="1:11" x14ac:dyDescent="0.3">
      <c r="A114" t="s">
        <v>373</v>
      </c>
      <c r="B114" t="s">
        <v>162</v>
      </c>
      <c r="C114" t="s">
        <v>117</v>
      </c>
      <c r="D114" t="s">
        <v>226</v>
      </c>
      <c r="E114" t="s">
        <v>357</v>
      </c>
      <c r="F114" t="s">
        <v>374</v>
      </c>
      <c r="G114" s="2" t="str">
        <f t="shared" si="1"/>
        <v>1961</v>
      </c>
      <c r="H114" t="s">
        <v>229</v>
      </c>
      <c r="I114" t="str">
        <f>VLOOKUP(RawData!H114,PadCountry[],2)</f>
        <v>United States</v>
      </c>
      <c r="J114" t="str">
        <f>VLOOKUP(I114,CountryGeoLoc[],3)</f>
        <v>37.09024</v>
      </c>
      <c r="K114" t="str">
        <f>VLOOKUP(I114,CountryGeoLoc[],4)</f>
        <v>-95.712891</v>
      </c>
    </row>
    <row r="115" spans="1:11" x14ac:dyDescent="0.3">
      <c r="A115" t="s">
        <v>375</v>
      </c>
      <c r="B115" t="s">
        <v>18</v>
      </c>
      <c r="C115" t="s">
        <v>24</v>
      </c>
      <c r="D115" t="s">
        <v>101</v>
      </c>
      <c r="E115" t="s">
        <v>357</v>
      </c>
      <c r="F115" t="s">
        <v>376</v>
      </c>
      <c r="G115" s="2" t="str">
        <f t="shared" si="1"/>
        <v>1961</v>
      </c>
      <c r="H115" t="s">
        <v>152</v>
      </c>
      <c r="I115" t="str">
        <f>VLOOKUP(RawData!H115,PadCountry[],2)</f>
        <v>United States</v>
      </c>
      <c r="J115" t="str">
        <f>VLOOKUP(I115,CountryGeoLoc[],3)</f>
        <v>37.09024</v>
      </c>
      <c r="K115" t="str">
        <f>VLOOKUP(I115,CountryGeoLoc[],4)</f>
        <v>-95.712891</v>
      </c>
    </row>
    <row r="116" spans="1:11" x14ac:dyDescent="0.3">
      <c r="A116" t="s">
        <v>377</v>
      </c>
      <c r="B116" t="s">
        <v>8</v>
      </c>
      <c r="C116" t="s">
        <v>9</v>
      </c>
      <c r="D116" t="s">
        <v>349</v>
      </c>
      <c r="E116" t="s">
        <v>357</v>
      </c>
      <c r="F116" t="s">
        <v>378</v>
      </c>
      <c r="G116" s="2" t="str">
        <f t="shared" si="1"/>
        <v>1961</v>
      </c>
      <c r="H116" t="s">
        <v>13</v>
      </c>
      <c r="I116" t="str">
        <f>VLOOKUP(RawData!H116,PadCountry[],2)</f>
        <v>Kazakhstan</v>
      </c>
      <c r="J116" t="str">
        <f>VLOOKUP(I116,CountryGeoLoc[],3)</f>
        <v>48.019573</v>
      </c>
      <c r="K116" t="str">
        <f>VLOOKUP(I116,CountryGeoLoc[],4)</f>
        <v>66.923684</v>
      </c>
    </row>
    <row r="117" spans="1:11" x14ac:dyDescent="0.3">
      <c r="A117" t="s">
        <v>379</v>
      </c>
      <c r="B117" t="s">
        <v>162</v>
      </c>
      <c r="C117" t="s">
        <v>100</v>
      </c>
      <c r="D117" t="s">
        <v>157</v>
      </c>
      <c r="E117" t="s">
        <v>380</v>
      </c>
      <c r="F117" t="s">
        <v>381</v>
      </c>
      <c r="G117" s="2" t="str">
        <f t="shared" si="1"/>
        <v>1961</v>
      </c>
      <c r="H117" t="s">
        <v>160</v>
      </c>
      <c r="I117" t="str">
        <f>VLOOKUP(RawData!H117,PadCountry[],2)</f>
        <v>United States</v>
      </c>
      <c r="J117" t="str">
        <f>VLOOKUP(I117,CountryGeoLoc[],3)</f>
        <v>37.09024</v>
      </c>
      <c r="K117" t="str">
        <f>VLOOKUP(I117,CountryGeoLoc[],4)</f>
        <v>-95.712891</v>
      </c>
    </row>
    <row r="118" spans="1:11" x14ac:dyDescent="0.3">
      <c r="A118" t="s">
        <v>382</v>
      </c>
      <c r="B118" t="s">
        <v>8</v>
      </c>
      <c r="C118" t="s">
        <v>100</v>
      </c>
      <c r="D118" t="s">
        <v>321</v>
      </c>
      <c r="E118" t="s">
        <v>383</v>
      </c>
      <c r="F118" t="s">
        <v>384</v>
      </c>
      <c r="G118" s="2" t="str">
        <f t="shared" si="1"/>
        <v>1961</v>
      </c>
      <c r="H118" t="s">
        <v>55</v>
      </c>
      <c r="I118" t="str">
        <f>VLOOKUP(RawData!H118,PadCountry[],2)</f>
        <v>United States</v>
      </c>
      <c r="J118" t="str">
        <f>VLOOKUP(I118,CountryGeoLoc[],3)</f>
        <v>37.09024</v>
      </c>
      <c r="K118" t="str">
        <f>VLOOKUP(I118,CountryGeoLoc[],4)</f>
        <v>-95.712891</v>
      </c>
    </row>
    <row r="119" spans="1:11" x14ac:dyDescent="0.3">
      <c r="A119" t="s">
        <v>385</v>
      </c>
      <c r="B119" t="s">
        <v>8</v>
      </c>
      <c r="C119" t="s">
        <v>9</v>
      </c>
      <c r="D119" t="s">
        <v>349</v>
      </c>
      <c r="E119" t="s">
        <v>357</v>
      </c>
      <c r="F119" t="s">
        <v>386</v>
      </c>
      <c r="G119" s="2" t="str">
        <f t="shared" si="1"/>
        <v>1961</v>
      </c>
      <c r="H119" t="s">
        <v>13</v>
      </c>
      <c r="I119" t="str">
        <f>VLOOKUP(RawData!H119,PadCountry[],2)</f>
        <v>Kazakhstan</v>
      </c>
      <c r="J119" t="str">
        <f>VLOOKUP(I119,CountryGeoLoc[],3)</f>
        <v>48.019573</v>
      </c>
      <c r="K119" t="str">
        <f>VLOOKUP(I119,CountryGeoLoc[],4)</f>
        <v>66.923684</v>
      </c>
    </row>
    <row r="120" spans="1:11" x14ac:dyDescent="0.3">
      <c r="A120" t="s">
        <v>387</v>
      </c>
      <c r="B120" t="s">
        <v>8</v>
      </c>
      <c r="C120" t="s">
        <v>117</v>
      </c>
      <c r="D120" t="s">
        <v>388</v>
      </c>
      <c r="E120" t="s">
        <v>357</v>
      </c>
      <c r="F120" t="s">
        <v>389</v>
      </c>
      <c r="G120" s="2" t="str">
        <f t="shared" si="1"/>
        <v>1961</v>
      </c>
      <c r="H120" t="s">
        <v>63</v>
      </c>
      <c r="I120" t="str">
        <f>VLOOKUP(RawData!H120,PadCountry[],2)</f>
        <v>United States</v>
      </c>
      <c r="J120" t="str">
        <f>VLOOKUP(I120,CountryGeoLoc[],3)</f>
        <v>37.09024</v>
      </c>
      <c r="K120" t="str">
        <f>VLOOKUP(I120,CountryGeoLoc[],4)</f>
        <v>-95.712891</v>
      </c>
    </row>
    <row r="121" spans="1:11" x14ac:dyDescent="0.3">
      <c r="A121" t="s">
        <v>390</v>
      </c>
      <c r="B121" t="s">
        <v>18</v>
      </c>
      <c r="C121" t="s">
        <v>117</v>
      </c>
      <c r="D121" t="s">
        <v>308</v>
      </c>
      <c r="E121" t="s">
        <v>357</v>
      </c>
      <c r="F121" t="s">
        <v>391</v>
      </c>
      <c r="G121" s="2" t="str">
        <f t="shared" si="1"/>
        <v>1961</v>
      </c>
      <c r="H121" t="s">
        <v>121</v>
      </c>
      <c r="I121" t="str">
        <f>VLOOKUP(RawData!H121,PadCountry[],2)</f>
        <v>United States</v>
      </c>
      <c r="J121" t="str">
        <f>VLOOKUP(I121,CountryGeoLoc[],3)</f>
        <v>37.09024</v>
      </c>
      <c r="K121" t="str">
        <f>VLOOKUP(I121,CountryGeoLoc[],4)</f>
        <v>-95.712891</v>
      </c>
    </row>
    <row r="122" spans="1:11" x14ac:dyDescent="0.3">
      <c r="A122" t="s">
        <v>392</v>
      </c>
      <c r="B122" t="s">
        <v>8</v>
      </c>
      <c r="C122" t="s">
        <v>117</v>
      </c>
      <c r="D122" t="s">
        <v>308</v>
      </c>
      <c r="E122" t="s">
        <v>393</v>
      </c>
      <c r="F122" t="s">
        <v>394</v>
      </c>
      <c r="G122" s="2" t="str">
        <f t="shared" si="1"/>
        <v>1961</v>
      </c>
      <c r="H122" t="s">
        <v>139</v>
      </c>
      <c r="I122" t="str">
        <f>VLOOKUP(RawData!H122,PadCountry[],2)</f>
        <v>United States</v>
      </c>
      <c r="J122" t="str">
        <f>VLOOKUP(I122,CountryGeoLoc[],3)</f>
        <v>37.09024</v>
      </c>
      <c r="K122" t="str">
        <f>VLOOKUP(I122,CountryGeoLoc[],4)</f>
        <v>-95.712891</v>
      </c>
    </row>
    <row r="123" spans="1:11" x14ac:dyDescent="0.3">
      <c r="A123" t="s">
        <v>395</v>
      </c>
      <c r="B123" t="s">
        <v>8</v>
      </c>
      <c r="C123" t="s">
        <v>9</v>
      </c>
      <c r="D123" t="s">
        <v>349</v>
      </c>
      <c r="E123" t="s">
        <v>396</v>
      </c>
      <c r="F123" t="s">
        <v>397</v>
      </c>
      <c r="G123" s="2" t="str">
        <f t="shared" si="1"/>
        <v>1961</v>
      </c>
      <c r="H123" t="s">
        <v>13</v>
      </c>
      <c r="I123" t="str">
        <f>VLOOKUP(RawData!H123,PadCountry[],2)</f>
        <v>Kazakhstan</v>
      </c>
      <c r="J123" t="str">
        <f>VLOOKUP(I123,CountryGeoLoc[],3)</f>
        <v>48.019573</v>
      </c>
      <c r="K123" t="str">
        <f>VLOOKUP(I123,CountryGeoLoc[],4)</f>
        <v>66.923684</v>
      </c>
    </row>
    <row r="124" spans="1:11" x14ac:dyDescent="0.3">
      <c r="A124" t="s">
        <v>398</v>
      </c>
      <c r="B124" t="s">
        <v>8</v>
      </c>
      <c r="C124" t="s">
        <v>100</v>
      </c>
      <c r="D124" t="s">
        <v>399</v>
      </c>
      <c r="E124" t="s">
        <v>400</v>
      </c>
      <c r="F124" t="s">
        <v>401</v>
      </c>
      <c r="G124" s="2" t="str">
        <f t="shared" si="1"/>
        <v>1961</v>
      </c>
      <c r="H124" t="s">
        <v>402</v>
      </c>
      <c r="I124" t="str">
        <f>VLOOKUP(RawData!H124,PadCountry[],2)</f>
        <v>United States</v>
      </c>
      <c r="J124" t="str">
        <f>VLOOKUP(I124,CountryGeoLoc[],3)</f>
        <v>37.09024</v>
      </c>
      <c r="K124" t="str">
        <f>VLOOKUP(I124,CountryGeoLoc[],4)</f>
        <v>-95.712891</v>
      </c>
    </row>
    <row r="125" spans="1:11" x14ac:dyDescent="0.3">
      <c r="A125" t="s">
        <v>403</v>
      </c>
      <c r="B125" t="s">
        <v>18</v>
      </c>
      <c r="C125" t="s">
        <v>100</v>
      </c>
      <c r="D125" t="s">
        <v>163</v>
      </c>
      <c r="E125" t="s">
        <v>404</v>
      </c>
      <c r="F125" t="s">
        <v>405</v>
      </c>
      <c r="G125" s="2" t="str">
        <f t="shared" si="1"/>
        <v>1961</v>
      </c>
      <c r="H125" t="s">
        <v>166</v>
      </c>
      <c r="I125" t="str">
        <f>VLOOKUP(RawData!H125,PadCountry[],2)</f>
        <v>United States</v>
      </c>
      <c r="J125" t="str">
        <f>VLOOKUP(I125,CountryGeoLoc[],3)</f>
        <v>37.09024</v>
      </c>
      <c r="K125" t="str">
        <f>VLOOKUP(I125,CountryGeoLoc[],4)</f>
        <v>-95.712891</v>
      </c>
    </row>
    <row r="126" spans="1:11" x14ac:dyDescent="0.3">
      <c r="A126" t="s">
        <v>406</v>
      </c>
      <c r="B126" t="s">
        <v>8</v>
      </c>
      <c r="C126" t="s">
        <v>24</v>
      </c>
      <c r="D126" t="s">
        <v>101</v>
      </c>
      <c r="E126" t="s">
        <v>357</v>
      </c>
      <c r="F126" t="s">
        <v>407</v>
      </c>
      <c r="G126" s="2" t="str">
        <f t="shared" si="1"/>
        <v>1961</v>
      </c>
      <c r="H126" t="s">
        <v>152</v>
      </c>
      <c r="I126" t="str">
        <f>VLOOKUP(RawData!H126,PadCountry[],2)</f>
        <v>United States</v>
      </c>
      <c r="J126" t="str">
        <f>VLOOKUP(I126,CountryGeoLoc[],3)</f>
        <v>37.09024</v>
      </c>
      <c r="K126" t="str">
        <f>VLOOKUP(I126,CountryGeoLoc[],4)</f>
        <v>-95.712891</v>
      </c>
    </row>
    <row r="127" spans="1:11" x14ac:dyDescent="0.3">
      <c r="A127" t="s">
        <v>408</v>
      </c>
      <c r="B127" t="s">
        <v>8</v>
      </c>
      <c r="C127" t="s">
        <v>100</v>
      </c>
      <c r="D127" t="s">
        <v>157</v>
      </c>
      <c r="E127" t="s">
        <v>409</v>
      </c>
      <c r="F127" t="s">
        <v>410</v>
      </c>
      <c r="G127" s="2" t="str">
        <f t="shared" si="1"/>
        <v>1961</v>
      </c>
      <c r="H127" t="s">
        <v>411</v>
      </c>
      <c r="I127" t="str">
        <f>VLOOKUP(RawData!H127,PadCountry[],2)</f>
        <v>United States</v>
      </c>
      <c r="J127" t="str">
        <f>VLOOKUP(I127,CountryGeoLoc[],3)</f>
        <v>37.09024</v>
      </c>
      <c r="K127" t="str">
        <f>VLOOKUP(I127,CountryGeoLoc[],4)</f>
        <v>-95.712891</v>
      </c>
    </row>
    <row r="128" spans="1:11" x14ac:dyDescent="0.3">
      <c r="A128" t="s">
        <v>412</v>
      </c>
      <c r="B128" t="s">
        <v>8</v>
      </c>
      <c r="C128" t="s">
        <v>100</v>
      </c>
      <c r="D128" t="s">
        <v>321</v>
      </c>
      <c r="E128" t="s">
        <v>413</v>
      </c>
      <c r="F128" t="s">
        <v>414</v>
      </c>
      <c r="G128" s="2" t="str">
        <f t="shared" si="1"/>
        <v>1961</v>
      </c>
      <c r="H128" t="s">
        <v>55</v>
      </c>
      <c r="I128" t="str">
        <f>VLOOKUP(RawData!H128,PadCountry[],2)</f>
        <v>United States</v>
      </c>
      <c r="J128" t="str">
        <f>VLOOKUP(I128,CountryGeoLoc[],3)</f>
        <v>37.09024</v>
      </c>
      <c r="K128" t="str">
        <f>VLOOKUP(I128,CountryGeoLoc[],4)</f>
        <v>-95.712891</v>
      </c>
    </row>
    <row r="129" spans="1:11" x14ac:dyDescent="0.3">
      <c r="A129" t="s">
        <v>415</v>
      </c>
      <c r="B129" t="s">
        <v>18</v>
      </c>
      <c r="C129" t="s">
        <v>24</v>
      </c>
      <c r="D129" t="s">
        <v>101</v>
      </c>
      <c r="E129" t="s">
        <v>357</v>
      </c>
      <c r="F129" t="s">
        <v>416</v>
      </c>
      <c r="G129" s="2" t="str">
        <f t="shared" si="1"/>
        <v>1961</v>
      </c>
      <c r="H129" t="s">
        <v>152</v>
      </c>
      <c r="I129" t="str">
        <f>VLOOKUP(RawData!H129,PadCountry[],2)</f>
        <v>United States</v>
      </c>
      <c r="J129" t="str">
        <f>VLOOKUP(I129,CountryGeoLoc[],3)</f>
        <v>37.09024</v>
      </c>
      <c r="K129" t="str">
        <f>VLOOKUP(I129,CountryGeoLoc[],4)</f>
        <v>-95.712891</v>
      </c>
    </row>
    <row r="130" spans="1:11" x14ac:dyDescent="0.3">
      <c r="A130" t="s">
        <v>417</v>
      </c>
      <c r="B130" t="s">
        <v>18</v>
      </c>
      <c r="C130" t="s">
        <v>117</v>
      </c>
      <c r="D130" t="s">
        <v>308</v>
      </c>
      <c r="E130" t="s">
        <v>418</v>
      </c>
      <c r="F130" t="s">
        <v>419</v>
      </c>
      <c r="G130" s="2" t="str">
        <f t="shared" si="1"/>
        <v>1961</v>
      </c>
      <c r="H130" t="s">
        <v>121</v>
      </c>
      <c r="I130" t="str">
        <f>VLOOKUP(RawData!H130,PadCountry[],2)</f>
        <v>United States</v>
      </c>
      <c r="J130" t="str">
        <f>VLOOKUP(I130,CountryGeoLoc[],3)</f>
        <v>37.09024</v>
      </c>
      <c r="K130" t="str">
        <f>VLOOKUP(I130,CountryGeoLoc[],4)</f>
        <v>-95.712891</v>
      </c>
    </row>
    <row r="131" spans="1:11" x14ac:dyDescent="0.3">
      <c r="A131" t="s">
        <v>420</v>
      </c>
      <c r="B131" t="s">
        <v>8</v>
      </c>
      <c r="C131" t="s">
        <v>117</v>
      </c>
      <c r="D131" t="s">
        <v>308</v>
      </c>
      <c r="E131" t="s">
        <v>357</v>
      </c>
      <c r="F131" t="s">
        <v>421</v>
      </c>
      <c r="G131" s="2" t="str">
        <f t="shared" ref="G131:G194" si="2">MID(F131,7,4)</f>
        <v>1961</v>
      </c>
      <c r="H131" t="s">
        <v>422</v>
      </c>
      <c r="I131" t="str">
        <f>VLOOKUP(RawData!H131,PadCountry[],2)</f>
        <v>United States</v>
      </c>
      <c r="J131" t="str">
        <f>VLOOKUP(I131,CountryGeoLoc[],3)</f>
        <v>37.09024</v>
      </c>
      <c r="K131" t="str">
        <f>VLOOKUP(I131,CountryGeoLoc[],4)</f>
        <v>-95.712891</v>
      </c>
    </row>
    <row r="132" spans="1:11" x14ac:dyDescent="0.3">
      <c r="A132" t="s">
        <v>423</v>
      </c>
      <c r="B132" t="s">
        <v>8</v>
      </c>
      <c r="C132" t="s">
        <v>117</v>
      </c>
      <c r="D132" t="s">
        <v>226</v>
      </c>
      <c r="E132" t="s">
        <v>357</v>
      </c>
      <c r="F132" t="s">
        <v>424</v>
      </c>
      <c r="G132" s="2" t="str">
        <f t="shared" si="2"/>
        <v>1961</v>
      </c>
      <c r="H132" t="s">
        <v>229</v>
      </c>
      <c r="I132" t="str">
        <f>VLOOKUP(RawData!H132,PadCountry[],2)</f>
        <v>United States</v>
      </c>
      <c r="J132" t="str">
        <f>VLOOKUP(I132,CountryGeoLoc[],3)</f>
        <v>37.09024</v>
      </c>
      <c r="K132" t="str">
        <f>VLOOKUP(I132,CountryGeoLoc[],4)</f>
        <v>-95.712891</v>
      </c>
    </row>
    <row r="133" spans="1:11" x14ac:dyDescent="0.3">
      <c r="A133" t="s">
        <v>425</v>
      </c>
      <c r="B133" t="s">
        <v>18</v>
      </c>
      <c r="C133" t="s">
        <v>100</v>
      </c>
      <c r="D133" t="s">
        <v>289</v>
      </c>
      <c r="E133" t="s">
        <v>357</v>
      </c>
      <c r="F133" t="s">
        <v>426</v>
      </c>
      <c r="G133" s="2" t="str">
        <f t="shared" si="2"/>
        <v>1961</v>
      </c>
      <c r="H133" t="s">
        <v>292</v>
      </c>
      <c r="I133" t="str">
        <f>VLOOKUP(RawData!H133,PadCountry[],2)</f>
        <v>United States</v>
      </c>
      <c r="J133" t="str">
        <f>VLOOKUP(I133,CountryGeoLoc[],3)</f>
        <v>37.09024</v>
      </c>
      <c r="K133" t="str">
        <f>VLOOKUP(I133,CountryGeoLoc[],4)</f>
        <v>-95.712891</v>
      </c>
    </row>
    <row r="134" spans="1:11" x14ac:dyDescent="0.3">
      <c r="A134" t="s">
        <v>427</v>
      </c>
      <c r="B134" t="s">
        <v>8</v>
      </c>
      <c r="C134" t="s">
        <v>117</v>
      </c>
      <c r="D134" t="s">
        <v>308</v>
      </c>
      <c r="E134" t="s">
        <v>357</v>
      </c>
      <c r="F134" t="s">
        <v>428</v>
      </c>
      <c r="G134" s="2" t="str">
        <f t="shared" si="2"/>
        <v>1961</v>
      </c>
      <c r="H134" t="s">
        <v>139</v>
      </c>
      <c r="I134" t="str">
        <f>VLOOKUP(RawData!H134,PadCountry[],2)</f>
        <v>United States</v>
      </c>
      <c r="J134" t="str">
        <f>VLOOKUP(I134,CountryGeoLoc[],3)</f>
        <v>37.09024</v>
      </c>
      <c r="K134" t="str">
        <f>VLOOKUP(I134,CountryGeoLoc[],4)</f>
        <v>-95.712891</v>
      </c>
    </row>
    <row r="135" spans="1:11" x14ac:dyDescent="0.3">
      <c r="A135" t="s">
        <v>429</v>
      </c>
      <c r="B135" t="s">
        <v>8</v>
      </c>
      <c r="C135" t="s">
        <v>117</v>
      </c>
      <c r="D135" t="s">
        <v>388</v>
      </c>
      <c r="E135" t="s">
        <v>357</v>
      </c>
      <c r="F135" t="s">
        <v>430</v>
      </c>
      <c r="G135" s="2" t="str">
        <f t="shared" si="2"/>
        <v>1961</v>
      </c>
      <c r="H135" t="s">
        <v>63</v>
      </c>
      <c r="I135" t="str">
        <f>VLOOKUP(RawData!H135,PadCountry[],2)</f>
        <v>United States</v>
      </c>
      <c r="J135" t="str">
        <f>VLOOKUP(I135,CountryGeoLoc[],3)</f>
        <v>37.09024</v>
      </c>
      <c r="K135" t="str">
        <f>VLOOKUP(I135,CountryGeoLoc[],4)</f>
        <v>-95.712891</v>
      </c>
    </row>
    <row r="136" spans="1:11" x14ac:dyDescent="0.3">
      <c r="A136" t="s">
        <v>431</v>
      </c>
      <c r="B136" t="s">
        <v>8</v>
      </c>
      <c r="C136" t="s">
        <v>117</v>
      </c>
      <c r="D136" t="s">
        <v>356</v>
      </c>
      <c r="E136" t="s">
        <v>357</v>
      </c>
      <c r="F136" t="s">
        <v>432</v>
      </c>
      <c r="G136" s="2" t="str">
        <f t="shared" si="2"/>
        <v>1961</v>
      </c>
      <c r="H136" t="s">
        <v>433</v>
      </c>
      <c r="I136" t="str">
        <f>VLOOKUP(RawData!H136,PadCountry[],2)</f>
        <v>United States</v>
      </c>
      <c r="J136" t="str">
        <f>VLOOKUP(I136,CountryGeoLoc[],3)</f>
        <v>37.09024</v>
      </c>
      <c r="K136" t="str">
        <f>VLOOKUP(I136,CountryGeoLoc[],4)</f>
        <v>-95.712891</v>
      </c>
    </row>
    <row r="137" spans="1:11" x14ac:dyDescent="0.3">
      <c r="A137" t="s">
        <v>434</v>
      </c>
      <c r="B137" t="s">
        <v>8</v>
      </c>
      <c r="C137" t="s">
        <v>100</v>
      </c>
      <c r="D137" t="s">
        <v>321</v>
      </c>
      <c r="E137" t="s">
        <v>435</v>
      </c>
      <c r="F137" t="s">
        <v>436</v>
      </c>
      <c r="G137" s="2" t="str">
        <f t="shared" si="2"/>
        <v>1961</v>
      </c>
      <c r="H137" t="s">
        <v>55</v>
      </c>
      <c r="I137" t="str">
        <f>VLOOKUP(RawData!H137,PadCountry[],2)</f>
        <v>United States</v>
      </c>
      <c r="J137" t="str">
        <f>VLOOKUP(I137,CountryGeoLoc[],3)</f>
        <v>37.09024</v>
      </c>
      <c r="K137" t="str">
        <f>VLOOKUP(I137,CountryGeoLoc[],4)</f>
        <v>-95.712891</v>
      </c>
    </row>
    <row r="138" spans="1:11" x14ac:dyDescent="0.3">
      <c r="A138" t="s">
        <v>437</v>
      </c>
      <c r="B138" t="s">
        <v>18</v>
      </c>
      <c r="C138" t="s">
        <v>117</v>
      </c>
      <c r="D138" t="s">
        <v>308</v>
      </c>
      <c r="E138" t="s">
        <v>438</v>
      </c>
      <c r="F138" t="s">
        <v>439</v>
      </c>
      <c r="G138" s="2" t="str">
        <f t="shared" si="2"/>
        <v>1961</v>
      </c>
      <c r="H138" t="s">
        <v>121</v>
      </c>
      <c r="I138" t="str">
        <f>VLOOKUP(RawData!H138,PadCountry[],2)</f>
        <v>United States</v>
      </c>
      <c r="J138" t="str">
        <f>VLOOKUP(I138,CountryGeoLoc[],3)</f>
        <v>37.09024</v>
      </c>
      <c r="K138" t="str">
        <f>VLOOKUP(I138,CountryGeoLoc[],4)</f>
        <v>-95.712891</v>
      </c>
    </row>
    <row r="139" spans="1:11" x14ac:dyDescent="0.3">
      <c r="A139" t="s">
        <v>440</v>
      </c>
      <c r="B139" t="s">
        <v>18</v>
      </c>
      <c r="C139" t="s">
        <v>117</v>
      </c>
      <c r="D139" t="s">
        <v>308</v>
      </c>
      <c r="E139" t="s">
        <v>357</v>
      </c>
      <c r="F139" t="s">
        <v>441</v>
      </c>
      <c r="G139" s="2" t="str">
        <f t="shared" si="2"/>
        <v>1961</v>
      </c>
      <c r="H139" t="s">
        <v>121</v>
      </c>
      <c r="I139" t="str">
        <f>VLOOKUP(RawData!H139,PadCountry[],2)</f>
        <v>United States</v>
      </c>
      <c r="J139" t="str">
        <f>VLOOKUP(I139,CountryGeoLoc[],3)</f>
        <v>37.09024</v>
      </c>
      <c r="K139" t="str">
        <f>VLOOKUP(I139,CountryGeoLoc[],4)</f>
        <v>-95.712891</v>
      </c>
    </row>
    <row r="140" spans="1:11" x14ac:dyDescent="0.3">
      <c r="A140" t="s">
        <v>442</v>
      </c>
      <c r="B140" t="s">
        <v>8</v>
      </c>
      <c r="C140" t="s">
        <v>9</v>
      </c>
      <c r="D140" t="s">
        <v>349</v>
      </c>
      <c r="E140" t="s">
        <v>443</v>
      </c>
      <c r="F140" t="s">
        <v>444</v>
      </c>
      <c r="G140" s="2" t="str">
        <f t="shared" si="2"/>
        <v>1961</v>
      </c>
      <c r="H140" t="s">
        <v>13</v>
      </c>
      <c r="I140" t="str">
        <f>VLOOKUP(RawData!H140,PadCountry[],2)</f>
        <v>Kazakhstan</v>
      </c>
      <c r="J140" t="str">
        <f>VLOOKUP(I140,CountryGeoLoc[],3)</f>
        <v>48.019573</v>
      </c>
      <c r="K140" t="str">
        <f>VLOOKUP(I140,CountryGeoLoc[],4)</f>
        <v>66.923684</v>
      </c>
    </row>
    <row r="141" spans="1:11" x14ac:dyDescent="0.3">
      <c r="A141" t="s">
        <v>445</v>
      </c>
      <c r="B141" t="s">
        <v>8</v>
      </c>
      <c r="C141" t="s">
        <v>117</v>
      </c>
      <c r="D141" t="s">
        <v>388</v>
      </c>
      <c r="E141" t="s">
        <v>357</v>
      </c>
      <c r="F141" t="s">
        <v>446</v>
      </c>
      <c r="G141" s="2" t="str">
        <f t="shared" si="2"/>
        <v>1961</v>
      </c>
      <c r="H141" t="s">
        <v>63</v>
      </c>
      <c r="I141" t="str">
        <f>VLOOKUP(RawData!H141,PadCountry[],2)</f>
        <v>United States</v>
      </c>
      <c r="J141" t="str">
        <f>VLOOKUP(I141,CountryGeoLoc[],3)</f>
        <v>37.09024</v>
      </c>
      <c r="K141" t="str">
        <f>VLOOKUP(I141,CountryGeoLoc[],4)</f>
        <v>-95.712891</v>
      </c>
    </row>
    <row r="142" spans="1:11" x14ac:dyDescent="0.3">
      <c r="A142" t="s">
        <v>447</v>
      </c>
      <c r="B142" t="s">
        <v>8</v>
      </c>
      <c r="C142" t="s">
        <v>117</v>
      </c>
      <c r="D142" t="s">
        <v>281</v>
      </c>
      <c r="E142" t="s">
        <v>448</v>
      </c>
      <c r="F142" t="s">
        <v>449</v>
      </c>
      <c r="G142" s="2" t="str">
        <f t="shared" si="2"/>
        <v>1961</v>
      </c>
      <c r="H142" t="s">
        <v>22</v>
      </c>
      <c r="I142" t="str">
        <f>VLOOKUP(RawData!H142,PadCountry[],2)</f>
        <v>United States</v>
      </c>
      <c r="J142" t="str">
        <f>VLOOKUP(I142,CountryGeoLoc[],3)</f>
        <v>37.09024</v>
      </c>
      <c r="K142" t="str">
        <f>VLOOKUP(I142,CountryGeoLoc[],4)</f>
        <v>-95.712891</v>
      </c>
    </row>
    <row r="143" spans="1:11" x14ac:dyDescent="0.3">
      <c r="A143" t="s">
        <v>450</v>
      </c>
      <c r="B143" t="s">
        <v>162</v>
      </c>
      <c r="C143" t="s">
        <v>117</v>
      </c>
      <c r="D143" t="s">
        <v>356</v>
      </c>
      <c r="E143" t="s">
        <v>357</v>
      </c>
      <c r="F143" t="s">
        <v>451</v>
      </c>
      <c r="G143" s="2" t="str">
        <f t="shared" si="2"/>
        <v>1961</v>
      </c>
      <c r="H143" t="s">
        <v>287</v>
      </c>
      <c r="I143" t="str">
        <f>VLOOKUP(RawData!H143,PadCountry[],2)</f>
        <v>United States</v>
      </c>
      <c r="J143" t="str">
        <f>VLOOKUP(I143,CountryGeoLoc[],3)</f>
        <v>37.09024</v>
      </c>
      <c r="K143" t="str">
        <f>VLOOKUP(I143,CountryGeoLoc[],4)</f>
        <v>-95.712891</v>
      </c>
    </row>
    <row r="144" spans="1:11" x14ac:dyDescent="0.3">
      <c r="A144" t="s">
        <v>452</v>
      </c>
      <c r="B144" t="s">
        <v>18</v>
      </c>
      <c r="C144" t="s">
        <v>100</v>
      </c>
      <c r="D144" t="s">
        <v>289</v>
      </c>
      <c r="E144" t="s">
        <v>357</v>
      </c>
      <c r="F144" t="s">
        <v>453</v>
      </c>
      <c r="G144" s="2" t="str">
        <f t="shared" si="2"/>
        <v>1961</v>
      </c>
      <c r="H144" t="s">
        <v>292</v>
      </c>
      <c r="I144" t="str">
        <f>VLOOKUP(RawData!H144,PadCountry[],2)</f>
        <v>United States</v>
      </c>
      <c r="J144" t="str">
        <f>VLOOKUP(I144,CountryGeoLoc[],3)</f>
        <v>37.09024</v>
      </c>
      <c r="K144" t="str">
        <f>VLOOKUP(I144,CountryGeoLoc[],4)</f>
        <v>-95.712891</v>
      </c>
    </row>
    <row r="145" spans="1:11" x14ac:dyDescent="0.3">
      <c r="A145" t="s">
        <v>454</v>
      </c>
      <c r="B145" t="s">
        <v>8</v>
      </c>
      <c r="C145" t="s">
        <v>117</v>
      </c>
      <c r="D145" t="s">
        <v>308</v>
      </c>
      <c r="E145" t="s">
        <v>357</v>
      </c>
      <c r="F145" t="s">
        <v>455</v>
      </c>
      <c r="G145" s="2" t="str">
        <f t="shared" si="2"/>
        <v>1961</v>
      </c>
      <c r="H145" t="s">
        <v>121</v>
      </c>
      <c r="I145" t="str">
        <f>VLOOKUP(RawData!H145,PadCountry[],2)</f>
        <v>United States</v>
      </c>
      <c r="J145" t="str">
        <f>VLOOKUP(I145,CountryGeoLoc[],3)</f>
        <v>37.09024</v>
      </c>
      <c r="K145" t="str">
        <f>VLOOKUP(I145,CountryGeoLoc[],4)</f>
        <v>-95.712891</v>
      </c>
    </row>
    <row r="146" spans="1:11" x14ac:dyDescent="0.3">
      <c r="A146" t="s">
        <v>456</v>
      </c>
      <c r="B146" t="s">
        <v>18</v>
      </c>
      <c r="C146" t="s">
        <v>117</v>
      </c>
      <c r="D146" t="s">
        <v>356</v>
      </c>
      <c r="E146" t="s">
        <v>357</v>
      </c>
      <c r="F146" t="s">
        <v>457</v>
      </c>
      <c r="G146" s="2" t="str">
        <f t="shared" si="2"/>
        <v>1961</v>
      </c>
      <c r="H146" t="s">
        <v>303</v>
      </c>
      <c r="I146" t="str">
        <f>VLOOKUP(RawData!H146,PadCountry[],2)</f>
        <v>United States</v>
      </c>
      <c r="J146" t="str">
        <f>VLOOKUP(I146,CountryGeoLoc[],3)</f>
        <v>37.09024</v>
      </c>
      <c r="K146" t="str">
        <f>VLOOKUP(I146,CountryGeoLoc[],4)</f>
        <v>-95.712891</v>
      </c>
    </row>
    <row r="147" spans="1:11" x14ac:dyDescent="0.3">
      <c r="A147" t="s">
        <v>458</v>
      </c>
      <c r="B147" t="s">
        <v>8</v>
      </c>
      <c r="C147" t="s">
        <v>117</v>
      </c>
      <c r="D147" t="s">
        <v>308</v>
      </c>
      <c r="E147" t="s">
        <v>357</v>
      </c>
      <c r="F147" t="s">
        <v>459</v>
      </c>
      <c r="G147" s="2" t="str">
        <f t="shared" si="2"/>
        <v>1961</v>
      </c>
      <c r="H147" t="s">
        <v>139</v>
      </c>
      <c r="I147" t="str">
        <f>VLOOKUP(RawData!H147,PadCountry[],2)</f>
        <v>United States</v>
      </c>
      <c r="J147" t="str">
        <f>VLOOKUP(I147,CountryGeoLoc[],3)</f>
        <v>37.09024</v>
      </c>
      <c r="K147" t="str">
        <f>VLOOKUP(I147,CountryGeoLoc[],4)</f>
        <v>-95.712891</v>
      </c>
    </row>
    <row r="148" spans="1:11" x14ac:dyDescent="0.3">
      <c r="A148" t="s">
        <v>460</v>
      </c>
      <c r="B148" t="s">
        <v>8</v>
      </c>
      <c r="C148" t="s">
        <v>100</v>
      </c>
      <c r="D148" t="s">
        <v>163</v>
      </c>
      <c r="E148" t="s">
        <v>461</v>
      </c>
      <c r="F148" t="s">
        <v>462</v>
      </c>
      <c r="G148" s="2" t="str">
        <f t="shared" si="2"/>
        <v>1961</v>
      </c>
      <c r="H148" t="s">
        <v>166</v>
      </c>
      <c r="I148" t="str">
        <f>VLOOKUP(RawData!H148,PadCountry[],2)</f>
        <v>United States</v>
      </c>
      <c r="J148" t="str">
        <f>VLOOKUP(I148,CountryGeoLoc[],3)</f>
        <v>37.09024</v>
      </c>
      <c r="K148" t="str">
        <f>VLOOKUP(I148,CountryGeoLoc[],4)</f>
        <v>-95.712891</v>
      </c>
    </row>
    <row r="149" spans="1:11" x14ac:dyDescent="0.3">
      <c r="A149" t="s">
        <v>463</v>
      </c>
      <c r="B149" t="s">
        <v>8</v>
      </c>
      <c r="C149" t="s">
        <v>117</v>
      </c>
      <c r="D149" t="s">
        <v>308</v>
      </c>
      <c r="E149" t="s">
        <v>357</v>
      </c>
      <c r="F149" t="s">
        <v>464</v>
      </c>
      <c r="G149" s="2" t="str">
        <f t="shared" si="2"/>
        <v>1961</v>
      </c>
      <c r="H149" t="s">
        <v>422</v>
      </c>
      <c r="I149" t="str">
        <f>VLOOKUP(RawData!H149,PadCountry[],2)</f>
        <v>United States</v>
      </c>
      <c r="J149" t="str">
        <f>VLOOKUP(I149,CountryGeoLoc[],3)</f>
        <v>37.09024</v>
      </c>
      <c r="K149" t="str">
        <f>VLOOKUP(I149,CountryGeoLoc[],4)</f>
        <v>-95.712891</v>
      </c>
    </row>
    <row r="150" spans="1:11" x14ac:dyDescent="0.3">
      <c r="A150" t="s">
        <v>465</v>
      </c>
      <c r="B150" t="s">
        <v>8</v>
      </c>
      <c r="C150" t="s">
        <v>117</v>
      </c>
      <c r="D150" t="s">
        <v>308</v>
      </c>
      <c r="E150" t="s">
        <v>357</v>
      </c>
      <c r="F150" t="s">
        <v>466</v>
      </c>
      <c r="G150" s="2" t="str">
        <f t="shared" si="2"/>
        <v>1961</v>
      </c>
      <c r="H150" t="s">
        <v>121</v>
      </c>
      <c r="I150" t="str">
        <f>VLOOKUP(RawData!H150,PadCountry[],2)</f>
        <v>United States</v>
      </c>
      <c r="J150" t="str">
        <f>VLOOKUP(I150,CountryGeoLoc[],3)</f>
        <v>37.09024</v>
      </c>
      <c r="K150" t="str">
        <f>VLOOKUP(I150,CountryGeoLoc[],4)</f>
        <v>-95.712891</v>
      </c>
    </row>
    <row r="151" spans="1:11" x14ac:dyDescent="0.3">
      <c r="A151" t="s">
        <v>467</v>
      </c>
      <c r="B151" t="s">
        <v>8</v>
      </c>
      <c r="C151" t="s">
        <v>100</v>
      </c>
      <c r="D151" t="s">
        <v>289</v>
      </c>
      <c r="E151" t="s">
        <v>468</v>
      </c>
      <c r="F151" t="s">
        <v>469</v>
      </c>
      <c r="G151" s="2" t="str">
        <f t="shared" si="2"/>
        <v>1961</v>
      </c>
      <c r="H151" t="s">
        <v>292</v>
      </c>
      <c r="I151" t="str">
        <f>VLOOKUP(RawData!H151,PadCountry[],2)</f>
        <v>United States</v>
      </c>
      <c r="J151" t="str">
        <f>VLOOKUP(I151,CountryGeoLoc[],3)</f>
        <v>37.09024</v>
      </c>
      <c r="K151" t="str">
        <f>VLOOKUP(I151,CountryGeoLoc[],4)</f>
        <v>-95.712891</v>
      </c>
    </row>
    <row r="152" spans="1:11" x14ac:dyDescent="0.3">
      <c r="A152" t="s">
        <v>470</v>
      </c>
      <c r="B152" t="s">
        <v>8</v>
      </c>
      <c r="C152" t="s">
        <v>117</v>
      </c>
      <c r="D152" t="s">
        <v>356</v>
      </c>
      <c r="E152" t="s">
        <v>357</v>
      </c>
      <c r="F152" t="s">
        <v>471</v>
      </c>
      <c r="G152" s="2" t="str">
        <f t="shared" si="2"/>
        <v>1961</v>
      </c>
      <c r="H152" t="s">
        <v>433</v>
      </c>
      <c r="I152" t="str">
        <f>VLOOKUP(RawData!H152,PadCountry[],2)</f>
        <v>United States</v>
      </c>
      <c r="J152" t="str">
        <f>VLOOKUP(I152,CountryGeoLoc[],3)</f>
        <v>37.09024</v>
      </c>
      <c r="K152" t="str">
        <f>VLOOKUP(I152,CountryGeoLoc[],4)</f>
        <v>-95.712891</v>
      </c>
    </row>
    <row r="153" spans="1:11" x14ac:dyDescent="0.3">
      <c r="A153" t="s">
        <v>472</v>
      </c>
      <c r="B153" t="s">
        <v>18</v>
      </c>
      <c r="C153" t="s">
        <v>117</v>
      </c>
      <c r="D153" t="s">
        <v>308</v>
      </c>
      <c r="E153" t="s">
        <v>357</v>
      </c>
      <c r="F153" t="s">
        <v>473</v>
      </c>
      <c r="G153" s="2" t="str">
        <f t="shared" si="2"/>
        <v>1961</v>
      </c>
      <c r="H153" t="s">
        <v>139</v>
      </c>
      <c r="I153" t="str">
        <f>VLOOKUP(RawData!H153,PadCountry[],2)</f>
        <v>United States</v>
      </c>
      <c r="J153" t="str">
        <f>VLOOKUP(I153,CountryGeoLoc[],3)</f>
        <v>37.09024</v>
      </c>
      <c r="K153" t="str">
        <f>VLOOKUP(I153,CountryGeoLoc[],4)</f>
        <v>-95.712891</v>
      </c>
    </row>
    <row r="154" spans="1:11" x14ac:dyDescent="0.3">
      <c r="A154" t="s">
        <v>474</v>
      </c>
      <c r="B154" t="s">
        <v>8</v>
      </c>
      <c r="C154" t="s">
        <v>100</v>
      </c>
      <c r="D154" t="s">
        <v>475</v>
      </c>
      <c r="E154" t="s">
        <v>476</v>
      </c>
      <c r="F154" t="s">
        <v>477</v>
      </c>
      <c r="G154" s="2" t="str">
        <f t="shared" si="2"/>
        <v>1961</v>
      </c>
      <c r="H154" t="s">
        <v>478</v>
      </c>
      <c r="I154" t="str">
        <f>VLOOKUP(RawData!H154,PadCountry[],2)</f>
        <v>United States</v>
      </c>
      <c r="J154" t="str">
        <f>VLOOKUP(I154,CountryGeoLoc[],3)</f>
        <v>37.09024</v>
      </c>
      <c r="K154" t="str">
        <f>VLOOKUP(I154,CountryGeoLoc[],4)</f>
        <v>-95.712891</v>
      </c>
    </row>
    <row r="155" spans="1:11" x14ac:dyDescent="0.3">
      <c r="A155" t="s">
        <v>479</v>
      </c>
      <c r="B155" t="s">
        <v>18</v>
      </c>
      <c r="C155" t="s">
        <v>480</v>
      </c>
      <c r="D155" t="s">
        <v>481</v>
      </c>
      <c r="E155" t="s">
        <v>357</v>
      </c>
      <c r="F155" t="s">
        <v>482</v>
      </c>
      <c r="G155" s="2" t="str">
        <f t="shared" si="2"/>
        <v>1961</v>
      </c>
      <c r="H155" t="s">
        <v>483</v>
      </c>
      <c r="I155" t="str">
        <f>VLOOKUP(RawData!H155,PadCountry[],2)</f>
        <v>Russia</v>
      </c>
      <c r="J155" t="str">
        <f>VLOOKUP(I155,CountryGeoLoc[],3)</f>
        <v>61.52401</v>
      </c>
      <c r="K155" t="str">
        <f>VLOOKUP(I155,CountryGeoLoc[],4)</f>
        <v>105.318756</v>
      </c>
    </row>
    <row r="156" spans="1:11" x14ac:dyDescent="0.3">
      <c r="A156" t="s">
        <v>484</v>
      </c>
      <c r="B156" t="s">
        <v>18</v>
      </c>
      <c r="C156" t="s">
        <v>100</v>
      </c>
      <c r="D156" t="s">
        <v>485</v>
      </c>
      <c r="E156" t="s">
        <v>486</v>
      </c>
      <c r="F156" t="s">
        <v>487</v>
      </c>
      <c r="G156" s="2" t="str">
        <f t="shared" si="2"/>
        <v>1961</v>
      </c>
      <c r="H156" t="s">
        <v>488</v>
      </c>
      <c r="I156" t="str">
        <f>VLOOKUP(RawData!H156,PadCountry[],2)</f>
        <v>United States</v>
      </c>
      <c r="J156" t="str">
        <f>VLOOKUP(I156,CountryGeoLoc[],3)</f>
        <v>37.09024</v>
      </c>
      <c r="K156" t="str">
        <f>VLOOKUP(I156,CountryGeoLoc[],4)</f>
        <v>-95.712891</v>
      </c>
    </row>
    <row r="157" spans="1:11" x14ac:dyDescent="0.3">
      <c r="A157" t="s">
        <v>489</v>
      </c>
      <c r="B157" t="s">
        <v>162</v>
      </c>
      <c r="C157" t="s">
        <v>117</v>
      </c>
      <c r="D157" t="s">
        <v>308</v>
      </c>
      <c r="E157" t="s">
        <v>357</v>
      </c>
      <c r="F157" t="s">
        <v>490</v>
      </c>
      <c r="G157" s="2" t="str">
        <f t="shared" si="2"/>
        <v>1961</v>
      </c>
      <c r="H157" t="s">
        <v>422</v>
      </c>
      <c r="I157" t="str">
        <f>VLOOKUP(RawData!H157,PadCountry[],2)</f>
        <v>United States</v>
      </c>
      <c r="J157" t="str">
        <f>VLOOKUP(I157,CountryGeoLoc[],3)</f>
        <v>37.09024</v>
      </c>
      <c r="K157" t="str">
        <f>VLOOKUP(I157,CountryGeoLoc[],4)</f>
        <v>-95.712891</v>
      </c>
    </row>
    <row r="158" spans="1:11" x14ac:dyDescent="0.3">
      <c r="A158" t="s">
        <v>491</v>
      </c>
      <c r="B158" t="s">
        <v>8</v>
      </c>
      <c r="C158" t="s">
        <v>117</v>
      </c>
      <c r="D158" t="s">
        <v>308</v>
      </c>
      <c r="E158" t="s">
        <v>357</v>
      </c>
      <c r="F158" t="s">
        <v>492</v>
      </c>
      <c r="G158" s="2" t="str">
        <f t="shared" si="2"/>
        <v>1961</v>
      </c>
      <c r="H158" t="s">
        <v>121</v>
      </c>
      <c r="I158" t="str">
        <f>VLOOKUP(RawData!H158,PadCountry[],2)</f>
        <v>United States</v>
      </c>
      <c r="J158" t="str">
        <f>VLOOKUP(I158,CountryGeoLoc[],3)</f>
        <v>37.09024</v>
      </c>
      <c r="K158" t="str">
        <f>VLOOKUP(I158,CountryGeoLoc[],4)</f>
        <v>-95.712891</v>
      </c>
    </row>
    <row r="159" spans="1:11" x14ac:dyDescent="0.3">
      <c r="A159" t="s">
        <v>493</v>
      </c>
      <c r="B159" t="s">
        <v>8</v>
      </c>
      <c r="C159" t="s">
        <v>117</v>
      </c>
      <c r="D159" t="s">
        <v>226</v>
      </c>
      <c r="E159" t="s">
        <v>357</v>
      </c>
      <c r="F159" t="s">
        <v>494</v>
      </c>
      <c r="G159" s="2" t="str">
        <f t="shared" si="2"/>
        <v>1961</v>
      </c>
      <c r="H159" t="s">
        <v>229</v>
      </c>
      <c r="I159" t="str">
        <f>VLOOKUP(RawData!H159,PadCountry[],2)</f>
        <v>United States</v>
      </c>
      <c r="J159" t="str">
        <f>VLOOKUP(I159,CountryGeoLoc[],3)</f>
        <v>37.09024</v>
      </c>
      <c r="K159" t="str">
        <f>VLOOKUP(I159,CountryGeoLoc[],4)</f>
        <v>-95.712891</v>
      </c>
    </row>
    <row r="160" spans="1:11" x14ac:dyDescent="0.3">
      <c r="A160" t="s">
        <v>495</v>
      </c>
      <c r="B160" t="s">
        <v>18</v>
      </c>
      <c r="C160" t="s">
        <v>117</v>
      </c>
      <c r="D160" t="s">
        <v>356</v>
      </c>
      <c r="E160" t="s">
        <v>357</v>
      </c>
      <c r="F160" t="s">
        <v>496</v>
      </c>
      <c r="G160" s="2" t="str">
        <f t="shared" si="2"/>
        <v>1961</v>
      </c>
      <c r="H160" t="s">
        <v>287</v>
      </c>
      <c r="I160" t="str">
        <f>VLOOKUP(RawData!H160,PadCountry[],2)</f>
        <v>United States</v>
      </c>
      <c r="J160" t="str">
        <f>VLOOKUP(I160,CountryGeoLoc[],3)</f>
        <v>37.09024</v>
      </c>
      <c r="K160" t="str">
        <f>VLOOKUP(I160,CountryGeoLoc[],4)</f>
        <v>-95.712891</v>
      </c>
    </row>
    <row r="161" spans="1:11" x14ac:dyDescent="0.3">
      <c r="A161" t="s">
        <v>497</v>
      </c>
      <c r="B161" t="s">
        <v>18</v>
      </c>
      <c r="C161" t="s">
        <v>117</v>
      </c>
      <c r="D161" t="s">
        <v>356</v>
      </c>
      <c r="E161" t="s">
        <v>357</v>
      </c>
      <c r="F161" t="s">
        <v>498</v>
      </c>
      <c r="G161" s="2" t="str">
        <f t="shared" si="2"/>
        <v>1961</v>
      </c>
      <c r="H161" t="s">
        <v>303</v>
      </c>
      <c r="I161" t="str">
        <f>VLOOKUP(RawData!H161,PadCountry[],2)</f>
        <v>United States</v>
      </c>
      <c r="J161" t="str">
        <f>VLOOKUP(I161,CountryGeoLoc[],3)</f>
        <v>37.09024</v>
      </c>
      <c r="K161" t="str">
        <f>VLOOKUP(I161,CountryGeoLoc[],4)</f>
        <v>-95.712891</v>
      </c>
    </row>
    <row r="162" spans="1:11" x14ac:dyDescent="0.3">
      <c r="A162" t="s">
        <v>499</v>
      </c>
      <c r="B162" t="s">
        <v>8</v>
      </c>
      <c r="C162" t="s">
        <v>100</v>
      </c>
      <c r="D162" t="s">
        <v>163</v>
      </c>
      <c r="E162" t="s">
        <v>500</v>
      </c>
      <c r="F162" t="s">
        <v>501</v>
      </c>
      <c r="G162" s="2" t="str">
        <f t="shared" si="2"/>
        <v>1961</v>
      </c>
      <c r="H162" t="s">
        <v>166</v>
      </c>
      <c r="I162" t="str">
        <f>VLOOKUP(RawData!H162,PadCountry[],2)</f>
        <v>United States</v>
      </c>
      <c r="J162" t="str">
        <f>VLOOKUP(I162,CountryGeoLoc[],3)</f>
        <v>37.09024</v>
      </c>
      <c r="K162" t="str">
        <f>VLOOKUP(I162,CountryGeoLoc[],4)</f>
        <v>-95.712891</v>
      </c>
    </row>
    <row r="163" spans="1:11" x14ac:dyDescent="0.3">
      <c r="A163" t="s">
        <v>502</v>
      </c>
      <c r="B163" t="s">
        <v>8</v>
      </c>
      <c r="C163" t="s">
        <v>117</v>
      </c>
      <c r="D163" t="s">
        <v>281</v>
      </c>
      <c r="E163" t="s">
        <v>503</v>
      </c>
      <c r="F163" t="s">
        <v>504</v>
      </c>
      <c r="G163" s="2" t="str">
        <f t="shared" si="2"/>
        <v>1961</v>
      </c>
      <c r="H163" t="s">
        <v>505</v>
      </c>
      <c r="I163" t="str">
        <f>VLOOKUP(RawData!H163,PadCountry[],2)</f>
        <v>United States</v>
      </c>
      <c r="J163" t="str">
        <f>VLOOKUP(I163,CountryGeoLoc[],3)</f>
        <v>37.09024</v>
      </c>
      <c r="K163" t="str">
        <f>VLOOKUP(I163,CountryGeoLoc[],4)</f>
        <v>-95.712891</v>
      </c>
    </row>
    <row r="164" spans="1:11" x14ac:dyDescent="0.3">
      <c r="A164" t="s">
        <v>506</v>
      </c>
      <c r="B164" t="s">
        <v>18</v>
      </c>
      <c r="C164" t="s">
        <v>9</v>
      </c>
      <c r="D164" t="s">
        <v>349</v>
      </c>
      <c r="E164" t="s">
        <v>507</v>
      </c>
      <c r="F164" t="s">
        <v>508</v>
      </c>
      <c r="G164" s="2" t="str">
        <f t="shared" si="2"/>
        <v>1961</v>
      </c>
      <c r="H164" t="s">
        <v>13</v>
      </c>
      <c r="I164" t="str">
        <f>VLOOKUP(RawData!H164,PadCountry[],2)</f>
        <v>Kazakhstan</v>
      </c>
      <c r="J164" t="str">
        <f>VLOOKUP(I164,CountryGeoLoc[],3)</f>
        <v>48.019573</v>
      </c>
      <c r="K164" t="str">
        <f>VLOOKUP(I164,CountryGeoLoc[],4)</f>
        <v>66.923684</v>
      </c>
    </row>
    <row r="165" spans="1:11" x14ac:dyDescent="0.3">
      <c r="A165" t="s">
        <v>509</v>
      </c>
      <c r="B165" t="s">
        <v>8</v>
      </c>
      <c r="C165" t="s">
        <v>117</v>
      </c>
      <c r="D165" t="s">
        <v>308</v>
      </c>
      <c r="E165" t="s">
        <v>357</v>
      </c>
      <c r="F165" t="s">
        <v>510</v>
      </c>
      <c r="G165" s="2" t="str">
        <f t="shared" si="2"/>
        <v>1961</v>
      </c>
      <c r="H165" t="s">
        <v>121</v>
      </c>
      <c r="I165" t="str">
        <f>VLOOKUP(RawData!H165,PadCountry[],2)</f>
        <v>United States</v>
      </c>
      <c r="J165" t="str">
        <f>VLOOKUP(I165,CountryGeoLoc[],3)</f>
        <v>37.09024</v>
      </c>
      <c r="K165" t="str">
        <f>VLOOKUP(I165,CountryGeoLoc[],4)</f>
        <v>-95.712891</v>
      </c>
    </row>
    <row r="166" spans="1:11" x14ac:dyDescent="0.3">
      <c r="A166" t="s">
        <v>511</v>
      </c>
      <c r="B166" t="s">
        <v>18</v>
      </c>
      <c r="C166" t="s">
        <v>480</v>
      </c>
      <c r="D166" t="s">
        <v>481</v>
      </c>
      <c r="E166" t="s">
        <v>357</v>
      </c>
      <c r="F166" t="s">
        <v>512</v>
      </c>
      <c r="G166" s="2" t="str">
        <f t="shared" si="2"/>
        <v>1961</v>
      </c>
      <c r="H166" t="s">
        <v>483</v>
      </c>
      <c r="I166" t="str">
        <f>VLOOKUP(RawData!H166,PadCountry[],2)</f>
        <v>Russia</v>
      </c>
      <c r="J166" t="str">
        <f>VLOOKUP(I166,CountryGeoLoc[],3)</f>
        <v>61.52401</v>
      </c>
      <c r="K166" t="str">
        <f>VLOOKUP(I166,CountryGeoLoc[],4)</f>
        <v>105.318756</v>
      </c>
    </row>
    <row r="167" spans="1:11" x14ac:dyDescent="0.3">
      <c r="A167" t="s">
        <v>513</v>
      </c>
      <c r="B167" t="s">
        <v>162</v>
      </c>
      <c r="C167" t="s">
        <v>117</v>
      </c>
      <c r="D167" t="s">
        <v>356</v>
      </c>
      <c r="E167" t="s">
        <v>357</v>
      </c>
      <c r="F167" t="s">
        <v>514</v>
      </c>
      <c r="G167" s="2" t="str">
        <f t="shared" si="2"/>
        <v>1961</v>
      </c>
      <c r="H167" t="s">
        <v>433</v>
      </c>
      <c r="I167" t="str">
        <f>VLOOKUP(RawData!H167,PadCountry[],2)</f>
        <v>United States</v>
      </c>
      <c r="J167" t="str">
        <f>VLOOKUP(I167,CountryGeoLoc[],3)</f>
        <v>37.09024</v>
      </c>
      <c r="K167" t="str">
        <f>VLOOKUP(I167,CountryGeoLoc[],4)</f>
        <v>-95.712891</v>
      </c>
    </row>
    <row r="168" spans="1:11" x14ac:dyDescent="0.3">
      <c r="A168" t="s">
        <v>515</v>
      </c>
      <c r="B168" t="s">
        <v>18</v>
      </c>
      <c r="C168" t="s">
        <v>117</v>
      </c>
      <c r="D168" t="s">
        <v>308</v>
      </c>
      <c r="E168" t="s">
        <v>516</v>
      </c>
      <c r="F168" t="s">
        <v>517</v>
      </c>
      <c r="G168" s="2" t="str">
        <f t="shared" si="2"/>
        <v>1962</v>
      </c>
      <c r="H168" t="s">
        <v>121</v>
      </c>
      <c r="I168" t="str">
        <f>VLOOKUP(RawData!H168,PadCountry[],2)</f>
        <v>United States</v>
      </c>
      <c r="J168" t="str">
        <f>VLOOKUP(I168,CountryGeoLoc[],3)</f>
        <v>37.09024</v>
      </c>
      <c r="K168" t="str">
        <f>VLOOKUP(I168,CountryGeoLoc[],4)</f>
        <v>-95.712891</v>
      </c>
    </row>
    <row r="169" spans="1:11" x14ac:dyDescent="0.3">
      <c r="A169" t="s">
        <v>518</v>
      </c>
      <c r="B169" t="s">
        <v>18</v>
      </c>
      <c r="C169" t="s">
        <v>117</v>
      </c>
      <c r="D169" t="s">
        <v>226</v>
      </c>
      <c r="E169" t="s">
        <v>519</v>
      </c>
      <c r="F169" t="s">
        <v>520</v>
      </c>
      <c r="G169" s="2" t="str">
        <f t="shared" si="2"/>
        <v>1962</v>
      </c>
      <c r="H169" t="s">
        <v>229</v>
      </c>
      <c r="I169" t="str">
        <f>VLOOKUP(RawData!H169,PadCountry[],2)</f>
        <v>United States</v>
      </c>
      <c r="J169" t="str">
        <f>VLOOKUP(I169,CountryGeoLoc[],3)</f>
        <v>37.09024</v>
      </c>
      <c r="K169" t="str">
        <f>VLOOKUP(I169,CountryGeoLoc[],4)</f>
        <v>-95.712891</v>
      </c>
    </row>
    <row r="170" spans="1:11" x14ac:dyDescent="0.3">
      <c r="A170" t="s">
        <v>521</v>
      </c>
      <c r="B170" t="s">
        <v>8</v>
      </c>
      <c r="C170" t="s">
        <v>117</v>
      </c>
      <c r="D170" t="s">
        <v>356</v>
      </c>
      <c r="E170" t="s">
        <v>522</v>
      </c>
      <c r="F170" t="s">
        <v>523</v>
      </c>
      <c r="G170" s="2" t="str">
        <f t="shared" si="2"/>
        <v>1962</v>
      </c>
      <c r="H170" t="s">
        <v>287</v>
      </c>
      <c r="I170" t="str">
        <f>VLOOKUP(RawData!H170,PadCountry[],2)</f>
        <v>United States</v>
      </c>
      <c r="J170" t="str">
        <f>VLOOKUP(I170,CountryGeoLoc[],3)</f>
        <v>37.09024</v>
      </c>
      <c r="K170" t="str">
        <f>VLOOKUP(I170,CountryGeoLoc[],4)</f>
        <v>-95.712891</v>
      </c>
    </row>
    <row r="171" spans="1:11" x14ac:dyDescent="0.3">
      <c r="A171" t="s">
        <v>524</v>
      </c>
      <c r="B171" t="s">
        <v>8</v>
      </c>
      <c r="C171" t="s">
        <v>117</v>
      </c>
      <c r="D171" t="s">
        <v>240</v>
      </c>
      <c r="E171" t="s">
        <v>525</v>
      </c>
      <c r="F171" t="s">
        <v>526</v>
      </c>
      <c r="G171" s="2" t="str">
        <f t="shared" si="2"/>
        <v>1962</v>
      </c>
      <c r="H171" t="s">
        <v>63</v>
      </c>
      <c r="I171" t="str">
        <f>VLOOKUP(RawData!H171,PadCountry[],2)</f>
        <v>United States</v>
      </c>
      <c r="J171" t="str">
        <f>VLOOKUP(I171,CountryGeoLoc[],3)</f>
        <v>37.09024</v>
      </c>
      <c r="K171" t="str">
        <f>VLOOKUP(I171,CountryGeoLoc[],4)</f>
        <v>-95.712891</v>
      </c>
    </row>
    <row r="172" spans="1:11" x14ac:dyDescent="0.3">
      <c r="A172" t="s">
        <v>527</v>
      </c>
      <c r="B172" t="s">
        <v>8</v>
      </c>
      <c r="C172" t="s">
        <v>100</v>
      </c>
      <c r="D172" t="s">
        <v>163</v>
      </c>
      <c r="E172" t="s">
        <v>528</v>
      </c>
      <c r="F172" t="s">
        <v>529</v>
      </c>
      <c r="G172" s="2" t="str">
        <f t="shared" si="2"/>
        <v>1962</v>
      </c>
      <c r="H172" t="s">
        <v>166</v>
      </c>
      <c r="I172" t="str">
        <f>VLOOKUP(RawData!H172,PadCountry[],2)</f>
        <v>United States</v>
      </c>
      <c r="J172" t="str">
        <f>VLOOKUP(I172,CountryGeoLoc[],3)</f>
        <v>37.09024</v>
      </c>
      <c r="K172" t="str">
        <f>VLOOKUP(I172,CountryGeoLoc[],4)</f>
        <v>-95.712891</v>
      </c>
    </row>
    <row r="173" spans="1:11" x14ac:dyDescent="0.3">
      <c r="A173" t="s">
        <v>530</v>
      </c>
      <c r="B173" t="s">
        <v>8</v>
      </c>
      <c r="C173" t="s">
        <v>117</v>
      </c>
      <c r="D173" t="s">
        <v>308</v>
      </c>
      <c r="E173" t="s">
        <v>531</v>
      </c>
      <c r="F173" t="s">
        <v>532</v>
      </c>
      <c r="G173" s="2" t="str">
        <f t="shared" si="2"/>
        <v>1962</v>
      </c>
      <c r="H173" t="s">
        <v>139</v>
      </c>
      <c r="I173" t="str">
        <f>VLOOKUP(RawData!H173,PadCountry[],2)</f>
        <v>United States</v>
      </c>
      <c r="J173" t="str">
        <f>VLOOKUP(I173,CountryGeoLoc[],3)</f>
        <v>37.09024</v>
      </c>
      <c r="K173" t="str">
        <f>VLOOKUP(I173,CountryGeoLoc[],4)</f>
        <v>-95.712891</v>
      </c>
    </row>
    <row r="174" spans="1:11" x14ac:dyDescent="0.3">
      <c r="A174" t="s">
        <v>533</v>
      </c>
      <c r="B174" t="s">
        <v>8</v>
      </c>
      <c r="C174" t="s">
        <v>117</v>
      </c>
      <c r="D174" t="s">
        <v>308</v>
      </c>
      <c r="E174" t="s">
        <v>534</v>
      </c>
      <c r="F174" t="s">
        <v>535</v>
      </c>
      <c r="G174" s="2" t="str">
        <f t="shared" si="2"/>
        <v>1962</v>
      </c>
      <c r="H174" t="s">
        <v>121</v>
      </c>
      <c r="I174" t="str">
        <f>VLOOKUP(RawData!H174,PadCountry[],2)</f>
        <v>United States</v>
      </c>
      <c r="J174" t="str">
        <f>VLOOKUP(I174,CountryGeoLoc[],3)</f>
        <v>37.09024</v>
      </c>
      <c r="K174" t="str">
        <f>VLOOKUP(I174,CountryGeoLoc[],4)</f>
        <v>-95.712891</v>
      </c>
    </row>
    <row r="175" spans="1:11" x14ac:dyDescent="0.3">
      <c r="A175" t="s">
        <v>536</v>
      </c>
      <c r="B175" t="s">
        <v>8</v>
      </c>
      <c r="C175" t="s">
        <v>117</v>
      </c>
      <c r="D175" t="s">
        <v>240</v>
      </c>
      <c r="E175" t="s">
        <v>537</v>
      </c>
      <c r="F175" t="s">
        <v>538</v>
      </c>
      <c r="G175" s="2" t="str">
        <f t="shared" si="2"/>
        <v>1962</v>
      </c>
      <c r="H175" t="s">
        <v>63</v>
      </c>
      <c r="I175" t="str">
        <f>VLOOKUP(RawData!H175,PadCountry[],2)</f>
        <v>United States</v>
      </c>
      <c r="J175" t="str">
        <f>VLOOKUP(I175,CountryGeoLoc[],3)</f>
        <v>37.09024</v>
      </c>
      <c r="K175" t="str">
        <f>VLOOKUP(I175,CountryGeoLoc[],4)</f>
        <v>-95.712891</v>
      </c>
    </row>
    <row r="176" spans="1:11" x14ac:dyDescent="0.3">
      <c r="A176" t="s">
        <v>539</v>
      </c>
      <c r="B176" t="s">
        <v>8</v>
      </c>
      <c r="C176" t="s">
        <v>117</v>
      </c>
      <c r="D176" t="s">
        <v>356</v>
      </c>
      <c r="E176" t="s">
        <v>540</v>
      </c>
      <c r="F176" t="s">
        <v>541</v>
      </c>
      <c r="G176" s="2" t="str">
        <f t="shared" si="2"/>
        <v>1962</v>
      </c>
      <c r="H176" t="s">
        <v>433</v>
      </c>
      <c r="I176" t="str">
        <f>VLOOKUP(RawData!H176,PadCountry[],2)</f>
        <v>United States</v>
      </c>
      <c r="J176" t="str">
        <f>VLOOKUP(I176,CountryGeoLoc[],3)</f>
        <v>37.09024</v>
      </c>
      <c r="K176" t="str">
        <f>VLOOKUP(I176,CountryGeoLoc[],4)</f>
        <v>-95.712891</v>
      </c>
    </row>
    <row r="177" spans="1:11" x14ac:dyDescent="0.3">
      <c r="A177" t="s">
        <v>542</v>
      </c>
      <c r="B177" t="s">
        <v>8</v>
      </c>
      <c r="C177" t="s">
        <v>9</v>
      </c>
      <c r="D177" t="s">
        <v>481</v>
      </c>
      <c r="E177" t="s">
        <v>543</v>
      </c>
      <c r="F177" t="s">
        <v>544</v>
      </c>
      <c r="G177" s="2" t="str">
        <f t="shared" si="2"/>
        <v>1962</v>
      </c>
      <c r="H177" t="s">
        <v>483</v>
      </c>
      <c r="I177" t="str">
        <f>VLOOKUP(RawData!H177,PadCountry[],2)</f>
        <v>Russia</v>
      </c>
      <c r="J177" t="str">
        <f>VLOOKUP(I177,CountryGeoLoc[],3)</f>
        <v>61.52401</v>
      </c>
      <c r="K177" t="str">
        <f>VLOOKUP(I177,CountryGeoLoc[],4)</f>
        <v>105.318756</v>
      </c>
    </row>
    <row r="178" spans="1:11" x14ac:dyDescent="0.3">
      <c r="A178" t="s">
        <v>545</v>
      </c>
      <c r="B178" t="s">
        <v>8</v>
      </c>
      <c r="C178" t="s">
        <v>100</v>
      </c>
      <c r="D178" t="s">
        <v>546</v>
      </c>
      <c r="E178" t="s">
        <v>547</v>
      </c>
      <c r="F178" t="s">
        <v>548</v>
      </c>
      <c r="G178" s="2" t="str">
        <f t="shared" si="2"/>
        <v>1962</v>
      </c>
      <c r="H178" t="s">
        <v>292</v>
      </c>
      <c r="I178" t="str">
        <f>VLOOKUP(RawData!H178,PadCountry[],2)</f>
        <v>United States</v>
      </c>
      <c r="J178" t="str">
        <f>VLOOKUP(I178,CountryGeoLoc[],3)</f>
        <v>37.09024</v>
      </c>
      <c r="K178" t="str">
        <f>VLOOKUP(I178,CountryGeoLoc[],4)</f>
        <v>-95.712891</v>
      </c>
    </row>
    <row r="179" spans="1:11" x14ac:dyDescent="0.3">
      <c r="A179" t="s">
        <v>549</v>
      </c>
      <c r="B179" t="s">
        <v>8</v>
      </c>
      <c r="C179" t="s">
        <v>9</v>
      </c>
      <c r="D179" t="s">
        <v>481</v>
      </c>
      <c r="E179" t="s">
        <v>550</v>
      </c>
      <c r="F179" t="s">
        <v>551</v>
      </c>
      <c r="G179" s="2" t="str">
        <f t="shared" si="2"/>
        <v>1962</v>
      </c>
      <c r="H179" t="s">
        <v>483</v>
      </c>
      <c r="I179" t="str">
        <f>VLOOKUP(RawData!H179,PadCountry[],2)</f>
        <v>Russia</v>
      </c>
      <c r="J179" t="str">
        <f>VLOOKUP(I179,CountryGeoLoc[],3)</f>
        <v>61.52401</v>
      </c>
      <c r="K179" t="str">
        <f>VLOOKUP(I179,CountryGeoLoc[],4)</f>
        <v>105.318756</v>
      </c>
    </row>
    <row r="180" spans="1:11" x14ac:dyDescent="0.3">
      <c r="A180" t="s">
        <v>552</v>
      </c>
      <c r="B180" t="s">
        <v>8</v>
      </c>
      <c r="C180" t="s">
        <v>117</v>
      </c>
      <c r="D180" t="s">
        <v>356</v>
      </c>
      <c r="E180" t="s">
        <v>553</v>
      </c>
      <c r="F180" t="s">
        <v>554</v>
      </c>
      <c r="G180" s="2" t="str">
        <f t="shared" si="2"/>
        <v>1962</v>
      </c>
      <c r="H180" t="s">
        <v>433</v>
      </c>
      <c r="I180" t="str">
        <f>VLOOKUP(RawData!H180,PadCountry[],2)</f>
        <v>United States</v>
      </c>
      <c r="J180" t="str">
        <f>VLOOKUP(I180,CountryGeoLoc[],3)</f>
        <v>37.09024</v>
      </c>
      <c r="K180" t="str">
        <f>VLOOKUP(I180,CountryGeoLoc[],4)</f>
        <v>-95.712891</v>
      </c>
    </row>
    <row r="181" spans="1:11" x14ac:dyDescent="0.3">
      <c r="A181" t="s">
        <v>555</v>
      </c>
      <c r="B181" t="s">
        <v>8</v>
      </c>
      <c r="C181" t="s">
        <v>117</v>
      </c>
      <c r="D181" t="s">
        <v>308</v>
      </c>
      <c r="E181" t="s">
        <v>556</v>
      </c>
      <c r="F181" t="s">
        <v>557</v>
      </c>
      <c r="G181" s="2" t="str">
        <f t="shared" si="2"/>
        <v>1962</v>
      </c>
      <c r="H181" t="s">
        <v>139</v>
      </c>
      <c r="I181" t="str">
        <f>VLOOKUP(RawData!H181,PadCountry[],2)</f>
        <v>United States</v>
      </c>
      <c r="J181" t="str">
        <f>VLOOKUP(I181,CountryGeoLoc[],3)</f>
        <v>37.09024</v>
      </c>
      <c r="K181" t="str">
        <f>VLOOKUP(I181,CountryGeoLoc[],4)</f>
        <v>-95.712891</v>
      </c>
    </row>
    <row r="182" spans="1:11" x14ac:dyDescent="0.3">
      <c r="A182" t="s">
        <v>558</v>
      </c>
      <c r="B182" t="s">
        <v>8</v>
      </c>
      <c r="C182" t="s">
        <v>117</v>
      </c>
      <c r="D182" t="s">
        <v>356</v>
      </c>
      <c r="E182" t="s">
        <v>559</v>
      </c>
      <c r="F182" t="s">
        <v>560</v>
      </c>
      <c r="G182" s="2" t="str">
        <f t="shared" si="2"/>
        <v>1962</v>
      </c>
      <c r="H182" t="s">
        <v>287</v>
      </c>
      <c r="I182" t="str">
        <f>VLOOKUP(RawData!H182,PadCountry[],2)</f>
        <v>United States</v>
      </c>
      <c r="J182" t="str">
        <f>VLOOKUP(I182,CountryGeoLoc[],3)</f>
        <v>37.09024</v>
      </c>
      <c r="K182" t="str">
        <f>VLOOKUP(I182,CountryGeoLoc[],4)</f>
        <v>-95.712891</v>
      </c>
    </row>
    <row r="183" spans="1:11" x14ac:dyDescent="0.3">
      <c r="A183" t="s">
        <v>561</v>
      </c>
      <c r="B183" t="s">
        <v>8</v>
      </c>
      <c r="C183" t="s">
        <v>9</v>
      </c>
      <c r="D183" t="s">
        <v>481</v>
      </c>
      <c r="E183" t="s">
        <v>562</v>
      </c>
      <c r="F183" t="s">
        <v>563</v>
      </c>
      <c r="G183" s="2" t="str">
        <f t="shared" si="2"/>
        <v>1962</v>
      </c>
      <c r="H183" t="s">
        <v>483</v>
      </c>
      <c r="I183" t="str">
        <f>VLOOKUP(RawData!H183,PadCountry[],2)</f>
        <v>Russia</v>
      </c>
      <c r="J183" t="str">
        <f>VLOOKUP(I183,CountryGeoLoc[],3)</f>
        <v>61.52401</v>
      </c>
      <c r="K183" t="str">
        <f>VLOOKUP(I183,CountryGeoLoc[],4)</f>
        <v>105.318756</v>
      </c>
    </row>
    <row r="184" spans="1:11" x14ac:dyDescent="0.3">
      <c r="A184" t="s">
        <v>564</v>
      </c>
      <c r="B184" t="s">
        <v>8</v>
      </c>
      <c r="C184" t="s">
        <v>100</v>
      </c>
      <c r="D184" t="s">
        <v>475</v>
      </c>
      <c r="E184" t="s">
        <v>565</v>
      </c>
      <c r="F184" t="s">
        <v>566</v>
      </c>
      <c r="G184" s="2" t="str">
        <f t="shared" si="2"/>
        <v>1962</v>
      </c>
      <c r="H184" t="s">
        <v>478</v>
      </c>
      <c r="I184" t="str">
        <f>VLOOKUP(RawData!H184,PadCountry[],2)</f>
        <v>United States</v>
      </c>
      <c r="J184" t="str">
        <f>VLOOKUP(I184,CountryGeoLoc[],3)</f>
        <v>37.09024</v>
      </c>
      <c r="K184" t="str">
        <f>VLOOKUP(I184,CountryGeoLoc[],4)</f>
        <v>-95.712891</v>
      </c>
    </row>
    <row r="185" spans="1:11" x14ac:dyDescent="0.3">
      <c r="A185" t="s">
        <v>567</v>
      </c>
      <c r="B185" t="s">
        <v>8</v>
      </c>
      <c r="C185" t="s">
        <v>9</v>
      </c>
      <c r="D185" t="s">
        <v>349</v>
      </c>
      <c r="E185" t="s">
        <v>568</v>
      </c>
      <c r="F185" t="s">
        <v>569</v>
      </c>
      <c r="G185" s="2" t="str">
        <f t="shared" si="2"/>
        <v>1962</v>
      </c>
      <c r="H185" t="s">
        <v>13</v>
      </c>
      <c r="I185" t="str">
        <f>VLOOKUP(RawData!H185,PadCountry[],2)</f>
        <v>Kazakhstan</v>
      </c>
      <c r="J185" t="str">
        <f>VLOOKUP(I185,CountryGeoLoc[],3)</f>
        <v>48.019573</v>
      </c>
      <c r="K185" t="str">
        <f>VLOOKUP(I185,CountryGeoLoc[],4)</f>
        <v>66.923684</v>
      </c>
    </row>
    <row r="186" spans="1:11" x14ac:dyDescent="0.3">
      <c r="A186" t="s">
        <v>570</v>
      </c>
      <c r="B186" t="s">
        <v>18</v>
      </c>
      <c r="C186" t="s">
        <v>19</v>
      </c>
      <c r="D186" t="s">
        <v>546</v>
      </c>
      <c r="E186" t="s">
        <v>571</v>
      </c>
      <c r="F186" t="s">
        <v>572</v>
      </c>
      <c r="G186" s="2" t="str">
        <f t="shared" si="2"/>
        <v>1962</v>
      </c>
      <c r="H186" t="s">
        <v>573</v>
      </c>
      <c r="I186" t="str">
        <f>VLOOKUP(RawData!H186,PadCountry[],2)</f>
        <v>United States</v>
      </c>
      <c r="J186" t="str">
        <f>VLOOKUP(I186,CountryGeoLoc[],3)</f>
        <v>37.09024</v>
      </c>
      <c r="K186" t="str">
        <f>VLOOKUP(I186,CountryGeoLoc[],4)</f>
        <v>-95.712891</v>
      </c>
    </row>
    <row r="187" spans="1:11" x14ac:dyDescent="0.3">
      <c r="A187" t="s">
        <v>574</v>
      </c>
      <c r="B187" t="s">
        <v>8</v>
      </c>
      <c r="C187" t="s">
        <v>117</v>
      </c>
      <c r="D187" t="s">
        <v>240</v>
      </c>
      <c r="E187" t="s">
        <v>575</v>
      </c>
      <c r="F187" t="s">
        <v>576</v>
      </c>
      <c r="G187" s="2" t="str">
        <f t="shared" si="2"/>
        <v>1962</v>
      </c>
      <c r="H187" t="s">
        <v>63</v>
      </c>
      <c r="I187" t="str">
        <f>VLOOKUP(RawData!H187,PadCountry[],2)</f>
        <v>United States</v>
      </c>
      <c r="J187" t="str">
        <f>VLOOKUP(I187,CountryGeoLoc[],3)</f>
        <v>37.09024</v>
      </c>
      <c r="K187" t="str">
        <f>VLOOKUP(I187,CountryGeoLoc[],4)</f>
        <v>-95.712891</v>
      </c>
    </row>
    <row r="188" spans="1:11" x14ac:dyDescent="0.3">
      <c r="A188" t="s">
        <v>577</v>
      </c>
      <c r="B188" t="s">
        <v>8</v>
      </c>
      <c r="C188" t="s">
        <v>117</v>
      </c>
      <c r="D188" t="s">
        <v>356</v>
      </c>
      <c r="E188" t="s">
        <v>578</v>
      </c>
      <c r="F188" t="s">
        <v>579</v>
      </c>
      <c r="G188" s="2" t="str">
        <f t="shared" si="2"/>
        <v>1962</v>
      </c>
      <c r="H188" t="s">
        <v>303</v>
      </c>
      <c r="I188" t="str">
        <f>VLOOKUP(RawData!H188,PadCountry[],2)</f>
        <v>United States</v>
      </c>
      <c r="J188" t="str">
        <f>VLOOKUP(I188,CountryGeoLoc[],3)</f>
        <v>37.09024</v>
      </c>
      <c r="K188" t="str">
        <f>VLOOKUP(I188,CountryGeoLoc[],4)</f>
        <v>-95.712891</v>
      </c>
    </row>
    <row r="189" spans="1:11" x14ac:dyDescent="0.3">
      <c r="A189" t="s">
        <v>580</v>
      </c>
      <c r="B189" t="s">
        <v>8</v>
      </c>
      <c r="C189" t="s">
        <v>117</v>
      </c>
      <c r="D189" t="s">
        <v>308</v>
      </c>
      <c r="E189" t="s">
        <v>581</v>
      </c>
      <c r="F189" t="s">
        <v>582</v>
      </c>
      <c r="G189" s="2" t="str">
        <f t="shared" si="2"/>
        <v>1962</v>
      </c>
      <c r="H189" t="s">
        <v>121</v>
      </c>
      <c r="I189" t="str">
        <f>VLOOKUP(RawData!H189,PadCountry[],2)</f>
        <v>United States</v>
      </c>
      <c r="J189" t="str">
        <f>VLOOKUP(I189,CountryGeoLoc[],3)</f>
        <v>37.09024</v>
      </c>
      <c r="K189" t="str">
        <f>VLOOKUP(I189,CountryGeoLoc[],4)</f>
        <v>-95.712891</v>
      </c>
    </row>
    <row r="190" spans="1:11" x14ac:dyDescent="0.3">
      <c r="A190" t="s">
        <v>583</v>
      </c>
      <c r="B190" t="s">
        <v>8</v>
      </c>
      <c r="C190" t="s">
        <v>100</v>
      </c>
      <c r="D190" t="s">
        <v>584</v>
      </c>
      <c r="E190" t="s">
        <v>585</v>
      </c>
      <c r="F190" t="s">
        <v>586</v>
      </c>
      <c r="G190" s="2" t="str">
        <f t="shared" si="2"/>
        <v>1962</v>
      </c>
      <c r="H190" t="s">
        <v>402</v>
      </c>
      <c r="I190" t="str">
        <f>VLOOKUP(RawData!H190,PadCountry[],2)</f>
        <v>United States</v>
      </c>
      <c r="J190" t="str">
        <f>VLOOKUP(I190,CountryGeoLoc[],3)</f>
        <v>37.09024</v>
      </c>
      <c r="K190" t="str">
        <f>VLOOKUP(I190,CountryGeoLoc[],4)</f>
        <v>-95.712891</v>
      </c>
    </row>
    <row r="191" spans="1:11" x14ac:dyDescent="0.3">
      <c r="A191" t="s">
        <v>587</v>
      </c>
      <c r="B191" t="s">
        <v>18</v>
      </c>
      <c r="C191" t="s">
        <v>117</v>
      </c>
      <c r="D191" t="s">
        <v>226</v>
      </c>
      <c r="E191" t="s">
        <v>588</v>
      </c>
      <c r="F191" t="s">
        <v>589</v>
      </c>
      <c r="G191" s="2" t="str">
        <f t="shared" si="2"/>
        <v>1962</v>
      </c>
      <c r="H191" t="s">
        <v>229</v>
      </c>
      <c r="I191" t="str">
        <f>VLOOKUP(RawData!H191,PadCountry[],2)</f>
        <v>United States</v>
      </c>
      <c r="J191" t="str">
        <f>VLOOKUP(I191,CountryGeoLoc[],3)</f>
        <v>37.09024</v>
      </c>
      <c r="K191" t="str">
        <f>VLOOKUP(I191,CountryGeoLoc[],4)</f>
        <v>-95.712891</v>
      </c>
    </row>
    <row r="192" spans="1:11" x14ac:dyDescent="0.3">
      <c r="A192" t="s">
        <v>590</v>
      </c>
      <c r="B192" t="s">
        <v>8</v>
      </c>
      <c r="C192" t="s">
        <v>117</v>
      </c>
      <c r="D192" t="s">
        <v>308</v>
      </c>
      <c r="E192" t="s">
        <v>591</v>
      </c>
      <c r="F192" t="s">
        <v>592</v>
      </c>
      <c r="G192" s="2" t="str">
        <f t="shared" si="2"/>
        <v>1962</v>
      </c>
      <c r="H192" t="s">
        <v>139</v>
      </c>
      <c r="I192" t="str">
        <f>VLOOKUP(RawData!H192,PadCountry[],2)</f>
        <v>United States</v>
      </c>
      <c r="J192" t="str">
        <f>VLOOKUP(I192,CountryGeoLoc[],3)</f>
        <v>37.09024</v>
      </c>
      <c r="K192" t="str">
        <f>VLOOKUP(I192,CountryGeoLoc[],4)</f>
        <v>-95.712891</v>
      </c>
    </row>
    <row r="193" spans="1:11" x14ac:dyDescent="0.3">
      <c r="A193" t="s">
        <v>593</v>
      </c>
      <c r="B193" t="s">
        <v>18</v>
      </c>
      <c r="C193" t="s">
        <v>117</v>
      </c>
      <c r="D193" t="s">
        <v>594</v>
      </c>
      <c r="E193" t="s">
        <v>595</v>
      </c>
      <c r="F193" t="s">
        <v>596</v>
      </c>
      <c r="G193" s="2" t="str">
        <f t="shared" si="2"/>
        <v>1962</v>
      </c>
      <c r="H193" t="s">
        <v>573</v>
      </c>
      <c r="I193" t="str">
        <f>VLOOKUP(RawData!H193,PadCountry[],2)</f>
        <v>United States</v>
      </c>
      <c r="J193" t="str">
        <f>VLOOKUP(I193,CountryGeoLoc[],3)</f>
        <v>37.09024</v>
      </c>
      <c r="K193" t="str">
        <f>VLOOKUP(I193,CountryGeoLoc[],4)</f>
        <v>-95.712891</v>
      </c>
    </row>
    <row r="194" spans="1:11" x14ac:dyDescent="0.3">
      <c r="A194" t="s">
        <v>597</v>
      </c>
      <c r="B194" t="s">
        <v>8</v>
      </c>
      <c r="C194" t="s">
        <v>100</v>
      </c>
      <c r="D194" t="s">
        <v>163</v>
      </c>
      <c r="E194" t="s">
        <v>598</v>
      </c>
      <c r="F194" t="s">
        <v>599</v>
      </c>
      <c r="G194" s="2" t="str">
        <f t="shared" si="2"/>
        <v>1962</v>
      </c>
      <c r="H194" t="s">
        <v>166</v>
      </c>
      <c r="I194" t="str">
        <f>VLOOKUP(RawData!H194,PadCountry[],2)</f>
        <v>United States</v>
      </c>
      <c r="J194" t="str">
        <f>VLOOKUP(I194,CountryGeoLoc[],3)</f>
        <v>37.09024</v>
      </c>
      <c r="K194" t="str">
        <f>VLOOKUP(I194,CountryGeoLoc[],4)</f>
        <v>-95.712891</v>
      </c>
    </row>
    <row r="195" spans="1:11" x14ac:dyDescent="0.3">
      <c r="A195" t="s">
        <v>600</v>
      </c>
      <c r="B195" t="s">
        <v>8</v>
      </c>
      <c r="C195" t="s">
        <v>9</v>
      </c>
      <c r="D195" t="s">
        <v>481</v>
      </c>
      <c r="E195" t="s">
        <v>601</v>
      </c>
      <c r="F195" t="s">
        <v>602</v>
      </c>
      <c r="G195" s="2" t="str">
        <f t="shared" ref="G195:G258" si="3">MID(F195,7,4)</f>
        <v>1962</v>
      </c>
      <c r="H195" t="s">
        <v>483</v>
      </c>
      <c r="I195" t="str">
        <f>VLOOKUP(RawData!H195,PadCountry[],2)</f>
        <v>Russia</v>
      </c>
      <c r="J195" t="str">
        <f>VLOOKUP(I195,CountryGeoLoc[],3)</f>
        <v>61.52401</v>
      </c>
      <c r="K195" t="str">
        <f>VLOOKUP(I195,CountryGeoLoc[],4)</f>
        <v>105.318756</v>
      </c>
    </row>
    <row r="196" spans="1:11" x14ac:dyDescent="0.3">
      <c r="A196" t="s">
        <v>603</v>
      </c>
      <c r="B196" t="s">
        <v>8</v>
      </c>
      <c r="C196" t="s">
        <v>117</v>
      </c>
      <c r="D196" t="s">
        <v>308</v>
      </c>
      <c r="E196" t="s">
        <v>604</v>
      </c>
      <c r="F196" t="s">
        <v>605</v>
      </c>
      <c r="G196" s="2" t="str">
        <f t="shared" si="3"/>
        <v>1962</v>
      </c>
      <c r="H196" t="s">
        <v>422</v>
      </c>
      <c r="I196" t="str">
        <f>VLOOKUP(RawData!H196,PadCountry[],2)</f>
        <v>United States</v>
      </c>
      <c r="J196" t="str">
        <f>VLOOKUP(I196,CountryGeoLoc[],3)</f>
        <v>37.09024</v>
      </c>
      <c r="K196" t="str">
        <f>VLOOKUP(I196,CountryGeoLoc[],4)</f>
        <v>-95.712891</v>
      </c>
    </row>
    <row r="197" spans="1:11" x14ac:dyDescent="0.3">
      <c r="A197" t="s">
        <v>606</v>
      </c>
      <c r="B197" t="s">
        <v>18</v>
      </c>
      <c r="C197" t="s">
        <v>9</v>
      </c>
      <c r="D197" t="s">
        <v>607</v>
      </c>
      <c r="E197" t="s">
        <v>608</v>
      </c>
      <c r="F197" t="s">
        <v>609</v>
      </c>
      <c r="G197" s="2" t="str">
        <f t="shared" si="3"/>
        <v>1962</v>
      </c>
      <c r="H197" t="s">
        <v>13</v>
      </c>
      <c r="I197" t="str">
        <f>VLOOKUP(RawData!H197,PadCountry[],2)</f>
        <v>Kazakhstan</v>
      </c>
      <c r="J197" t="str">
        <f>VLOOKUP(I197,CountryGeoLoc[],3)</f>
        <v>48.019573</v>
      </c>
      <c r="K197" t="str">
        <f>VLOOKUP(I197,CountryGeoLoc[],4)</f>
        <v>66.923684</v>
      </c>
    </row>
    <row r="198" spans="1:11" x14ac:dyDescent="0.3">
      <c r="A198" t="s">
        <v>610</v>
      </c>
      <c r="B198" t="s">
        <v>8</v>
      </c>
      <c r="C198" t="s">
        <v>117</v>
      </c>
      <c r="D198" t="s">
        <v>308</v>
      </c>
      <c r="E198" t="s">
        <v>611</v>
      </c>
      <c r="F198" t="s">
        <v>612</v>
      </c>
      <c r="G198" s="2" t="str">
        <f t="shared" si="3"/>
        <v>1962</v>
      </c>
      <c r="H198" t="s">
        <v>121</v>
      </c>
      <c r="I198" t="str">
        <f>VLOOKUP(RawData!H198,PadCountry[],2)</f>
        <v>United States</v>
      </c>
      <c r="J198" t="str">
        <f>VLOOKUP(I198,CountryGeoLoc[],3)</f>
        <v>37.09024</v>
      </c>
      <c r="K198" t="str">
        <f>VLOOKUP(I198,CountryGeoLoc[],4)</f>
        <v>-95.712891</v>
      </c>
    </row>
    <row r="199" spans="1:11" x14ac:dyDescent="0.3">
      <c r="A199" t="s">
        <v>613</v>
      </c>
      <c r="B199" t="s">
        <v>8</v>
      </c>
      <c r="C199" t="s">
        <v>117</v>
      </c>
      <c r="D199" t="s">
        <v>356</v>
      </c>
      <c r="E199" t="s">
        <v>614</v>
      </c>
      <c r="F199" t="s">
        <v>615</v>
      </c>
      <c r="G199" s="2" t="str">
        <f t="shared" si="3"/>
        <v>1962</v>
      </c>
      <c r="H199" t="s">
        <v>303</v>
      </c>
      <c r="I199" t="str">
        <f>VLOOKUP(RawData!H199,PadCountry[],2)</f>
        <v>United States</v>
      </c>
      <c r="J199" t="str">
        <f>VLOOKUP(I199,CountryGeoLoc[],3)</f>
        <v>37.09024</v>
      </c>
      <c r="K199" t="str">
        <f>VLOOKUP(I199,CountryGeoLoc[],4)</f>
        <v>-95.712891</v>
      </c>
    </row>
    <row r="200" spans="1:11" x14ac:dyDescent="0.3">
      <c r="A200" t="s">
        <v>616</v>
      </c>
      <c r="B200" t="s">
        <v>8</v>
      </c>
      <c r="C200" t="s">
        <v>117</v>
      </c>
      <c r="D200" t="s">
        <v>308</v>
      </c>
      <c r="E200" t="s">
        <v>617</v>
      </c>
      <c r="F200" t="s">
        <v>618</v>
      </c>
      <c r="G200" s="2" t="str">
        <f t="shared" si="3"/>
        <v>1962</v>
      </c>
      <c r="H200" t="s">
        <v>139</v>
      </c>
      <c r="I200" t="str">
        <f>VLOOKUP(RawData!H200,PadCountry[],2)</f>
        <v>United States</v>
      </c>
      <c r="J200" t="str">
        <f>VLOOKUP(I200,CountryGeoLoc[],3)</f>
        <v>37.09024</v>
      </c>
      <c r="K200" t="str">
        <f>VLOOKUP(I200,CountryGeoLoc[],4)</f>
        <v>-95.712891</v>
      </c>
    </row>
    <row r="201" spans="1:11" x14ac:dyDescent="0.3">
      <c r="A201" t="s">
        <v>619</v>
      </c>
      <c r="B201" t="s">
        <v>8</v>
      </c>
      <c r="C201" t="s">
        <v>117</v>
      </c>
      <c r="D201" t="s">
        <v>240</v>
      </c>
      <c r="E201" t="s">
        <v>620</v>
      </c>
      <c r="F201" t="s">
        <v>621</v>
      </c>
      <c r="G201" s="2" t="str">
        <f t="shared" si="3"/>
        <v>1962</v>
      </c>
      <c r="H201" t="s">
        <v>63</v>
      </c>
      <c r="I201" t="str">
        <f>VLOOKUP(RawData!H201,PadCountry[],2)</f>
        <v>United States</v>
      </c>
      <c r="J201" t="str">
        <f>VLOOKUP(I201,CountryGeoLoc[],3)</f>
        <v>37.09024</v>
      </c>
      <c r="K201" t="str">
        <f>VLOOKUP(I201,CountryGeoLoc[],4)</f>
        <v>-95.712891</v>
      </c>
    </row>
    <row r="202" spans="1:11" x14ac:dyDescent="0.3">
      <c r="A202" t="s">
        <v>622</v>
      </c>
      <c r="B202" t="s">
        <v>8</v>
      </c>
      <c r="C202" t="s">
        <v>117</v>
      </c>
      <c r="D202" t="s">
        <v>308</v>
      </c>
      <c r="E202" t="s">
        <v>623</v>
      </c>
      <c r="F202" t="s">
        <v>624</v>
      </c>
      <c r="G202" s="2" t="str">
        <f t="shared" si="3"/>
        <v>1962</v>
      </c>
      <c r="H202" t="s">
        <v>121</v>
      </c>
      <c r="I202" t="str">
        <f>VLOOKUP(RawData!H202,PadCountry[],2)</f>
        <v>United States</v>
      </c>
      <c r="J202" t="str">
        <f>VLOOKUP(I202,CountryGeoLoc[],3)</f>
        <v>37.09024</v>
      </c>
      <c r="K202" t="str">
        <f>VLOOKUP(I202,CountryGeoLoc[],4)</f>
        <v>-95.712891</v>
      </c>
    </row>
    <row r="203" spans="1:11" x14ac:dyDescent="0.3">
      <c r="A203" t="s">
        <v>625</v>
      </c>
      <c r="B203" t="s">
        <v>8</v>
      </c>
      <c r="C203" t="s">
        <v>117</v>
      </c>
      <c r="D203" t="s">
        <v>626</v>
      </c>
      <c r="E203" t="s">
        <v>627</v>
      </c>
      <c r="F203" t="s">
        <v>628</v>
      </c>
      <c r="G203" s="2" t="str">
        <f t="shared" si="3"/>
        <v>1962</v>
      </c>
      <c r="H203" t="s">
        <v>422</v>
      </c>
      <c r="I203" t="str">
        <f>VLOOKUP(RawData!H203,PadCountry[],2)</f>
        <v>United States</v>
      </c>
      <c r="J203" t="str">
        <f>VLOOKUP(I203,CountryGeoLoc[],3)</f>
        <v>37.09024</v>
      </c>
      <c r="K203" t="str">
        <f>VLOOKUP(I203,CountryGeoLoc[],4)</f>
        <v>-95.712891</v>
      </c>
    </row>
    <row r="204" spans="1:11" x14ac:dyDescent="0.3">
      <c r="A204" t="s">
        <v>629</v>
      </c>
      <c r="B204" t="s">
        <v>8</v>
      </c>
      <c r="C204" t="s">
        <v>9</v>
      </c>
      <c r="D204" t="s">
        <v>481</v>
      </c>
      <c r="E204" t="s">
        <v>630</v>
      </c>
      <c r="F204" t="s">
        <v>631</v>
      </c>
      <c r="G204" s="2" t="str">
        <f t="shared" si="3"/>
        <v>1962</v>
      </c>
      <c r="H204" t="s">
        <v>483</v>
      </c>
      <c r="I204" t="str">
        <f>VLOOKUP(RawData!H204,PadCountry[],2)</f>
        <v>Russia</v>
      </c>
      <c r="J204" t="str">
        <f>VLOOKUP(I204,CountryGeoLoc[],3)</f>
        <v>61.52401</v>
      </c>
      <c r="K204" t="str">
        <f>VLOOKUP(I204,CountryGeoLoc[],4)</f>
        <v>105.318756</v>
      </c>
    </row>
    <row r="205" spans="1:11" x14ac:dyDescent="0.3">
      <c r="A205" t="s">
        <v>632</v>
      </c>
      <c r="B205" t="s">
        <v>8</v>
      </c>
      <c r="C205" t="s">
        <v>117</v>
      </c>
      <c r="D205" t="s">
        <v>240</v>
      </c>
      <c r="E205" t="s">
        <v>633</v>
      </c>
      <c r="F205" t="s">
        <v>634</v>
      </c>
      <c r="G205" s="2" t="str">
        <f t="shared" si="3"/>
        <v>1962</v>
      </c>
      <c r="H205" t="s">
        <v>229</v>
      </c>
      <c r="I205" t="str">
        <f>VLOOKUP(RawData!H205,PadCountry[],2)</f>
        <v>United States</v>
      </c>
      <c r="J205" t="str">
        <f>VLOOKUP(I205,CountryGeoLoc[],3)</f>
        <v>37.09024</v>
      </c>
      <c r="K205" t="str">
        <f>VLOOKUP(I205,CountryGeoLoc[],4)</f>
        <v>-95.712891</v>
      </c>
    </row>
    <row r="206" spans="1:11" x14ac:dyDescent="0.3">
      <c r="A206" t="s">
        <v>635</v>
      </c>
      <c r="B206" t="s">
        <v>8</v>
      </c>
      <c r="C206" t="s">
        <v>117</v>
      </c>
      <c r="D206" t="s">
        <v>636</v>
      </c>
      <c r="E206" t="s">
        <v>637</v>
      </c>
      <c r="F206" t="s">
        <v>638</v>
      </c>
      <c r="G206" s="2" t="str">
        <f t="shared" si="3"/>
        <v>1962</v>
      </c>
      <c r="H206" t="s">
        <v>639</v>
      </c>
      <c r="I206" t="str">
        <f>VLOOKUP(RawData!H206,PadCountry[],2)</f>
        <v>United States</v>
      </c>
      <c r="J206" t="str">
        <f>VLOOKUP(I206,CountryGeoLoc[],3)</f>
        <v>37.09024</v>
      </c>
      <c r="K206" t="str">
        <f>VLOOKUP(I206,CountryGeoLoc[],4)</f>
        <v>-95.712891</v>
      </c>
    </row>
    <row r="207" spans="1:11" x14ac:dyDescent="0.3">
      <c r="A207" t="s">
        <v>640</v>
      </c>
      <c r="B207" t="s">
        <v>8</v>
      </c>
      <c r="C207" t="s">
        <v>117</v>
      </c>
      <c r="D207" t="s">
        <v>356</v>
      </c>
      <c r="E207" t="s">
        <v>641</v>
      </c>
      <c r="F207" t="s">
        <v>642</v>
      </c>
      <c r="G207" s="2" t="str">
        <f t="shared" si="3"/>
        <v>1962</v>
      </c>
      <c r="H207" t="s">
        <v>303</v>
      </c>
      <c r="I207" t="str">
        <f>VLOOKUP(RawData!H207,PadCountry[],2)</f>
        <v>United States</v>
      </c>
      <c r="J207" t="str">
        <f>VLOOKUP(I207,CountryGeoLoc[],3)</f>
        <v>37.09024</v>
      </c>
      <c r="K207" t="str">
        <f>VLOOKUP(I207,CountryGeoLoc[],4)</f>
        <v>-95.712891</v>
      </c>
    </row>
    <row r="208" spans="1:11" x14ac:dyDescent="0.3">
      <c r="A208" t="s">
        <v>643</v>
      </c>
      <c r="B208" t="s">
        <v>8</v>
      </c>
      <c r="C208" t="s">
        <v>117</v>
      </c>
      <c r="D208" t="s">
        <v>308</v>
      </c>
      <c r="E208" t="s">
        <v>644</v>
      </c>
      <c r="F208" t="s">
        <v>645</v>
      </c>
      <c r="G208" s="2" t="str">
        <f t="shared" si="3"/>
        <v>1962</v>
      </c>
      <c r="H208" t="s">
        <v>139</v>
      </c>
      <c r="I208" t="str">
        <f>VLOOKUP(RawData!H208,PadCountry[],2)</f>
        <v>United States</v>
      </c>
      <c r="J208" t="str">
        <f>VLOOKUP(I208,CountryGeoLoc[],3)</f>
        <v>37.09024</v>
      </c>
      <c r="K208" t="str">
        <f>VLOOKUP(I208,CountryGeoLoc[],4)</f>
        <v>-95.712891</v>
      </c>
    </row>
    <row r="209" spans="1:11" x14ac:dyDescent="0.3">
      <c r="A209" t="s">
        <v>646</v>
      </c>
      <c r="B209" t="s">
        <v>18</v>
      </c>
      <c r="C209" t="s">
        <v>117</v>
      </c>
      <c r="D209" t="s">
        <v>356</v>
      </c>
      <c r="E209" t="s">
        <v>647</v>
      </c>
      <c r="F209" t="s">
        <v>648</v>
      </c>
      <c r="G209" s="2" t="str">
        <f t="shared" si="3"/>
        <v>1962</v>
      </c>
      <c r="H209" t="s">
        <v>287</v>
      </c>
      <c r="I209" t="str">
        <f>VLOOKUP(RawData!H209,PadCountry[],2)</f>
        <v>United States</v>
      </c>
      <c r="J209" t="str">
        <f>VLOOKUP(I209,CountryGeoLoc[],3)</f>
        <v>37.09024</v>
      </c>
      <c r="K209" t="str">
        <f>VLOOKUP(I209,CountryGeoLoc[],4)</f>
        <v>-95.712891</v>
      </c>
    </row>
    <row r="210" spans="1:11" x14ac:dyDescent="0.3">
      <c r="A210" t="s">
        <v>649</v>
      </c>
      <c r="B210" t="s">
        <v>8</v>
      </c>
      <c r="C210" t="s">
        <v>117</v>
      </c>
      <c r="D210" t="s">
        <v>308</v>
      </c>
      <c r="E210" t="s">
        <v>650</v>
      </c>
      <c r="F210" t="s">
        <v>651</v>
      </c>
      <c r="G210" s="2" t="str">
        <f t="shared" si="3"/>
        <v>1962</v>
      </c>
      <c r="H210" t="s">
        <v>121</v>
      </c>
      <c r="I210" t="str">
        <f>VLOOKUP(RawData!H210,PadCountry[],2)</f>
        <v>United States</v>
      </c>
      <c r="J210" t="str">
        <f>VLOOKUP(I210,CountryGeoLoc[],3)</f>
        <v>37.09024</v>
      </c>
      <c r="K210" t="str">
        <f>VLOOKUP(I210,CountryGeoLoc[],4)</f>
        <v>-95.712891</v>
      </c>
    </row>
    <row r="211" spans="1:11" x14ac:dyDescent="0.3">
      <c r="A211" t="s">
        <v>652</v>
      </c>
      <c r="B211" t="s">
        <v>8</v>
      </c>
      <c r="C211" t="s">
        <v>9</v>
      </c>
      <c r="D211" t="s">
        <v>607</v>
      </c>
      <c r="E211" t="s">
        <v>653</v>
      </c>
      <c r="F211" t="s">
        <v>654</v>
      </c>
      <c r="G211" s="2" t="str">
        <f t="shared" si="3"/>
        <v>1962</v>
      </c>
      <c r="H211" t="s">
        <v>13</v>
      </c>
      <c r="I211" t="str">
        <f>VLOOKUP(RawData!H211,PadCountry[],2)</f>
        <v>Kazakhstan</v>
      </c>
      <c r="J211" t="str">
        <f>VLOOKUP(I211,CountryGeoLoc[],3)</f>
        <v>48.019573</v>
      </c>
      <c r="K211" t="str">
        <f>VLOOKUP(I211,CountryGeoLoc[],4)</f>
        <v>66.923684</v>
      </c>
    </row>
    <row r="212" spans="1:11" x14ac:dyDescent="0.3">
      <c r="A212" t="s">
        <v>655</v>
      </c>
      <c r="B212" t="s">
        <v>8</v>
      </c>
      <c r="C212" t="s">
        <v>117</v>
      </c>
      <c r="D212" t="s">
        <v>626</v>
      </c>
      <c r="E212" t="s">
        <v>656</v>
      </c>
      <c r="F212" t="s">
        <v>657</v>
      </c>
      <c r="G212" s="2" t="str">
        <f t="shared" si="3"/>
        <v>1962</v>
      </c>
      <c r="H212" t="s">
        <v>422</v>
      </c>
      <c r="I212" t="str">
        <f>VLOOKUP(RawData!H212,PadCountry[],2)</f>
        <v>United States</v>
      </c>
      <c r="J212" t="str">
        <f>VLOOKUP(I212,CountryGeoLoc[],3)</f>
        <v>37.09024</v>
      </c>
      <c r="K212" t="str">
        <f>VLOOKUP(I212,CountryGeoLoc[],4)</f>
        <v>-95.712891</v>
      </c>
    </row>
    <row r="213" spans="1:11" x14ac:dyDescent="0.3">
      <c r="A213" t="s">
        <v>658</v>
      </c>
      <c r="B213" t="s">
        <v>8</v>
      </c>
      <c r="C213" t="s">
        <v>117</v>
      </c>
      <c r="D213" t="s">
        <v>356</v>
      </c>
      <c r="E213" t="s">
        <v>659</v>
      </c>
      <c r="F213" t="s">
        <v>660</v>
      </c>
      <c r="G213" s="2" t="str">
        <f t="shared" si="3"/>
        <v>1962</v>
      </c>
      <c r="H213" t="s">
        <v>303</v>
      </c>
      <c r="I213" t="str">
        <f>VLOOKUP(RawData!H213,PadCountry[],2)</f>
        <v>United States</v>
      </c>
      <c r="J213" t="str">
        <f>VLOOKUP(I213,CountryGeoLoc[],3)</f>
        <v>37.09024</v>
      </c>
      <c r="K213" t="str">
        <f>VLOOKUP(I213,CountryGeoLoc[],4)</f>
        <v>-95.712891</v>
      </c>
    </row>
    <row r="214" spans="1:11" x14ac:dyDescent="0.3">
      <c r="A214" t="s">
        <v>661</v>
      </c>
      <c r="B214" t="s">
        <v>8</v>
      </c>
      <c r="C214" t="s">
        <v>9</v>
      </c>
      <c r="D214" t="s">
        <v>349</v>
      </c>
      <c r="E214" t="s">
        <v>662</v>
      </c>
      <c r="F214" t="s">
        <v>663</v>
      </c>
      <c r="G214" s="2" t="str">
        <f t="shared" si="3"/>
        <v>1962</v>
      </c>
      <c r="H214" t="s">
        <v>13</v>
      </c>
      <c r="I214" t="str">
        <f>VLOOKUP(RawData!H214,PadCountry[],2)</f>
        <v>Kazakhstan</v>
      </c>
      <c r="J214" t="str">
        <f>VLOOKUP(I214,CountryGeoLoc[],3)</f>
        <v>48.019573</v>
      </c>
      <c r="K214" t="str">
        <f>VLOOKUP(I214,CountryGeoLoc[],4)</f>
        <v>66.923684</v>
      </c>
    </row>
    <row r="215" spans="1:11" x14ac:dyDescent="0.3">
      <c r="A215" t="s">
        <v>664</v>
      </c>
      <c r="B215" t="s">
        <v>8</v>
      </c>
      <c r="C215" t="s">
        <v>9</v>
      </c>
      <c r="D215" t="s">
        <v>349</v>
      </c>
      <c r="E215" t="s">
        <v>665</v>
      </c>
      <c r="F215" t="s">
        <v>666</v>
      </c>
      <c r="G215" s="2" t="str">
        <f t="shared" si="3"/>
        <v>1962</v>
      </c>
      <c r="H215" t="s">
        <v>13</v>
      </c>
      <c r="I215" t="str">
        <f>VLOOKUP(RawData!H215,PadCountry[],2)</f>
        <v>Kazakhstan</v>
      </c>
      <c r="J215" t="str">
        <f>VLOOKUP(I215,CountryGeoLoc[],3)</f>
        <v>48.019573</v>
      </c>
      <c r="K215" t="str">
        <f>VLOOKUP(I215,CountryGeoLoc[],4)</f>
        <v>66.923684</v>
      </c>
    </row>
    <row r="216" spans="1:11" x14ac:dyDescent="0.3">
      <c r="A216" t="s">
        <v>667</v>
      </c>
      <c r="B216" t="s">
        <v>8</v>
      </c>
      <c r="C216" t="s">
        <v>9</v>
      </c>
      <c r="D216" t="s">
        <v>481</v>
      </c>
      <c r="E216" t="s">
        <v>668</v>
      </c>
      <c r="F216" t="s">
        <v>669</v>
      </c>
      <c r="G216" s="2" t="str">
        <f t="shared" si="3"/>
        <v>1962</v>
      </c>
      <c r="H216" t="s">
        <v>483</v>
      </c>
      <c r="I216" t="str">
        <f>VLOOKUP(RawData!H216,PadCountry[],2)</f>
        <v>Russia</v>
      </c>
      <c r="J216" t="str">
        <f>VLOOKUP(I216,CountryGeoLoc[],3)</f>
        <v>61.52401</v>
      </c>
      <c r="K216" t="str">
        <f>VLOOKUP(I216,CountryGeoLoc[],4)</f>
        <v>105.318756</v>
      </c>
    </row>
    <row r="217" spans="1:11" x14ac:dyDescent="0.3">
      <c r="A217" t="s">
        <v>670</v>
      </c>
      <c r="B217" t="s">
        <v>8</v>
      </c>
      <c r="C217" t="s">
        <v>117</v>
      </c>
      <c r="D217" t="s">
        <v>594</v>
      </c>
      <c r="E217" t="s">
        <v>671</v>
      </c>
      <c r="F217" t="s">
        <v>672</v>
      </c>
      <c r="G217" s="2" t="str">
        <f t="shared" si="3"/>
        <v>1962</v>
      </c>
      <c r="H217" t="s">
        <v>573</v>
      </c>
      <c r="I217" t="str">
        <f>VLOOKUP(RawData!H217,PadCountry[],2)</f>
        <v>United States</v>
      </c>
      <c r="J217" t="str">
        <f>VLOOKUP(I217,CountryGeoLoc[],3)</f>
        <v>37.09024</v>
      </c>
      <c r="K217" t="str">
        <f>VLOOKUP(I217,CountryGeoLoc[],4)</f>
        <v>-95.712891</v>
      </c>
    </row>
    <row r="218" spans="1:11" x14ac:dyDescent="0.3">
      <c r="A218" t="s">
        <v>673</v>
      </c>
      <c r="B218" t="s">
        <v>18</v>
      </c>
      <c r="C218" t="s">
        <v>9</v>
      </c>
      <c r="D218" t="s">
        <v>297</v>
      </c>
      <c r="E218" t="s">
        <v>674</v>
      </c>
      <c r="F218" t="s">
        <v>675</v>
      </c>
      <c r="G218" s="2" t="str">
        <f t="shared" si="3"/>
        <v>1962</v>
      </c>
      <c r="H218" t="s">
        <v>13</v>
      </c>
      <c r="I218" t="str">
        <f>VLOOKUP(RawData!H218,PadCountry[],2)</f>
        <v>Kazakhstan</v>
      </c>
      <c r="J218" t="str">
        <f>VLOOKUP(I218,CountryGeoLoc[],3)</f>
        <v>48.019573</v>
      </c>
      <c r="K218" t="str">
        <f>VLOOKUP(I218,CountryGeoLoc[],4)</f>
        <v>66.923684</v>
      </c>
    </row>
    <row r="219" spans="1:11" x14ac:dyDescent="0.3">
      <c r="A219" t="s">
        <v>676</v>
      </c>
      <c r="B219" t="s">
        <v>8</v>
      </c>
      <c r="C219" t="s">
        <v>117</v>
      </c>
      <c r="D219" t="s">
        <v>356</v>
      </c>
      <c r="E219" t="s">
        <v>677</v>
      </c>
      <c r="F219" t="s">
        <v>678</v>
      </c>
      <c r="G219" s="2" t="str">
        <f t="shared" si="3"/>
        <v>1962</v>
      </c>
      <c r="H219" t="s">
        <v>287</v>
      </c>
      <c r="I219" t="str">
        <f>VLOOKUP(RawData!H219,PadCountry[],2)</f>
        <v>United States</v>
      </c>
      <c r="J219" t="str">
        <f>VLOOKUP(I219,CountryGeoLoc[],3)</f>
        <v>37.09024</v>
      </c>
      <c r="K219" t="str">
        <f>VLOOKUP(I219,CountryGeoLoc[],4)</f>
        <v>-95.712891</v>
      </c>
    </row>
    <row r="220" spans="1:11" x14ac:dyDescent="0.3">
      <c r="A220" t="s">
        <v>679</v>
      </c>
      <c r="B220" t="s">
        <v>8</v>
      </c>
      <c r="C220" t="s">
        <v>117</v>
      </c>
      <c r="D220" t="s">
        <v>626</v>
      </c>
      <c r="E220" t="s">
        <v>680</v>
      </c>
      <c r="F220" t="s">
        <v>681</v>
      </c>
      <c r="G220" s="2" t="str">
        <f t="shared" si="3"/>
        <v>1962</v>
      </c>
      <c r="H220" t="s">
        <v>682</v>
      </c>
      <c r="I220" t="str">
        <f>VLOOKUP(RawData!H220,PadCountry[],2)</f>
        <v>United States</v>
      </c>
      <c r="J220" t="str">
        <f>VLOOKUP(I220,CountryGeoLoc[],3)</f>
        <v>37.09024</v>
      </c>
      <c r="K220" t="str">
        <f>VLOOKUP(I220,CountryGeoLoc[],4)</f>
        <v>-95.712891</v>
      </c>
    </row>
    <row r="221" spans="1:11" x14ac:dyDescent="0.3">
      <c r="A221" t="s">
        <v>683</v>
      </c>
      <c r="B221" t="s">
        <v>8</v>
      </c>
      <c r="C221" t="s">
        <v>100</v>
      </c>
      <c r="D221" t="s">
        <v>684</v>
      </c>
      <c r="E221" t="s">
        <v>685</v>
      </c>
      <c r="F221" t="s">
        <v>686</v>
      </c>
      <c r="G221" s="2" t="str">
        <f t="shared" si="3"/>
        <v>1962</v>
      </c>
      <c r="H221" t="s">
        <v>292</v>
      </c>
      <c r="I221" t="str">
        <f>VLOOKUP(RawData!H221,PadCountry[],2)</f>
        <v>United States</v>
      </c>
      <c r="J221" t="str">
        <f>VLOOKUP(I221,CountryGeoLoc[],3)</f>
        <v>37.09024</v>
      </c>
      <c r="K221" t="str">
        <f>VLOOKUP(I221,CountryGeoLoc[],4)</f>
        <v>-95.712891</v>
      </c>
    </row>
    <row r="222" spans="1:11" x14ac:dyDescent="0.3">
      <c r="A222" t="s">
        <v>687</v>
      </c>
      <c r="B222" t="s">
        <v>18</v>
      </c>
      <c r="C222" t="s">
        <v>9</v>
      </c>
      <c r="D222" t="s">
        <v>297</v>
      </c>
      <c r="E222" t="s">
        <v>688</v>
      </c>
      <c r="F222" t="s">
        <v>689</v>
      </c>
      <c r="G222" s="2" t="str">
        <f t="shared" si="3"/>
        <v>1962</v>
      </c>
      <c r="H222" t="s">
        <v>13</v>
      </c>
      <c r="I222" t="str">
        <f>VLOOKUP(RawData!H222,PadCountry[],2)</f>
        <v>Kazakhstan</v>
      </c>
      <c r="J222" t="str">
        <f>VLOOKUP(I222,CountryGeoLoc[],3)</f>
        <v>48.019573</v>
      </c>
      <c r="K222" t="str">
        <f>VLOOKUP(I222,CountryGeoLoc[],4)</f>
        <v>66.923684</v>
      </c>
    </row>
    <row r="223" spans="1:11" x14ac:dyDescent="0.3">
      <c r="A223" t="s">
        <v>690</v>
      </c>
      <c r="B223" t="s">
        <v>8</v>
      </c>
      <c r="C223" t="s">
        <v>117</v>
      </c>
      <c r="D223" t="s">
        <v>308</v>
      </c>
      <c r="E223" t="s">
        <v>691</v>
      </c>
      <c r="F223" t="s">
        <v>692</v>
      </c>
      <c r="G223" s="2" t="str">
        <f t="shared" si="3"/>
        <v>1962</v>
      </c>
      <c r="H223" t="s">
        <v>139</v>
      </c>
      <c r="I223" t="str">
        <f>VLOOKUP(RawData!H223,PadCountry[],2)</f>
        <v>United States</v>
      </c>
      <c r="J223" t="str">
        <f>VLOOKUP(I223,CountryGeoLoc[],3)</f>
        <v>37.09024</v>
      </c>
      <c r="K223" t="str">
        <f>VLOOKUP(I223,CountryGeoLoc[],4)</f>
        <v>-95.712891</v>
      </c>
    </row>
    <row r="224" spans="1:11" x14ac:dyDescent="0.3">
      <c r="A224" t="s">
        <v>693</v>
      </c>
      <c r="B224" t="s">
        <v>18</v>
      </c>
      <c r="C224" t="s">
        <v>9</v>
      </c>
      <c r="D224" t="s">
        <v>297</v>
      </c>
      <c r="E224" t="s">
        <v>694</v>
      </c>
      <c r="F224" t="s">
        <v>695</v>
      </c>
      <c r="G224" s="2" t="str">
        <f t="shared" si="3"/>
        <v>1962</v>
      </c>
      <c r="H224" t="s">
        <v>13</v>
      </c>
      <c r="I224" t="str">
        <f>VLOOKUP(RawData!H224,PadCountry[],2)</f>
        <v>Kazakhstan</v>
      </c>
      <c r="J224" t="str">
        <f>VLOOKUP(I224,CountryGeoLoc[],3)</f>
        <v>48.019573</v>
      </c>
      <c r="K224" t="str">
        <f>VLOOKUP(I224,CountryGeoLoc[],4)</f>
        <v>66.923684</v>
      </c>
    </row>
    <row r="225" spans="1:11" x14ac:dyDescent="0.3">
      <c r="A225" t="s">
        <v>696</v>
      </c>
      <c r="B225" t="s">
        <v>8</v>
      </c>
      <c r="C225" t="s">
        <v>117</v>
      </c>
      <c r="D225" t="s">
        <v>308</v>
      </c>
      <c r="E225" t="s">
        <v>697</v>
      </c>
      <c r="F225" t="s">
        <v>698</v>
      </c>
      <c r="G225" s="2" t="str">
        <f t="shared" si="3"/>
        <v>1962</v>
      </c>
      <c r="H225" t="s">
        <v>121</v>
      </c>
      <c r="I225" t="str">
        <f>VLOOKUP(RawData!H225,PadCountry[],2)</f>
        <v>United States</v>
      </c>
      <c r="J225" t="str">
        <f>VLOOKUP(I225,CountryGeoLoc[],3)</f>
        <v>37.09024</v>
      </c>
      <c r="K225" t="str">
        <f>VLOOKUP(I225,CountryGeoLoc[],4)</f>
        <v>-95.712891</v>
      </c>
    </row>
    <row r="226" spans="1:11" x14ac:dyDescent="0.3">
      <c r="A226" t="s">
        <v>699</v>
      </c>
      <c r="B226" t="s">
        <v>8</v>
      </c>
      <c r="C226" t="s">
        <v>117</v>
      </c>
      <c r="D226" t="s">
        <v>240</v>
      </c>
      <c r="E226" t="s">
        <v>700</v>
      </c>
      <c r="F226" t="s">
        <v>701</v>
      </c>
      <c r="G226" s="2" t="str">
        <f t="shared" si="3"/>
        <v>1962</v>
      </c>
      <c r="H226" t="s">
        <v>63</v>
      </c>
      <c r="I226" t="str">
        <f>VLOOKUP(RawData!H226,PadCountry[],2)</f>
        <v>United States</v>
      </c>
      <c r="J226" t="str">
        <f>VLOOKUP(I226,CountryGeoLoc[],3)</f>
        <v>37.09024</v>
      </c>
      <c r="K226" t="str">
        <f>VLOOKUP(I226,CountryGeoLoc[],4)</f>
        <v>-95.712891</v>
      </c>
    </row>
    <row r="227" spans="1:11" x14ac:dyDescent="0.3">
      <c r="A227" t="s">
        <v>702</v>
      </c>
      <c r="B227" t="s">
        <v>8</v>
      </c>
      <c r="C227" t="s">
        <v>9</v>
      </c>
      <c r="D227" t="s">
        <v>607</v>
      </c>
      <c r="E227" t="s">
        <v>703</v>
      </c>
      <c r="F227" t="s">
        <v>704</v>
      </c>
      <c r="G227" s="2" t="str">
        <f t="shared" si="3"/>
        <v>1962</v>
      </c>
      <c r="H227" t="s">
        <v>13</v>
      </c>
      <c r="I227" t="str">
        <f>VLOOKUP(RawData!H227,PadCountry[],2)</f>
        <v>Kazakhstan</v>
      </c>
      <c r="J227" t="str">
        <f>VLOOKUP(I227,CountryGeoLoc[],3)</f>
        <v>48.019573</v>
      </c>
      <c r="K227" t="str">
        <f>VLOOKUP(I227,CountryGeoLoc[],4)</f>
        <v>66.923684</v>
      </c>
    </row>
    <row r="228" spans="1:11" x14ac:dyDescent="0.3">
      <c r="A228" t="s">
        <v>705</v>
      </c>
      <c r="B228" t="s">
        <v>8</v>
      </c>
      <c r="C228" t="s">
        <v>117</v>
      </c>
      <c r="D228" t="s">
        <v>308</v>
      </c>
      <c r="E228" t="s">
        <v>706</v>
      </c>
      <c r="F228" t="s">
        <v>707</v>
      </c>
      <c r="G228" s="2" t="str">
        <f t="shared" si="3"/>
        <v>1962</v>
      </c>
      <c r="H228" t="s">
        <v>422</v>
      </c>
      <c r="I228" t="str">
        <f>VLOOKUP(RawData!H228,PadCountry[],2)</f>
        <v>United States</v>
      </c>
      <c r="J228" t="str">
        <f>VLOOKUP(I228,CountryGeoLoc[],3)</f>
        <v>37.09024</v>
      </c>
      <c r="K228" t="str">
        <f>VLOOKUP(I228,CountryGeoLoc[],4)</f>
        <v>-95.712891</v>
      </c>
    </row>
    <row r="229" spans="1:11" x14ac:dyDescent="0.3">
      <c r="A229" t="s">
        <v>708</v>
      </c>
      <c r="B229" t="s">
        <v>8</v>
      </c>
      <c r="C229" t="s">
        <v>117</v>
      </c>
      <c r="D229" t="s">
        <v>626</v>
      </c>
      <c r="E229" t="s">
        <v>709</v>
      </c>
      <c r="F229" t="s">
        <v>710</v>
      </c>
      <c r="G229" s="2" t="str">
        <f t="shared" si="3"/>
        <v>1962</v>
      </c>
      <c r="H229" t="s">
        <v>682</v>
      </c>
      <c r="I229" t="str">
        <f>VLOOKUP(RawData!H229,PadCountry[],2)</f>
        <v>United States</v>
      </c>
      <c r="J229" t="str">
        <f>VLOOKUP(I229,CountryGeoLoc[],3)</f>
        <v>37.09024</v>
      </c>
      <c r="K229" t="str">
        <f>VLOOKUP(I229,CountryGeoLoc[],4)</f>
        <v>-95.712891</v>
      </c>
    </row>
    <row r="230" spans="1:11" x14ac:dyDescent="0.3">
      <c r="A230" t="s">
        <v>711</v>
      </c>
      <c r="B230" t="s">
        <v>8</v>
      </c>
      <c r="C230" t="s">
        <v>117</v>
      </c>
      <c r="D230" t="s">
        <v>712</v>
      </c>
      <c r="E230" t="s">
        <v>713</v>
      </c>
      <c r="F230" t="s">
        <v>714</v>
      </c>
      <c r="G230" s="2" t="str">
        <f t="shared" si="3"/>
        <v>1962</v>
      </c>
      <c r="H230" t="s">
        <v>229</v>
      </c>
      <c r="I230" t="str">
        <f>VLOOKUP(RawData!H230,PadCountry[],2)</f>
        <v>United States</v>
      </c>
      <c r="J230" t="str">
        <f>VLOOKUP(I230,CountryGeoLoc[],3)</f>
        <v>37.09024</v>
      </c>
      <c r="K230" t="str">
        <f>VLOOKUP(I230,CountryGeoLoc[],4)</f>
        <v>-95.712891</v>
      </c>
    </row>
    <row r="231" spans="1:11" x14ac:dyDescent="0.3">
      <c r="A231" t="s">
        <v>715</v>
      </c>
      <c r="B231" t="s">
        <v>8</v>
      </c>
      <c r="C231" t="s">
        <v>100</v>
      </c>
      <c r="D231" t="s">
        <v>163</v>
      </c>
      <c r="E231" t="s">
        <v>716</v>
      </c>
      <c r="F231" t="s">
        <v>717</v>
      </c>
      <c r="G231" s="2" t="str">
        <f t="shared" si="3"/>
        <v>1962</v>
      </c>
      <c r="H231" t="s">
        <v>166</v>
      </c>
      <c r="I231" t="str">
        <f>VLOOKUP(RawData!H231,PadCountry[],2)</f>
        <v>United States</v>
      </c>
      <c r="J231" t="str">
        <f>VLOOKUP(I231,CountryGeoLoc[],3)</f>
        <v>37.09024</v>
      </c>
      <c r="K231" t="str">
        <f>VLOOKUP(I231,CountryGeoLoc[],4)</f>
        <v>-95.712891</v>
      </c>
    </row>
    <row r="232" spans="1:11" x14ac:dyDescent="0.3">
      <c r="A232" t="s">
        <v>718</v>
      </c>
      <c r="B232" t="s">
        <v>8</v>
      </c>
      <c r="C232" t="s">
        <v>117</v>
      </c>
      <c r="D232" t="s">
        <v>308</v>
      </c>
      <c r="E232" t="s">
        <v>719</v>
      </c>
      <c r="F232" t="s">
        <v>720</v>
      </c>
      <c r="G232" s="2" t="str">
        <f t="shared" si="3"/>
        <v>1962</v>
      </c>
      <c r="H232" t="s">
        <v>121</v>
      </c>
      <c r="I232" t="str">
        <f>VLOOKUP(RawData!H232,PadCountry[],2)</f>
        <v>United States</v>
      </c>
      <c r="J232" t="str">
        <f>VLOOKUP(I232,CountryGeoLoc[],3)</f>
        <v>37.09024</v>
      </c>
      <c r="K232" t="str">
        <f>VLOOKUP(I232,CountryGeoLoc[],4)</f>
        <v>-95.712891</v>
      </c>
    </row>
    <row r="233" spans="1:11" x14ac:dyDescent="0.3">
      <c r="A233" t="s">
        <v>721</v>
      </c>
      <c r="B233" t="s">
        <v>8</v>
      </c>
      <c r="C233" t="s">
        <v>9</v>
      </c>
      <c r="D233" t="s">
        <v>607</v>
      </c>
      <c r="E233" t="s">
        <v>722</v>
      </c>
      <c r="F233" t="s">
        <v>723</v>
      </c>
      <c r="G233" s="2" t="str">
        <f t="shared" si="3"/>
        <v>1962</v>
      </c>
      <c r="H233" t="s">
        <v>13</v>
      </c>
      <c r="I233" t="str">
        <f>VLOOKUP(RawData!H233,PadCountry[],2)</f>
        <v>Kazakhstan</v>
      </c>
      <c r="J233" t="str">
        <f>VLOOKUP(I233,CountryGeoLoc[],3)</f>
        <v>48.019573</v>
      </c>
      <c r="K233" t="str">
        <f>VLOOKUP(I233,CountryGeoLoc[],4)</f>
        <v>66.923684</v>
      </c>
    </row>
    <row r="234" spans="1:11" x14ac:dyDescent="0.3">
      <c r="A234" t="s">
        <v>724</v>
      </c>
      <c r="B234" t="s">
        <v>8</v>
      </c>
      <c r="C234" t="s">
        <v>117</v>
      </c>
      <c r="D234" t="s">
        <v>356</v>
      </c>
      <c r="E234" t="s">
        <v>725</v>
      </c>
      <c r="F234" t="s">
        <v>726</v>
      </c>
      <c r="G234" s="2" t="str">
        <f t="shared" si="3"/>
        <v>1962</v>
      </c>
      <c r="H234" t="s">
        <v>287</v>
      </c>
      <c r="I234" t="str">
        <f>VLOOKUP(RawData!H234,PadCountry[],2)</f>
        <v>United States</v>
      </c>
      <c r="J234" t="str">
        <f>VLOOKUP(I234,CountryGeoLoc[],3)</f>
        <v>37.09024</v>
      </c>
      <c r="K234" t="str">
        <f>VLOOKUP(I234,CountryGeoLoc[],4)</f>
        <v>-95.712891</v>
      </c>
    </row>
    <row r="235" spans="1:11" x14ac:dyDescent="0.3">
      <c r="A235" t="s">
        <v>727</v>
      </c>
      <c r="B235" t="s">
        <v>8</v>
      </c>
      <c r="C235" t="s">
        <v>9</v>
      </c>
      <c r="D235" t="s">
        <v>481</v>
      </c>
      <c r="E235" t="s">
        <v>728</v>
      </c>
      <c r="F235" t="s">
        <v>729</v>
      </c>
      <c r="G235" s="2" t="str">
        <f t="shared" si="3"/>
        <v>1962</v>
      </c>
      <c r="H235" t="s">
        <v>483</v>
      </c>
      <c r="I235" t="str">
        <f>VLOOKUP(RawData!H235,PadCountry[],2)</f>
        <v>Russia</v>
      </c>
      <c r="J235" t="str">
        <f>VLOOKUP(I235,CountryGeoLoc[],3)</f>
        <v>61.52401</v>
      </c>
      <c r="K235" t="str">
        <f>VLOOKUP(I235,CountryGeoLoc[],4)</f>
        <v>105.318756</v>
      </c>
    </row>
    <row r="236" spans="1:11" x14ac:dyDescent="0.3">
      <c r="A236" t="s">
        <v>730</v>
      </c>
      <c r="B236" t="s">
        <v>18</v>
      </c>
      <c r="C236" t="s">
        <v>9</v>
      </c>
      <c r="D236" t="s">
        <v>297</v>
      </c>
      <c r="E236" t="s">
        <v>731</v>
      </c>
      <c r="F236" t="s">
        <v>732</v>
      </c>
      <c r="G236" s="2" t="str">
        <f t="shared" si="3"/>
        <v>1962</v>
      </c>
      <c r="H236" t="s">
        <v>13</v>
      </c>
      <c r="I236" t="str">
        <f>VLOOKUP(RawData!H236,PadCountry[],2)</f>
        <v>Kazakhstan</v>
      </c>
      <c r="J236" t="str">
        <f>VLOOKUP(I236,CountryGeoLoc[],3)</f>
        <v>48.019573</v>
      </c>
      <c r="K236" t="str">
        <f>VLOOKUP(I236,CountryGeoLoc[],4)</f>
        <v>66.923684</v>
      </c>
    </row>
    <row r="237" spans="1:11" x14ac:dyDescent="0.3">
      <c r="A237" t="s">
        <v>733</v>
      </c>
      <c r="B237" t="s">
        <v>18</v>
      </c>
      <c r="C237" t="s">
        <v>9</v>
      </c>
      <c r="D237" t="s">
        <v>481</v>
      </c>
      <c r="E237" t="s">
        <v>734</v>
      </c>
      <c r="F237" t="s">
        <v>735</v>
      </c>
      <c r="G237" s="2" t="str">
        <f t="shared" si="3"/>
        <v>1962</v>
      </c>
      <c r="H237" t="s">
        <v>483</v>
      </c>
      <c r="I237" t="str">
        <f>VLOOKUP(RawData!H237,PadCountry[],2)</f>
        <v>Russia</v>
      </c>
      <c r="J237" t="str">
        <f>VLOOKUP(I237,CountryGeoLoc[],3)</f>
        <v>61.52401</v>
      </c>
      <c r="K237" t="str">
        <f>VLOOKUP(I237,CountryGeoLoc[],4)</f>
        <v>105.318756</v>
      </c>
    </row>
    <row r="238" spans="1:11" x14ac:dyDescent="0.3">
      <c r="A238" t="s">
        <v>736</v>
      </c>
      <c r="B238" t="s">
        <v>8</v>
      </c>
      <c r="C238" t="s">
        <v>117</v>
      </c>
      <c r="D238" t="s">
        <v>626</v>
      </c>
      <c r="E238" t="s">
        <v>737</v>
      </c>
      <c r="F238" t="s">
        <v>738</v>
      </c>
      <c r="G238" s="2" t="str">
        <f t="shared" si="3"/>
        <v>1962</v>
      </c>
      <c r="H238" t="s">
        <v>682</v>
      </c>
      <c r="I238" t="str">
        <f>VLOOKUP(RawData!H238,PadCountry[],2)</f>
        <v>United States</v>
      </c>
      <c r="J238" t="str">
        <f>VLOOKUP(I238,CountryGeoLoc[],3)</f>
        <v>37.09024</v>
      </c>
      <c r="K238" t="str">
        <f>VLOOKUP(I238,CountryGeoLoc[],4)</f>
        <v>-95.712891</v>
      </c>
    </row>
    <row r="239" spans="1:11" x14ac:dyDescent="0.3">
      <c r="A239" t="s">
        <v>739</v>
      </c>
      <c r="B239" t="s">
        <v>8</v>
      </c>
      <c r="C239" t="s">
        <v>117</v>
      </c>
      <c r="D239" t="s">
        <v>712</v>
      </c>
      <c r="E239" t="s">
        <v>740</v>
      </c>
      <c r="F239" t="s">
        <v>741</v>
      </c>
      <c r="G239" s="2" t="str">
        <f t="shared" si="3"/>
        <v>1962</v>
      </c>
      <c r="H239" t="s">
        <v>229</v>
      </c>
      <c r="I239" t="str">
        <f>VLOOKUP(RawData!H239,PadCountry[],2)</f>
        <v>United States</v>
      </c>
      <c r="J239" t="str">
        <f>VLOOKUP(I239,CountryGeoLoc[],3)</f>
        <v>37.09024</v>
      </c>
      <c r="K239" t="str">
        <f>VLOOKUP(I239,CountryGeoLoc[],4)</f>
        <v>-95.712891</v>
      </c>
    </row>
    <row r="240" spans="1:11" x14ac:dyDescent="0.3">
      <c r="A240" t="s">
        <v>742</v>
      </c>
      <c r="B240" t="s">
        <v>8</v>
      </c>
      <c r="C240" t="s">
        <v>117</v>
      </c>
      <c r="D240" t="s">
        <v>226</v>
      </c>
      <c r="E240" t="s">
        <v>743</v>
      </c>
      <c r="F240" t="s">
        <v>744</v>
      </c>
      <c r="G240" s="2" t="str">
        <f t="shared" si="3"/>
        <v>1962</v>
      </c>
      <c r="H240" t="s">
        <v>63</v>
      </c>
      <c r="I240" t="str">
        <f>VLOOKUP(RawData!H240,PadCountry[],2)</f>
        <v>United States</v>
      </c>
      <c r="J240" t="str">
        <f>VLOOKUP(I240,CountryGeoLoc[],3)</f>
        <v>37.09024</v>
      </c>
      <c r="K240" t="str">
        <f>VLOOKUP(I240,CountryGeoLoc[],4)</f>
        <v>-95.712891</v>
      </c>
    </row>
    <row r="241" spans="1:11" x14ac:dyDescent="0.3">
      <c r="A241" t="s">
        <v>745</v>
      </c>
      <c r="B241" t="s">
        <v>8</v>
      </c>
      <c r="C241" t="s">
        <v>9</v>
      </c>
      <c r="D241" t="s">
        <v>297</v>
      </c>
      <c r="E241" t="s">
        <v>746</v>
      </c>
      <c r="F241" t="s">
        <v>747</v>
      </c>
      <c r="G241" s="2" t="str">
        <f t="shared" si="3"/>
        <v>1962</v>
      </c>
      <c r="H241" t="s">
        <v>13</v>
      </c>
      <c r="I241" t="str">
        <f>VLOOKUP(RawData!H241,PadCountry[],2)</f>
        <v>Kazakhstan</v>
      </c>
      <c r="J241" t="str">
        <f>VLOOKUP(I241,CountryGeoLoc[],3)</f>
        <v>48.019573</v>
      </c>
      <c r="K241" t="str">
        <f>VLOOKUP(I241,CountryGeoLoc[],4)</f>
        <v>66.923684</v>
      </c>
    </row>
    <row r="242" spans="1:11" x14ac:dyDescent="0.3">
      <c r="A242" t="s">
        <v>748</v>
      </c>
      <c r="B242" t="s">
        <v>18</v>
      </c>
      <c r="C242" t="s">
        <v>9</v>
      </c>
      <c r="D242" t="s">
        <v>297</v>
      </c>
      <c r="E242" t="s">
        <v>749</v>
      </c>
      <c r="F242" t="s">
        <v>750</v>
      </c>
      <c r="G242" s="2" t="str">
        <f t="shared" si="3"/>
        <v>1962</v>
      </c>
      <c r="H242" t="s">
        <v>13</v>
      </c>
      <c r="I242" t="str">
        <f>VLOOKUP(RawData!H242,PadCountry[],2)</f>
        <v>Kazakhstan</v>
      </c>
      <c r="J242" t="str">
        <f>VLOOKUP(I242,CountryGeoLoc[],3)</f>
        <v>48.019573</v>
      </c>
      <c r="K242" t="str">
        <f>VLOOKUP(I242,CountryGeoLoc[],4)</f>
        <v>66.923684</v>
      </c>
    </row>
    <row r="243" spans="1:11" x14ac:dyDescent="0.3">
      <c r="A243" t="s">
        <v>751</v>
      </c>
      <c r="B243" t="s">
        <v>8</v>
      </c>
      <c r="C243" t="s">
        <v>117</v>
      </c>
      <c r="D243" t="s">
        <v>308</v>
      </c>
      <c r="E243" t="s">
        <v>752</v>
      </c>
      <c r="F243" t="s">
        <v>753</v>
      </c>
      <c r="G243" s="2" t="str">
        <f t="shared" si="3"/>
        <v>1962</v>
      </c>
      <c r="H243" t="s">
        <v>121</v>
      </c>
      <c r="I243" t="str">
        <f>VLOOKUP(RawData!H243,PadCountry[],2)</f>
        <v>United States</v>
      </c>
      <c r="J243" t="str">
        <f>VLOOKUP(I243,CountryGeoLoc[],3)</f>
        <v>37.09024</v>
      </c>
      <c r="K243" t="str">
        <f>VLOOKUP(I243,CountryGeoLoc[],4)</f>
        <v>-95.712891</v>
      </c>
    </row>
    <row r="244" spans="1:11" x14ac:dyDescent="0.3">
      <c r="A244" t="s">
        <v>754</v>
      </c>
      <c r="B244" t="s">
        <v>8</v>
      </c>
      <c r="C244" t="s">
        <v>117</v>
      </c>
      <c r="D244" t="s">
        <v>356</v>
      </c>
      <c r="E244" t="s">
        <v>755</v>
      </c>
      <c r="F244" t="s">
        <v>756</v>
      </c>
      <c r="G244" s="2" t="str">
        <f t="shared" si="3"/>
        <v>1962</v>
      </c>
      <c r="H244" t="s">
        <v>303</v>
      </c>
      <c r="I244" t="str">
        <f>VLOOKUP(RawData!H244,PadCountry[],2)</f>
        <v>United States</v>
      </c>
      <c r="J244" t="str">
        <f>VLOOKUP(I244,CountryGeoLoc[],3)</f>
        <v>37.09024</v>
      </c>
      <c r="K244" t="str">
        <f>VLOOKUP(I244,CountryGeoLoc[],4)</f>
        <v>-95.712891</v>
      </c>
    </row>
    <row r="245" spans="1:11" x14ac:dyDescent="0.3">
      <c r="A245" t="s">
        <v>757</v>
      </c>
      <c r="B245" t="s">
        <v>8</v>
      </c>
      <c r="C245" t="s">
        <v>100</v>
      </c>
      <c r="D245" t="s">
        <v>475</v>
      </c>
      <c r="E245" t="s">
        <v>758</v>
      </c>
      <c r="F245" t="s">
        <v>759</v>
      </c>
      <c r="G245" s="2" t="str">
        <f t="shared" si="3"/>
        <v>1962</v>
      </c>
      <c r="H245" t="s">
        <v>478</v>
      </c>
      <c r="I245" t="str">
        <f>VLOOKUP(RawData!H245,PadCountry[],2)</f>
        <v>United States</v>
      </c>
      <c r="J245" t="str">
        <f>VLOOKUP(I245,CountryGeoLoc[],3)</f>
        <v>37.09024</v>
      </c>
      <c r="K245" t="str">
        <f>VLOOKUP(I245,CountryGeoLoc[],4)</f>
        <v>-95.712891</v>
      </c>
    </row>
    <row r="246" spans="1:11" x14ac:dyDescent="0.3">
      <c r="A246" t="s">
        <v>760</v>
      </c>
      <c r="B246" t="s">
        <v>8</v>
      </c>
      <c r="C246" t="s">
        <v>117</v>
      </c>
      <c r="D246" t="s">
        <v>308</v>
      </c>
      <c r="E246" t="s">
        <v>761</v>
      </c>
      <c r="F246" t="s">
        <v>762</v>
      </c>
      <c r="G246" s="2" t="str">
        <f t="shared" si="3"/>
        <v>1962</v>
      </c>
      <c r="H246" t="s">
        <v>121</v>
      </c>
      <c r="I246" t="str">
        <f>VLOOKUP(RawData!H246,PadCountry[],2)</f>
        <v>United States</v>
      </c>
      <c r="J246" t="str">
        <f>VLOOKUP(I246,CountryGeoLoc[],3)</f>
        <v>37.09024</v>
      </c>
      <c r="K246" t="str">
        <f>VLOOKUP(I246,CountryGeoLoc[],4)</f>
        <v>-95.712891</v>
      </c>
    </row>
    <row r="247" spans="1:11" x14ac:dyDescent="0.3">
      <c r="A247" t="s">
        <v>763</v>
      </c>
      <c r="B247" t="s">
        <v>8</v>
      </c>
      <c r="C247" t="s">
        <v>117</v>
      </c>
      <c r="D247" t="s">
        <v>626</v>
      </c>
      <c r="E247" t="s">
        <v>764</v>
      </c>
      <c r="F247" t="s">
        <v>765</v>
      </c>
      <c r="G247" s="2" t="str">
        <f t="shared" si="3"/>
        <v>1962</v>
      </c>
      <c r="H247" t="s">
        <v>682</v>
      </c>
      <c r="I247" t="str">
        <f>VLOOKUP(RawData!H247,PadCountry[],2)</f>
        <v>United States</v>
      </c>
      <c r="J247" t="str">
        <f>VLOOKUP(I247,CountryGeoLoc[],3)</f>
        <v>37.09024</v>
      </c>
      <c r="K247" t="str">
        <f>VLOOKUP(I247,CountryGeoLoc[],4)</f>
        <v>-95.712891</v>
      </c>
    </row>
    <row r="248" spans="1:11" x14ac:dyDescent="0.3">
      <c r="A248" t="s">
        <v>766</v>
      </c>
      <c r="B248" t="s">
        <v>8</v>
      </c>
      <c r="C248" t="s">
        <v>117</v>
      </c>
      <c r="D248" t="s">
        <v>626</v>
      </c>
      <c r="E248" t="s">
        <v>767</v>
      </c>
      <c r="F248" t="s">
        <v>768</v>
      </c>
      <c r="G248" s="2" t="str">
        <f t="shared" si="3"/>
        <v>1962</v>
      </c>
      <c r="H248" t="s">
        <v>422</v>
      </c>
      <c r="I248" t="str">
        <f>VLOOKUP(RawData!H248,PadCountry[],2)</f>
        <v>United States</v>
      </c>
      <c r="J248" t="str">
        <f>VLOOKUP(I248,CountryGeoLoc[],3)</f>
        <v>37.09024</v>
      </c>
      <c r="K248" t="str">
        <f>VLOOKUP(I248,CountryGeoLoc[],4)</f>
        <v>-95.712891</v>
      </c>
    </row>
    <row r="249" spans="1:11" x14ac:dyDescent="0.3">
      <c r="A249" t="s">
        <v>769</v>
      </c>
      <c r="B249" t="s">
        <v>8</v>
      </c>
      <c r="C249" t="s">
        <v>117</v>
      </c>
      <c r="D249" t="s">
        <v>770</v>
      </c>
      <c r="E249" t="s">
        <v>771</v>
      </c>
      <c r="F249" t="s">
        <v>772</v>
      </c>
      <c r="G249" s="2" t="str">
        <f t="shared" si="3"/>
        <v>1962</v>
      </c>
      <c r="H249" t="s">
        <v>63</v>
      </c>
      <c r="I249" t="str">
        <f>VLOOKUP(RawData!H249,PadCountry[],2)</f>
        <v>United States</v>
      </c>
      <c r="J249" t="str">
        <f>VLOOKUP(I249,CountryGeoLoc[],3)</f>
        <v>37.09024</v>
      </c>
      <c r="K249" t="str">
        <f>VLOOKUP(I249,CountryGeoLoc[],4)</f>
        <v>-95.712891</v>
      </c>
    </row>
    <row r="250" spans="1:11" x14ac:dyDescent="0.3">
      <c r="A250" t="s">
        <v>773</v>
      </c>
      <c r="B250" t="s">
        <v>8</v>
      </c>
      <c r="C250" t="s">
        <v>117</v>
      </c>
      <c r="D250" t="s">
        <v>626</v>
      </c>
      <c r="E250" t="s">
        <v>774</v>
      </c>
      <c r="F250" t="s">
        <v>775</v>
      </c>
      <c r="G250" s="2" t="str">
        <f t="shared" si="3"/>
        <v>1962</v>
      </c>
      <c r="H250" t="s">
        <v>139</v>
      </c>
      <c r="I250" t="str">
        <f>VLOOKUP(RawData!H250,PadCountry[],2)</f>
        <v>United States</v>
      </c>
      <c r="J250" t="str">
        <f>VLOOKUP(I250,CountryGeoLoc[],3)</f>
        <v>37.09024</v>
      </c>
      <c r="K250" t="str">
        <f>VLOOKUP(I250,CountryGeoLoc[],4)</f>
        <v>-95.712891</v>
      </c>
    </row>
    <row r="251" spans="1:11" x14ac:dyDescent="0.3">
      <c r="A251" t="s">
        <v>776</v>
      </c>
      <c r="B251" t="s">
        <v>8</v>
      </c>
      <c r="C251" t="s">
        <v>100</v>
      </c>
      <c r="D251" t="s">
        <v>777</v>
      </c>
      <c r="E251" t="s">
        <v>778</v>
      </c>
      <c r="F251" t="s">
        <v>779</v>
      </c>
      <c r="G251" s="2" t="str">
        <f t="shared" si="3"/>
        <v>1962</v>
      </c>
      <c r="H251" t="s">
        <v>292</v>
      </c>
      <c r="I251" t="str">
        <f>VLOOKUP(RawData!H251,PadCountry[],2)</f>
        <v>United States</v>
      </c>
      <c r="J251" t="str">
        <f>VLOOKUP(I251,CountryGeoLoc[],3)</f>
        <v>37.09024</v>
      </c>
      <c r="K251" t="str">
        <f>VLOOKUP(I251,CountryGeoLoc[],4)</f>
        <v>-95.712891</v>
      </c>
    </row>
    <row r="252" spans="1:11" x14ac:dyDescent="0.3">
      <c r="A252" t="s">
        <v>780</v>
      </c>
      <c r="B252" t="s">
        <v>18</v>
      </c>
      <c r="C252" t="s">
        <v>117</v>
      </c>
      <c r="D252" t="s">
        <v>356</v>
      </c>
      <c r="E252" t="s">
        <v>781</v>
      </c>
      <c r="F252" t="s">
        <v>782</v>
      </c>
      <c r="G252" s="2" t="str">
        <f t="shared" si="3"/>
        <v>1962</v>
      </c>
      <c r="H252" t="s">
        <v>433</v>
      </c>
      <c r="I252" t="str">
        <f>VLOOKUP(RawData!H252,PadCountry[],2)</f>
        <v>United States</v>
      </c>
      <c r="J252" t="str">
        <f>VLOOKUP(I252,CountryGeoLoc[],3)</f>
        <v>37.09024</v>
      </c>
      <c r="K252" t="str">
        <f>VLOOKUP(I252,CountryGeoLoc[],4)</f>
        <v>-95.712891</v>
      </c>
    </row>
    <row r="253" spans="1:11" x14ac:dyDescent="0.3">
      <c r="A253" t="s">
        <v>783</v>
      </c>
      <c r="B253" t="s">
        <v>8</v>
      </c>
      <c r="C253" t="s">
        <v>117</v>
      </c>
      <c r="D253" t="s">
        <v>777</v>
      </c>
      <c r="E253" t="s">
        <v>784</v>
      </c>
      <c r="F253" t="s">
        <v>785</v>
      </c>
      <c r="G253" s="2" t="str">
        <f t="shared" si="3"/>
        <v>1962</v>
      </c>
      <c r="H253" t="s">
        <v>573</v>
      </c>
      <c r="I253" t="str">
        <f>VLOOKUP(RawData!H253,PadCountry[],2)</f>
        <v>United States</v>
      </c>
      <c r="J253" t="str">
        <f>VLOOKUP(I253,CountryGeoLoc[],3)</f>
        <v>37.09024</v>
      </c>
      <c r="K253" t="str">
        <f>VLOOKUP(I253,CountryGeoLoc[],4)</f>
        <v>-95.712891</v>
      </c>
    </row>
    <row r="254" spans="1:11" x14ac:dyDescent="0.3">
      <c r="A254" t="s">
        <v>786</v>
      </c>
      <c r="B254" t="s">
        <v>8</v>
      </c>
      <c r="C254" t="s">
        <v>9</v>
      </c>
      <c r="D254" t="s">
        <v>607</v>
      </c>
      <c r="E254" t="s">
        <v>787</v>
      </c>
      <c r="F254" t="s">
        <v>788</v>
      </c>
      <c r="G254" s="2" t="str">
        <f t="shared" si="3"/>
        <v>1962</v>
      </c>
      <c r="H254" t="s">
        <v>13</v>
      </c>
      <c r="I254" t="str">
        <f>VLOOKUP(RawData!H254,PadCountry[],2)</f>
        <v>Kazakhstan</v>
      </c>
      <c r="J254" t="str">
        <f>VLOOKUP(I254,CountryGeoLoc[],3)</f>
        <v>48.019573</v>
      </c>
      <c r="K254" t="str">
        <f>VLOOKUP(I254,CountryGeoLoc[],4)</f>
        <v>66.923684</v>
      </c>
    </row>
    <row r="255" spans="1:11" x14ac:dyDescent="0.3">
      <c r="A255" t="s">
        <v>789</v>
      </c>
      <c r="B255" t="s">
        <v>18</v>
      </c>
      <c r="C255" t="s">
        <v>9</v>
      </c>
      <c r="D255" t="s">
        <v>297</v>
      </c>
      <c r="E255" t="s">
        <v>790</v>
      </c>
      <c r="F255" t="s">
        <v>791</v>
      </c>
      <c r="G255" s="2" t="str">
        <f t="shared" si="3"/>
        <v>1963</v>
      </c>
      <c r="H255" t="s">
        <v>13</v>
      </c>
      <c r="I255" t="str">
        <f>VLOOKUP(RawData!H255,PadCountry[],2)</f>
        <v>Kazakhstan</v>
      </c>
      <c r="J255" t="str">
        <f>VLOOKUP(I255,CountryGeoLoc[],3)</f>
        <v>48.019573</v>
      </c>
      <c r="K255" t="str">
        <f>VLOOKUP(I255,CountryGeoLoc[],4)</f>
        <v>66.923684</v>
      </c>
    </row>
    <row r="256" spans="1:11" x14ac:dyDescent="0.3">
      <c r="A256" t="s">
        <v>792</v>
      </c>
      <c r="B256" t="s">
        <v>8</v>
      </c>
      <c r="C256" t="s">
        <v>117</v>
      </c>
      <c r="D256" t="s">
        <v>626</v>
      </c>
      <c r="E256" t="s">
        <v>793</v>
      </c>
      <c r="F256" t="s">
        <v>794</v>
      </c>
      <c r="G256" s="2" t="str">
        <f t="shared" si="3"/>
        <v>1963</v>
      </c>
      <c r="H256" t="s">
        <v>422</v>
      </c>
      <c r="I256" t="str">
        <f>VLOOKUP(RawData!H256,PadCountry[],2)</f>
        <v>United States</v>
      </c>
      <c r="J256" t="str">
        <f>VLOOKUP(I256,CountryGeoLoc[],3)</f>
        <v>37.09024</v>
      </c>
      <c r="K256" t="str">
        <f>VLOOKUP(I256,CountryGeoLoc[],4)</f>
        <v>-95.712891</v>
      </c>
    </row>
    <row r="257" spans="1:11" x14ac:dyDescent="0.3">
      <c r="A257" t="s">
        <v>795</v>
      </c>
      <c r="B257" t="s">
        <v>8</v>
      </c>
      <c r="C257" t="s">
        <v>117</v>
      </c>
      <c r="D257" t="s">
        <v>308</v>
      </c>
      <c r="E257" t="s">
        <v>796</v>
      </c>
      <c r="F257" t="s">
        <v>797</v>
      </c>
      <c r="G257" s="2" t="str">
        <f t="shared" si="3"/>
        <v>1963</v>
      </c>
      <c r="H257" t="s">
        <v>139</v>
      </c>
      <c r="I257" t="str">
        <f>VLOOKUP(RawData!H257,PadCountry[],2)</f>
        <v>United States</v>
      </c>
      <c r="J257" t="str">
        <f>VLOOKUP(I257,CountryGeoLoc[],3)</f>
        <v>37.09024</v>
      </c>
      <c r="K257" t="str">
        <f>VLOOKUP(I257,CountryGeoLoc[],4)</f>
        <v>-95.712891</v>
      </c>
    </row>
    <row r="258" spans="1:11" x14ac:dyDescent="0.3">
      <c r="A258" t="s">
        <v>798</v>
      </c>
      <c r="B258" t="s">
        <v>8</v>
      </c>
      <c r="C258" t="s">
        <v>117</v>
      </c>
      <c r="D258" t="s">
        <v>636</v>
      </c>
      <c r="E258" t="s">
        <v>799</v>
      </c>
      <c r="F258" t="s">
        <v>800</v>
      </c>
      <c r="G258" s="2" t="str">
        <f t="shared" si="3"/>
        <v>1963</v>
      </c>
      <c r="H258" t="s">
        <v>639</v>
      </c>
      <c r="I258" t="str">
        <f>VLOOKUP(RawData!H258,PadCountry[],2)</f>
        <v>United States</v>
      </c>
      <c r="J258" t="str">
        <f>VLOOKUP(I258,CountryGeoLoc[],3)</f>
        <v>37.09024</v>
      </c>
      <c r="K258" t="str">
        <f>VLOOKUP(I258,CountryGeoLoc[],4)</f>
        <v>-95.712891</v>
      </c>
    </row>
    <row r="259" spans="1:11" x14ac:dyDescent="0.3">
      <c r="A259" t="s">
        <v>801</v>
      </c>
      <c r="B259" t="s">
        <v>18</v>
      </c>
      <c r="C259" t="s">
        <v>9</v>
      </c>
      <c r="D259" t="s">
        <v>297</v>
      </c>
      <c r="E259" t="s">
        <v>802</v>
      </c>
      <c r="F259" t="s">
        <v>803</v>
      </c>
      <c r="G259" s="2" t="str">
        <f t="shared" ref="G259:G322" si="4">MID(F259,7,4)</f>
        <v>1963</v>
      </c>
      <c r="H259" t="s">
        <v>13</v>
      </c>
      <c r="I259" t="str">
        <f>VLOOKUP(RawData!H259,PadCountry[],2)</f>
        <v>Kazakhstan</v>
      </c>
      <c r="J259" t="str">
        <f>VLOOKUP(I259,CountryGeoLoc[],3)</f>
        <v>48.019573</v>
      </c>
      <c r="K259" t="str">
        <f>VLOOKUP(I259,CountryGeoLoc[],4)</f>
        <v>66.923684</v>
      </c>
    </row>
    <row r="260" spans="1:11" x14ac:dyDescent="0.3">
      <c r="A260" t="s">
        <v>804</v>
      </c>
      <c r="B260" t="s">
        <v>8</v>
      </c>
      <c r="C260" t="s">
        <v>117</v>
      </c>
      <c r="D260" t="s">
        <v>770</v>
      </c>
      <c r="E260" t="s">
        <v>805</v>
      </c>
      <c r="F260" t="s">
        <v>806</v>
      </c>
      <c r="G260" s="2" t="str">
        <f t="shared" si="4"/>
        <v>1963</v>
      </c>
      <c r="H260" t="s">
        <v>229</v>
      </c>
      <c r="I260" t="str">
        <f>VLOOKUP(RawData!H260,PadCountry[],2)</f>
        <v>United States</v>
      </c>
      <c r="J260" t="str">
        <f>VLOOKUP(I260,CountryGeoLoc[],3)</f>
        <v>37.09024</v>
      </c>
      <c r="K260" t="str">
        <f>VLOOKUP(I260,CountryGeoLoc[],4)</f>
        <v>-95.712891</v>
      </c>
    </row>
    <row r="261" spans="1:11" x14ac:dyDescent="0.3">
      <c r="A261" t="s">
        <v>807</v>
      </c>
      <c r="B261" t="s">
        <v>8</v>
      </c>
      <c r="C261" t="s">
        <v>117</v>
      </c>
      <c r="D261" t="s">
        <v>808</v>
      </c>
      <c r="E261" t="s">
        <v>809</v>
      </c>
      <c r="F261" t="s">
        <v>810</v>
      </c>
      <c r="G261" s="2" t="str">
        <f t="shared" si="4"/>
        <v>1963</v>
      </c>
      <c r="H261" t="s">
        <v>573</v>
      </c>
      <c r="I261" t="str">
        <f>VLOOKUP(RawData!H261,PadCountry[],2)</f>
        <v>United States</v>
      </c>
      <c r="J261" t="str">
        <f>VLOOKUP(I261,CountryGeoLoc[],3)</f>
        <v>37.09024</v>
      </c>
      <c r="K261" t="str">
        <f>VLOOKUP(I261,CountryGeoLoc[],4)</f>
        <v>-95.712891</v>
      </c>
    </row>
    <row r="262" spans="1:11" x14ac:dyDescent="0.3">
      <c r="A262" t="s">
        <v>811</v>
      </c>
      <c r="B262" t="s">
        <v>18</v>
      </c>
      <c r="C262" t="s">
        <v>117</v>
      </c>
      <c r="D262" t="s">
        <v>812</v>
      </c>
      <c r="E262" t="s">
        <v>813</v>
      </c>
      <c r="F262" t="s">
        <v>814</v>
      </c>
      <c r="G262" s="2" t="str">
        <f t="shared" si="4"/>
        <v>1963</v>
      </c>
      <c r="H262" t="s">
        <v>139</v>
      </c>
      <c r="I262" t="str">
        <f>VLOOKUP(RawData!H262,PadCountry[],2)</f>
        <v>United States</v>
      </c>
      <c r="J262" t="str">
        <f>VLOOKUP(I262,CountryGeoLoc[],3)</f>
        <v>37.09024</v>
      </c>
      <c r="K262" t="str">
        <f>VLOOKUP(I262,CountryGeoLoc[],4)</f>
        <v>-95.712891</v>
      </c>
    </row>
    <row r="263" spans="1:11" x14ac:dyDescent="0.3">
      <c r="A263" t="s">
        <v>815</v>
      </c>
      <c r="B263" t="s">
        <v>18</v>
      </c>
      <c r="C263" t="s">
        <v>117</v>
      </c>
      <c r="D263" t="s">
        <v>812</v>
      </c>
      <c r="E263" t="s">
        <v>816</v>
      </c>
      <c r="F263" t="s">
        <v>817</v>
      </c>
      <c r="G263" s="2" t="str">
        <f t="shared" si="4"/>
        <v>1963</v>
      </c>
      <c r="H263" t="s">
        <v>121</v>
      </c>
      <c r="I263" t="str">
        <f>VLOOKUP(RawData!H263,PadCountry[],2)</f>
        <v>United States</v>
      </c>
      <c r="J263" t="str">
        <f>VLOOKUP(I263,CountryGeoLoc[],3)</f>
        <v>37.09024</v>
      </c>
      <c r="K263" t="str">
        <f>VLOOKUP(I263,CountryGeoLoc[],4)</f>
        <v>-95.712891</v>
      </c>
    </row>
    <row r="264" spans="1:11" x14ac:dyDescent="0.3">
      <c r="A264" t="s">
        <v>818</v>
      </c>
      <c r="B264" t="s">
        <v>8</v>
      </c>
      <c r="C264" t="s">
        <v>9</v>
      </c>
      <c r="D264" t="s">
        <v>607</v>
      </c>
      <c r="E264" t="s">
        <v>819</v>
      </c>
      <c r="F264" t="s">
        <v>820</v>
      </c>
      <c r="G264" s="2" t="str">
        <f t="shared" si="4"/>
        <v>1963</v>
      </c>
      <c r="H264" t="s">
        <v>13</v>
      </c>
      <c r="I264" t="str">
        <f>VLOOKUP(RawData!H264,PadCountry[],2)</f>
        <v>Kazakhstan</v>
      </c>
      <c r="J264" t="str">
        <f>VLOOKUP(I264,CountryGeoLoc[],3)</f>
        <v>48.019573</v>
      </c>
      <c r="K264" t="str">
        <f>VLOOKUP(I264,CountryGeoLoc[],4)</f>
        <v>66.923684</v>
      </c>
    </row>
    <row r="265" spans="1:11" x14ac:dyDescent="0.3">
      <c r="A265" t="s">
        <v>821</v>
      </c>
      <c r="B265" t="s">
        <v>8</v>
      </c>
      <c r="C265" t="s">
        <v>100</v>
      </c>
      <c r="D265" t="s">
        <v>475</v>
      </c>
      <c r="E265" t="s">
        <v>822</v>
      </c>
      <c r="F265" t="s">
        <v>823</v>
      </c>
      <c r="G265" s="2" t="str">
        <f t="shared" si="4"/>
        <v>1963</v>
      </c>
      <c r="H265" t="s">
        <v>478</v>
      </c>
      <c r="I265" t="str">
        <f>VLOOKUP(RawData!H265,PadCountry[],2)</f>
        <v>United States</v>
      </c>
      <c r="J265" t="str">
        <f>VLOOKUP(I265,CountryGeoLoc[],3)</f>
        <v>37.09024</v>
      </c>
      <c r="K265" t="str">
        <f>VLOOKUP(I265,CountryGeoLoc[],4)</f>
        <v>-95.712891</v>
      </c>
    </row>
    <row r="266" spans="1:11" x14ac:dyDescent="0.3">
      <c r="A266" t="s">
        <v>824</v>
      </c>
      <c r="B266" t="s">
        <v>8</v>
      </c>
      <c r="C266" t="s">
        <v>117</v>
      </c>
      <c r="D266" t="s">
        <v>626</v>
      </c>
      <c r="E266" t="s">
        <v>825</v>
      </c>
      <c r="F266" t="s">
        <v>826</v>
      </c>
      <c r="G266" s="2" t="str">
        <f t="shared" si="4"/>
        <v>1963</v>
      </c>
      <c r="H266" t="s">
        <v>139</v>
      </c>
      <c r="I266" t="str">
        <f>VLOOKUP(RawData!H266,PadCountry[],2)</f>
        <v>United States</v>
      </c>
      <c r="J266" t="str">
        <f>VLOOKUP(I266,CountryGeoLoc[],3)</f>
        <v>37.09024</v>
      </c>
      <c r="K266" t="str">
        <f>VLOOKUP(I266,CountryGeoLoc[],4)</f>
        <v>-95.712891</v>
      </c>
    </row>
    <row r="267" spans="1:11" x14ac:dyDescent="0.3">
      <c r="A267" t="s">
        <v>827</v>
      </c>
      <c r="B267" t="s">
        <v>8</v>
      </c>
      <c r="C267" t="s">
        <v>9</v>
      </c>
      <c r="D267" t="s">
        <v>297</v>
      </c>
      <c r="E267" t="s">
        <v>828</v>
      </c>
      <c r="F267" t="s">
        <v>829</v>
      </c>
      <c r="G267" s="2" t="str">
        <f t="shared" si="4"/>
        <v>1963</v>
      </c>
      <c r="H267" t="s">
        <v>13</v>
      </c>
      <c r="I267" t="str">
        <f>VLOOKUP(RawData!H267,PadCountry[],2)</f>
        <v>Kazakhstan</v>
      </c>
      <c r="J267" t="str">
        <f>VLOOKUP(I267,CountryGeoLoc[],3)</f>
        <v>48.019573</v>
      </c>
      <c r="K267" t="str">
        <f>VLOOKUP(I267,CountryGeoLoc[],4)</f>
        <v>66.923684</v>
      </c>
    </row>
    <row r="268" spans="1:11" x14ac:dyDescent="0.3">
      <c r="A268" t="s">
        <v>830</v>
      </c>
      <c r="B268" t="s">
        <v>8</v>
      </c>
      <c r="C268" t="s">
        <v>117</v>
      </c>
      <c r="D268" t="s">
        <v>770</v>
      </c>
      <c r="E268" t="s">
        <v>831</v>
      </c>
      <c r="F268" t="s">
        <v>832</v>
      </c>
      <c r="G268" s="2" t="str">
        <f t="shared" si="4"/>
        <v>1963</v>
      </c>
      <c r="H268" t="s">
        <v>63</v>
      </c>
      <c r="I268" t="str">
        <f>VLOOKUP(RawData!H268,PadCountry[],2)</f>
        <v>United States</v>
      </c>
      <c r="J268" t="str">
        <f>VLOOKUP(I268,CountryGeoLoc[],3)</f>
        <v>37.09024</v>
      </c>
      <c r="K268" t="str">
        <f>VLOOKUP(I268,CountryGeoLoc[],4)</f>
        <v>-95.712891</v>
      </c>
    </row>
    <row r="269" spans="1:11" x14ac:dyDescent="0.3">
      <c r="A269" t="s">
        <v>833</v>
      </c>
      <c r="B269" t="s">
        <v>18</v>
      </c>
      <c r="C269" t="s">
        <v>117</v>
      </c>
      <c r="D269" t="s">
        <v>777</v>
      </c>
      <c r="E269" t="s">
        <v>834</v>
      </c>
      <c r="F269" t="s">
        <v>835</v>
      </c>
      <c r="G269" s="2" t="str">
        <f t="shared" si="4"/>
        <v>1963</v>
      </c>
      <c r="H269" t="s">
        <v>573</v>
      </c>
      <c r="I269" t="str">
        <f>VLOOKUP(RawData!H269,PadCountry[],2)</f>
        <v>United States</v>
      </c>
      <c r="J269" t="str">
        <f>VLOOKUP(I269,CountryGeoLoc[],3)</f>
        <v>37.09024</v>
      </c>
      <c r="K269" t="str">
        <f>VLOOKUP(I269,CountryGeoLoc[],4)</f>
        <v>-95.712891</v>
      </c>
    </row>
    <row r="270" spans="1:11" x14ac:dyDescent="0.3">
      <c r="A270" t="s">
        <v>836</v>
      </c>
      <c r="B270" t="s">
        <v>18</v>
      </c>
      <c r="C270" t="s">
        <v>9</v>
      </c>
      <c r="D270" t="s">
        <v>481</v>
      </c>
      <c r="E270" t="s">
        <v>837</v>
      </c>
      <c r="F270" t="s">
        <v>838</v>
      </c>
      <c r="G270" s="2" t="str">
        <f t="shared" si="4"/>
        <v>1963</v>
      </c>
      <c r="H270" t="s">
        <v>483</v>
      </c>
      <c r="I270" t="str">
        <f>VLOOKUP(RawData!H270,PadCountry[],2)</f>
        <v>Russia</v>
      </c>
      <c r="J270" t="str">
        <f>VLOOKUP(I270,CountryGeoLoc[],3)</f>
        <v>61.52401</v>
      </c>
      <c r="K270" t="str">
        <f>VLOOKUP(I270,CountryGeoLoc[],4)</f>
        <v>105.318756</v>
      </c>
    </row>
    <row r="271" spans="1:11" x14ac:dyDescent="0.3">
      <c r="A271" t="s">
        <v>839</v>
      </c>
      <c r="B271" t="s">
        <v>8</v>
      </c>
      <c r="C271" t="s">
        <v>9</v>
      </c>
      <c r="D271" t="s">
        <v>481</v>
      </c>
      <c r="E271" t="s">
        <v>840</v>
      </c>
      <c r="F271" t="s">
        <v>841</v>
      </c>
      <c r="G271" s="2" t="str">
        <f t="shared" si="4"/>
        <v>1963</v>
      </c>
      <c r="H271" t="s">
        <v>483</v>
      </c>
      <c r="I271" t="str">
        <f>VLOOKUP(RawData!H271,PadCountry[],2)</f>
        <v>Russia</v>
      </c>
      <c r="J271" t="str">
        <f>VLOOKUP(I271,CountryGeoLoc[],3)</f>
        <v>61.52401</v>
      </c>
      <c r="K271" t="str">
        <f>VLOOKUP(I271,CountryGeoLoc[],4)</f>
        <v>105.318756</v>
      </c>
    </row>
    <row r="272" spans="1:11" x14ac:dyDescent="0.3">
      <c r="A272" t="s">
        <v>842</v>
      </c>
      <c r="B272" t="s">
        <v>8</v>
      </c>
      <c r="C272" t="s">
        <v>9</v>
      </c>
      <c r="D272" t="s">
        <v>607</v>
      </c>
      <c r="E272" t="s">
        <v>843</v>
      </c>
      <c r="F272" t="s">
        <v>844</v>
      </c>
      <c r="G272" s="2" t="str">
        <f t="shared" si="4"/>
        <v>1963</v>
      </c>
      <c r="H272" t="s">
        <v>13</v>
      </c>
      <c r="I272" t="str">
        <f>VLOOKUP(RawData!H272,PadCountry[],2)</f>
        <v>Kazakhstan</v>
      </c>
      <c r="J272" t="str">
        <f>VLOOKUP(I272,CountryGeoLoc[],3)</f>
        <v>48.019573</v>
      </c>
      <c r="K272" t="str">
        <f>VLOOKUP(I272,CountryGeoLoc[],4)</f>
        <v>66.923684</v>
      </c>
    </row>
    <row r="273" spans="1:11" x14ac:dyDescent="0.3">
      <c r="A273" t="s">
        <v>845</v>
      </c>
      <c r="B273" t="s">
        <v>18</v>
      </c>
      <c r="C273" t="s">
        <v>117</v>
      </c>
      <c r="D273" t="s">
        <v>594</v>
      </c>
      <c r="E273" t="s">
        <v>846</v>
      </c>
      <c r="F273" t="s">
        <v>847</v>
      </c>
      <c r="G273" s="2" t="str">
        <f t="shared" si="4"/>
        <v>1963</v>
      </c>
      <c r="H273" t="s">
        <v>573</v>
      </c>
      <c r="I273" t="str">
        <f>VLOOKUP(RawData!H273,PadCountry[],2)</f>
        <v>United States</v>
      </c>
      <c r="J273" t="str">
        <f>VLOOKUP(I273,CountryGeoLoc[],3)</f>
        <v>37.09024</v>
      </c>
      <c r="K273" t="str">
        <f>VLOOKUP(I273,CountryGeoLoc[],4)</f>
        <v>-95.712891</v>
      </c>
    </row>
    <row r="274" spans="1:11" x14ac:dyDescent="0.3">
      <c r="A274" t="s">
        <v>848</v>
      </c>
      <c r="B274" t="s">
        <v>18</v>
      </c>
      <c r="C274" t="s">
        <v>117</v>
      </c>
      <c r="D274" t="s">
        <v>626</v>
      </c>
      <c r="E274" t="s">
        <v>849</v>
      </c>
      <c r="F274" t="s">
        <v>850</v>
      </c>
      <c r="G274" s="2" t="str">
        <f t="shared" si="4"/>
        <v>1963</v>
      </c>
      <c r="H274" t="s">
        <v>422</v>
      </c>
      <c r="I274" t="str">
        <f>VLOOKUP(RawData!H274,PadCountry[],2)</f>
        <v>United States</v>
      </c>
      <c r="J274" t="str">
        <f>VLOOKUP(I274,CountryGeoLoc[],3)</f>
        <v>37.09024</v>
      </c>
      <c r="K274" t="str">
        <f>VLOOKUP(I274,CountryGeoLoc[],4)</f>
        <v>-95.712891</v>
      </c>
    </row>
    <row r="275" spans="1:11" x14ac:dyDescent="0.3">
      <c r="A275" t="s">
        <v>851</v>
      </c>
      <c r="B275" t="s">
        <v>8</v>
      </c>
      <c r="C275" t="s">
        <v>9</v>
      </c>
      <c r="D275" t="s">
        <v>607</v>
      </c>
      <c r="E275" t="s">
        <v>852</v>
      </c>
      <c r="F275" t="s">
        <v>853</v>
      </c>
      <c r="G275" s="2" t="str">
        <f t="shared" si="4"/>
        <v>1963</v>
      </c>
      <c r="H275" t="s">
        <v>13</v>
      </c>
      <c r="I275" t="str">
        <f>VLOOKUP(RawData!H275,PadCountry[],2)</f>
        <v>Kazakhstan</v>
      </c>
      <c r="J275" t="str">
        <f>VLOOKUP(I275,CountryGeoLoc[],3)</f>
        <v>48.019573</v>
      </c>
      <c r="K275" t="str">
        <f>VLOOKUP(I275,CountryGeoLoc[],4)</f>
        <v>66.923684</v>
      </c>
    </row>
    <row r="276" spans="1:11" x14ac:dyDescent="0.3">
      <c r="A276" t="s">
        <v>854</v>
      </c>
      <c r="B276" t="s">
        <v>8</v>
      </c>
      <c r="C276" t="s">
        <v>117</v>
      </c>
      <c r="D276" t="s">
        <v>770</v>
      </c>
      <c r="E276" t="s">
        <v>855</v>
      </c>
      <c r="F276" t="s">
        <v>856</v>
      </c>
      <c r="G276" s="2" t="str">
        <f t="shared" si="4"/>
        <v>1963</v>
      </c>
      <c r="H276" t="s">
        <v>229</v>
      </c>
      <c r="I276" t="str">
        <f>VLOOKUP(RawData!H276,PadCountry[],2)</f>
        <v>United States</v>
      </c>
      <c r="J276" t="str">
        <f>VLOOKUP(I276,CountryGeoLoc[],3)</f>
        <v>37.09024</v>
      </c>
      <c r="K276" t="str">
        <f>VLOOKUP(I276,CountryGeoLoc[],4)</f>
        <v>-95.712891</v>
      </c>
    </row>
    <row r="277" spans="1:11" x14ac:dyDescent="0.3">
      <c r="A277" t="s">
        <v>857</v>
      </c>
      <c r="B277" t="s">
        <v>8</v>
      </c>
      <c r="C277" t="s">
        <v>117</v>
      </c>
      <c r="D277" t="s">
        <v>356</v>
      </c>
      <c r="E277" t="s">
        <v>858</v>
      </c>
      <c r="F277" t="s">
        <v>859</v>
      </c>
      <c r="G277" s="2" t="str">
        <f t="shared" si="4"/>
        <v>1963</v>
      </c>
      <c r="H277" t="s">
        <v>433</v>
      </c>
      <c r="I277" t="str">
        <f>VLOOKUP(RawData!H277,PadCountry[],2)</f>
        <v>United States</v>
      </c>
      <c r="J277" t="str">
        <f>VLOOKUP(I277,CountryGeoLoc[],3)</f>
        <v>37.09024</v>
      </c>
      <c r="K277" t="str">
        <f>VLOOKUP(I277,CountryGeoLoc[],4)</f>
        <v>-95.712891</v>
      </c>
    </row>
    <row r="278" spans="1:11" x14ac:dyDescent="0.3">
      <c r="A278" t="s">
        <v>860</v>
      </c>
      <c r="B278" t="s">
        <v>8</v>
      </c>
      <c r="C278" t="s">
        <v>100</v>
      </c>
      <c r="D278" t="s">
        <v>163</v>
      </c>
      <c r="E278" t="s">
        <v>861</v>
      </c>
      <c r="F278" t="s">
        <v>862</v>
      </c>
      <c r="G278" s="2" t="str">
        <f t="shared" si="4"/>
        <v>1963</v>
      </c>
      <c r="H278" t="s">
        <v>166</v>
      </c>
      <c r="I278" t="str">
        <f>VLOOKUP(RawData!H278,PadCountry[],2)</f>
        <v>United States</v>
      </c>
      <c r="J278" t="str">
        <f>VLOOKUP(I278,CountryGeoLoc[],3)</f>
        <v>37.09024</v>
      </c>
      <c r="K278" t="str">
        <f>VLOOKUP(I278,CountryGeoLoc[],4)</f>
        <v>-95.712891</v>
      </c>
    </row>
    <row r="279" spans="1:11" x14ac:dyDescent="0.3">
      <c r="A279" t="s">
        <v>863</v>
      </c>
      <c r="B279" t="s">
        <v>8</v>
      </c>
      <c r="C279" t="s">
        <v>117</v>
      </c>
      <c r="D279" t="s">
        <v>812</v>
      </c>
      <c r="E279" t="s">
        <v>864</v>
      </c>
      <c r="F279" t="s">
        <v>865</v>
      </c>
      <c r="G279" s="2" t="str">
        <f t="shared" si="4"/>
        <v>1963</v>
      </c>
      <c r="H279" t="s">
        <v>139</v>
      </c>
      <c r="I279" t="str">
        <f>VLOOKUP(RawData!H279,PadCountry[],2)</f>
        <v>United States</v>
      </c>
      <c r="J279" t="str">
        <f>VLOOKUP(I279,CountryGeoLoc[],3)</f>
        <v>37.09024</v>
      </c>
      <c r="K279" t="str">
        <f>VLOOKUP(I279,CountryGeoLoc[],4)</f>
        <v>-95.712891</v>
      </c>
    </row>
    <row r="280" spans="1:11" x14ac:dyDescent="0.3">
      <c r="A280" t="s">
        <v>866</v>
      </c>
      <c r="B280" t="s">
        <v>8</v>
      </c>
      <c r="C280" t="s">
        <v>9</v>
      </c>
      <c r="D280" t="s">
        <v>481</v>
      </c>
      <c r="E280" t="s">
        <v>867</v>
      </c>
      <c r="F280" t="s">
        <v>868</v>
      </c>
      <c r="G280" s="2" t="str">
        <f t="shared" si="4"/>
        <v>1963</v>
      </c>
      <c r="H280" t="s">
        <v>483</v>
      </c>
      <c r="I280" t="str">
        <f>VLOOKUP(RawData!H280,PadCountry[],2)</f>
        <v>Russia</v>
      </c>
      <c r="J280" t="str">
        <f>VLOOKUP(I280,CountryGeoLoc[],3)</f>
        <v>61.52401</v>
      </c>
      <c r="K280" t="str">
        <f>VLOOKUP(I280,CountryGeoLoc[],4)</f>
        <v>105.318756</v>
      </c>
    </row>
    <row r="281" spans="1:11" x14ac:dyDescent="0.3">
      <c r="A281" t="s">
        <v>869</v>
      </c>
      <c r="B281" t="s">
        <v>8</v>
      </c>
      <c r="C281" t="s">
        <v>9</v>
      </c>
      <c r="D281" t="s">
        <v>607</v>
      </c>
      <c r="E281" t="s">
        <v>870</v>
      </c>
      <c r="F281" t="s">
        <v>871</v>
      </c>
      <c r="G281" s="2" t="str">
        <f t="shared" si="4"/>
        <v>1963</v>
      </c>
      <c r="H281" t="s">
        <v>13</v>
      </c>
      <c r="I281" t="str">
        <f>VLOOKUP(RawData!H281,PadCountry[],2)</f>
        <v>Kazakhstan</v>
      </c>
      <c r="J281" t="str">
        <f>VLOOKUP(I281,CountryGeoLoc[],3)</f>
        <v>48.019573</v>
      </c>
      <c r="K281" t="str">
        <f>VLOOKUP(I281,CountryGeoLoc[],4)</f>
        <v>66.923684</v>
      </c>
    </row>
    <row r="282" spans="1:11" x14ac:dyDescent="0.3">
      <c r="A282" t="s">
        <v>872</v>
      </c>
      <c r="B282" t="s">
        <v>18</v>
      </c>
      <c r="C282" t="s">
        <v>9</v>
      </c>
      <c r="D282" t="s">
        <v>481</v>
      </c>
      <c r="E282" t="s">
        <v>873</v>
      </c>
      <c r="F282" t="s">
        <v>874</v>
      </c>
      <c r="G282" s="2" t="str">
        <f t="shared" si="4"/>
        <v>1963</v>
      </c>
      <c r="H282" t="s">
        <v>483</v>
      </c>
      <c r="I282" t="str">
        <f>VLOOKUP(RawData!H282,PadCountry[],2)</f>
        <v>Russia</v>
      </c>
      <c r="J282" t="str">
        <f>VLOOKUP(I282,CountryGeoLoc[],3)</f>
        <v>61.52401</v>
      </c>
      <c r="K282" t="str">
        <f>VLOOKUP(I282,CountryGeoLoc[],4)</f>
        <v>105.318756</v>
      </c>
    </row>
    <row r="283" spans="1:11" x14ac:dyDescent="0.3">
      <c r="A283" t="s">
        <v>875</v>
      </c>
      <c r="B283" t="s">
        <v>18</v>
      </c>
      <c r="C283" t="s">
        <v>117</v>
      </c>
      <c r="D283" t="s">
        <v>356</v>
      </c>
      <c r="E283" t="s">
        <v>876</v>
      </c>
      <c r="F283" t="s">
        <v>877</v>
      </c>
      <c r="G283" s="2" t="str">
        <f t="shared" si="4"/>
        <v>1963</v>
      </c>
      <c r="H283" t="s">
        <v>433</v>
      </c>
      <c r="I283" t="str">
        <f>VLOOKUP(RawData!H283,PadCountry[],2)</f>
        <v>United States</v>
      </c>
      <c r="J283" t="str">
        <f>VLOOKUP(I283,CountryGeoLoc[],3)</f>
        <v>37.09024</v>
      </c>
      <c r="K283" t="str">
        <f>VLOOKUP(I283,CountryGeoLoc[],4)</f>
        <v>-95.712891</v>
      </c>
    </row>
    <row r="284" spans="1:11" x14ac:dyDescent="0.3">
      <c r="A284" t="s">
        <v>878</v>
      </c>
      <c r="B284" t="s">
        <v>8</v>
      </c>
      <c r="C284" t="s">
        <v>117</v>
      </c>
      <c r="D284" t="s">
        <v>812</v>
      </c>
      <c r="E284" t="s">
        <v>879</v>
      </c>
      <c r="F284" t="s">
        <v>880</v>
      </c>
      <c r="G284" s="2" t="str">
        <f t="shared" si="4"/>
        <v>1963</v>
      </c>
      <c r="H284" t="s">
        <v>121</v>
      </c>
      <c r="I284" t="str">
        <f>VLOOKUP(RawData!H284,PadCountry[],2)</f>
        <v>United States</v>
      </c>
      <c r="J284" t="str">
        <f>VLOOKUP(I284,CountryGeoLoc[],3)</f>
        <v>37.09024</v>
      </c>
      <c r="K284" t="str">
        <f>VLOOKUP(I284,CountryGeoLoc[],4)</f>
        <v>-95.712891</v>
      </c>
    </row>
    <row r="285" spans="1:11" x14ac:dyDescent="0.3">
      <c r="A285" t="s">
        <v>881</v>
      </c>
      <c r="B285" t="s">
        <v>8</v>
      </c>
      <c r="C285" t="s">
        <v>9</v>
      </c>
      <c r="D285" t="s">
        <v>349</v>
      </c>
      <c r="E285" t="s">
        <v>882</v>
      </c>
      <c r="F285" t="s">
        <v>883</v>
      </c>
      <c r="G285" s="2" t="str">
        <f t="shared" si="4"/>
        <v>1963</v>
      </c>
      <c r="H285" t="s">
        <v>13</v>
      </c>
      <c r="I285" t="str">
        <f>VLOOKUP(RawData!H285,PadCountry[],2)</f>
        <v>Kazakhstan</v>
      </c>
      <c r="J285" t="str">
        <f>VLOOKUP(I285,CountryGeoLoc[],3)</f>
        <v>48.019573</v>
      </c>
      <c r="K285" t="str">
        <f>VLOOKUP(I285,CountryGeoLoc[],4)</f>
        <v>66.923684</v>
      </c>
    </row>
    <row r="286" spans="1:11" x14ac:dyDescent="0.3">
      <c r="A286" t="s">
        <v>884</v>
      </c>
      <c r="B286" t="s">
        <v>18</v>
      </c>
      <c r="C286" t="s">
        <v>117</v>
      </c>
      <c r="D286" t="s">
        <v>626</v>
      </c>
      <c r="E286" t="s">
        <v>885</v>
      </c>
      <c r="F286" t="s">
        <v>886</v>
      </c>
      <c r="G286" s="2" t="str">
        <f t="shared" si="4"/>
        <v>1963</v>
      </c>
      <c r="H286" t="s">
        <v>422</v>
      </c>
      <c r="I286" t="str">
        <f>VLOOKUP(RawData!H286,PadCountry[],2)</f>
        <v>United States</v>
      </c>
      <c r="J286" t="str">
        <f>VLOOKUP(I286,CountryGeoLoc[],3)</f>
        <v>37.09024</v>
      </c>
      <c r="K286" t="str">
        <f>VLOOKUP(I286,CountryGeoLoc[],4)</f>
        <v>-95.712891</v>
      </c>
    </row>
    <row r="287" spans="1:11" x14ac:dyDescent="0.3">
      <c r="A287" t="s">
        <v>887</v>
      </c>
      <c r="B287" t="s">
        <v>8</v>
      </c>
      <c r="C287" t="s">
        <v>117</v>
      </c>
      <c r="D287" t="s">
        <v>777</v>
      </c>
      <c r="E287" t="s">
        <v>888</v>
      </c>
      <c r="F287" t="s">
        <v>889</v>
      </c>
      <c r="G287" s="2" t="str">
        <f t="shared" si="4"/>
        <v>1963</v>
      </c>
      <c r="H287" t="s">
        <v>573</v>
      </c>
      <c r="I287" t="str">
        <f>VLOOKUP(RawData!H287,PadCountry[],2)</f>
        <v>United States</v>
      </c>
      <c r="J287" t="str">
        <f>VLOOKUP(I287,CountryGeoLoc[],3)</f>
        <v>37.09024</v>
      </c>
      <c r="K287" t="str">
        <f>VLOOKUP(I287,CountryGeoLoc[],4)</f>
        <v>-95.712891</v>
      </c>
    </row>
    <row r="288" spans="1:11" x14ac:dyDescent="0.3">
      <c r="A288" t="s">
        <v>890</v>
      </c>
      <c r="B288" t="s">
        <v>8</v>
      </c>
      <c r="C288" t="s">
        <v>9</v>
      </c>
      <c r="D288" t="s">
        <v>349</v>
      </c>
      <c r="E288" t="s">
        <v>891</v>
      </c>
      <c r="F288" t="s">
        <v>892</v>
      </c>
      <c r="G288" s="2" t="str">
        <f t="shared" si="4"/>
        <v>1963</v>
      </c>
      <c r="H288" t="s">
        <v>13</v>
      </c>
      <c r="I288" t="str">
        <f>VLOOKUP(RawData!H288,PadCountry[],2)</f>
        <v>Kazakhstan</v>
      </c>
      <c r="J288" t="str">
        <f>VLOOKUP(I288,CountryGeoLoc[],3)</f>
        <v>48.019573</v>
      </c>
      <c r="K288" t="str">
        <f>VLOOKUP(I288,CountryGeoLoc[],4)</f>
        <v>66.923684</v>
      </c>
    </row>
    <row r="289" spans="1:11" x14ac:dyDescent="0.3">
      <c r="A289" t="s">
        <v>893</v>
      </c>
      <c r="B289" t="s">
        <v>8</v>
      </c>
      <c r="C289" t="s">
        <v>117</v>
      </c>
      <c r="D289" t="s">
        <v>770</v>
      </c>
      <c r="E289" t="s">
        <v>894</v>
      </c>
      <c r="F289" t="s">
        <v>895</v>
      </c>
      <c r="G289" s="2" t="str">
        <f t="shared" si="4"/>
        <v>1963</v>
      </c>
      <c r="H289" t="s">
        <v>229</v>
      </c>
      <c r="I289" t="str">
        <f>VLOOKUP(RawData!H289,PadCountry[],2)</f>
        <v>United States</v>
      </c>
      <c r="J289" t="str">
        <f>VLOOKUP(I289,CountryGeoLoc[],3)</f>
        <v>37.09024</v>
      </c>
      <c r="K289" t="str">
        <f>VLOOKUP(I289,CountryGeoLoc[],4)</f>
        <v>-95.712891</v>
      </c>
    </row>
    <row r="290" spans="1:11" x14ac:dyDescent="0.3">
      <c r="A290" t="s">
        <v>896</v>
      </c>
      <c r="B290" t="s">
        <v>8</v>
      </c>
      <c r="C290" t="s">
        <v>117</v>
      </c>
      <c r="D290" t="s">
        <v>812</v>
      </c>
      <c r="E290" t="s">
        <v>897</v>
      </c>
      <c r="F290" t="s">
        <v>898</v>
      </c>
      <c r="G290" s="2" t="str">
        <f t="shared" si="4"/>
        <v>1963</v>
      </c>
      <c r="H290" t="s">
        <v>682</v>
      </c>
      <c r="I290" t="str">
        <f>VLOOKUP(RawData!H290,PadCountry[],2)</f>
        <v>United States</v>
      </c>
      <c r="J290" t="str">
        <f>VLOOKUP(I290,CountryGeoLoc[],3)</f>
        <v>37.09024</v>
      </c>
      <c r="K290" t="str">
        <f>VLOOKUP(I290,CountryGeoLoc[],4)</f>
        <v>-95.712891</v>
      </c>
    </row>
    <row r="291" spans="1:11" x14ac:dyDescent="0.3">
      <c r="A291" t="s">
        <v>899</v>
      </c>
      <c r="B291" t="s">
        <v>8</v>
      </c>
      <c r="C291" t="s">
        <v>117</v>
      </c>
      <c r="D291" t="s">
        <v>636</v>
      </c>
      <c r="E291" t="s">
        <v>900</v>
      </c>
      <c r="F291" t="s">
        <v>901</v>
      </c>
      <c r="G291" s="2" t="str">
        <f t="shared" si="4"/>
        <v>1963</v>
      </c>
      <c r="H291" t="s">
        <v>639</v>
      </c>
      <c r="I291" t="str">
        <f>VLOOKUP(RawData!H291,PadCountry[],2)</f>
        <v>United States</v>
      </c>
      <c r="J291" t="str">
        <f>VLOOKUP(I291,CountryGeoLoc[],3)</f>
        <v>37.09024</v>
      </c>
      <c r="K291" t="str">
        <f>VLOOKUP(I291,CountryGeoLoc[],4)</f>
        <v>-95.712891</v>
      </c>
    </row>
    <row r="292" spans="1:11" x14ac:dyDescent="0.3">
      <c r="A292" t="s">
        <v>902</v>
      </c>
      <c r="B292" t="s">
        <v>8</v>
      </c>
      <c r="C292" t="s">
        <v>117</v>
      </c>
      <c r="D292" t="s">
        <v>903</v>
      </c>
      <c r="E292" t="s">
        <v>904</v>
      </c>
      <c r="F292" t="s">
        <v>905</v>
      </c>
      <c r="G292" s="2" t="str">
        <f t="shared" si="4"/>
        <v>1963</v>
      </c>
      <c r="H292" t="s">
        <v>292</v>
      </c>
      <c r="I292" t="str">
        <f>VLOOKUP(RawData!H292,PadCountry[],2)</f>
        <v>United States</v>
      </c>
      <c r="J292" t="str">
        <f>VLOOKUP(I292,CountryGeoLoc[],3)</f>
        <v>37.09024</v>
      </c>
      <c r="K292" t="str">
        <f>VLOOKUP(I292,CountryGeoLoc[],4)</f>
        <v>-95.712891</v>
      </c>
    </row>
    <row r="293" spans="1:11" x14ac:dyDescent="0.3">
      <c r="A293" t="s">
        <v>906</v>
      </c>
      <c r="B293" t="s">
        <v>8</v>
      </c>
      <c r="C293" t="s">
        <v>117</v>
      </c>
      <c r="D293" t="s">
        <v>907</v>
      </c>
      <c r="E293" t="s">
        <v>908</v>
      </c>
      <c r="F293" t="s">
        <v>909</v>
      </c>
      <c r="G293" s="2" t="str">
        <f t="shared" si="4"/>
        <v>1963</v>
      </c>
      <c r="H293" t="s">
        <v>139</v>
      </c>
      <c r="I293" t="str">
        <f>VLOOKUP(RawData!H293,PadCountry[],2)</f>
        <v>United States</v>
      </c>
      <c r="J293" t="str">
        <f>VLOOKUP(I293,CountryGeoLoc[],3)</f>
        <v>37.09024</v>
      </c>
      <c r="K293" t="str">
        <f>VLOOKUP(I293,CountryGeoLoc[],4)</f>
        <v>-95.712891</v>
      </c>
    </row>
    <row r="294" spans="1:11" x14ac:dyDescent="0.3">
      <c r="A294" t="s">
        <v>910</v>
      </c>
      <c r="B294" t="s">
        <v>8</v>
      </c>
      <c r="C294" t="s">
        <v>117</v>
      </c>
      <c r="D294" t="s">
        <v>911</v>
      </c>
      <c r="E294" t="s">
        <v>912</v>
      </c>
      <c r="F294" t="s">
        <v>913</v>
      </c>
      <c r="G294" s="2" t="str">
        <f t="shared" si="4"/>
        <v>1963</v>
      </c>
      <c r="H294" t="s">
        <v>914</v>
      </c>
      <c r="I294" t="str">
        <f>VLOOKUP(RawData!H294,PadCountry[],2)</f>
        <v>United States</v>
      </c>
      <c r="J294" t="str">
        <f>VLOOKUP(I294,CountryGeoLoc[],3)</f>
        <v>37.09024</v>
      </c>
      <c r="K294" t="str">
        <f>VLOOKUP(I294,CountryGeoLoc[],4)</f>
        <v>-95.712891</v>
      </c>
    </row>
    <row r="295" spans="1:11" x14ac:dyDescent="0.3">
      <c r="A295" t="s">
        <v>915</v>
      </c>
      <c r="B295" t="s">
        <v>8</v>
      </c>
      <c r="C295" t="s">
        <v>117</v>
      </c>
      <c r="D295" t="s">
        <v>626</v>
      </c>
      <c r="E295" t="s">
        <v>916</v>
      </c>
      <c r="F295" t="s">
        <v>917</v>
      </c>
      <c r="G295" s="2" t="str">
        <f t="shared" si="4"/>
        <v>1963</v>
      </c>
      <c r="H295" t="s">
        <v>422</v>
      </c>
      <c r="I295" t="str">
        <f>VLOOKUP(RawData!H295,PadCountry[],2)</f>
        <v>United States</v>
      </c>
      <c r="J295" t="str">
        <f>VLOOKUP(I295,CountryGeoLoc[],3)</f>
        <v>37.09024</v>
      </c>
      <c r="K295" t="str">
        <f>VLOOKUP(I295,CountryGeoLoc[],4)</f>
        <v>-95.712891</v>
      </c>
    </row>
    <row r="296" spans="1:11" x14ac:dyDescent="0.3">
      <c r="A296" t="s">
        <v>918</v>
      </c>
      <c r="B296" t="s">
        <v>8</v>
      </c>
      <c r="C296" t="s">
        <v>117</v>
      </c>
      <c r="D296" t="s">
        <v>356</v>
      </c>
      <c r="E296" t="s">
        <v>919</v>
      </c>
      <c r="F296" t="s">
        <v>920</v>
      </c>
      <c r="G296" s="2" t="str">
        <f t="shared" si="4"/>
        <v>1963</v>
      </c>
      <c r="H296" t="s">
        <v>433</v>
      </c>
      <c r="I296" t="str">
        <f>VLOOKUP(RawData!H296,PadCountry[],2)</f>
        <v>United States</v>
      </c>
      <c r="J296" t="str">
        <f>VLOOKUP(I296,CountryGeoLoc[],3)</f>
        <v>37.09024</v>
      </c>
      <c r="K296" t="str">
        <f>VLOOKUP(I296,CountryGeoLoc[],4)</f>
        <v>-95.712891</v>
      </c>
    </row>
    <row r="297" spans="1:11" x14ac:dyDescent="0.3">
      <c r="A297" t="s">
        <v>921</v>
      </c>
      <c r="B297" t="s">
        <v>8</v>
      </c>
      <c r="C297" t="s">
        <v>117</v>
      </c>
      <c r="D297" t="s">
        <v>636</v>
      </c>
      <c r="E297" t="s">
        <v>922</v>
      </c>
      <c r="F297" t="s">
        <v>923</v>
      </c>
      <c r="G297" s="2" t="str">
        <f t="shared" si="4"/>
        <v>1963</v>
      </c>
      <c r="H297" t="s">
        <v>639</v>
      </c>
      <c r="I297" t="str">
        <f>VLOOKUP(RawData!H297,PadCountry[],2)</f>
        <v>United States</v>
      </c>
      <c r="J297" t="str">
        <f>VLOOKUP(I297,CountryGeoLoc[],3)</f>
        <v>37.09024</v>
      </c>
      <c r="K297" t="str">
        <f>VLOOKUP(I297,CountryGeoLoc[],4)</f>
        <v>-95.712891</v>
      </c>
    </row>
    <row r="298" spans="1:11" x14ac:dyDescent="0.3">
      <c r="A298" t="s">
        <v>924</v>
      </c>
      <c r="B298" t="s">
        <v>8</v>
      </c>
      <c r="C298" t="s">
        <v>117</v>
      </c>
      <c r="D298" t="s">
        <v>770</v>
      </c>
      <c r="E298" t="s">
        <v>925</v>
      </c>
      <c r="F298" t="s">
        <v>926</v>
      </c>
      <c r="G298" s="2" t="str">
        <f t="shared" si="4"/>
        <v>1963</v>
      </c>
      <c r="H298" t="s">
        <v>63</v>
      </c>
      <c r="I298" t="str">
        <f>VLOOKUP(RawData!H298,PadCountry[],2)</f>
        <v>United States</v>
      </c>
      <c r="J298" t="str">
        <f>VLOOKUP(I298,CountryGeoLoc[],3)</f>
        <v>37.09024</v>
      </c>
      <c r="K298" t="str">
        <f>VLOOKUP(I298,CountryGeoLoc[],4)</f>
        <v>-95.712891</v>
      </c>
    </row>
    <row r="299" spans="1:11" x14ac:dyDescent="0.3">
      <c r="A299" t="s">
        <v>927</v>
      </c>
      <c r="B299" t="s">
        <v>8</v>
      </c>
      <c r="C299" t="s">
        <v>117</v>
      </c>
      <c r="D299" t="s">
        <v>281</v>
      </c>
      <c r="E299" t="s">
        <v>928</v>
      </c>
      <c r="F299" t="s">
        <v>929</v>
      </c>
      <c r="G299" s="2" t="str">
        <f t="shared" si="4"/>
        <v>1963</v>
      </c>
      <c r="H299" t="s">
        <v>22</v>
      </c>
      <c r="I299" t="str">
        <f>VLOOKUP(RawData!H299,PadCountry[],2)</f>
        <v>United States</v>
      </c>
      <c r="J299" t="str">
        <f>VLOOKUP(I299,CountryGeoLoc[],3)</f>
        <v>37.09024</v>
      </c>
      <c r="K299" t="str">
        <f>VLOOKUP(I299,CountryGeoLoc[],4)</f>
        <v>-95.712891</v>
      </c>
    </row>
    <row r="300" spans="1:11" x14ac:dyDescent="0.3">
      <c r="A300" t="s">
        <v>930</v>
      </c>
      <c r="B300" t="s">
        <v>8</v>
      </c>
      <c r="C300" t="s">
        <v>117</v>
      </c>
      <c r="D300" t="s">
        <v>812</v>
      </c>
      <c r="E300" t="s">
        <v>931</v>
      </c>
      <c r="F300" t="s">
        <v>932</v>
      </c>
      <c r="G300" s="2" t="str">
        <f t="shared" si="4"/>
        <v>1963</v>
      </c>
      <c r="H300" t="s">
        <v>682</v>
      </c>
      <c r="I300" t="str">
        <f>VLOOKUP(RawData!H300,PadCountry[],2)</f>
        <v>United States</v>
      </c>
      <c r="J300" t="str">
        <f>VLOOKUP(I300,CountryGeoLoc[],3)</f>
        <v>37.09024</v>
      </c>
      <c r="K300" t="str">
        <f>VLOOKUP(I300,CountryGeoLoc[],4)</f>
        <v>-95.712891</v>
      </c>
    </row>
    <row r="301" spans="1:11" x14ac:dyDescent="0.3">
      <c r="A301" t="s">
        <v>933</v>
      </c>
      <c r="B301" t="s">
        <v>8</v>
      </c>
      <c r="C301" t="s">
        <v>9</v>
      </c>
      <c r="D301" t="s">
        <v>481</v>
      </c>
      <c r="E301" t="s">
        <v>934</v>
      </c>
      <c r="F301" t="s">
        <v>935</v>
      </c>
      <c r="G301" s="2" t="str">
        <f t="shared" si="4"/>
        <v>1963</v>
      </c>
      <c r="H301" t="s">
        <v>483</v>
      </c>
      <c r="I301" t="str">
        <f>VLOOKUP(RawData!H301,PadCountry[],2)</f>
        <v>Russia</v>
      </c>
      <c r="J301" t="str">
        <f>VLOOKUP(I301,CountryGeoLoc[],3)</f>
        <v>61.52401</v>
      </c>
      <c r="K301" t="str">
        <f>VLOOKUP(I301,CountryGeoLoc[],4)</f>
        <v>105.318756</v>
      </c>
    </row>
    <row r="302" spans="1:11" x14ac:dyDescent="0.3">
      <c r="A302" t="s">
        <v>936</v>
      </c>
      <c r="B302" t="s">
        <v>18</v>
      </c>
      <c r="C302" t="s">
        <v>9</v>
      </c>
      <c r="D302" t="s">
        <v>481</v>
      </c>
      <c r="E302" t="s">
        <v>937</v>
      </c>
      <c r="F302" t="s">
        <v>938</v>
      </c>
      <c r="G302" s="2" t="str">
        <f t="shared" si="4"/>
        <v>1963</v>
      </c>
      <c r="H302" t="s">
        <v>483</v>
      </c>
      <c r="I302" t="str">
        <f>VLOOKUP(RawData!H302,PadCountry[],2)</f>
        <v>Russia</v>
      </c>
      <c r="J302" t="str">
        <f>VLOOKUP(I302,CountryGeoLoc[],3)</f>
        <v>61.52401</v>
      </c>
      <c r="K302" t="str">
        <f>VLOOKUP(I302,CountryGeoLoc[],4)</f>
        <v>105.318756</v>
      </c>
    </row>
    <row r="303" spans="1:11" x14ac:dyDescent="0.3">
      <c r="A303" t="s">
        <v>939</v>
      </c>
      <c r="B303" t="s">
        <v>8</v>
      </c>
      <c r="C303" t="s">
        <v>117</v>
      </c>
      <c r="D303" t="s">
        <v>636</v>
      </c>
      <c r="E303" t="s">
        <v>940</v>
      </c>
      <c r="F303" t="s">
        <v>941</v>
      </c>
      <c r="G303" s="2" t="str">
        <f t="shared" si="4"/>
        <v>1963</v>
      </c>
      <c r="H303" t="s">
        <v>639</v>
      </c>
      <c r="I303" t="str">
        <f>VLOOKUP(RawData!H303,PadCountry[],2)</f>
        <v>United States</v>
      </c>
      <c r="J303" t="str">
        <f>VLOOKUP(I303,CountryGeoLoc[],3)</f>
        <v>37.09024</v>
      </c>
      <c r="K303" t="str">
        <f>VLOOKUP(I303,CountryGeoLoc[],4)</f>
        <v>-95.712891</v>
      </c>
    </row>
    <row r="304" spans="1:11" x14ac:dyDescent="0.3">
      <c r="A304" t="s">
        <v>942</v>
      </c>
      <c r="B304" t="s">
        <v>8</v>
      </c>
      <c r="C304" t="s">
        <v>117</v>
      </c>
      <c r="D304" t="s">
        <v>812</v>
      </c>
      <c r="E304" t="s">
        <v>943</v>
      </c>
      <c r="F304" t="s">
        <v>944</v>
      </c>
      <c r="G304" s="2" t="str">
        <f t="shared" si="4"/>
        <v>1963</v>
      </c>
      <c r="H304" t="s">
        <v>121</v>
      </c>
      <c r="I304" t="str">
        <f>VLOOKUP(RawData!H304,PadCountry[],2)</f>
        <v>United States</v>
      </c>
      <c r="J304" t="str">
        <f>VLOOKUP(I304,CountryGeoLoc[],3)</f>
        <v>37.09024</v>
      </c>
      <c r="K304" t="str">
        <f>VLOOKUP(I304,CountryGeoLoc[],4)</f>
        <v>-95.712891</v>
      </c>
    </row>
    <row r="305" spans="1:11" x14ac:dyDescent="0.3">
      <c r="A305" t="s">
        <v>945</v>
      </c>
      <c r="B305" t="s">
        <v>8</v>
      </c>
      <c r="C305" t="s">
        <v>100</v>
      </c>
      <c r="D305" t="s">
        <v>946</v>
      </c>
      <c r="E305" t="s">
        <v>947</v>
      </c>
      <c r="F305" t="s">
        <v>948</v>
      </c>
      <c r="G305" s="2" t="str">
        <f t="shared" si="4"/>
        <v>1963</v>
      </c>
      <c r="H305" t="s">
        <v>949</v>
      </c>
      <c r="I305" t="str">
        <f>VLOOKUP(RawData!H305,PadCountry[],2)</f>
        <v>United States</v>
      </c>
      <c r="J305" t="str">
        <f>VLOOKUP(I305,CountryGeoLoc[],3)</f>
        <v>37.09024</v>
      </c>
      <c r="K305" t="str">
        <f>VLOOKUP(I305,CountryGeoLoc[],4)</f>
        <v>-95.712891</v>
      </c>
    </row>
    <row r="306" spans="1:11" x14ac:dyDescent="0.3">
      <c r="A306" t="s">
        <v>950</v>
      </c>
      <c r="B306" t="s">
        <v>8</v>
      </c>
      <c r="C306" t="s">
        <v>117</v>
      </c>
      <c r="D306" t="s">
        <v>951</v>
      </c>
      <c r="E306" t="s">
        <v>952</v>
      </c>
      <c r="F306" t="s">
        <v>953</v>
      </c>
      <c r="G306" s="2" t="str">
        <f t="shared" si="4"/>
        <v>1963</v>
      </c>
      <c r="H306" t="s">
        <v>139</v>
      </c>
      <c r="I306" t="str">
        <f>VLOOKUP(RawData!H306,PadCountry[],2)</f>
        <v>United States</v>
      </c>
      <c r="J306" t="str">
        <f>VLOOKUP(I306,CountryGeoLoc[],3)</f>
        <v>37.09024</v>
      </c>
      <c r="K306" t="str">
        <f>VLOOKUP(I306,CountryGeoLoc[],4)</f>
        <v>-95.712891</v>
      </c>
    </row>
    <row r="307" spans="1:11" x14ac:dyDescent="0.3">
      <c r="A307" t="s">
        <v>954</v>
      </c>
      <c r="B307" t="s">
        <v>8</v>
      </c>
      <c r="C307" t="s">
        <v>117</v>
      </c>
      <c r="D307" t="s">
        <v>911</v>
      </c>
      <c r="E307" t="s">
        <v>955</v>
      </c>
      <c r="F307" t="s">
        <v>956</v>
      </c>
      <c r="G307" s="2" t="str">
        <f t="shared" si="4"/>
        <v>1963</v>
      </c>
      <c r="H307" t="s">
        <v>914</v>
      </c>
      <c r="I307" t="str">
        <f>VLOOKUP(RawData!H307,PadCountry[],2)</f>
        <v>United States</v>
      </c>
      <c r="J307" t="str">
        <f>VLOOKUP(I307,CountryGeoLoc[],3)</f>
        <v>37.09024</v>
      </c>
      <c r="K307" t="str">
        <f>VLOOKUP(I307,CountryGeoLoc[],4)</f>
        <v>-95.712891</v>
      </c>
    </row>
    <row r="308" spans="1:11" x14ac:dyDescent="0.3">
      <c r="A308" t="s">
        <v>957</v>
      </c>
      <c r="B308" t="s">
        <v>8</v>
      </c>
      <c r="C308" t="s">
        <v>117</v>
      </c>
      <c r="D308" t="s">
        <v>812</v>
      </c>
      <c r="E308" t="s">
        <v>958</v>
      </c>
      <c r="F308" t="s">
        <v>959</v>
      </c>
      <c r="G308" s="2" t="str">
        <f t="shared" si="4"/>
        <v>1963</v>
      </c>
      <c r="H308" t="s">
        <v>682</v>
      </c>
      <c r="I308" t="str">
        <f>VLOOKUP(RawData!H308,PadCountry[],2)</f>
        <v>United States</v>
      </c>
      <c r="J308" t="str">
        <f>VLOOKUP(I308,CountryGeoLoc[],3)</f>
        <v>37.09024</v>
      </c>
      <c r="K308" t="str">
        <f>VLOOKUP(I308,CountryGeoLoc[],4)</f>
        <v>-95.712891</v>
      </c>
    </row>
    <row r="309" spans="1:11" x14ac:dyDescent="0.3">
      <c r="A309" t="s">
        <v>960</v>
      </c>
      <c r="B309" t="s">
        <v>18</v>
      </c>
      <c r="C309" t="s">
        <v>117</v>
      </c>
      <c r="D309" t="s">
        <v>961</v>
      </c>
      <c r="E309" t="s">
        <v>962</v>
      </c>
      <c r="F309" t="s">
        <v>963</v>
      </c>
      <c r="G309" s="2" t="str">
        <f t="shared" si="4"/>
        <v>1963</v>
      </c>
      <c r="H309" t="s">
        <v>573</v>
      </c>
      <c r="I309" t="str">
        <f>VLOOKUP(RawData!H309,PadCountry[],2)</f>
        <v>United States</v>
      </c>
      <c r="J309" t="str">
        <f>VLOOKUP(I309,CountryGeoLoc[],3)</f>
        <v>37.09024</v>
      </c>
      <c r="K309" t="str">
        <f>VLOOKUP(I309,CountryGeoLoc[],4)</f>
        <v>-95.712891</v>
      </c>
    </row>
    <row r="310" spans="1:11" x14ac:dyDescent="0.3">
      <c r="A310" t="s">
        <v>964</v>
      </c>
      <c r="B310" t="s">
        <v>8</v>
      </c>
      <c r="C310" t="s">
        <v>117</v>
      </c>
      <c r="D310" t="s">
        <v>226</v>
      </c>
      <c r="E310" t="s">
        <v>965</v>
      </c>
      <c r="F310" t="s">
        <v>966</v>
      </c>
      <c r="G310" s="2" t="str">
        <f t="shared" si="4"/>
        <v>1963</v>
      </c>
      <c r="H310" t="s">
        <v>422</v>
      </c>
      <c r="I310" t="str">
        <f>VLOOKUP(RawData!H310,PadCountry[],2)</f>
        <v>United States</v>
      </c>
      <c r="J310" t="str">
        <f>VLOOKUP(I310,CountryGeoLoc[],3)</f>
        <v>37.09024</v>
      </c>
      <c r="K310" t="str">
        <f>VLOOKUP(I310,CountryGeoLoc[],4)</f>
        <v>-95.712891</v>
      </c>
    </row>
    <row r="311" spans="1:11" x14ac:dyDescent="0.3">
      <c r="A311" t="s">
        <v>967</v>
      </c>
      <c r="B311" t="s">
        <v>8</v>
      </c>
      <c r="C311" t="s">
        <v>117</v>
      </c>
      <c r="D311" t="s">
        <v>911</v>
      </c>
      <c r="E311" t="s">
        <v>968</v>
      </c>
      <c r="F311" t="s">
        <v>969</v>
      </c>
      <c r="G311" s="2" t="str">
        <f t="shared" si="4"/>
        <v>1963</v>
      </c>
      <c r="H311" t="s">
        <v>970</v>
      </c>
      <c r="I311" t="str">
        <f>VLOOKUP(RawData!H311,PadCountry[],2)</f>
        <v>United States</v>
      </c>
      <c r="J311" t="str">
        <f>VLOOKUP(I311,CountryGeoLoc[],3)</f>
        <v>37.09024</v>
      </c>
      <c r="K311" t="str">
        <f>VLOOKUP(I311,CountryGeoLoc[],4)</f>
        <v>-95.712891</v>
      </c>
    </row>
    <row r="312" spans="1:11" x14ac:dyDescent="0.3">
      <c r="A312" t="s">
        <v>971</v>
      </c>
      <c r="B312" t="s">
        <v>8</v>
      </c>
      <c r="C312" t="s">
        <v>9</v>
      </c>
      <c r="D312" t="s">
        <v>607</v>
      </c>
      <c r="E312" t="s">
        <v>972</v>
      </c>
      <c r="F312" t="s">
        <v>973</v>
      </c>
      <c r="G312" s="2" t="str">
        <f t="shared" si="4"/>
        <v>1963</v>
      </c>
      <c r="H312" t="s">
        <v>13</v>
      </c>
      <c r="I312" t="str">
        <f>VLOOKUP(RawData!H312,PadCountry[],2)</f>
        <v>Kazakhstan</v>
      </c>
      <c r="J312" t="str">
        <f>VLOOKUP(I312,CountryGeoLoc[],3)</f>
        <v>48.019573</v>
      </c>
      <c r="K312" t="str">
        <f>VLOOKUP(I312,CountryGeoLoc[],4)</f>
        <v>66.923684</v>
      </c>
    </row>
    <row r="313" spans="1:11" x14ac:dyDescent="0.3">
      <c r="A313" t="s">
        <v>974</v>
      </c>
      <c r="B313" t="s">
        <v>18</v>
      </c>
      <c r="C313" t="s">
        <v>9</v>
      </c>
      <c r="D313" t="s">
        <v>481</v>
      </c>
      <c r="E313" t="s">
        <v>975</v>
      </c>
      <c r="F313" t="s">
        <v>976</v>
      </c>
      <c r="G313" s="2" t="str">
        <f t="shared" si="4"/>
        <v>1963</v>
      </c>
      <c r="H313" t="s">
        <v>483</v>
      </c>
      <c r="I313" t="str">
        <f>VLOOKUP(RawData!H313,PadCountry[],2)</f>
        <v>Russia</v>
      </c>
      <c r="J313" t="str">
        <f>VLOOKUP(I313,CountryGeoLoc[],3)</f>
        <v>61.52401</v>
      </c>
      <c r="K313" t="str">
        <f>VLOOKUP(I313,CountryGeoLoc[],4)</f>
        <v>105.318756</v>
      </c>
    </row>
    <row r="314" spans="1:11" x14ac:dyDescent="0.3">
      <c r="A314" t="s">
        <v>977</v>
      </c>
      <c r="B314" t="s">
        <v>8</v>
      </c>
      <c r="C314" t="s">
        <v>117</v>
      </c>
      <c r="D314" t="s">
        <v>911</v>
      </c>
      <c r="E314" t="s">
        <v>978</v>
      </c>
      <c r="F314" t="s">
        <v>979</v>
      </c>
      <c r="G314" s="2" t="str">
        <f t="shared" si="4"/>
        <v>1963</v>
      </c>
      <c r="H314" t="s">
        <v>914</v>
      </c>
      <c r="I314" t="str">
        <f>VLOOKUP(RawData!H314,PadCountry[],2)</f>
        <v>United States</v>
      </c>
      <c r="J314" t="str">
        <f>VLOOKUP(I314,CountryGeoLoc[],3)</f>
        <v>37.09024</v>
      </c>
      <c r="K314" t="str">
        <f>VLOOKUP(I314,CountryGeoLoc[],4)</f>
        <v>-95.712891</v>
      </c>
    </row>
    <row r="315" spans="1:11" x14ac:dyDescent="0.3">
      <c r="A315" t="s">
        <v>980</v>
      </c>
      <c r="B315" t="s">
        <v>8</v>
      </c>
      <c r="C315" t="s">
        <v>117</v>
      </c>
      <c r="D315" t="s">
        <v>812</v>
      </c>
      <c r="E315" t="s">
        <v>981</v>
      </c>
      <c r="F315" t="s">
        <v>982</v>
      </c>
      <c r="G315" s="2" t="str">
        <f t="shared" si="4"/>
        <v>1963</v>
      </c>
      <c r="H315" t="s">
        <v>121</v>
      </c>
      <c r="I315" t="str">
        <f>VLOOKUP(RawData!H315,PadCountry[],2)</f>
        <v>United States</v>
      </c>
      <c r="J315" t="str">
        <f>VLOOKUP(I315,CountryGeoLoc[],3)</f>
        <v>37.09024</v>
      </c>
      <c r="K315" t="str">
        <f>VLOOKUP(I315,CountryGeoLoc[],4)</f>
        <v>-95.712891</v>
      </c>
    </row>
    <row r="316" spans="1:11" x14ac:dyDescent="0.3">
      <c r="A316" t="s">
        <v>983</v>
      </c>
      <c r="B316" t="s">
        <v>8</v>
      </c>
      <c r="C316" t="s">
        <v>9</v>
      </c>
      <c r="D316" t="s">
        <v>984</v>
      </c>
      <c r="E316" t="s">
        <v>985</v>
      </c>
      <c r="F316" t="s">
        <v>986</v>
      </c>
      <c r="G316" s="2" t="str">
        <f t="shared" si="4"/>
        <v>1963</v>
      </c>
      <c r="H316" t="s">
        <v>987</v>
      </c>
      <c r="I316" t="str">
        <f>VLOOKUP(RawData!H316,PadCountry[],2)</f>
        <v>Kazakhstan</v>
      </c>
      <c r="J316" t="str">
        <f>VLOOKUP(I316,CountryGeoLoc[],3)</f>
        <v>48.019573</v>
      </c>
      <c r="K316" t="str">
        <f>VLOOKUP(I316,CountryGeoLoc[],4)</f>
        <v>66.923684</v>
      </c>
    </row>
    <row r="317" spans="1:11" x14ac:dyDescent="0.3">
      <c r="A317" t="s">
        <v>988</v>
      </c>
      <c r="B317" t="s">
        <v>18</v>
      </c>
      <c r="C317" t="s">
        <v>117</v>
      </c>
      <c r="D317" t="s">
        <v>951</v>
      </c>
      <c r="E317" t="s">
        <v>989</v>
      </c>
      <c r="F317" t="s">
        <v>990</v>
      </c>
      <c r="G317" s="2" t="str">
        <f t="shared" si="4"/>
        <v>1963</v>
      </c>
      <c r="H317" t="s">
        <v>682</v>
      </c>
      <c r="I317" t="str">
        <f>VLOOKUP(RawData!H317,PadCountry[],2)</f>
        <v>United States</v>
      </c>
      <c r="J317" t="str">
        <f>VLOOKUP(I317,CountryGeoLoc[],3)</f>
        <v>37.09024</v>
      </c>
      <c r="K317" t="str">
        <f>VLOOKUP(I317,CountryGeoLoc[],4)</f>
        <v>-95.712891</v>
      </c>
    </row>
    <row r="318" spans="1:11" x14ac:dyDescent="0.3">
      <c r="A318" t="s">
        <v>991</v>
      </c>
      <c r="B318" t="s">
        <v>18</v>
      </c>
      <c r="C318" t="s">
        <v>9</v>
      </c>
      <c r="D318" t="s">
        <v>297</v>
      </c>
      <c r="E318" t="s">
        <v>992</v>
      </c>
      <c r="F318" t="s">
        <v>993</v>
      </c>
      <c r="G318" s="2" t="str">
        <f t="shared" si="4"/>
        <v>1963</v>
      </c>
      <c r="H318" t="s">
        <v>13</v>
      </c>
      <c r="I318" t="str">
        <f>VLOOKUP(RawData!H318,PadCountry[],2)</f>
        <v>Kazakhstan</v>
      </c>
      <c r="J318" t="str">
        <f>VLOOKUP(I318,CountryGeoLoc[],3)</f>
        <v>48.019573</v>
      </c>
      <c r="K318" t="str">
        <f>VLOOKUP(I318,CountryGeoLoc[],4)</f>
        <v>66.923684</v>
      </c>
    </row>
    <row r="319" spans="1:11" x14ac:dyDescent="0.3">
      <c r="A319" t="s">
        <v>994</v>
      </c>
      <c r="B319" t="s">
        <v>8</v>
      </c>
      <c r="C319" t="s">
        <v>9</v>
      </c>
      <c r="D319" t="s">
        <v>995</v>
      </c>
      <c r="E319" t="s">
        <v>996</v>
      </c>
      <c r="F319" t="s">
        <v>997</v>
      </c>
      <c r="G319" s="2" t="str">
        <f t="shared" si="4"/>
        <v>1963</v>
      </c>
      <c r="H319" t="s">
        <v>13</v>
      </c>
      <c r="I319" t="str">
        <f>VLOOKUP(RawData!H319,PadCountry[],2)</f>
        <v>Kazakhstan</v>
      </c>
      <c r="J319" t="str">
        <f>VLOOKUP(I319,CountryGeoLoc[],3)</f>
        <v>48.019573</v>
      </c>
      <c r="K319" t="str">
        <f>VLOOKUP(I319,CountryGeoLoc[],4)</f>
        <v>66.923684</v>
      </c>
    </row>
    <row r="320" spans="1:11" x14ac:dyDescent="0.3">
      <c r="A320" t="s">
        <v>998</v>
      </c>
      <c r="B320" t="s">
        <v>8</v>
      </c>
      <c r="C320" t="s">
        <v>117</v>
      </c>
      <c r="D320" t="s">
        <v>999</v>
      </c>
      <c r="E320" t="s">
        <v>1000</v>
      </c>
      <c r="F320" t="s">
        <v>1001</v>
      </c>
      <c r="G320" s="2" t="str">
        <f t="shared" si="4"/>
        <v>1963</v>
      </c>
      <c r="H320" t="s">
        <v>229</v>
      </c>
      <c r="I320" t="str">
        <f>VLOOKUP(RawData!H320,PadCountry[],2)</f>
        <v>United States</v>
      </c>
      <c r="J320" t="str">
        <f>VLOOKUP(I320,CountryGeoLoc[],3)</f>
        <v>37.09024</v>
      </c>
      <c r="K320" t="str">
        <f>VLOOKUP(I320,CountryGeoLoc[],4)</f>
        <v>-95.712891</v>
      </c>
    </row>
    <row r="321" spans="1:11" x14ac:dyDescent="0.3">
      <c r="A321" t="s">
        <v>1002</v>
      </c>
      <c r="B321" t="s">
        <v>8</v>
      </c>
      <c r="C321" t="s">
        <v>117</v>
      </c>
      <c r="D321" t="s">
        <v>1003</v>
      </c>
      <c r="E321" t="s">
        <v>1004</v>
      </c>
      <c r="F321" t="s">
        <v>1005</v>
      </c>
      <c r="G321" s="2" t="str">
        <f t="shared" si="4"/>
        <v>1963</v>
      </c>
      <c r="H321" t="s">
        <v>1006</v>
      </c>
      <c r="I321" t="str">
        <f>VLOOKUP(RawData!H321,PadCountry[],2)</f>
        <v>United States</v>
      </c>
      <c r="J321" t="str">
        <f>VLOOKUP(I321,CountryGeoLoc[],3)</f>
        <v>37.09024</v>
      </c>
      <c r="K321" t="str">
        <f>VLOOKUP(I321,CountryGeoLoc[],4)</f>
        <v>-95.712891</v>
      </c>
    </row>
    <row r="322" spans="1:11" x14ac:dyDescent="0.3">
      <c r="A322" t="s">
        <v>1007</v>
      </c>
      <c r="B322" t="s">
        <v>8</v>
      </c>
      <c r="C322" t="s">
        <v>117</v>
      </c>
      <c r="D322" t="s">
        <v>951</v>
      </c>
      <c r="E322" t="s">
        <v>1008</v>
      </c>
      <c r="F322" t="s">
        <v>1009</v>
      </c>
      <c r="G322" s="2" t="str">
        <f t="shared" si="4"/>
        <v>1963</v>
      </c>
      <c r="H322" t="s">
        <v>303</v>
      </c>
      <c r="I322" t="str">
        <f>VLOOKUP(RawData!H322,PadCountry[],2)</f>
        <v>United States</v>
      </c>
      <c r="J322" t="str">
        <f>VLOOKUP(I322,CountryGeoLoc[],3)</f>
        <v>37.09024</v>
      </c>
      <c r="K322" t="str">
        <f>VLOOKUP(I322,CountryGeoLoc[],4)</f>
        <v>-95.712891</v>
      </c>
    </row>
    <row r="323" spans="1:11" x14ac:dyDescent="0.3">
      <c r="A323" t="s">
        <v>1010</v>
      </c>
      <c r="B323" t="s">
        <v>18</v>
      </c>
      <c r="C323" t="s">
        <v>9</v>
      </c>
      <c r="D323" t="s">
        <v>607</v>
      </c>
      <c r="E323" t="s">
        <v>1011</v>
      </c>
      <c r="F323" t="s">
        <v>1012</v>
      </c>
      <c r="G323" s="2" t="str">
        <f t="shared" ref="G323:G386" si="5">MID(F323,7,4)</f>
        <v>1963</v>
      </c>
      <c r="H323" t="s">
        <v>13</v>
      </c>
      <c r="I323" t="str">
        <f>VLOOKUP(RawData!H323,PadCountry[],2)</f>
        <v>Kazakhstan</v>
      </c>
      <c r="J323" t="str">
        <f>VLOOKUP(I323,CountryGeoLoc[],3)</f>
        <v>48.019573</v>
      </c>
      <c r="K323" t="str">
        <f>VLOOKUP(I323,CountryGeoLoc[],4)</f>
        <v>66.923684</v>
      </c>
    </row>
    <row r="324" spans="1:11" x14ac:dyDescent="0.3">
      <c r="A324" t="s">
        <v>1013</v>
      </c>
      <c r="B324" t="s">
        <v>8</v>
      </c>
      <c r="C324" t="s">
        <v>117</v>
      </c>
      <c r="D324" t="s">
        <v>226</v>
      </c>
      <c r="E324" t="s">
        <v>1014</v>
      </c>
      <c r="F324" t="s">
        <v>1015</v>
      </c>
      <c r="G324" s="2" t="str">
        <f t="shared" si="5"/>
        <v>1963</v>
      </c>
      <c r="H324" t="s">
        <v>422</v>
      </c>
      <c r="I324" t="str">
        <f>VLOOKUP(RawData!H324,PadCountry[],2)</f>
        <v>United States</v>
      </c>
      <c r="J324" t="str">
        <f>VLOOKUP(I324,CountryGeoLoc[],3)</f>
        <v>37.09024</v>
      </c>
      <c r="K324" t="str">
        <f>VLOOKUP(I324,CountryGeoLoc[],4)</f>
        <v>-95.712891</v>
      </c>
    </row>
    <row r="325" spans="1:11" x14ac:dyDescent="0.3">
      <c r="A325" t="s">
        <v>1016</v>
      </c>
      <c r="B325" t="s">
        <v>8</v>
      </c>
      <c r="C325" t="s">
        <v>9</v>
      </c>
      <c r="D325" t="s">
        <v>481</v>
      </c>
      <c r="E325" t="s">
        <v>1017</v>
      </c>
      <c r="F325" t="s">
        <v>1018</v>
      </c>
      <c r="G325" s="2" t="str">
        <f t="shared" si="5"/>
        <v>1963</v>
      </c>
      <c r="H325" t="s">
        <v>483</v>
      </c>
      <c r="I325" t="str">
        <f>VLOOKUP(RawData!H325,PadCountry[],2)</f>
        <v>Russia</v>
      </c>
      <c r="J325" t="str">
        <f>VLOOKUP(I325,CountryGeoLoc[],3)</f>
        <v>61.52401</v>
      </c>
      <c r="K325" t="str">
        <f>VLOOKUP(I325,CountryGeoLoc[],4)</f>
        <v>105.318756</v>
      </c>
    </row>
    <row r="326" spans="1:11" x14ac:dyDescent="0.3">
      <c r="A326" t="s">
        <v>1019</v>
      </c>
      <c r="B326" t="s">
        <v>8</v>
      </c>
      <c r="C326" t="s">
        <v>117</v>
      </c>
      <c r="D326" t="s">
        <v>911</v>
      </c>
      <c r="E326" t="s">
        <v>1020</v>
      </c>
      <c r="F326" t="s">
        <v>1021</v>
      </c>
      <c r="G326" s="2" t="str">
        <f t="shared" si="5"/>
        <v>1963</v>
      </c>
      <c r="H326" t="s">
        <v>914</v>
      </c>
      <c r="I326" t="str">
        <f>VLOOKUP(RawData!H326,PadCountry[],2)</f>
        <v>United States</v>
      </c>
      <c r="J326" t="str">
        <f>VLOOKUP(I326,CountryGeoLoc[],3)</f>
        <v>37.09024</v>
      </c>
      <c r="K326" t="str">
        <f>VLOOKUP(I326,CountryGeoLoc[],4)</f>
        <v>-95.712891</v>
      </c>
    </row>
    <row r="327" spans="1:11" x14ac:dyDescent="0.3">
      <c r="A327" t="s">
        <v>1022</v>
      </c>
      <c r="B327" t="s">
        <v>8</v>
      </c>
      <c r="C327" t="s">
        <v>9</v>
      </c>
      <c r="D327" t="s">
        <v>607</v>
      </c>
      <c r="E327" t="s">
        <v>1023</v>
      </c>
      <c r="F327" t="s">
        <v>1024</v>
      </c>
      <c r="G327" s="2" t="str">
        <f t="shared" si="5"/>
        <v>1963</v>
      </c>
      <c r="H327" t="s">
        <v>13</v>
      </c>
      <c r="I327" t="str">
        <f>VLOOKUP(RawData!H327,PadCountry[],2)</f>
        <v>Kazakhstan</v>
      </c>
      <c r="J327" t="str">
        <f>VLOOKUP(I327,CountryGeoLoc[],3)</f>
        <v>48.019573</v>
      </c>
      <c r="K327" t="str">
        <f>VLOOKUP(I327,CountryGeoLoc[],4)</f>
        <v>66.923684</v>
      </c>
    </row>
    <row r="328" spans="1:11" x14ac:dyDescent="0.3">
      <c r="A328" t="s">
        <v>1025</v>
      </c>
      <c r="B328" t="s">
        <v>8</v>
      </c>
      <c r="C328" t="s">
        <v>100</v>
      </c>
      <c r="D328" t="s">
        <v>903</v>
      </c>
      <c r="E328" t="s">
        <v>1026</v>
      </c>
      <c r="F328" t="s">
        <v>1027</v>
      </c>
      <c r="G328" s="2" t="str">
        <f t="shared" si="5"/>
        <v>1963</v>
      </c>
      <c r="H328" t="s">
        <v>573</v>
      </c>
      <c r="I328" t="str">
        <f>VLOOKUP(RawData!H328,PadCountry[],2)</f>
        <v>United States</v>
      </c>
      <c r="J328" t="str">
        <f>VLOOKUP(I328,CountryGeoLoc[],3)</f>
        <v>37.09024</v>
      </c>
      <c r="K328" t="str">
        <f>VLOOKUP(I328,CountryGeoLoc[],4)</f>
        <v>-95.712891</v>
      </c>
    </row>
    <row r="329" spans="1:11" x14ac:dyDescent="0.3">
      <c r="A329" t="s">
        <v>1028</v>
      </c>
      <c r="B329" t="s">
        <v>8</v>
      </c>
      <c r="C329" t="s">
        <v>117</v>
      </c>
      <c r="D329" t="s">
        <v>770</v>
      </c>
      <c r="E329" t="s">
        <v>1029</v>
      </c>
      <c r="F329" t="s">
        <v>1030</v>
      </c>
      <c r="G329" s="2" t="str">
        <f t="shared" si="5"/>
        <v>1963</v>
      </c>
      <c r="H329" t="s">
        <v>229</v>
      </c>
      <c r="I329" t="str">
        <f>VLOOKUP(RawData!H329,PadCountry[],2)</f>
        <v>United States</v>
      </c>
      <c r="J329" t="str">
        <f>VLOOKUP(I329,CountryGeoLoc[],3)</f>
        <v>37.09024</v>
      </c>
      <c r="K329" t="str">
        <f>VLOOKUP(I329,CountryGeoLoc[],4)</f>
        <v>-95.712891</v>
      </c>
    </row>
    <row r="330" spans="1:11" x14ac:dyDescent="0.3">
      <c r="A330" t="s">
        <v>1031</v>
      </c>
      <c r="B330" t="s">
        <v>8</v>
      </c>
      <c r="C330" t="s">
        <v>117</v>
      </c>
      <c r="D330" t="s">
        <v>812</v>
      </c>
      <c r="E330" t="s">
        <v>1032</v>
      </c>
      <c r="F330" t="s">
        <v>1033</v>
      </c>
      <c r="G330" s="2" t="str">
        <f t="shared" si="5"/>
        <v>1963</v>
      </c>
      <c r="H330" t="s">
        <v>682</v>
      </c>
      <c r="I330" t="str">
        <f>VLOOKUP(RawData!H330,PadCountry[],2)</f>
        <v>United States</v>
      </c>
      <c r="J330" t="str">
        <f>VLOOKUP(I330,CountryGeoLoc[],3)</f>
        <v>37.09024</v>
      </c>
      <c r="K330" t="str">
        <f>VLOOKUP(I330,CountryGeoLoc[],4)</f>
        <v>-95.712891</v>
      </c>
    </row>
    <row r="331" spans="1:11" x14ac:dyDescent="0.3">
      <c r="A331" t="s">
        <v>1034</v>
      </c>
      <c r="B331" t="s">
        <v>8</v>
      </c>
      <c r="C331" t="s">
        <v>117</v>
      </c>
      <c r="D331" t="s">
        <v>812</v>
      </c>
      <c r="E331" t="s">
        <v>1035</v>
      </c>
      <c r="F331" t="s">
        <v>1036</v>
      </c>
      <c r="G331" s="2" t="str">
        <f t="shared" si="5"/>
        <v>1964</v>
      </c>
      <c r="H331" t="s">
        <v>139</v>
      </c>
      <c r="I331" t="str">
        <f>VLOOKUP(RawData!H331,PadCountry[],2)</f>
        <v>United States</v>
      </c>
      <c r="J331" t="str">
        <f>VLOOKUP(I331,CountryGeoLoc[],3)</f>
        <v>37.09024</v>
      </c>
      <c r="K331" t="str">
        <f>VLOOKUP(I331,CountryGeoLoc[],4)</f>
        <v>-95.712891</v>
      </c>
    </row>
    <row r="332" spans="1:11" x14ac:dyDescent="0.3">
      <c r="A332" t="s">
        <v>1037</v>
      </c>
      <c r="B332" t="s">
        <v>8</v>
      </c>
      <c r="C332" t="s">
        <v>117</v>
      </c>
      <c r="D332" t="s">
        <v>951</v>
      </c>
      <c r="E332" t="s">
        <v>1038</v>
      </c>
      <c r="F332" t="s">
        <v>1039</v>
      </c>
      <c r="G332" s="2" t="str">
        <f t="shared" si="5"/>
        <v>1964</v>
      </c>
      <c r="H332" t="s">
        <v>682</v>
      </c>
      <c r="I332" t="str">
        <f>VLOOKUP(RawData!H332,PadCountry[],2)</f>
        <v>United States</v>
      </c>
      <c r="J332" t="str">
        <f>VLOOKUP(I332,CountryGeoLoc[],3)</f>
        <v>37.09024</v>
      </c>
      <c r="K332" t="str">
        <f>VLOOKUP(I332,CountryGeoLoc[],4)</f>
        <v>-95.712891</v>
      </c>
    </row>
    <row r="333" spans="1:11" x14ac:dyDescent="0.3">
      <c r="A333" t="s">
        <v>1040</v>
      </c>
      <c r="B333" t="s">
        <v>8</v>
      </c>
      <c r="C333" t="s">
        <v>117</v>
      </c>
      <c r="D333" t="s">
        <v>770</v>
      </c>
      <c r="E333" t="s">
        <v>1041</v>
      </c>
      <c r="F333" t="s">
        <v>1042</v>
      </c>
      <c r="G333" s="2" t="str">
        <f t="shared" si="5"/>
        <v>1964</v>
      </c>
      <c r="H333" t="s">
        <v>229</v>
      </c>
      <c r="I333" t="str">
        <f>VLOOKUP(RawData!H333,PadCountry[],2)</f>
        <v>United States</v>
      </c>
      <c r="J333" t="str">
        <f>VLOOKUP(I333,CountryGeoLoc[],3)</f>
        <v>37.09024</v>
      </c>
      <c r="K333" t="str">
        <f>VLOOKUP(I333,CountryGeoLoc[],4)</f>
        <v>-95.712891</v>
      </c>
    </row>
    <row r="334" spans="1:11" x14ac:dyDescent="0.3">
      <c r="A334" t="s">
        <v>1043</v>
      </c>
      <c r="B334" t="s">
        <v>8</v>
      </c>
      <c r="C334" t="s">
        <v>117</v>
      </c>
      <c r="D334" t="s">
        <v>1044</v>
      </c>
      <c r="E334" t="s">
        <v>1045</v>
      </c>
      <c r="F334" t="s">
        <v>1046</v>
      </c>
      <c r="G334" s="2" t="str">
        <f t="shared" si="5"/>
        <v>1964</v>
      </c>
      <c r="H334" t="s">
        <v>422</v>
      </c>
      <c r="I334" t="str">
        <f>VLOOKUP(RawData!H334,PadCountry[],2)</f>
        <v>United States</v>
      </c>
      <c r="J334" t="str">
        <f>VLOOKUP(I334,CountryGeoLoc[],3)</f>
        <v>37.09024</v>
      </c>
      <c r="K334" t="str">
        <f>VLOOKUP(I334,CountryGeoLoc[],4)</f>
        <v>-95.712891</v>
      </c>
    </row>
    <row r="335" spans="1:11" x14ac:dyDescent="0.3">
      <c r="A335" t="s">
        <v>1047</v>
      </c>
      <c r="B335" t="s">
        <v>8</v>
      </c>
      <c r="C335" t="s">
        <v>100</v>
      </c>
      <c r="D335" t="s">
        <v>475</v>
      </c>
      <c r="E335" t="s">
        <v>1048</v>
      </c>
      <c r="F335" t="s">
        <v>1049</v>
      </c>
      <c r="G335" s="2" t="str">
        <f t="shared" si="5"/>
        <v>1964</v>
      </c>
      <c r="H335" t="s">
        <v>1050</v>
      </c>
      <c r="I335" t="str">
        <f>VLOOKUP(RawData!H335,PadCountry[],2)</f>
        <v>United States</v>
      </c>
      <c r="J335" t="str">
        <f>VLOOKUP(I335,CountryGeoLoc[],3)</f>
        <v>37.09024</v>
      </c>
      <c r="K335" t="str">
        <f>VLOOKUP(I335,CountryGeoLoc[],4)</f>
        <v>-95.712891</v>
      </c>
    </row>
    <row r="336" spans="1:11" x14ac:dyDescent="0.3">
      <c r="A336" t="s">
        <v>1051</v>
      </c>
      <c r="B336" t="s">
        <v>8</v>
      </c>
      <c r="C336" t="s">
        <v>9</v>
      </c>
      <c r="D336" t="s">
        <v>349</v>
      </c>
      <c r="E336" t="s">
        <v>1052</v>
      </c>
      <c r="F336" t="s">
        <v>1053</v>
      </c>
      <c r="G336" s="2" t="str">
        <f t="shared" si="5"/>
        <v>1964</v>
      </c>
      <c r="H336" t="s">
        <v>13</v>
      </c>
      <c r="I336" t="str">
        <f>VLOOKUP(RawData!H336,PadCountry[],2)</f>
        <v>Kazakhstan</v>
      </c>
      <c r="J336" t="str">
        <f>VLOOKUP(I336,CountryGeoLoc[],3)</f>
        <v>48.019573</v>
      </c>
      <c r="K336" t="str">
        <f>VLOOKUP(I336,CountryGeoLoc[],4)</f>
        <v>66.923684</v>
      </c>
    </row>
    <row r="337" spans="1:11" x14ac:dyDescent="0.3">
      <c r="A337" t="s">
        <v>1054</v>
      </c>
      <c r="B337" t="s">
        <v>8</v>
      </c>
      <c r="C337" t="s">
        <v>117</v>
      </c>
      <c r="D337" t="s">
        <v>356</v>
      </c>
      <c r="E337" t="s">
        <v>1055</v>
      </c>
      <c r="F337" t="s">
        <v>1056</v>
      </c>
      <c r="G337" s="2" t="str">
        <f t="shared" si="5"/>
        <v>1964</v>
      </c>
      <c r="H337" t="s">
        <v>287</v>
      </c>
      <c r="I337" t="str">
        <f>VLOOKUP(RawData!H337,PadCountry[],2)</f>
        <v>United States</v>
      </c>
      <c r="J337" t="str">
        <f>VLOOKUP(I337,CountryGeoLoc[],3)</f>
        <v>37.09024</v>
      </c>
      <c r="K337" t="str">
        <f>VLOOKUP(I337,CountryGeoLoc[],4)</f>
        <v>-95.712891</v>
      </c>
    </row>
    <row r="338" spans="1:11" x14ac:dyDescent="0.3">
      <c r="A338" t="s">
        <v>1057</v>
      </c>
      <c r="B338" t="s">
        <v>8</v>
      </c>
      <c r="C338" t="s">
        <v>117</v>
      </c>
      <c r="D338" t="s">
        <v>812</v>
      </c>
      <c r="E338" t="s">
        <v>1058</v>
      </c>
      <c r="F338" t="s">
        <v>1059</v>
      </c>
      <c r="G338" s="2" t="str">
        <f t="shared" si="5"/>
        <v>1964</v>
      </c>
      <c r="H338" t="s">
        <v>121</v>
      </c>
      <c r="I338" t="str">
        <f>VLOOKUP(RawData!H338,PadCountry[],2)</f>
        <v>United States</v>
      </c>
      <c r="J338" t="str">
        <f>VLOOKUP(I338,CountryGeoLoc[],3)</f>
        <v>37.09024</v>
      </c>
      <c r="K338" t="str">
        <f>VLOOKUP(I338,CountryGeoLoc[],4)</f>
        <v>-95.712891</v>
      </c>
    </row>
    <row r="339" spans="1:11" x14ac:dyDescent="0.3">
      <c r="A339" t="s">
        <v>1060</v>
      </c>
      <c r="B339" t="s">
        <v>18</v>
      </c>
      <c r="C339" t="s">
        <v>9</v>
      </c>
      <c r="D339" t="s">
        <v>297</v>
      </c>
      <c r="E339" t="s">
        <v>1061</v>
      </c>
      <c r="F339" t="s">
        <v>1062</v>
      </c>
      <c r="G339" s="2" t="str">
        <f t="shared" si="5"/>
        <v>1964</v>
      </c>
      <c r="H339" t="s">
        <v>13</v>
      </c>
      <c r="I339" t="str">
        <f>VLOOKUP(RawData!H339,PadCountry[],2)</f>
        <v>Kazakhstan</v>
      </c>
      <c r="J339" t="str">
        <f>VLOOKUP(I339,CountryGeoLoc[],3)</f>
        <v>48.019573</v>
      </c>
      <c r="K339" t="str">
        <f>VLOOKUP(I339,CountryGeoLoc[],4)</f>
        <v>66.923684</v>
      </c>
    </row>
    <row r="340" spans="1:11" x14ac:dyDescent="0.3">
      <c r="A340" t="s">
        <v>1063</v>
      </c>
      <c r="B340" t="s">
        <v>8</v>
      </c>
      <c r="C340" t="s">
        <v>117</v>
      </c>
      <c r="D340" t="s">
        <v>911</v>
      </c>
      <c r="E340" t="s">
        <v>1064</v>
      </c>
      <c r="F340" t="s">
        <v>1065</v>
      </c>
      <c r="G340" s="2" t="str">
        <f t="shared" si="5"/>
        <v>1964</v>
      </c>
      <c r="H340" t="s">
        <v>914</v>
      </c>
      <c r="I340" t="str">
        <f>VLOOKUP(RawData!H340,PadCountry[],2)</f>
        <v>United States</v>
      </c>
      <c r="J340" t="str">
        <f>VLOOKUP(I340,CountryGeoLoc[],3)</f>
        <v>37.09024</v>
      </c>
      <c r="K340" t="str">
        <f>VLOOKUP(I340,CountryGeoLoc[],4)</f>
        <v>-95.712891</v>
      </c>
    </row>
    <row r="341" spans="1:11" x14ac:dyDescent="0.3">
      <c r="A341" t="s">
        <v>1066</v>
      </c>
      <c r="B341" t="s">
        <v>8</v>
      </c>
      <c r="C341" t="s">
        <v>9</v>
      </c>
      <c r="D341" t="s">
        <v>481</v>
      </c>
      <c r="E341" t="s">
        <v>1067</v>
      </c>
      <c r="F341" t="s">
        <v>1068</v>
      </c>
      <c r="G341" s="2" t="str">
        <f t="shared" si="5"/>
        <v>1964</v>
      </c>
      <c r="H341" t="s">
        <v>483</v>
      </c>
      <c r="I341" t="str">
        <f>VLOOKUP(RawData!H341,PadCountry[],2)</f>
        <v>Russia</v>
      </c>
      <c r="J341" t="str">
        <f>VLOOKUP(I341,CountryGeoLoc[],3)</f>
        <v>61.52401</v>
      </c>
      <c r="K341" t="str">
        <f>VLOOKUP(I341,CountryGeoLoc[],4)</f>
        <v>105.318756</v>
      </c>
    </row>
    <row r="342" spans="1:11" x14ac:dyDescent="0.3">
      <c r="A342" t="s">
        <v>1069</v>
      </c>
      <c r="B342" t="s">
        <v>8</v>
      </c>
      <c r="C342" t="s">
        <v>117</v>
      </c>
      <c r="D342" t="s">
        <v>812</v>
      </c>
      <c r="E342" t="s">
        <v>1070</v>
      </c>
      <c r="F342" t="s">
        <v>1071</v>
      </c>
      <c r="G342" s="2" t="str">
        <f t="shared" si="5"/>
        <v>1964</v>
      </c>
      <c r="H342" t="s">
        <v>139</v>
      </c>
      <c r="I342" t="str">
        <f>VLOOKUP(RawData!H342,PadCountry[],2)</f>
        <v>United States</v>
      </c>
      <c r="J342" t="str">
        <f>VLOOKUP(I342,CountryGeoLoc[],3)</f>
        <v>37.09024</v>
      </c>
      <c r="K342" t="str">
        <f>VLOOKUP(I342,CountryGeoLoc[],4)</f>
        <v>-95.712891</v>
      </c>
    </row>
    <row r="343" spans="1:11" x14ac:dyDescent="0.3">
      <c r="A343" t="s">
        <v>1072</v>
      </c>
      <c r="B343" t="s">
        <v>8</v>
      </c>
      <c r="C343" t="s">
        <v>117</v>
      </c>
      <c r="D343" t="s">
        <v>911</v>
      </c>
      <c r="E343" t="s">
        <v>1073</v>
      </c>
      <c r="F343" t="s">
        <v>1074</v>
      </c>
      <c r="G343" s="2" t="str">
        <f t="shared" si="5"/>
        <v>1964</v>
      </c>
      <c r="H343" t="s">
        <v>914</v>
      </c>
      <c r="I343" t="str">
        <f>VLOOKUP(RawData!H343,PadCountry[],2)</f>
        <v>United States</v>
      </c>
      <c r="J343" t="str">
        <f>VLOOKUP(I343,CountryGeoLoc[],3)</f>
        <v>37.09024</v>
      </c>
      <c r="K343" t="str">
        <f>VLOOKUP(I343,CountryGeoLoc[],4)</f>
        <v>-95.712891</v>
      </c>
    </row>
    <row r="344" spans="1:11" x14ac:dyDescent="0.3">
      <c r="A344" t="s">
        <v>1075</v>
      </c>
      <c r="B344" t="s">
        <v>8</v>
      </c>
      <c r="C344" t="s">
        <v>100</v>
      </c>
      <c r="D344" t="s">
        <v>1076</v>
      </c>
      <c r="E344" t="s">
        <v>1077</v>
      </c>
      <c r="F344" t="s">
        <v>1078</v>
      </c>
      <c r="G344" s="2" t="str">
        <f t="shared" si="5"/>
        <v>1964</v>
      </c>
      <c r="H344" t="s">
        <v>402</v>
      </c>
      <c r="I344" t="str">
        <f>VLOOKUP(RawData!H344,PadCountry[],2)</f>
        <v>United States</v>
      </c>
      <c r="J344" t="str">
        <f>VLOOKUP(I344,CountryGeoLoc[],3)</f>
        <v>37.09024</v>
      </c>
      <c r="K344" t="str">
        <f>VLOOKUP(I344,CountryGeoLoc[],4)</f>
        <v>-95.712891</v>
      </c>
    </row>
    <row r="345" spans="1:11" x14ac:dyDescent="0.3">
      <c r="A345" t="s">
        <v>1079</v>
      </c>
      <c r="B345" t="s">
        <v>8</v>
      </c>
      <c r="C345" t="s">
        <v>9</v>
      </c>
      <c r="D345" t="s">
        <v>481</v>
      </c>
      <c r="E345" t="s">
        <v>1080</v>
      </c>
      <c r="F345" t="s">
        <v>1081</v>
      </c>
      <c r="G345" s="2" t="str">
        <f t="shared" si="5"/>
        <v>1964</v>
      </c>
      <c r="H345" t="s">
        <v>483</v>
      </c>
      <c r="I345" t="str">
        <f>VLOOKUP(RawData!H345,PadCountry[],2)</f>
        <v>Russia</v>
      </c>
      <c r="J345" t="str">
        <f>VLOOKUP(I345,CountryGeoLoc[],3)</f>
        <v>61.52401</v>
      </c>
      <c r="K345" t="str">
        <f>VLOOKUP(I345,CountryGeoLoc[],4)</f>
        <v>105.318756</v>
      </c>
    </row>
    <row r="346" spans="1:11" x14ac:dyDescent="0.3">
      <c r="A346" t="s">
        <v>1082</v>
      </c>
      <c r="B346" t="s">
        <v>18</v>
      </c>
      <c r="C346" t="s">
        <v>117</v>
      </c>
      <c r="D346" t="s">
        <v>770</v>
      </c>
      <c r="E346" t="s">
        <v>1083</v>
      </c>
      <c r="F346" t="s">
        <v>1084</v>
      </c>
      <c r="G346" s="2" t="str">
        <f t="shared" si="5"/>
        <v>1964</v>
      </c>
      <c r="H346" t="s">
        <v>63</v>
      </c>
      <c r="I346" t="str">
        <f>VLOOKUP(RawData!H346,PadCountry[],2)</f>
        <v>United States</v>
      </c>
      <c r="J346" t="str">
        <f>VLOOKUP(I346,CountryGeoLoc[],3)</f>
        <v>37.09024</v>
      </c>
      <c r="K346" t="str">
        <f>VLOOKUP(I346,CountryGeoLoc[],4)</f>
        <v>-95.712891</v>
      </c>
    </row>
    <row r="347" spans="1:11" x14ac:dyDescent="0.3">
      <c r="A347" t="s">
        <v>1085</v>
      </c>
      <c r="B347" t="s">
        <v>18</v>
      </c>
      <c r="C347" t="s">
        <v>9</v>
      </c>
      <c r="D347" t="s">
        <v>297</v>
      </c>
      <c r="E347" t="s">
        <v>1086</v>
      </c>
      <c r="F347" t="s">
        <v>1087</v>
      </c>
      <c r="G347" s="2" t="str">
        <f t="shared" si="5"/>
        <v>1964</v>
      </c>
      <c r="H347" t="s">
        <v>13</v>
      </c>
      <c r="I347" t="str">
        <f>VLOOKUP(RawData!H347,PadCountry[],2)</f>
        <v>Kazakhstan</v>
      </c>
      <c r="J347" t="str">
        <f>VLOOKUP(I347,CountryGeoLoc[],3)</f>
        <v>48.019573</v>
      </c>
      <c r="K347" t="str">
        <f>VLOOKUP(I347,CountryGeoLoc[],4)</f>
        <v>66.923684</v>
      </c>
    </row>
    <row r="348" spans="1:11" x14ac:dyDescent="0.3">
      <c r="A348" t="s">
        <v>1088</v>
      </c>
      <c r="B348" t="s">
        <v>18</v>
      </c>
      <c r="C348" t="s">
        <v>117</v>
      </c>
      <c r="D348" t="s">
        <v>812</v>
      </c>
      <c r="E348" t="s">
        <v>1089</v>
      </c>
      <c r="F348" t="s">
        <v>1090</v>
      </c>
      <c r="G348" s="2" t="str">
        <f t="shared" si="5"/>
        <v>1964</v>
      </c>
      <c r="H348" t="s">
        <v>303</v>
      </c>
      <c r="I348" t="str">
        <f>VLOOKUP(RawData!H348,PadCountry[],2)</f>
        <v>United States</v>
      </c>
      <c r="J348" t="str">
        <f>VLOOKUP(I348,CountryGeoLoc[],3)</f>
        <v>37.09024</v>
      </c>
      <c r="K348" t="str">
        <f>VLOOKUP(I348,CountryGeoLoc[],4)</f>
        <v>-95.712891</v>
      </c>
    </row>
    <row r="349" spans="1:11" x14ac:dyDescent="0.3">
      <c r="A349" t="s">
        <v>1091</v>
      </c>
      <c r="B349" t="s">
        <v>18</v>
      </c>
      <c r="C349" t="s">
        <v>9</v>
      </c>
      <c r="D349" t="s">
        <v>297</v>
      </c>
      <c r="E349" t="s">
        <v>1092</v>
      </c>
      <c r="F349" t="s">
        <v>1093</v>
      </c>
      <c r="G349" s="2" t="str">
        <f t="shared" si="5"/>
        <v>1964</v>
      </c>
      <c r="H349" t="s">
        <v>13</v>
      </c>
      <c r="I349" t="str">
        <f>VLOOKUP(RawData!H349,PadCountry[],2)</f>
        <v>Kazakhstan</v>
      </c>
      <c r="J349" t="str">
        <f>VLOOKUP(I349,CountryGeoLoc[],3)</f>
        <v>48.019573</v>
      </c>
      <c r="K349" t="str">
        <f>VLOOKUP(I349,CountryGeoLoc[],4)</f>
        <v>66.923684</v>
      </c>
    </row>
    <row r="350" spans="1:11" x14ac:dyDescent="0.3">
      <c r="A350" t="s">
        <v>1094</v>
      </c>
      <c r="B350" t="s">
        <v>8</v>
      </c>
      <c r="C350" t="s">
        <v>1095</v>
      </c>
      <c r="D350" t="s">
        <v>777</v>
      </c>
      <c r="E350" t="s">
        <v>1096</v>
      </c>
      <c r="F350" t="s">
        <v>1097</v>
      </c>
      <c r="G350" s="2" t="str">
        <f t="shared" si="5"/>
        <v>1964</v>
      </c>
      <c r="H350" t="s">
        <v>292</v>
      </c>
      <c r="I350" t="str">
        <f>VLOOKUP(RawData!H350,PadCountry[],2)</f>
        <v>United States</v>
      </c>
      <c r="J350" t="str">
        <f>VLOOKUP(I350,CountryGeoLoc[],3)</f>
        <v>37.09024</v>
      </c>
      <c r="K350" t="str">
        <f>VLOOKUP(I350,CountryGeoLoc[],4)</f>
        <v>-95.712891</v>
      </c>
    </row>
    <row r="351" spans="1:11" x14ac:dyDescent="0.3">
      <c r="A351" t="s">
        <v>1098</v>
      </c>
      <c r="B351" t="s">
        <v>8</v>
      </c>
      <c r="C351" t="s">
        <v>9</v>
      </c>
      <c r="D351" t="s">
        <v>297</v>
      </c>
      <c r="E351" t="s">
        <v>1099</v>
      </c>
      <c r="F351" t="s">
        <v>1100</v>
      </c>
      <c r="G351" s="2" t="str">
        <f t="shared" si="5"/>
        <v>1964</v>
      </c>
      <c r="H351" t="s">
        <v>13</v>
      </c>
      <c r="I351" t="str">
        <f>VLOOKUP(RawData!H351,PadCountry[],2)</f>
        <v>Kazakhstan</v>
      </c>
      <c r="J351" t="str">
        <f>VLOOKUP(I351,CountryGeoLoc[],3)</f>
        <v>48.019573</v>
      </c>
      <c r="K351" t="str">
        <f>VLOOKUP(I351,CountryGeoLoc[],4)</f>
        <v>66.923684</v>
      </c>
    </row>
    <row r="352" spans="1:11" x14ac:dyDescent="0.3">
      <c r="A352" t="s">
        <v>1101</v>
      </c>
      <c r="B352" t="s">
        <v>8</v>
      </c>
      <c r="C352" t="s">
        <v>9</v>
      </c>
      <c r="D352" t="s">
        <v>607</v>
      </c>
      <c r="E352" t="s">
        <v>1102</v>
      </c>
      <c r="F352" t="s">
        <v>1103</v>
      </c>
      <c r="G352" s="2" t="str">
        <f t="shared" si="5"/>
        <v>1964</v>
      </c>
      <c r="H352" t="s">
        <v>987</v>
      </c>
      <c r="I352" t="str">
        <f>VLOOKUP(RawData!H352,PadCountry[],2)</f>
        <v>Kazakhstan</v>
      </c>
      <c r="J352" t="str">
        <f>VLOOKUP(I352,CountryGeoLoc[],3)</f>
        <v>48.019573</v>
      </c>
      <c r="K352" t="str">
        <f>VLOOKUP(I352,CountryGeoLoc[],4)</f>
        <v>66.923684</v>
      </c>
    </row>
    <row r="353" spans="1:11" x14ac:dyDescent="0.3">
      <c r="A353" t="s">
        <v>1104</v>
      </c>
      <c r="B353" t="s">
        <v>8</v>
      </c>
      <c r="C353" t="s">
        <v>117</v>
      </c>
      <c r="D353" t="s">
        <v>1105</v>
      </c>
      <c r="E353" t="s">
        <v>1106</v>
      </c>
      <c r="F353" t="s">
        <v>1107</v>
      </c>
      <c r="G353" s="2" t="str">
        <f t="shared" si="5"/>
        <v>1964</v>
      </c>
      <c r="H353" t="s">
        <v>1108</v>
      </c>
      <c r="I353" t="str">
        <f>VLOOKUP(RawData!H353,PadCountry[],2)</f>
        <v>United States</v>
      </c>
      <c r="J353" t="str">
        <f>VLOOKUP(I353,CountryGeoLoc[],3)</f>
        <v>37.09024</v>
      </c>
      <c r="K353" t="str">
        <f>VLOOKUP(I353,CountryGeoLoc[],4)</f>
        <v>-95.712891</v>
      </c>
    </row>
    <row r="354" spans="1:11" x14ac:dyDescent="0.3">
      <c r="A354" t="s">
        <v>1109</v>
      </c>
      <c r="B354" t="s">
        <v>8</v>
      </c>
      <c r="C354" t="s">
        <v>9</v>
      </c>
      <c r="D354" t="s">
        <v>984</v>
      </c>
      <c r="E354" t="s">
        <v>1110</v>
      </c>
      <c r="F354" t="s">
        <v>1111</v>
      </c>
      <c r="G354" s="2" t="str">
        <f t="shared" si="5"/>
        <v>1964</v>
      </c>
      <c r="H354" t="s">
        <v>987</v>
      </c>
      <c r="I354" t="str">
        <f>VLOOKUP(RawData!H354,PadCountry[],2)</f>
        <v>Kazakhstan</v>
      </c>
      <c r="J354" t="str">
        <f>VLOOKUP(I354,CountryGeoLoc[],3)</f>
        <v>48.019573</v>
      </c>
      <c r="K354" t="str">
        <f>VLOOKUP(I354,CountryGeoLoc[],4)</f>
        <v>66.923684</v>
      </c>
    </row>
    <row r="355" spans="1:11" x14ac:dyDescent="0.3">
      <c r="A355" t="s">
        <v>1112</v>
      </c>
      <c r="B355" t="s">
        <v>8</v>
      </c>
      <c r="C355" t="s">
        <v>117</v>
      </c>
      <c r="D355" t="s">
        <v>1113</v>
      </c>
      <c r="E355" t="s">
        <v>1114</v>
      </c>
      <c r="F355" t="s">
        <v>1115</v>
      </c>
      <c r="G355" s="2" t="str">
        <f t="shared" si="5"/>
        <v>1964</v>
      </c>
      <c r="H355" t="s">
        <v>287</v>
      </c>
      <c r="I355" t="str">
        <f>VLOOKUP(RawData!H355,PadCountry[],2)</f>
        <v>United States</v>
      </c>
      <c r="J355" t="str">
        <f>VLOOKUP(I355,CountryGeoLoc[],3)</f>
        <v>37.09024</v>
      </c>
      <c r="K355" t="str">
        <f>VLOOKUP(I355,CountryGeoLoc[],4)</f>
        <v>-95.712891</v>
      </c>
    </row>
    <row r="356" spans="1:11" x14ac:dyDescent="0.3">
      <c r="A356" t="s">
        <v>1116</v>
      </c>
      <c r="B356" t="s">
        <v>18</v>
      </c>
      <c r="C356" t="s">
        <v>9</v>
      </c>
      <c r="D356" t="s">
        <v>297</v>
      </c>
      <c r="E356" t="s">
        <v>1117</v>
      </c>
      <c r="F356" t="s">
        <v>1118</v>
      </c>
      <c r="G356" s="2" t="str">
        <f t="shared" si="5"/>
        <v>1964</v>
      </c>
      <c r="H356" t="s">
        <v>13</v>
      </c>
      <c r="I356" t="str">
        <f>VLOOKUP(RawData!H356,PadCountry[],2)</f>
        <v>Kazakhstan</v>
      </c>
      <c r="J356" t="str">
        <f>VLOOKUP(I356,CountryGeoLoc[],3)</f>
        <v>48.019573</v>
      </c>
      <c r="K356" t="str">
        <f>VLOOKUP(I356,CountryGeoLoc[],4)</f>
        <v>66.923684</v>
      </c>
    </row>
    <row r="357" spans="1:11" x14ac:dyDescent="0.3">
      <c r="A357" t="s">
        <v>1119</v>
      </c>
      <c r="B357" t="s">
        <v>18</v>
      </c>
      <c r="C357" t="s">
        <v>117</v>
      </c>
      <c r="D357" t="s">
        <v>226</v>
      </c>
      <c r="E357" t="s">
        <v>1120</v>
      </c>
      <c r="F357" t="s">
        <v>1121</v>
      </c>
      <c r="G357" s="2" t="str">
        <f t="shared" si="5"/>
        <v>1964</v>
      </c>
      <c r="H357" t="s">
        <v>422</v>
      </c>
      <c r="I357" t="str">
        <f>VLOOKUP(RawData!H357,PadCountry[],2)</f>
        <v>United States</v>
      </c>
      <c r="J357" t="str">
        <f>VLOOKUP(I357,CountryGeoLoc[],3)</f>
        <v>37.09024</v>
      </c>
      <c r="K357" t="str">
        <f>VLOOKUP(I357,CountryGeoLoc[],4)</f>
        <v>-95.712891</v>
      </c>
    </row>
    <row r="358" spans="1:11" x14ac:dyDescent="0.3">
      <c r="A358" t="s">
        <v>1122</v>
      </c>
      <c r="B358" t="s">
        <v>8</v>
      </c>
      <c r="C358" t="s">
        <v>117</v>
      </c>
      <c r="D358" t="s">
        <v>911</v>
      </c>
      <c r="E358" t="s">
        <v>1123</v>
      </c>
      <c r="F358" t="s">
        <v>1124</v>
      </c>
      <c r="G358" s="2" t="str">
        <f t="shared" si="5"/>
        <v>1964</v>
      </c>
      <c r="H358" t="s">
        <v>914</v>
      </c>
      <c r="I358" t="str">
        <f>VLOOKUP(RawData!H358,PadCountry[],2)</f>
        <v>United States</v>
      </c>
      <c r="J358" t="str">
        <f>VLOOKUP(I358,CountryGeoLoc[],3)</f>
        <v>37.09024</v>
      </c>
      <c r="K358" t="str">
        <f>VLOOKUP(I358,CountryGeoLoc[],4)</f>
        <v>-95.712891</v>
      </c>
    </row>
    <row r="359" spans="1:11" x14ac:dyDescent="0.3">
      <c r="A359" t="s">
        <v>1125</v>
      </c>
      <c r="B359" t="s">
        <v>8</v>
      </c>
      <c r="C359" t="s">
        <v>9</v>
      </c>
      <c r="D359" t="s">
        <v>607</v>
      </c>
      <c r="E359" t="s">
        <v>1126</v>
      </c>
      <c r="F359" t="s">
        <v>1127</v>
      </c>
      <c r="G359" s="2" t="str">
        <f t="shared" si="5"/>
        <v>1964</v>
      </c>
      <c r="H359" t="s">
        <v>987</v>
      </c>
      <c r="I359" t="str">
        <f>VLOOKUP(RawData!H359,PadCountry[],2)</f>
        <v>Kazakhstan</v>
      </c>
      <c r="J359" t="str">
        <f>VLOOKUP(I359,CountryGeoLoc[],3)</f>
        <v>48.019573</v>
      </c>
      <c r="K359" t="str">
        <f>VLOOKUP(I359,CountryGeoLoc[],4)</f>
        <v>66.923684</v>
      </c>
    </row>
    <row r="360" spans="1:11" x14ac:dyDescent="0.3">
      <c r="A360" t="s">
        <v>1128</v>
      </c>
      <c r="B360" t="s">
        <v>8</v>
      </c>
      <c r="C360" t="s">
        <v>117</v>
      </c>
      <c r="D360" t="s">
        <v>812</v>
      </c>
      <c r="E360" t="s">
        <v>1129</v>
      </c>
      <c r="F360" t="s">
        <v>1130</v>
      </c>
      <c r="G360" s="2" t="str">
        <f t="shared" si="5"/>
        <v>1964</v>
      </c>
      <c r="H360" t="s">
        <v>121</v>
      </c>
      <c r="I360" t="str">
        <f>VLOOKUP(RawData!H360,PadCountry[],2)</f>
        <v>United States</v>
      </c>
      <c r="J360" t="str">
        <f>VLOOKUP(I360,CountryGeoLoc[],3)</f>
        <v>37.09024</v>
      </c>
      <c r="K360" t="str">
        <f>VLOOKUP(I360,CountryGeoLoc[],4)</f>
        <v>-95.712891</v>
      </c>
    </row>
    <row r="361" spans="1:11" x14ac:dyDescent="0.3">
      <c r="A361" t="s">
        <v>1131</v>
      </c>
      <c r="B361" t="s">
        <v>8</v>
      </c>
      <c r="C361" t="s">
        <v>100</v>
      </c>
      <c r="D361" t="s">
        <v>946</v>
      </c>
      <c r="E361" t="s">
        <v>1132</v>
      </c>
      <c r="F361" t="s">
        <v>1133</v>
      </c>
      <c r="G361" s="2" t="str">
        <f t="shared" si="5"/>
        <v>1964</v>
      </c>
      <c r="H361" t="s">
        <v>949</v>
      </c>
      <c r="I361" t="str">
        <f>VLOOKUP(RawData!H361,PadCountry[],2)</f>
        <v>United States</v>
      </c>
      <c r="J361" t="str">
        <f>VLOOKUP(I361,CountryGeoLoc[],3)</f>
        <v>37.09024</v>
      </c>
      <c r="K361" t="str">
        <f>VLOOKUP(I361,CountryGeoLoc[],4)</f>
        <v>-95.712891</v>
      </c>
    </row>
    <row r="362" spans="1:11" x14ac:dyDescent="0.3">
      <c r="A362" t="s">
        <v>1134</v>
      </c>
      <c r="B362" t="s">
        <v>8</v>
      </c>
      <c r="C362" t="s">
        <v>9</v>
      </c>
      <c r="D362" t="s">
        <v>995</v>
      </c>
      <c r="E362" t="s">
        <v>1135</v>
      </c>
      <c r="F362" t="s">
        <v>1136</v>
      </c>
      <c r="G362" s="2" t="str">
        <f t="shared" si="5"/>
        <v>1964</v>
      </c>
      <c r="H362" t="s">
        <v>13</v>
      </c>
      <c r="I362" t="str">
        <f>VLOOKUP(RawData!H362,PadCountry[],2)</f>
        <v>Kazakhstan</v>
      </c>
      <c r="J362" t="str">
        <f>VLOOKUP(I362,CountryGeoLoc[],3)</f>
        <v>48.019573</v>
      </c>
      <c r="K362" t="str">
        <f>VLOOKUP(I362,CountryGeoLoc[],4)</f>
        <v>66.923684</v>
      </c>
    </row>
    <row r="363" spans="1:11" x14ac:dyDescent="0.3">
      <c r="A363" t="s">
        <v>1137</v>
      </c>
      <c r="B363" t="s">
        <v>8</v>
      </c>
      <c r="C363" t="s">
        <v>117</v>
      </c>
      <c r="D363" t="s">
        <v>911</v>
      </c>
      <c r="E363" t="s">
        <v>1138</v>
      </c>
      <c r="F363" t="s">
        <v>1139</v>
      </c>
      <c r="G363" s="2" t="str">
        <f t="shared" si="5"/>
        <v>1964</v>
      </c>
      <c r="H363" t="s">
        <v>914</v>
      </c>
      <c r="I363" t="str">
        <f>VLOOKUP(RawData!H363,PadCountry[],2)</f>
        <v>United States</v>
      </c>
      <c r="J363" t="str">
        <f>VLOOKUP(I363,CountryGeoLoc[],3)</f>
        <v>37.09024</v>
      </c>
      <c r="K363" t="str">
        <f>VLOOKUP(I363,CountryGeoLoc[],4)</f>
        <v>-95.712891</v>
      </c>
    </row>
    <row r="364" spans="1:11" x14ac:dyDescent="0.3">
      <c r="A364" t="s">
        <v>1140</v>
      </c>
      <c r="B364" t="s">
        <v>8</v>
      </c>
      <c r="C364" t="s">
        <v>100</v>
      </c>
      <c r="D364" t="s">
        <v>475</v>
      </c>
      <c r="E364" t="s">
        <v>1141</v>
      </c>
      <c r="F364" t="s">
        <v>1142</v>
      </c>
      <c r="G364" s="2" t="str">
        <f t="shared" si="5"/>
        <v>1964</v>
      </c>
      <c r="H364" t="s">
        <v>1050</v>
      </c>
      <c r="I364" t="str">
        <f>VLOOKUP(RawData!H364,PadCountry[],2)</f>
        <v>United States</v>
      </c>
      <c r="J364" t="str">
        <f>VLOOKUP(I364,CountryGeoLoc[],3)</f>
        <v>37.09024</v>
      </c>
      <c r="K364" t="str">
        <f>VLOOKUP(I364,CountryGeoLoc[],4)</f>
        <v>-95.712891</v>
      </c>
    </row>
    <row r="365" spans="1:11" x14ac:dyDescent="0.3">
      <c r="A365" t="s">
        <v>1143</v>
      </c>
      <c r="B365" t="s">
        <v>8</v>
      </c>
      <c r="C365" t="s">
        <v>117</v>
      </c>
      <c r="D365" t="s">
        <v>903</v>
      </c>
      <c r="E365" t="s">
        <v>1144</v>
      </c>
      <c r="F365" t="s">
        <v>1145</v>
      </c>
      <c r="G365" s="2" t="str">
        <f t="shared" si="5"/>
        <v>1964</v>
      </c>
      <c r="H365" t="s">
        <v>573</v>
      </c>
      <c r="I365" t="str">
        <f>VLOOKUP(RawData!H365,PadCountry[],2)</f>
        <v>United States</v>
      </c>
      <c r="J365" t="str">
        <f>VLOOKUP(I365,CountryGeoLoc[],3)</f>
        <v>37.09024</v>
      </c>
      <c r="K365" t="str">
        <f>VLOOKUP(I365,CountryGeoLoc[],4)</f>
        <v>-95.712891</v>
      </c>
    </row>
    <row r="366" spans="1:11" x14ac:dyDescent="0.3">
      <c r="A366" t="s">
        <v>1146</v>
      </c>
      <c r="B366" t="s">
        <v>18</v>
      </c>
      <c r="C366" t="s">
        <v>9</v>
      </c>
      <c r="D366" t="s">
        <v>297</v>
      </c>
      <c r="E366" t="s">
        <v>1147</v>
      </c>
      <c r="F366" t="s">
        <v>1148</v>
      </c>
      <c r="G366" s="2" t="str">
        <f t="shared" si="5"/>
        <v>1964</v>
      </c>
      <c r="H366" t="s">
        <v>13</v>
      </c>
      <c r="I366" t="str">
        <f>VLOOKUP(RawData!H366,PadCountry[],2)</f>
        <v>Kazakhstan</v>
      </c>
      <c r="J366" t="str">
        <f>VLOOKUP(I366,CountryGeoLoc[],3)</f>
        <v>48.019573</v>
      </c>
      <c r="K366" t="str">
        <f>VLOOKUP(I366,CountryGeoLoc[],4)</f>
        <v>66.923684</v>
      </c>
    </row>
    <row r="367" spans="1:11" x14ac:dyDescent="0.3">
      <c r="A367" t="s">
        <v>1149</v>
      </c>
      <c r="B367" t="s">
        <v>8</v>
      </c>
      <c r="C367" t="s">
        <v>117</v>
      </c>
      <c r="D367" t="s">
        <v>812</v>
      </c>
      <c r="E367" t="s">
        <v>1150</v>
      </c>
      <c r="F367" t="s">
        <v>1151</v>
      </c>
      <c r="G367" s="2" t="str">
        <f t="shared" si="5"/>
        <v>1964</v>
      </c>
      <c r="H367" t="s">
        <v>303</v>
      </c>
      <c r="I367" t="str">
        <f>VLOOKUP(RawData!H367,PadCountry[],2)</f>
        <v>United States</v>
      </c>
      <c r="J367" t="str">
        <f>VLOOKUP(I367,CountryGeoLoc[],3)</f>
        <v>37.09024</v>
      </c>
      <c r="K367" t="str">
        <f>VLOOKUP(I367,CountryGeoLoc[],4)</f>
        <v>-95.712891</v>
      </c>
    </row>
    <row r="368" spans="1:11" x14ac:dyDescent="0.3">
      <c r="A368" t="s">
        <v>1152</v>
      </c>
      <c r="B368" t="s">
        <v>8</v>
      </c>
      <c r="C368" t="s">
        <v>9</v>
      </c>
      <c r="D368" t="s">
        <v>481</v>
      </c>
      <c r="E368" t="s">
        <v>1153</v>
      </c>
      <c r="F368" t="s">
        <v>1154</v>
      </c>
      <c r="G368" s="2" t="str">
        <f t="shared" si="5"/>
        <v>1964</v>
      </c>
      <c r="H368" t="s">
        <v>483</v>
      </c>
      <c r="I368" t="str">
        <f>VLOOKUP(RawData!H368,PadCountry[],2)</f>
        <v>Russia</v>
      </c>
      <c r="J368" t="str">
        <f>VLOOKUP(I368,CountryGeoLoc[],3)</f>
        <v>61.52401</v>
      </c>
      <c r="K368" t="str">
        <f>VLOOKUP(I368,CountryGeoLoc[],4)</f>
        <v>105.318756</v>
      </c>
    </row>
    <row r="369" spans="1:11" x14ac:dyDescent="0.3">
      <c r="A369" t="s">
        <v>1155</v>
      </c>
      <c r="B369" t="s">
        <v>8</v>
      </c>
      <c r="C369" t="s">
        <v>9</v>
      </c>
      <c r="D369" t="s">
        <v>607</v>
      </c>
      <c r="E369" t="s">
        <v>1156</v>
      </c>
      <c r="F369" t="s">
        <v>1157</v>
      </c>
      <c r="G369" s="2" t="str">
        <f t="shared" si="5"/>
        <v>1964</v>
      </c>
      <c r="H369" t="s">
        <v>987</v>
      </c>
      <c r="I369" t="str">
        <f>VLOOKUP(RawData!H369,PadCountry[],2)</f>
        <v>Kazakhstan</v>
      </c>
      <c r="J369" t="str">
        <f>VLOOKUP(I369,CountryGeoLoc[],3)</f>
        <v>48.019573</v>
      </c>
      <c r="K369" t="str">
        <f>VLOOKUP(I369,CountryGeoLoc[],4)</f>
        <v>66.923684</v>
      </c>
    </row>
    <row r="370" spans="1:11" x14ac:dyDescent="0.3">
      <c r="A370" t="s">
        <v>1158</v>
      </c>
      <c r="B370" t="s">
        <v>8</v>
      </c>
      <c r="C370" t="s">
        <v>117</v>
      </c>
      <c r="D370" t="s">
        <v>812</v>
      </c>
      <c r="E370" t="s">
        <v>1159</v>
      </c>
      <c r="F370" t="s">
        <v>1160</v>
      </c>
      <c r="G370" s="2" t="str">
        <f t="shared" si="5"/>
        <v>1964</v>
      </c>
      <c r="H370" t="s">
        <v>682</v>
      </c>
      <c r="I370" t="str">
        <f>VLOOKUP(RawData!H370,PadCountry[],2)</f>
        <v>United States</v>
      </c>
      <c r="J370" t="str">
        <f>VLOOKUP(I370,CountryGeoLoc[],3)</f>
        <v>37.09024</v>
      </c>
      <c r="K370" t="str">
        <f>VLOOKUP(I370,CountryGeoLoc[],4)</f>
        <v>-95.712891</v>
      </c>
    </row>
    <row r="371" spans="1:11" x14ac:dyDescent="0.3">
      <c r="A371" t="s">
        <v>1161</v>
      </c>
      <c r="B371" t="s">
        <v>8</v>
      </c>
      <c r="C371" t="s">
        <v>117</v>
      </c>
      <c r="D371" t="s">
        <v>951</v>
      </c>
      <c r="E371" t="s">
        <v>1162</v>
      </c>
      <c r="F371" t="s">
        <v>1163</v>
      </c>
      <c r="G371" s="2" t="str">
        <f t="shared" si="5"/>
        <v>1964</v>
      </c>
      <c r="H371" t="s">
        <v>121</v>
      </c>
      <c r="I371" t="str">
        <f>VLOOKUP(RawData!H371,PadCountry[],2)</f>
        <v>United States</v>
      </c>
      <c r="J371" t="str">
        <f>VLOOKUP(I371,CountryGeoLoc[],3)</f>
        <v>37.09024</v>
      </c>
      <c r="K371" t="str">
        <f>VLOOKUP(I371,CountryGeoLoc[],4)</f>
        <v>-95.712891</v>
      </c>
    </row>
    <row r="372" spans="1:11" x14ac:dyDescent="0.3">
      <c r="A372" t="s">
        <v>1164</v>
      </c>
      <c r="B372" t="s">
        <v>8</v>
      </c>
      <c r="C372" t="s">
        <v>117</v>
      </c>
      <c r="D372" t="s">
        <v>812</v>
      </c>
      <c r="E372" t="s">
        <v>1165</v>
      </c>
      <c r="F372" t="s">
        <v>1166</v>
      </c>
      <c r="G372" s="2" t="str">
        <f t="shared" si="5"/>
        <v>1964</v>
      </c>
      <c r="H372" t="s">
        <v>422</v>
      </c>
      <c r="I372" t="str">
        <f>VLOOKUP(RawData!H372,PadCountry[],2)</f>
        <v>United States</v>
      </c>
      <c r="J372" t="str">
        <f>VLOOKUP(I372,CountryGeoLoc[],3)</f>
        <v>37.09024</v>
      </c>
      <c r="K372" t="str">
        <f>VLOOKUP(I372,CountryGeoLoc[],4)</f>
        <v>-95.712891</v>
      </c>
    </row>
    <row r="373" spans="1:11" x14ac:dyDescent="0.3">
      <c r="A373" t="s">
        <v>1167</v>
      </c>
      <c r="B373" t="s">
        <v>8</v>
      </c>
      <c r="C373" t="s">
        <v>9</v>
      </c>
      <c r="D373" t="s">
        <v>607</v>
      </c>
      <c r="E373" t="s">
        <v>1168</v>
      </c>
      <c r="F373" t="s">
        <v>1169</v>
      </c>
      <c r="G373" s="2" t="str">
        <f t="shared" si="5"/>
        <v>1964</v>
      </c>
      <c r="H373" t="s">
        <v>987</v>
      </c>
      <c r="I373" t="str">
        <f>VLOOKUP(RawData!H373,PadCountry[],2)</f>
        <v>Kazakhstan</v>
      </c>
      <c r="J373" t="str">
        <f>VLOOKUP(I373,CountryGeoLoc[],3)</f>
        <v>48.019573</v>
      </c>
      <c r="K373" t="str">
        <f>VLOOKUP(I373,CountryGeoLoc[],4)</f>
        <v>66.923684</v>
      </c>
    </row>
    <row r="374" spans="1:11" x14ac:dyDescent="0.3">
      <c r="A374" t="s">
        <v>1170</v>
      </c>
      <c r="B374" t="s">
        <v>18</v>
      </c>
      <c r="C374" t="s">
        <v>117</v>
      </c>
      <c r="D374" t="s">
        <v>903</v>
      </c>
      <c r="E374" t="s">
        <v>1171</v>
      </c>
      <c r="F374" t="s">
        <v>1172</v>
      </c>
      <c r="G374" s="2" t="str">
        <f t="shared" si="5"/>
        <v>1964</v>
      </c>
      <c r="H374" t="s">
        <v>573</v>
      </c>
      <c r="I374" t="str">
        <f>VLOOKUP(RawData!H374,PadCountry[],2)</f>
        <v>United States</v>
      </c>
      <c r="J374" t="str">
        <f>VLOOKUP(I374,CountryGeoLoc[],3)</f>
        <v>37.09024</v>
      </c>
      <c r="K374" t="str">
        <f>VLOOKUP(I374,CountryGeoLoc[],4)</f>
        <v>-95.712891</v>
      </c>
    </row>
    <row r="375" spans="1:11" x14ac:dyDescent="0.3">
      <c r="A375" t="s">
        <v>1173</v>
      </c>
      <c r="B375" t="s">
        <v>18</v>
      </c>
      <c r="C375" t="s">
        <v>117</v>
      </c>
      <c r="D375" t="s">
        <v>1003</v>
      </c>
      <c r="E375" t="s">
        <v>1174</v>
      </c>
      <c r="F375" t="s">
        <v>1175</v>
      </c>
      <c r="G375" s="2" t="str">
        <f t="shared" si="5"/>
        <v>1964</v>
      </c>
      <c r="H375" t="s">
        <v>1006</v>
      </c>
      <c r="I375" t="str">
        <f>VLOOKUP(RawData!H375,PadCountry[],2)</f>
        <v>United States</v>
      </c>
      <c r="J375" t="str">
        <f>VLOOKUP(I375,CountryGeoLoc[],3)</f>
        <v>37.09024</v>
      </c>
      <c r="K375" t="str">
        <f>VLOOKUP(I375,CountryGeoLoc[],4)</f>
        <v>-95.712891</v>
      </c>
    </row>
    <row r="376" spans="1:11" x14ac:dyDescent="0.3">
      <c r="A376" t="s">
        <v>1176</v>
      </c>
      <c r="B376" t="s">
        <v>8</v>
      </c>
      <c r="C376" t="s">
        <v>9</v>
      </c>
      <c r="D376" t="s">
        <v>995</v>
      </c>
      <c r="E376" t="s">
        <v>1177</v>
      </c>
      <c r="F376" t="s">
        <v>1178</v>
      </c>
      <c r="G376" s="2" t="str">
        <f t="shared" si="5"/>
        <v>1964</v>
      </c>
      <c r="H376" t="s">
        <v>13</v>
      </c>
      <c r="I376" t="str">
        <f>VLOOKUP(RawData!H376,PadCountry[],2)</f>
        <v>Kazakhstan</v>
      </c>
      <c r="J376" t="str">
        <f>VLOOKUP(I376,CountryGeoLoc[],3)</f>
        <v>48.019573</v>
      </c>
      <c r="K376" t="str">
        <f>VLOOKUP(I376,CountryGeoLoc[],4)</f>
        <v>66.923684</v>
      </c>
    </row>
    <row r="377" spans="1:11" x14ac:dyDescent="0.3">
      <c r="A377" t="s">
        <v>1179</v>
      </c>
      <c r="B377" t="s">
        <v>8</v>
      </c>
      <c r="C377" t="s">
        <v>117</v>
      </c>
      <c r="D377" t="s">
        <v>812</v>
      </c>
      <c r="E377" t="s">
        <v>1180</v>
      </c>
      <c r="F377" t="s">
        <v>1181</v>
      </c>
      <c r="G377" s="2" t="str">
        <f t="shared" si="5"/>
        <v>1964</v>
      </c>
      <c r="H377" t="s">
        <v>139</v>
      </c>
      <c r="I377" t="str">
        <f>VLOOKUP(RawData!H377,PadCountry[],2)</f>
        <v>United States</v>
      </c>
      <c r="J377" t="str">
        <f>VLOOKUP(I377,CountryGeoLoc[],3)</f>
        <v>37.09024</v>
      </c>
      <c r="K377" t="str">
        <f>VLOOKUP(I377,CountryGeoLoc[],4)</f>
        <v>-95.712891</v>
      </c>
    </row>
    <row r="378" spans="1:11" x14ac:dyDescent="0.3">
      <c r="A378" t="s">
        <v>1182</v>
      </c>
      <c r="B378" t="s">
        <v>8</v>
      </c>
      <c r="C378" t="s">
        <v>117</v>
      </c>
      <c r="D378" t="s">
        <v>911</v>
      </c>
      <c r="E378" t="s">
        <v>1183</v>
      </c>
      <c r="F378" t="s">
        <v>1184</v>
      </c>
      <c r="G378" s="2" t="str">
        <f t="shared" si="5"/>
        <v>1964</v>
      </c>
      <c r="H378" t="s">
        <v>914</v>
      </c>
      <c r="I378" t="str">
        <f>VLOOKUP(RawData!H378,PadCountry[],2)</f>
        <v>United States</v>
      </c>
      <c r="J378" t="str">
        <f>VLOOKUP(I378,CountryGeoLoc[],3)</f>
        <v>37.09024</v>
      </c>
      <c r="K378" t="str">
        <f>VLOOKUP(I378,CountryGeoLoc[],4)</f>
        <v>-95.712891</v>
      </c>
    </row>
    <row r="379" spans="1:11" x14ac:dyDescent="0.3">
      <c r="A379" t="s">
        <v>1185</v>
      </c>
      <c r="B379" t="s">
        <v>8</v>
      </c>
      <c r="C379" t="s">
        <v>9</v>
      </c>
      <c r="D379" t="s">
        <v>349</v>
      </c>
      <c r="E379" t="s">
        <v>1186</v>
      </c>
      <c r="F379" t="s">
        <v>1187</v>
      </c>
      <c r="G379" s="2" t="str">
        <f t="shared" si="5"/>
        <v>1964</v>
      </c>
      <c r="H379" t="s">
        <v>13</v>
      </c>
      <c r="I379" t="str">
        <f>VLOOKUP(RawData!H379,PadCountry[],2)</f>
        <v>Kazakhstan</v>
      </c>
      <c r="J379" t="str">
        <f>VLOOKUP(I379,CountryGeoLoc[],3)</f>
        <v>48.019573</v>
      </c>
      <c r="K379" t="str">
        <f>VLOOKUP(I379,CountryGeoLoc[],4)</f>
        <v>66.923684</v>
      </c>
    </row>
    <row r="380" spans="1:11" x14ac:dyDescent="0.3">
      <c r="A380" t="s">
        <v>1188</v>
      </c>
      <c r="B380" t="s">
        <v>8</v>
      </c>
      <c r="C380" t="s">
        <v>117</v>
      </c>
      <c r="D380" t="s">
        <v>812</v>
      </c>
      <c r="E380" t="s">
        <v>1189</v>
      </c>
      <c r="F380" t="s">
        <v>1190</v>
      </c>
      <c r="G380" s="2" t="str">
        <f t="shared" si="5"/>
        <v>1964</v>
      </c>
      <c r="H380" t="s">
        <v>303</v>
      </c>
      <c r="I380" t="str">
        <f>VLOOKUP(RawData!H380,PadCountry[],2)</f>
        <v>United States</v>
      </c>
      <c r="J380" t="str">
        <f>VLOOKUP(I380,CountryGeoLoc[],3)</f>
        <v>37.09024</v>
      </c>
      <c r="K380" t="str">
        <f>VLOOKUP(I380,CountryGeoLoc[],4)</f>
        <v>-95.712891</v>
      </c>
    </row>
    <row r="381" spans="1:11" x14ac:dyDescent="0.3">
      <c r="A381" t="s">
        <v>1191</v>
      </c>
      <c r="B381" t="s">
        <v>8</v>
      </c>
      <c r="C381" t="s">
        <v>9</v>
      </c>
      <c r="D381" t="s">
        <v>607</v>
      </c>
      <c r="E381" t="s">
        <v>1192</v>
      </c>
      <c r="F381" t="s">
        <v>1193</v>
      </c>
      <c r="G381" s="2" t="str">
        <f t="shared" si="5"/>
        <v>1964</v>
      </c>
      <c r="H381" t="s">
        <v>987</v>
      </c>
      <c r="I381" t="str">
        <f>VLOOKUP(RawData!H381,PadCountry[],2)</f>
        <v>Kazakhstan</v>
      </c>
      <c r="J381" t="str">
        <f>VLOOKUP(I381,CountryGeoLoc[],3)</f>
        <v>48.019573</v>
      </c>
      <c r="K381" t="str">
        <f>VLOOKUP(I381,CountryGeoLoc[],4)</f>
        <v>66.923684</v>
      </c>
    </row>
    <row r="382" spans="1:11" x14ac:dyDescent="0.3">
      <c r="A382" t="s">
        <v>1194</v>
      </c>
      <c r="B382" t="s">
        <v>8</v>
      </c>
      <c r="C382" t="s">
        <v>117</v>
      </c>
      <c r="D382" t="s">
        <v>911</v>
      </c>
      <c r="E382" t="s">
        <v>1195</v>
      </c>
      <c r="F382" t="s">
        <v>1196</v>
      </c>
      <c r="G382" s="2" t="str">
        <f t="shared" si="5"/>
        <v>1964</v>
      </c>
      <c r="H382" t="s">
        <v>970</v>
      </c>
      <c r="I382" t="str">
        <f>VLOOKUP(RawData!H382,PadCountry[],2)</f>
        <v>United States</v>
      </c>
      <c r="J382" t="str">
        <f>VLOOKUP(I382,CountryGeoLoc[],3)</f>
        <v>37.09024</v>
      </c>
      <c r="K382" t="str">
        <f>VLOOKUP(I382,CountryGeoLoc[],4)</f>
        <v>-95.712891</v>
      </c>
    </row>
    <row r="383" spans="1:11" x14ac:dyDescent="0.3">
      <c r="A383" t="s">
        <v>1197</v>
      </c>
      <c r="B383" t="s">
        <v>8</v>
      </c>
      <c r="C383" t="s">
        <v>117</v>
      </c>
      <c r="D383" t="s">
        <v>356</v>
      </c>
      <c r="E383" t="s">
        <v>1198</v>
      </c>
      <c r="F383" t="s">
        <v>1199</v>
      </c>
      <c r="G383" s="2" t="str">
        <f t="shared" si="5"/>
        <v>1964</v>
      </c>
      <c r="H383" t="s">
        <v>287</v>
      </c>
      <c r="I383" t="str">
        <f>VLOOKUP(RawData!H383,PadCountry[],2)</f>
        <v>United States</v>
      </c>
      <c r="J383" t="str">
        <f>VLOOKUP(I383,CountryGeoLoc[],3)</f>
        <v>37.09024</v>
      </c>
      <c r="K383" t="str">
        <f>VLOOKUP(I383,CountryGeoLoc[],4)</f>
        <v>-95.712891</v>
      </c>
    </row>
    <row r="384" spans="1:11" x14ac:dyDescent="0.3">
      <c r="A384" t="s">
        <v>1200</v>
      </c>
      <c r="B384" t="s">
        <v>8</v>
      </c>
      <c r="C384" t="s">
        <v>9</v>
      </c>
      <c r="D384" t="s">
        <v>481</v>
      </c>
      <c r="E384" t="s">
        <v>1201</v>
      </c>
      <c r="F384" t="s">
        <v>1202</v>
      </c>
      <c r="G384" s="2" t="str">
        <f t="shared" si="5"/>
        <v>1964</v>
      </c>
      <c r="H384" t="s">
        <v>483</v>
      </c>
      <c r="I384" t="str">
        <f>VLOOKUP(RawData!H384,PadCountry[],2)</f>
        <v>Russia</v>
      </c>
      <c r="J384" t="str">
        <f>VLOOKUP(I384,CountryGeoLoc[],3)</f>
        <v>61.52401</v>
      </c>
      <c r="K384" t="str">
        <f>VLOOKUP(I384,CountryGeoLoc[],4)</f>
        <v>105.318756</v>
      </c>
    </row>
    <row r="385" spans="1:11" x14ac:dyDescent="0.3">
      <c r="A385" t="s">
        <v>1203</v>
      </c>
      <c r="B385" t="s">
        <v>8</v>
      </c>
      <c r="C385" t="s">
        <v>117</v>
      </c>
      <c r="D385" t="s">
        <v>812</v>
      </c>
      <c r="E385" t="s">
        <v>1204</v>
      </c>
      <c r="F385" t="s">
        <v>1205</v>
      </c>
      <c r="G385" s="2" t="str">
        <f t="shared" si="5"/>
        <v>1964</v>
      </c>
      <c r="H385" t="s">
        <v>121</v>
      </c>
      <c r="I385" t="str">
        <f>VLOOKUP(RawData!H385,PadCountry[],2)</f>
        <v>United States</v>
      </c>
      <c r="J385" t="str">
        <f>VLOOKUP(I385,CountryGeoLoc[],3)</f>
        <v>37.09024</v>
      </c>
      <c r="K385" t="str">
        <f>VLOOKUP(I385,CountryGeoLoc[],4)</f>
        <v>-95.712891</v>
      </c>
    </row>
    <row r="386" spans="1:11" x14ac:dyDescent="0.3">
      <c r="A386" t="s">
        <v>1206</v>
      </c>
      <c r="B386" t="s">
        <v>8</v>
      </c>
      <c r="C386" t="s">
        <v>9</v>
      </c>
      <c r="D386" t="s">
        <v>607</v>
      </c>
      <c r="E386" t="s">
        <v>1207</v>
      </c>
      <c r="F386" t="s">
        <v>1208</v>
      </c>
      <c r="G386" s="2" t="str">
        <f t="shared" si="5"/>
        <v>1964</v>
      </c>
      <c r="H386" t="s">
        <v>987</v>
      </c>
      <c r="I386" t="str">
        <f>VLOOKUP(RawData!H386,PadCountry[],2)</f>
        <v>Kazakhstan</v>
      </c>
      <c r="J386" t="str">
        <f>VLOOKUP(I386,CountryGeoLoc[],3)</f>
        <v>48.019573</v>
      </c>
      <c r="K386" t="str">
        <f>VLOOKUP(I386,CountryGeoLoc[],4)</f>
        <v>66.923684</v>
      </c>
    </row>
    <row r="387" spans="1:11" x14ac:dyDescent="0.3">
      <c r="A387" t="s">
        <v>1209</v>
      </c>
      <c r="B387" t="s">
        <v>8</v>
      </c>
      <c r="C387" t="s">
        <v>117</v>
      </c>
      <c r="D387" t="s">
        <v>1210</v>
      </c>
      <c r="E387" t="s">
        <v>1211</v>
      </c>
      <c r="F387" t="s">
        <v>1212</v>
      </c>
      <c r="G387" s="2" t="str">
        <f t="shared" ref="G387:G450" si="6">MID(F387,7,4)</f>
        <v>1964</v>
      </c>
      <c r="H387" t="s">
        <v>1213</v>
      </c>
      <c r="I387" t="str">
        <f>VLOOKUP(RawData!H387,PadCountry[],2)</f>
        <v>United States</v>
      </c>
      <c r="J387" t="str">
        <f>VLOOKUP(I387,CountryGeoLoc[],3)</f>
        <v>37.09024</v>
      </c>
      <c r="K387" t="str">
        <f>VLOOKUP(I387,CountryGeoLoc[],4)</f>
        <v>-95.712891</v>
      </c>
    </row>
    <row r="388" spans="1:11" x14ac:dyDescent="0.3">
      <c r="A388" t="s">
        <v>1214</v>
      </c>
      <c r="B388" t="s">
        <v>8</v>
      </c>
      <c r="C388" t="s">
        <v>100</v>
      </c>
      <c r="D388" t="s">
        <v>1215</v>
      </c>
      <c r="E388" t="s">
        <v>1216</v>
      </c>
      <c r="F388" t="s">
        <v>1217</v>
      </c>
      <c r="G388" s="2" t="str">
        <f t="shared" si="6"/>
        <v>1964</v>
      </c>
      <c r="H388" t="s">
        <v>292</v>
      </c>
      <c r="I388" t="str">
        <f>VLOOKUP(RawData!H388,PadCountry[],2)</f>
        <v>United States</v>
      </c>
      <c r="J388" t="str">
        <f>VLOOKUP(I388,CountryGeoLoc[],3)</f>
        <v>37.09024</v>
      </c>
      <c r="K388" t="str">
        <f>VLOOKUP(I388,CountryGeoLoc[],4)</f>
        <v>-95.712891</v>
      </c>
    </row>
    <row r="389" spans="1:11" x14ac:dyDescent="0.3">
      <c r="A389" t="s">
        <v>1218</v>
      </c>
      <c r="B389" t="s">
        <v>8</v>
      </c>
      <c r="C389" t="s">
        <v>9</v>
      </c>
      <c r="D389" t="s">
        <v>1219</v>
      </c>
      <c r="E389" t="s">
        <v>1220</v>
      </c>
      <c r="F389" t="s">
        <v>1221</v>
      </c>
      <c r="G389" s="2" t="str">
        <f t="shared" si="6"/>
        <v>1964</v>
      </c>
      <c r="H389" t="s">
        <v>1222</v>
      </c>
      <c r="I389" t="str">
        <f>VLOOKUP(RawData!H389,PadCountry[],2)</f>
        <v>Kazakhstan</v>
      </c>
      <c r="J389" t="str">
        <f>VLOOKUP(I389,CountryGeoLoc[],3)</f>
        <v>48.019573</v>
      </c>
      <c r="K389" t="str">
        <f>VLOOKUP(I389,CountryGeoLoc[],4)</f>
        <v>66.923684</v>
      </c>
    </row>
    <row r="390" spans="1:11" x14ac:dyDescent="0.3">
      <c r="A390" t="s">
        <v>1223</v>
      </c>
      <c r="B390" t="s">
        <v>8</v>
      </c>
      <c r="C390" t="s">
        <v>117</v>
      </c>
      <c r="D390" t="s">
        <v>1224</v>
      </c>
      <c r="E390" t="s">
        <v>1225</v>
      </c>
      <c r="F390" t="s">
        <v>1226</v>
      </c>
      <c r="G390" s="2" t="str">
        <f t="shared" si="6"/>
        <v>1964</v>
      </c>
      <c r="H390" t="s">
        <v>63</v>
      </c>
      <c r="I390" t="str">
        <f>VLOOKUP(RawData!H390,PadCountry[],2)</f>
        <v>United States</v>
      </c>
      <c r="J390" t="str">
        <f>VLOOKUP(I390,CountryGeoLoc[],3)</f>
        <v>37.09024</v>
      </c>
      <c r="K390" t="str">
        <f>VLOOKUP(I390,CountryGeoLoc[],4)</f>
        <v>-95.712891</v>
      </c>
    </row>
    <row r="391" spans="1:11" x14ac:dyDescent="0.3">
      <c r="A391" t="s">
        <v>1227</v>
      </c>
      <c r="B391" t="s">
        <v>8</v>
      </c>
      <c r="C391" t="s">
        <v>117</v>
      </c>
      <c r="D391" t="s">
        <v>812</v>
      </c>
      <c r="E391" t="s">
        <v>1228</v>
      </c>
      <c r="F391" t="s">
        <v>1229</v>
      </c>
      <c r="G391" s="2" t="str">
        <f t="shared" si="6"/>
        <v>1964</v>
      </c>
      <c r="H391" t="s">
        <v>682</v>
      </c>
      <c r="I391" t="str">
        <f>VLOOKUP(RawData!H391,PadCountry[],2)</f>
        <v>United States</v>
      </c>
      <c r="J391" t="str">
        <f>VLOOKUP(I391,CountryGeoLoc[],3)</f>
        <v>37.09024</v>
      </c>
      <c r="K391" t="str">
        <f>VLOOKUP(I391,CountryGeoLoc[],4)</f>
        <v>-95.712891</v>
      </c>
    </row>
    <row r="392" spans="1:11" x14ac:dyDescent="0.3">
      <c r="A392" t="s">
        <v>1230</v>
      </c>
      <c r="B392" t="s">
        <v>8</v>
      </c>
      <c r="C392" t="s">
        <v>9</v>
      </c>
      <c r="D392" t="s">
        <v>297</v>
      </c>
      <c r="E392" t="s">
        <v>1231</v>
      </c>
      <c r="F392" t="s">
        <v>1232</v>
      </c>
      <c r="G392" s="2" t="str">
        <f t="shared" si="6"/>
        <v>1964</v>
      </c>
      <c r="H392" t="s">
        <v>13</v>
      </c>
      <c r="I392" t="str">
        <f>VLOOKUP(RawData!H392,PadCountry[],2)</f>
        <v>Kazakhstan</v>
      </c>
      <c r="J392" t="str">
        <f>VLOOKUP(I392,CountryGeoLoc[],3)</f>
        <v>48.019573</v>
      </c>
      <c r="K392" t="str">
        <f>VLOOKUP(I392,CountryGeoLoc[],4)</f>
        <v>66.923684</v>
      </c>
    </row>
    <row r="393" spans="1:11" x14ac:dyDescent="0.3">
      <c r="A393" t="s">
        <v>1233</v>
      </c>
      <c r="B393" t="s">
        <v>8</v>
      </c>
      <c r="C393" t="s">
        <v>9</v>
      </c>
      <c r="D393" t="s">
        <v>481</v>
      </c>
      <c r="E393" t="s">
        <v>1234</v>
      </c>
      <c r="F393" t="s">
        <v>1235</v>
      </c>
      <c r="G393" s="2" t="str">
        <f t="shared" si="6"/>
        <v>1964</v>
      </c>
      <c r="H393" t="s">
        <v>483</v>
      </c>
      <c r="I393" t="str">
        <f>VLOOKUP(RawData!H393,PadCountry[],2)</f>
        <v>Russia</v>
      </c>
      <c r="J393" t="str">
        <f>VLOOKUP(I393,CountryGeoLoc[],3)</f>
        <v>61.52401</v>
      </c>
      <c r="K393" t="str">
        <f>VLOOKUP(I393,CountryGeoLoc[],4)</f>
        <v>105.318756</v>
      </c>
    </row>
    <row r="394" spans="1:11" x14ac:dyDescent="0.3">
      <c r="A394" t="s">
        <v>1236</v>
      </c>
      <c r="B394" t="s">
        <v>8</v>
      </c>
      <c r="C394" t="s">
        <v>100</v>
      </c>
      <c r="D394" t="s">
        <v>903</v>
      </c>
      <c r="E394" t="s">
        <v>1237</v>
      </c>
      <c r="F394" t="s">
        <v>1238</v>
      </c>
      <c r="G394" s="2" t="str">
        <f t="shared" si="6"/>
        <v>1964</v>
      </c>
      <c r="H394" t="s">
        <v>573</v>
      </c>
      <c r="I394" t="str">
        <f>VLOOKUP(RawData!H394,PadCountry[],2)</f>
        <v>United States</v>
      </c>
      <c r="J394" t="str">
        <f>VLOOKUP(I394,CountryGeoLoc[],3)</f>
        <v>37.09024</v>
      </c>
      <c r="K394" t="str">
        <f>VLOOKUP(I394,CountryGeoLoc[],4)</f>
        <v>-95.712891</v>
      </c>
    </row>
    <row r="395" spans="1:11" x14ac:dyDescent="0.3">
      <c r="A395" t="s">
        <v>1239</v>
      </c>
      <c r="B395" t="s">
        <v>8</v>
      </c>
      <c r="C395" t="s">
        <v>117</v>
      </c>
      <c r="D395" t="s">
        <v>1044</v>
      </c>
      <c r="E395" t="s">
        <v>1240</v>
      </c>
      <c r="F395" t="s">
        <v>1241</v>
      </c>
      <c r="G395" s="2" t="str">
        <f t="shared" si="6"/>
        <v>1964</v>
      </c>
      <c r="H395" t="s">
        <v>422</v>
      </c>
      <c r="I395" t="str">
        <f>VLOOKUP(RawData!H395,PadCountry[],2)</f>
        <v>United States</v>
      </c>
      <c r="J395" t="str">
        <f>VLOOKUP(I395,CountryGeoLoc[],3)</f>
        <v>37.09024</v>
      </c>
      <c r="K395" t="str">
        <f>VLOOKUP(I395,CountryGeoLoc[],4)</f>
        <v>-95.712891</v>
      </c>
    </row>
    <row r="396" spans="1:11" x14ac:dyDescent="0.3">
      <c r="A396" t="s">
        <v>1242</v>
      </c>
      <c r="B396" t="s">
        <v>8</v>
      </c>
      <c r="C396" t="s">
        <v>9</v>
      </c>
      <c r="D396" t="s">
        <v>1243</v>
      </c>
      <c r="E396" t="s">
        <v>1244</v>
      </c>
      <c r="F396" t="s">
        <v>1245</v>
      </c>
      <c r="G396" s="2" t="str">
        <f t="shared" si="6"/>
        <v>1964</v>
      </c>
      <c r="H396" t="s">
        <v>987</v>
      </c>
      <c r="I396" t="str">
        <f>VLOOKUP(RawData!H396,PadCountry[],2)</f>
        <v>Kazakhstan</v>
      </c>
      <c r="J396" t="str">
        <f>VLOOKUP(I396,CountryGeoLoc[],3)</f>
        <v>48.019573</v>
      </c>
      <c r="K396" t="str">
        <f>VLOOKUP(I396,CountryGeoLoc[],4)</f>
        <v>66.923684</v>
      </c>
    </row>
    <row r="397" spans="1:11" x14ac:dyDescent="0.3">
      <c r="A397" t="s">
        <v>1246</v>
      </c>
      <c r="B397" t="s">
        <v>18</v>
      </c>
      <c r="C397" t="s">
        <v>117</v>
      </c>
      <c r="D397" t="s">
        <v>1247</v>
      </c>
      <c r="E397" t="s">
        <v>1248</v>
      </c>
      <c r="F397" t="s">
        <v>1249</v>
      </c>
      <c r="G397" s="2" t="str">
        <f t="shared" si="6"/>
        <v>1964</v>
      </c>
      <c r="H397" t="s">
        <v>1250</v>
      </c>
      <c r="I397" t="str">
        <f>VLOOKUP(RawData!H397,PadCountry[],2)</f>
        <v>United States</v>
      </c>
      <c r="J397" t="str">
        <f>VLOOKUP(I397,CountryGeoLoc[],3)</f>
        <v>37.09024</v>
      </c>
      <c r="K397" t="str">
        <f>VLOOKUP(I397,CountryGeoLoc[],4)</f>
        <v>-95.712891</v>
      </c>
    </row>
    <row r="398" spans="1:11" x14ac:dyDescent="0.3">
      <c r="A398" t="s">
        <v>1251</v>
      </c>
      <c r="B398" t="s">
        <v>8</v>
      </c>
      <c r="C398" t="s">
        <v>117</v>
      </c>
      <c r="D398" t="s">
        <v>356</v>
      </c>
      <c r="E398" t="s">
        <v>1252</v>
      </c>
      <c r="F398" t="s">
        <v>1253</v>
      </c>
      <c r="G398" s="2" t="str">
        <f t="shared" si="6"/>
        <v>1964</v>
      </c>
      <c r="H398" t="s">
        <v>287</v>
      </c>
      <c r="I398" t="str">
        <f>VLOOKUP(RawData!H398,PadCountry[],2)</f>
        <v>United States</v>
      </c>
      <c r="J398" t="str">
        <f>VLOOKUP(I398,CountryGeoLoc[],3)</f>
        <v>37.09024</v>
      </c>
      <c r="K398" t="str">
        <f>VLOOKUP(I398,CountryGeoLoc[],4)</f>
        <v>-95.712891</v>
      </c>
    </row>
    <row r="399" spans="1:11" x14ac:dyDescent="0.3">
      <c r="A399" t="s">
        <v>1254</v>
      </c>
      <c r="B399" t="s">
        <v>8</v>
      </c>
      <c r="C399" t="s">
        <v>9</v>
      </c>
      <c r="D399" t="s">
        <v>995</v>
      </c>
      <c r="E399" t="s">
        <v>1255</v>
      </c>
      <c r="F399" t="s">
        <v>1256</v>
      </c>
      <c r="G399" s="2" t="str">
        <f t="shared" si="6"/>
        <v>1964</v>
      </c>
      <c r="H399" t="s">
        <v>13</v>
      </c>
      <c r="I399" t="str">
        <f>VLOOKUP(RawData!H399,PadCountry[],2)</f>
        <v>Kazakhstan</v>
      </c>
      <c r="J399" t="str">
        <f>VLOOKUP(I399,CountryGeoLoc[],3)</f>
        <v>48.019573</v>
      </c>
      <c r="K399" t="str">
        <f>VLOOKUP(I399,CountryGeoLoc[],4)</f>
        <v>66.923684</v>
      </c>
    </row>
    <row r="400" spans="1:11" x14ac:dyDescent="0.3">
      <c r="A400" t="s">
        <v>1257</v>
      </c>
      <c r="B400" t="s">
        <v>8</v>
      </c>
      <c r="C400" t="s">
        <v>117</v>
      </c>
      <c r="D400" t="s">
        <v>812</v>
      </c>
      <c r="E400" t="s">
        <v>1258</v>
      </c>
      <c r="F400" t="s">
        <v>1259</v>
      </c>
      <c r="G400" s="2" t="str">
        <f t="shared" si="6"/>
        <v>1964</v>
      </c>
      <c r="H400" t="s">
        <v>303</v>
      </c>
      <c r="I400" t="str">
        <f>VLOOKUP(RawData!H400,PadCountry[],2)</f>
        <v>United States</v>
      </c>
      <c r="J400" t="str">
        <f>VLOOKUP(I400,CountryGeoLoc[],3)</f>
        <v>37.09024</v>
      </c>
      <c r="K400" t="str">
        <f>VLOOKUP(I400,CountryGeoLoc[],4)</f>
        <v>-95.712891</v>
      </c>
    </row>
    <row r="401" spans="1:11" x14ac:dyDescent="0.3">
      <c r="A401" t="s">
        <v>1260</v>
      </c>
      <c r="B401" t="s">
        <v>8</v>
      </c>
      <c r="C401" t="s">
        <v>100</v>
      </c>
      <c r="D401" t="s">
        <v>475</v>
      </c>
      <c r="E401" t="s">
        <v>1261</v>
      </c>
      <c r="F401" t="s">
        <v>1262</v>
      </c>
      <c r="G401" s="2" t="str">
        <f t="shared" si="6"/>
        <v>1964</v>
      </c>
      <c r="H401" t="s">
        <v>1050</v>
      </c>
      <c r="I401" t="str">
        <f>VLOOKUP(RawData!H401,PadCountry[],2)</f>
        <v>United States</v>
      </c>
      <c r="J401" t="str">
        <f>VLOOKUP(I401,CountryGeoLoc[],3)</f>
        <v>37.09024</v>
      </c>
      <c r="K401" t="str">
        <f>VLOOKUP(I401,CountryGeoLoc[],4)</f>
        <v>-95.712891</v>
      </c>
    </row>
    <row r="402" spans="1:11" x14ac:dyDescent="0.3">
      <c r="A402" t="s">
        <v>1263</v>
      </c>
      <c r="B402" t="s">
        <v>8</v>
      </c>
      <c r="C402" t="s">
        <v>117</v>
      </c>
      <c r="D402" t="s">
        <v>1210</v>
      </c>
      <c r="E402" t="s">
        <v>1264</v>
      </c>
      <c r="F402" t="s">
        <v>1265</v>
      </c>
      <c r="G402" s="2" t="str">
        <f t="shared" si="6"/>
        <v>1964</v>
      </c>
      <c r="H402" t="s">
        <v>1213</v>
      </c>
      <c r="I402" t="str">
        <f>VLOOKUP(RawData!H402,PadCountry[],2)</f>
        <v>United States</v>
      </c>
      <c r="J402" t="str">
        <f>VLOOKUP(I402,CountryGeoLoc[],3)</f>
        <v>37.09024</v>
      </c>
      <c r="K402" t="str">
        <f>VLOOKUP(I402,CountryGeoLoc[],4)</f>
        <v>-95.712891</v>
      </c>
    </row>
    <row r="403" spans="1:11" x14ac:dyDescent="0.3">
      <c r="A403" t="s">
        <v>1266</v>
      </c>
      <c r="B403" t="s">
        <v>8</v>
      </c>
      <c r="C403" t="s">
        <v>9</v>
      </c>
      <c r="D403" t="s">
        <v>607</v>
      </c>
      <c r="E403" t="s">
        <v>1267</v>
      </c>
      <c r="F403" t="s">
        <v>1268</v>
      </c>
      <c r="G403" s="2" t="str">
        <f t="shared" si="6"/>
        <v>1964</v>
      </c>
      <c r="H403" t="s">
        <v>987</v>
      </c>
      <c r="I403" t="str">
        <f>VLOOKUP(RawData!H403,PadCountry[],2)</f>
        <v>Kazakhstan</v>
      </c>
      <c r="J403" t="str">
        <f>VLOOKUP(I403,CountryGeoLoc[],3)</f>
        <v>48.019573</v>
      </c>
      <c r="K403" t="str">
        <f>VLOOKUP(I403,CountryGeoLoc[],4)</f>
        <v>66.923684</v>
      </c>
    </row>
    <row r="404" spans="1:11" x14ac:dyDescent="0.3">
      <c r="A404" t="s">
        <v>1269</v>
      </c>
      <c r="B404" t="s">
        <v>8</v>
      </c>
      <c r="C404" t="s">
        <v>117</v>
      </c>
      <c r="D404" t="s">
        <v>999</v>
      </c>
      <c r="E404" t="s">
        <v>1270</v>
      </c>
      <c r="F404" t="s">
        <v>1271</v>
      </c>
      <c r="G404" s="2" t="str">
        <f t="shared" si="6"/>
        <v>1964</v>
      </c>
      <c r="H404" t="s">
        <v>63</v>
      </c>
      <c r="I404" t="str">
        <f>VLOOKUP(RawData!H404,PadCountry[],2)</f>
        <v>United States</v>
      </c>
      <c r="J404" t="str">
        <f>VLOOKUP(I404,CountryGeoLoc[],3)</f>
        <v>37.09024</v>
      </c>
      <c r="K404" t="str">
        <f>VLOOKUP(I404,CountryGeoLoc[],4)</f>
        <v>-95.712891</v>
      </c>
    </row>
    <row r="405" spans="1:11" x14ac:dyDescent="0.3">
      <c r="A405" t="s">
        <v>1272</v>
      </c>
      <c r="B405" t="s">
        <v>8</v>
      </c>
      <c r="C405" t="s">
        <v>117</v>
      </c>
      <c r="D405" t="s">
        <v>812</v>
      </c>
      <c r="E405" t="s">
        <v>1273</v>
      </c>
      <c r="F405" t="s">
        <v>1274</v>
      </c>
      <c r="G405" s="2" t="str">
        <f t="shared" si="6"/>
        <v>1964</v>
      </c>
      <c r="H405" t="s">
        <v>121</v>
      </c>
      <c r="I405" t="str">
        <f>VLOOKUP(RawData!H405,PadCountry[],2)</f>
        <v>United States</v>
      </c>
      <c r="J405" t="str">
        <f>VLOOKUP(I405,CountryGeoLoc[],3)</f>
        <v>37.09024</v>
      </c>
      <c r="K405" t="str">
        <f>VLOOKUP(I405,CountryGeoLoc[],4)</f>
        <v>-95.712891</v>
      </c>
    </row>
    <row r="406" spans="1:11" x14ac:dyDescent="0.3">
      <c r="A406" t="s">
        <v>1275</v>
      </c>
      <c r="B406" t="s">
        <v>8</v>
      </c>
      <c r="C406" t="s">
        <v>9</v>
      </c>
      <c r="D406" t="s">
        <v>995</v>
      </c>
      <c r="E406" t="s">
        <v>1276</v>
      </c>
      <c r="F406" t="s">
        <v>1277</v>
      </c>
      <c r="G406" s="2" t="str">
        <f t="shared" si="6"/>
        <v>1964</v>
      </c>
      <c r="H406" t="s">
        <v>13</v>
      </c>
      <c r="I406" t="str">
        <f>VLOOKUP(RawData!H406,PadCountry[],2)</f>
        <v>Kazakhstan</v>
      </c>
      <c r="J406" t="str">
        <f>VLOOKUP(I406,CountryGeoLoc[],3)</f>
        <v>48.019573</v>
      </c>
      <c r="K406" t="str">
        <f>VLOOKUP(I406,CountryGeoLoc[],4)</f>
        <v>66.923684</v>
      </c>
    </row>
    <row r="407" spans="1:11" x14ac:dyDescent="0.3">
      <c r="A407" t="s">
        <v>1278</v>
      </c>
      <c r="B407" t="s">
        <v>8</v>
      </c>
      <c r="C407" t="s">
        <v>117</v>
      </c>
      <c r="D407" t="s">
        <v>226</v>
      </c>
      <c r="E407" t="s">
        <v>1279</v>
      </c>
      <c r="F407" t="s">
        <v>1280</v>
      </c>
      <c r="G407" s="2" t="str">
        <f t="shared" si="6"/>
        <v>1964</v>
      </c>
      <c r="H407" t="s">
        <v>682</v>
      </c>
      <c r="I407" t="str">
        <f>VLOOKUP(RawData!H407,PadCountry[],2)</f>
        <v>United States</v>
      </c>
      <c r="J407" t="str">
        <f>VLOOKUP(I407,CountryGeoLoc[],3)</f>
        <v>37.09024</v>
      </c>
      <c r="K407" t="str">
        <f>VLOOKUP(I407,CountryGeoLoc[],4)</f>
        <v>-95.712891</v>
      </c>
    </row>
    <row r="408" spans="1:11" x14ac:dyDescent="0.3">
      <c r="A408" t="s">
        <v>1281</v>
      </c>
      <c r="B408" t="s">
        <v>18</v>
      </c>
      <c r="C408" t="s">
        <v>117</v>
      </c>
      <c r="D408" t="s">
        <v>1210</v>
      </c>
      <c r="E408" t="s">
        <v>1282</v>
      </c>
      <c r="F408" t="s">
        <v>1283</v>
      </c>
      <c r="G408" s="2" t="str">
        <f t="shared" si="6"/>
        <v>1964</v>
      </c>
      <c r="H408" t="s">
        <v>1213</v>
      </c>
      <c r="I408" t="str">
        <f>VLOOKUP(RawData!H408,PadCountry[],2)</f>
        <v>United States</v>
      </c>
      <c r="J408" t="str">
        <f>VLOOKUP(I408,CountryGeoLoc[],3)</f>
        <v>37.09024</v>
      </c>
      <c r="K408" t="str">
        <f>VLOOKUP(I408,CountryGeoLoc[],4)</f>
        <v>-95.712891</v>
      </c>
    </row>
    <row r="409" spans="1:11" x14ac:dyDescent="0.3">
      <c r="A409" t="s">
        <v>1284</v>
      </c>
      <c r="B409" t="s">
        <v>8</v>
      </c>
      <c r="C409" t="s">
        <v>100</v>
      </c>
      <c r="D409" t="s">
        <v>903</v>
      </c>
      <c r="E409" t="s">
        <v>1285</v>
      </c>
      <c r="F409" t="s">
        <v>1286</v>
      </c>
      <c r="G409" s="2" t="str">
        <f t="shared" si="6"/>
        <v>1964</v>
      </c>
      <c r="H409" t="s">
        <v>573</v>
      </c>
      <c r="I409" t="str">
        <f>VLOOKUP(RawData!H409,PadCountry[],2)</f>
        <v>United States</v>
      </c>
      <c r="J409" t="str">
        <f>VLOOKUP(I409,CountryGeoLoc[],3)</f>
        <v>37.09024</v>
      </c>
      <c r="K409" t="str">
        <f>VLOOKUP(I409,CountryGeoLoc[],4)</f>
        <v>-95.712891</v>
      </c>
    </row>
    <row r="410" spans="1:11" x14ac:dyDescent="0.3">
      <c r="A410" t="s">
        <v>1287</v>
      </c>
      <c r="B410" t="s">
        <v>8</v>
      </c>
      <c r="C410" t="s">
        <v>9</v>
      </c>
      <c r="D410" t="s">
        <v>995</v>
      </c>
      <c r="E410" t="s">
        <v>1288</v>
      </c>
      <c r="F410" t="s">
        <v>1289</v>
      </c>
      <c r="G410" s="2" t="str">
        <f t="shared" si="6"/>
        <v>1964</v>
      </c>
      <c r="H410" t="s">
        <v>13</v>
      </c>
      <c r="I410" t="str">
        <f>VLOOKUP(RawData!H410,PadCountry[],2)</f>
        <v>Kazakhstan</v>
      </c>
      <c r="J410" t="str">
        <f>VLOOKUP(I410,CountryGeoLoc[],3)</f>
        <v>48.019573</v>
      </c>
      <c r="K410" t="str">
        <f>VLOOKUP(I410,CountryGeoLoc[],4)</f>
        <v>66.923684</v>
      </c>
    </row>
    <row r="411" spans="1:11" x14ac:dyDescent="0.3">
      <c r="A411" t="s">
        <v>1290</v>
      </c>
      <c r="B411" t="s">
        <v>8</v>
      </c>
      <c r="C411" t="s">
        <v>9</v>
      </c>
      <c r="D411" t="s">
        <v>607</v>
      </c>
      <c r="E411" t="s">
        <v>1291</v>
      </c>
      <c r="F411" t="s">
        <v>1292</v>
      </c>
      <c r="G411" s="2" t="str">
        <f t="shared" si="6"/>
        <v>1964</v>
      </c>
      <c r="H411" t="s">
        <v>987</v>
      </c>
      <c r="I411" t="str">
        <f>VLOOKUP(RawData!H411,PadCountry[],2)</f>
        <v>Kazakhstan</v>
      </c>
      <c r="J411" t="str">
        <f>VLOOKUP(I411,CountryGeoLoc[],3)</f>
        <v>48.019573</v>
      </c>
      <c r="K411" t="str">
        <f>VLOOKUP(I411,CountryGeoLoc[],4)</f>
        <v>66.923684</v>
      </c>
    </row>
    <row r="412" spans="1:11" x14ac:dyDescent="0.3">
      <c r="A412" t="s">
        <v>1293</v>
      </c>
      <c r="B412" t="s">
        <v>8</v>
      </c>
      <c r="C412" t="s">
        <v>117</v>
      </c>
      <c r="D412" t="s">
        <v>812</v>
      </c>
      <c r="E412" t="s">
        <v>1294</v>
      </c>
      <c r="F412" t="s">
        <v>1295</v>
      </c>
      <c r="G412" s="2" t="str">
        <f t="shared" si="6"/>
        <v>1964</v>
      </c>
      <c r="H412" t="s">
        <v>303</v>
      </c>
      <c r="I412" t="str">
        <f>VLOOKUP(RawData!H412,PadCountry[],2)</f>
        <v>United States</v>
      </c>
      <c r="J412" t="str">
        <f>VLOOKUP(I412,CountryGeoLoc[],3)</f>
        <v>37.09024</v>
      </c>
      <c r="K412" t="str">
        <f>VLOOKUP(I412,CountryGeoLoc[],4)</f>
        <v>-95.712891</v>
      </c>
    </row>
    <row r="413" spans="1:11" x14ac:dyDescent="0.3">
      <c r="A413" t="s">
        <v>1296</v>
      </c>
      <c r="B413" t="s">
        <v>18</v>
      </c>
      <c r="C413" t="s">
        <v>9</v>
      </c>
      <c r="D413" t="s">
        <v>1219</v>
      </c>
      <c r="E413" t="s">
        <v>1297</v>
      </c>
      <c r="F413" t="s">
        <v>1298</v>
      </c>
      <c r="G413" s="2" t="str">
        <f t="shared" si="6"/>
        <v>1964</v>
      </c>
      <c r="H413" t="s">
        <v>1222</v>
      </c>
      <c r="I413" t="str">
        <f>VLOOKUP(RawData!H413,PadCountry[],2)</f>
        <v>Kazakhstan</v>
      </c>
      <c r="J413" t="str">
        <f>VLOOKUP(I413,CountryGeoLoc[],3)</f>
        <v>48.019573</v>
      </c>
      <c r="K413" t="str">
        <f>VLOOKUP(I413,CountryGeoLoc[],4)</f>
        <v>66.923684</v>
      </c>
    </row>
    <row r="414" spans="1:11" x14ac:dyDescent="0.3">
      <c r="A414" t="s">
        <v>1299</v>
      </c>
      <c r="B414" t="s">
        <v>8</v>
      </c>
      <c r="C414" t="s">
        <v>117</v>
      </c>
      <c r="D414" t="s">
        <v>911</v>
      </c>
      <c r="E414" t="s">
        <v>1300</v>
      </c>
      <c r="F414" t="s">
        <v>1301</v>
      </c>
      <c r="G414" s="2" t="str">
        <f t="shared" si="6"/>
        <v>1964</v>
      </c>
      <c r="H414" t="s">
        <v>914</v>
      </c>
      <c r="I414" t="str">
        <f>VLOOKUP(RawData!H414,PadCountry[],2)</f>
        <v>United States</v>
      </c>
      <c r="J414" t="str">
        <f>VLOOKUP(I414,CountryGeoLoc[],3)</f>
        <v>37.09024</v>
      </c>
      <c r="K414" t="str">
        <f>VLOOKUP(I414,CountryGeoLoc[],4)</f>
        <v>-95.712891</v>
      </c>
    </row>
    <row r="415" spans="1:11" x14ac:dyDescent="0.3">
      <c r="A415" t="s">
        <v>1302</v>
      </c>
      <c r="B415" t="s">
        <v>8</v>
      </c>
      <c r="C415" t="s">
        <v>9</v>
      </c>
      <c r="D415" t="s">
        <v>481</v>
      </c>
      <c r="E415" t="s">
        <v>1303</v>
      </c>
      <c r="F415" t="s">
        <v>1304</v>
      </c>
      <c r="G415" s="2" t="str">
        <f t="shared" si="6"/>
        <v>1964</v>
      </c>
      <c r="H415" t="s">
        <v>483</v>
      </c>
      <c r="I415" t="str">
        <f>VLOOKUP(RawData!H415,PadCountry[],2)</f>
        <v>Russia</v>
      </c>
      <c r="J415" t="str">
        <f>VLOOKUP(I415,CountryGeoLoc[],3)</f>
        <v>61.52401</v>
      </c>
      <c r="K415" t="str">
        <f>VLOOKUP(I415,CountryGeoLoc[],4)</f>
        <v>105.318756</v>
      </c>
    </row>
    <row r="416" spans="1:11" x14ac:dyDescent="0.3">
      <c r="A416" t="s">
        <v>1305</v>
      </c>
      <c r="B416" t="s">
        <v>8</v>
      </c>
      <c r="C416" t="s">
        <v>9</v>
      </c>
      <c r="D416" t="s">
        <v>607</v>
      </c>
      <c r="E416" t="s">
        <v>1306</v>
      </c>
      <c r="F416" t="s">
        <v>1307</v>
      </c>
      <c r="G416" s="2" t="str">
        <f t="shared" si="6"/>
        <v>1964</v>
      </c>
      <c r="H416" t="s">
        <v>987</v>
      </c>
      <c r="I416" t="str">
        <f>VLOOKUP(RawData!H416,PadCountry[],2)</f>
        <v>Kazakhstan</v>
      </c>
      <c r="J416" t="str">
        <f>VLOOKUP(I416,CountryGeoLoc[],3)</f>
        <v>48.019573</v>
      </c>
      <c r="K416" t="str">
        <f>VLOOKUP(I416,CountryGeoLoc[],4)</f>
        <v>66.923684</v>
      </c>
    </row>
    <row r="417" spans="1:11" x14ac:dyDescent="0.3">
      <c r="A417" t="s">
        <v>1308</v>
      </c>
      <c r="B417" t="s">
        <v>8</v>
      </c>
      <c r="C417" t="s">
        <v>117</v>
      </c>
      <c r="D417" t="s">
        <v>812</v>
      </c>
      <c r="E417" t="s">
        <v>1309</v>
      </c>
      <c r="F417" t="s">
        <v>1310</v>
      </c>
      <c r="G417" s="2" t="str">
        <f t="shared" si="6"/>
        <v>1964</v>
      </c>
      <c r="H417" t="s">
        <v>121</v>
      </c>
      <c r="I417" t="str">
        <f>VLOOKUP(RawData!H417,PadCountry[],2)</f>
        <v>United States</v>
      </c>
      <c r="J417" t="str">
        <f>VLOOKUP(I417,CountryGeoLoc[],3)</f>
        <v>37.09024</v>
      </c>
      <c r="K417" t="str">
        <f>VLOOKUP(I417,CountryGeoLoc[],4)</f>
        <v>-95.712891</v>
      </c>
    </row>
    <row r="418" spans="1:11" x14ac:dyDescent="0.3">
      <c r="A418" t="s">
        <v>1311</v>
      </c>
      <c r="B418" t="s">
        <v>8</v>
      </c>
      <c r="C418" t="s">
        <v>117</v>
      </c>
      <c r="D418" t="s">
        <v>812</v>
      </c>
      <c r="E418" t="s">
        <v>1312</v>
      </c>
      <c r="F418" t="s">
        <v>1313</v>
      </c>
      <c r="G418" s="2" t="str">
        <f t="shared" si="6"/>
        <v>1964</v>
      </c>
      <c r="H418" t="s">
        <v>139</v>
      </c>
      <c r="I418" t="str">
        <f>VLOOKUP(RawData!H418,PadCountry[],2)</f>
        <v>United States</v>
      </c>
      <c r="J418" t="str">
        <f>VLOOKUP(I418,CountryGeoLoc[],3)</f>
        <v>37.09024</v>
      </c>
      <c r="K418" t="str">
        <f>VLOOKUP(I418,CountryGeoLoc[],4)</f>
        <v>-95.712891</v>
      </c>
    </row>
    <row r="419" spans="1:11" x14ac:dyDescent="0.3">
      <c r="A419" t="s">
        <v>1314</v>
      </c>
      <c r="B419" t="s">
        <v>8</v>
      </c>
      <c r="C419" t="s">
        <v>117</v>
      </c>
      <c r="D419" t="s">
        <v>911</v>
      </c>
      <c r="E419" t="s">
        <v>1315</v>
      </c>
      <c r="F419" t="s">
        <v>1316</v>
      </c>
      <c r="G419" s="2" t="str">
        <f t="shared" si="6"/>
        <v>1964</v>
      </c>
      <c r="H419" t="s">
        <v>970</v>
      </c>
      <c r="I419" t="str">
        <f>VLOOKUP(RawData!H419,PadCountry[],2)</f>
        <v>United States</v>
      </c>
      <c r="J419" t="str">
        <f>VLOOKUP(I419,CountryGeoLoc[],3)</f>
        <v>37.09024</v>
      </c>
      <c r="K419" t="str">
        <f>VLOOKUP(I419,CountryGeoLoc[],4)</f>
        <v>-95.712891</v>
      </c>
    </row>
    <row r="420" spans="1:11" x14ac:dyDescent="0.3">
      <c r="A420" t="s">
        <v>1317</v>
      </c>
      <c r="B420" t="s">
        <v>8</v>
      </c>
      <c r="C420" t="s">
        <v>100</v>
      </c>
      <c r="D420" t="s">
        <v>903</v>
      </c>
      <c r="E420" t="s">
        <v>1318</v>
      </c>
      <c r="F420" t="s">
        <v>1319</v>
      </c>
      <c r="G420" s="2" t="str">
        <f t="shared" si="6"/>
        <v>1964</v>
      </c>
      <c r="H420" t="s">
        <v>292</v>
      </c>
      <c r="I420" t="str">
        <f>VLOOKUP(RawData!H420,PadCountry[],2)</f>
        <v>United States</v>
      </c>
      <c r="J420" t="str">
        <f>VLOOKUP(I420,CountryGeoLoc[],3)</f>
        <v>37.09024</v>
      </c>
      <c r="K420" t="str">
        <f>VLOOKUP(I420,CountryGeoLoc[],4)</f>
        <v>-95.712891</v>
      </c>
    </row>
    <row r="421" spans="1:11" x14ac:dyDescent="0.3">
      <c r="A421" t="s">
        <v>1075</v>
      </c>
      <c r="B421" t="s">
        <v>8</v>
      </c>
      <c r="C421" t="s">
        <v>100</v>
      </c>
      <c r="D421" t="s">
        <v>1076</v>
      </c>
      <c r="E421" t="s">
        <v>1077</v>
      </c>
      <c r="F421" t="s">
        <v>1320</v>
      </c>
      <c r="G421" s="2" t="str">
        <f t="shared" si="6"/>
        <v>1964</v>
      </c>
      <c r="H421" t="s">
        <v>402</v>
      </c>
      <c r="I421" t="str">
        <f>VLOOKUP(RawData!H421,PadCountry[],2)</f>
        <v>United States</v>
      </c>
      <c r="J421" t="str">
        <f>VLOOKUP(I421,CountryGeoLoc[],3)</f>
        <v>37.09024</v>
      </c>
      <c r="K421" t="str">
        <f>VLOOKUP(I421,CountryGeoLoc[],4)</f>
        <v>-95.712891</v>
      </c>
    </row>
    <row r="422" spans="1:11" x14ac:dyDescent="0.3">
      <c r="A422" t="s">
        <v>1321</v>
      </c>
      <c r="B422" t="s">
        <v>8</v>
      </c>
      <c r="C422" t="s">
        <v>117</v>
      </c>
      <c r="D422" t="s">
        <v>812</v>
      </c>
      <c r="E422" t="s">
        <v>1322</v>
      </c>
      <c r="F422" t="s">
        <v>1323</v>
      </c>
      <c r="G422" s="2" t="str">
        <f t="shared" si="6"/>
        <v>1964</v>
      </c>
      <c r="H422" t="s">
        <v>422</v>
      </c>
      <c r="I422" t="str">
        <f>VLOOKUP(RawData!H422,PadCountry[],2)</f>
        <v>United States</v>
      </c>
      <c r="J422" t="str">
        <f>VLOOKUP(I422,CountryGeoLoc[],3)</f>
        <v>37.09024</v>
      </c>
      <c r="K422" t="str">
        <f>VLOOKUP(I422,CountryGeoLoc[],4)</f>
        <v>-95.712891</v>
      </c>
    </row>
    <row r="423" spans="1:11" x14ac:dyDescent="0.3">
      <c r="A423" t="s">
        <v>1324</v>
      </c>
      <c r="B423" t="s">
        <v>8</v>
      </c>
      <c r="C423" t="s">
        <v>100</v>
      </c>
      <c r="D423" t="s">
        <v>903</v>
      </c>
      <c r="E423" t="s">
        <v>1325</v>
      </c>
      <c r="F423" t="s">
        <v>1326</v>
      </c>
      <c r="G423" s="2" t="str">
        <f t="shared" si="6"/>
        <v>1964</v>
      </c>
      <c r="H423" t="s">
        <v>573</v>
      </c>
      <c r="I423" t="str">
        <f>VLOOKUP(RawData!H423,PadCountry[],2)</f>
        <v>United States</v>
      </c>
      <c r="J423" t="str">
        <f>VLOOKUP(I423,CountryGeoLoc[],3)</f>
        <v>37.09024</v>
      </c>
      <c r="K423" t="str">
        <f>VLOOKUP(I423,CountryGeoLoc[],4)</f>
        <v>-95.712891</v>
      </c>
    </row>
    <row r="424" spans="1:11" x14ac:dyDescent="0.3">
      <c r="A424" t="s">
        <v>1327</v>
      </c>
      <c r="B424" t="s">
        <v>8</v>
      </c>
      <c r="C424" t="s">
        <v>117</v>
      </c>
      <c r="D424" t="s">
        <v>911</v>
      </c>
      <c r="E424" t="s">
        <v>1328</v>
      </c>
      <c r="F424" t="s">
        <v>1329</v>
      </c>
      <c r="G424" s="2" t="str">
        <f t="shared" si="6"/>
        <v>1964</v>
      </c>
      <c r="H424" t="s">
        <v>287</v>
      </c>
      <c r="I424" t="str">
        <f>VLOOKUP(RawData!H424,PadCountry[],2)</f>
        <v>United States</v>
      </c>
      <c r="J424" t="str">
        <f>VLOOKUP(I424,CountryGeoLoc[],3)</f>
        <v>37.09024</v>
      </c>
      <c r="K424" t="str">
        <f>VLOOKUP(I424,CountryGeoLoc[],4)</f>
        <v>-95.712891</v>
      </c>
    </row>
    <row r="425" spans="1:11" x14ac:dyDescent="0.3">
      <c r="A425" t="s">
        <v>1330</v>
      </c>
      <c r="B425" t="s">
        <v>8</v>
      </c>
      <c r="C425" t="s">
        <v>9</v>
      </c>
      <c r="D425" t="s">
        <v>297</v>
      </c>
      <c r="E425" t="s">
        <v>1331</v>
      </c>
      <c r="F425" t="s">
        <v>1332</v>
      </c>
      <c r="G425" s="2" t="str">
        <f t="shared" si="6"/>
        <v>1964</v>
      </c>
      <c r="H425" t="s">
        <v>13</v>
      </c>
      <c r="I425" t="str">
        <f>VLOOKUP(RawData!H425,PadCountry[],2)</f>
        <v>Kazakhstan</v>
      </c>
      <c r="J425" t="str">
        <f>VLOOKUP(I425,CountryGeoLoc[],3)</f>
        <v>48.019573</v>
      </c>
      <c r="K425" t="str">
        <f>VLOOKUP(I425,CountryGeoLoc[],4)</f>
        <v>66.923684</v>
      </c>
    </row>
    <row r="426" spans="1:11" x14ac:dyDescent="0.3">
      <c r="A426" t="s">
        <v>1333</v>
      </c>
      <c r="B426" t="s">
        <v>18</v>
      </c>
      <c r="C426" t="s">
        <v>9</v>
      </c>
      <c r="D426" t="s">
        <v>481</v>
      </c>
      <c r="E426" t="s">
        <v>1334</v>
      </c>
      <c r="F426" t="s">
        <v>1335</v>
      </c>
      <c r="G426" s="2" t="str">
        <f t="shared" si="6"/>
        <v>1964</v>
      </c>
      <c r="H426" t="s">
        <v>1336</v>
      </c>
      <c r="I426" t="str">
        <f>VLOOKUP(RawData!H426,PadCountry[],2)</f>
        <v>Russia</v>
      </c>
      <c r="J426" t="str">
        <f>VLOOKUP(I426,CountryGeoLoc[],3)</f>
        <v>61.52401</v>
      </c>
      <c r="K426" t="str">
        <f>VLOOKUP(I426,CountryGeoLoc[],4)</f>
        <v>105.318756</v>
      </c>
    </row>
    <row r="427" spans="1:11" x14ac:dyDescent="0.3">
      <c r="A427" t="s">
        <v>1337</v>
      </c>
      <c r="B427" t="s">
        <v>8</v>
      </c>
      <c r="C427" t="s">
        <v>117</v>
      </c>
      <c r="D427" t="s">
        <v>1210</v>
      </c>
      <c r="E427" t="s">
        <v>1338</v>
      </c>
      <c r="F427" t="s">
        <v>1339</v>
      </c>
      <c r="G427" s="2" t="str">
        <f t="shared" si="6"/>
        <v>1964</v>
      </c>
      <c r="H427" t="s">
        <v>1213</v>
      </c>
      <c r="I427" t="str">
        <f>VLOOKUP(RawData!H427,PadCountry[],2)</f>
        <v>United States</v>
      </c>
      <c r="J427" t="str">
        <f>VLOOKUP(I427,CountryGeoLoc[],3)</f>
        <v>37.09024</v>
      </c>
      <c r="K427" t="str">
        <f>VLOOKUP(I427,CountryGeoLoc[],4)</f>
        <v>-95.712891</v>
      </c>
    </row>
    <row r="428" spans="1:11" x14ac:dyDescent="0.3">
      <c r="A428" t="s">
        <v>1340</v>
      </c>
      <c r="B428" t="s">
        <v>8</v>
      </c>
      <c r="C428" t="s">
        <v>100</v>
      </c>
      <c r="D428" t="s">
        <v>946</v>
      </c>
      <c r="E428" t="s">
        <v>1341</v>
      </c>
      <c r="F428" t="s">
        <v>1342</v>
      </c>
      <c r="G428" s="2" t="str">
        <f t="shared" si="6"/>
        <v>1964</v>
      </c>
      <c r="H428" t="s">
        <v>949</v>
      </c>
      <c r="I428" t="str">
        <f>VLOOKUP(RawData!H428,PadCountry[],2)</f>
        <v>United States</v>
      </c>
      <c r="J428" t="str">
        <f>VLOOKUP(I428,CountryGeoLoc[],3)</f>
        <v>37.09024</v>
      </c>
      <c r="K428" t="str">
        <f>VLOOKUP(I428,CountryGeoLoc[],4)</f>
        <v>-95.712891</v>
      </c>
    </row>
    <row r="429" spans="1:11" x14ac:dyDescent="0.3">
      <c r="A429" t="s">
        <v>1343</v>
      </c>
      <c r="B429" t="s">
        <v>8</v>
      </c>
      <c r="C429" t="s">
        <v>9</v>
      </c>
      <c r="D429" t="s">
        <v>481</v>
      </c>
      <c r="E429" t="s">
        <v>1344</v>
      </c>
      <c r="F429" t="s">
        <v>1345</v>
      </c>
      <c r="G429" s="2" t="str">
        <f t="shared" si="6"/>
        <v>1964</v>
      </c>
      <c r="H429" t="s">
        <v>1336</v>
      </c>
      <c r="I429" t="str">
        <f>VLOOKUP(RawData!H429,PadCountry[],2)</f>
        <v>Russia</v>
      </c>
      <c r="J429" t="str">
        <f>VLOOKUP(I429,CountryGeoLoc[],3)</f>
        <v>61.52401</v>
      </c>
      <c r="K429" t="str">
        <f>VLOOKUP(I429,CountryGeoLoc[],4)</f>
        <v>105.318756</v>
      </c>
    </row>
    <row r="430" spans="1:11" x14ac:dyDescent="0.3">
      <c r="A430" t="s">
        <v>1346</v>
      </c>
      <c r="B430" t="s">
        <v>8</v>
      </c>
      <c r="C430" t="s">
        <v>117</v>
      </c>
      <c r="D430" t="s">
        <v>1247</v>
      </c>
      <c r="E430" t="s">
        <v>1347</v>
      </c>
      <c r="F430" t="s">
        <v>1348</v>
      </c>
      <c r="G430" s="2" t="str">
        <f t="shared" si="6"/>
        <v>1964</v>
      </c>
      <c r="H430" t="s">
        <v>1250</v>
      </c>
      <c r="I430" t="str">
        <f>VLOOKUP(RawData!H430,PadCountry[],2)</f>
        <v>United States</v>
      </c>
      <c r="J430" t="str">
        <f>VLOOKUP(I430,CountryGeoLoc[],3)</f>
        <v>37.09024</v>
      </c>
      <c r="K430" t="str">
        <f>VLOOKUP(I430,CountryGeoLoc[],4)</f>
        <v>-95.712891</v>
      </c>
    </row>
    <row r="431" spans="1:11" x14ac:dyDescent="0.3">
      <c r="A431" t="s">
        <v>1349</v>
      </c>
      <c r="B431" t="s">
        <v>8</v>
      </c>
      <c r="C431" t="s">
        <v>117</v>
      </c>
      <c r="D431" t="s">
        <v>1003</v>
      </c>
      <c r="E431" t="s">
        <v>1350</v>
      </c>
      <c r="F431" t="s">
        <v>1351</v>
      </c>
      <c r="G431" s="2" t="str">
        <f t="shared" si="6"/>
        <v>1964</v>
      </c>
      <c r="H431" t="s">
        <v>1006</v>
      </c>
      <c r="I431" t="str">
        <f>VLOOKUP(RawData!H431,PadCountry[],2)</f>
        <v>United States</v>
      </c>
      <c r="J431" t="str">
        <f>VLOOKUP(I431,CountryGeoLoc[],3)</f>
        <v>37.09024</v>
      </c>
      <c r="K431" t="str">
        <f>VLOOKUP(I431,CountryGeoLoc[],4)</f>
        <v>-95.712891</v>
      </c>
    </row>
    <row r="432" spans="1:11" x14ac:dyDescent="0.3">
      <c r="A432" t="s">
        <v>1352</v>
      </c>
      <c r="B432" t="s">
        <v>8</v>
      </c>
      <c r="C432" t="s">
        <v>117</v>
      </c>
      <c r="D432" t="s">
        <v>226</v>
      </c>
      <c r="E432" t="s">
        <v>1353</v>
      </c>
      <c r="F432" t="s">
        <v>1354</v>
      </c>
      <c r="G432" s="2" t="str">
        <f t="shared" si="6"/>
        <v>1964</v>
      </c>
      <c r="H432" t="s">
        <v>682</v>
      </c>
      <c r="I432" t="str">
        <f>VLOOKUP(RawData!H432,PadCountry[],2)</f>
        <v>United States</v>
      </c>
      <c r="J432" t="str">
        <f>VLOOKUP(I432,CountryGeoLoc[],3)</f>
        <v>37.09024</v>
      </c>
      <c r="K432" t="str">
        <f>VLOOKUP(I432,CountryGeoLoc[],4)</f>
        <v>-95.712891</v>
      </c>
    </row>
    <row r="433" spans="1:11" x14ac:dyDescent="0.3">
      <c r="A433" t="s">
        <v>1355</v>
      </c>
      <c r="B433" t="s">
        <v>8</v>
      </c>
      <c r="C433" t="s">
        <v>1356</v>
      </c>
      <c r="D433" t="s">
        <v>903</v>
      </c>
      <c r="E433" t="s">
        <v>1357</v>
      </c>
      <c r="F433" t="s">
        <v>1358</v>
      </c>
      <c r="G433" s="2" t="str">
        <f t="shared" si="6"/>
        <v>1964</v>
      </c>
      <c r="H433" t="s">
        <v>1359</v>
      </c>
      <c r="I433" t="str">
        <f>VLOOKUP(RawData!H433,PadCountry[],2)</f>
        <v>United States</v>
      </c>
      <c r="J433" t="str">
        <f>VLOOKUP(I433,CountryGeoLoc[],3)</f>
        <v>37.09024</v>
      </c>
      <c r="K433" t="str">
        <f>VLOOKUP(I433,CountryGeoLoc[],4)</f>
        <v>-95.712891</v>
      </c>
    </row>
    <row r="434" spans="1:11" x14ac:dyDescent="0.3">
      <c r="A434" t="s">
        <v>1360</v>
      </c>
      <c r="B434" t="s">
        <v>8</v>
      </c>
      <c r="C434" t="s">
        <v>117</v>
      </c>
      <c r="D434" t="s">
        <v>812</v>
      </c>
      <c r="E434" t="s">
        <v>1361</v>
      </c>
      <c r="F434" t="s">
        <v>1362</v>
      </c>
      <c r="G434" s="2" t="str">
        <f t="shared" si="6"/>
        <v>1964</v>
      </c>
      <c r="H434" t="s">
        <v>121</v>
      </c>
      <c r="I434" t="str">
        <f>VLOOKUP(RawData!H434,PadCountry[],2)</f>
        <v>United States</v>
      </c>
      <c r="J434" t="str">
        <f>VLOOKUP(I434,CountryGeoLoc[],3)</f>
        <v>37.09024</v>
      </c>
      <c r="K434" t="str">
        <f>VLOOKUP(I434,CountryGeoLoc[],4)</f>
        <v>-95.712891</v>
      </c>
    </row>
    <row r="435" spans="1:11" x14ac:dyDescent="0.3">
      <c r="A435" t="s">
        <v>1363</v>
      </c>
      <c r="B435" t="s">
        <v>8</v>
      </c>
      <c r="C435" t="s">
        <v>117</v>
      </c>
      <c r="D435" t="s">
        <v>999</v>
      </c>
      <c r="E435" t="s">
        <v>1364</v>
      </c>
      <c r="F435" t="s">
        <v>1365</v>
      </c>
      <c r="G435" s="2" t="str">
        <f t="shared" si="6"/>
        <v>1964</v>
      </c>
      <c r="H435" t="s">
        <v>63</v>
      </c>
      <c r="I435" t="str">
        <f>VLOOKUP(RawData!H435,PadCountry[],2)</f>
        <v>United States</v>
      </c>
      <c r="J435" t="str">
        <f>VLOOKUP(I435,CountryGeoLoc[],3)</f>
        <v>37.09024</v>
      </c>
      <c r="K435" t="str">
        <f>VLOOKUP(I435,CountryGeoLoc[],4)</f>
        <v>-95.712891</v>
      </c>
    </row>
    <row r="436" spans="1:11" x14ac:dyDescent="0.3">
      <c r="A436" t="s">
        <v>1366</v>
      </c>
      <c r="B436" t="s">
        <v>8</v>
      </c>
      <c r="C436" t="s">
        <v>117</v>
      </c>
      <c r="D436" t="s">
        <v>812</v>
      </c>
      <c r="E436" t="s">
        <v>1367</v>
      </c>
      <c r="F436" t="s">
        <v>1368</v>
      </c>
      <c r="G436" s="2" t="str">
        <f t="shared" si="6"/>
        <v>1964</v>
      </c>
      <c r="H436" t="s">
        <v>422</v>
      </c>
      <c r="I436" t="str">
        <f>VLOOKUP(RawData!H436,PadCountry[],2)</f>
        <v>United States</v>
      </c>
      <c r="J436" t="str">
        <f>VLOOKUP(I436,CountryGeoLoc[],3)</f>
        <v>37.09024</v>
      </c>
      <c r="K436" t="str">
        <f>VLOOKUP(I436,CountryGeoLoc[],4)</f>
        <v>-95.712891</v>
      </c>
    </row>
    <row r="437" spans="1:11" x14ac:dyDescent="0.3">
      <c r="A437" t="s">
        <v>1369</v>
      </c>
      <c r="B437" t="s">
        <v>8</v>
      </c>
      <c r="C437" t="s">
        <v>9</v>
      </c>
      <c r="D437" t="s">
        <v>607</v>
      </c>
      <c r="E437" t="s">
        <v>1370</v>
      </c>
      <c r="F437" t="s">
        <v>1371</v>
      </c>
      <c r="G437" s="2" t="str">
        <f t="shared" si="6"/>
        <v>1965</v>
      </c>
      <c r="H437" t="s">
        <v>987</v>
      </c>
      <c r="I437" t="str">
        <f>VLOOKUP(RawData!H437,PadCountry[],2)</f>
        <v>Kazakhstan</v>
      </c>
      <c r="J437" t="str">
        <f>VLOOKUP(I437,CountryGeoLoc[],3)</f>
        <v>48.019573</v>
      </c>
      <c r="K437" t="str">
        <f>VLOOKUP(I437,CountryGeoLoc[],4)</f>
        <v>66.923684</v>
      </c>
    </row>
    <row r="438" spans="1:11" x14ac:dyDescent="0.3">
      <c r="A438" t="s">
        <v>1372</v>
      </c>
      <c r="B438" t="s">
        <v>8</v>
      </c>
      <c r="C438" t="s">
        <v>117</v>
      </c>
      <c r="D438" t="s">
        <v>812</v>
      </c>
      <c r="E438" t="s">
        <v>1373</v>
      </c>
      <c r="F438" t="s">
        <v>1374</v>
      </c>
      <c r="G438" s="2" t="str">
        <f t="shared" si="6"/>
        <v>1965</v>
      </c>
      <c r="H438" t="s">
        <v>139</v>
      </c>
      <c r="I438" t="str">
        <f>VLOOKUP(RawData!H438,PadCountry[],2)</f>
        <v>United States</v>
      </c>
      <c r="J438" t="str">
        <f>VLOOKUP(I438,CountryGeoLoc[],3)</f>
        <v>37.09024</v>
      </c>
      <c r="K438" t="str">
        <f>VLOOKUP(I438,CountryGeoLoc[],4)</f>
        <v>-95.712891</v>
      </c>
    </row>
    <row r="439" spans="1:11" x14ac:dyDescent="0.3">
      <c r="A439" t="s">
        <v>1375</v>
      </c>
      <c r="B439" t="s">
        <v>8</v>
      </c>
      <c r="C439" t="s">
        <v>117</v>
      </c>
      <c r="D439" t="s">
        <v>1376</v>
      </c>
      <c r="E439" t="s">
        <v>1377</v>
      </c>
      <c r="F439" t="s">
        <v>1378</v>
      </c>
      <c r="G439" s="2" t="str">
        <f t="shared" si="6"/>
        <v>1965</v>
      </c>
      <c r="H439" t="s">
        <v>1379</v>
      </c>
      <c r="I439" t="str">
        <f>VLOOKUP(RawData!H439,PadCountry[],2)</f>
        <v>United States</v>
      </c>
      <c r="J439" t="str">
        <f>VLOOKUP(I439,CountryGeoLoc[],3)</f>
        <v>37.09024</v>
      </c>
      <c r="K439" t="str">
        <f>VLOOKUP(I439,CountryGeoLoc[],4)</f>
        <v>-95.712891</v>
      </c>
    </row>
    <row r="440" spans="1:11" x14ac:dyDescent="0.3">
      <c r="A440" t="s">
        <v>1380</v>
      </c>
      <c r="B440" t="s">
        <v>8</v>
      </c>
      <c r="C440" t="s">
        <v>117</v>
      </c>
      <c r="D440" t="s">
        <v>1105</v>
      </c>
      <c r="E440" t="s">
        <v>1381</v>
      </c>
      <c r="F440" t="s">
        <v>1382</v>
      </c>
      <c r="G440" s="2" t="str">
        <f t="shared" si="6"/>
        <v>1965</v>
      </c>
      <c r="H440" t="s">
        <v>1108</v>
      </c>
      <c r="I440" t="str">
        <f>VLOOKUP(RawData!H440,PadCountry[],2)</f>
        <v>United States</v>
      </c>
      <c r="J440" t="str">
        <f>VLOOKUP(I440,CountryGeoLoc[],3)</f>
        <v>37.09024</v>
      </c>
      <c r="K440" t="str">
        <f>VLOOKUP(I440,CountryGeoLoc[],4)</f>
        <v>-95.712891</v>
      </c>
    </row>
    <row r="441" spans="1:11" x14ac:dyDescent="0.3">
      <c r="A441" t="s">
        <v>1383</v>
      </c>
      <c r="B441" t="s">
        <v>18</v>
      </c>
      <c r="C441" t="s">
        <v>117</v>
      </c>
      <c r="D441" t="s">
        <v>1113</v>
      </c>
      <c r="E441" t="s">
        <v>1384</v>
      </c>
      <c r="F441" t="s">
        <v>1385</v>
      </c>
      <c r="G441" s="2" t="str">
        <f t="shared" si="6"/>
        <v>1965</v>
      </c>
      <c r="H441" t="s">
        <v>1386</v>
      </c>
      <c r="I441" t="str">
        <f>VLOOKUP(RawData!H441,PadCountry[],2)</f>
        <v>United States</v>
      </c>
      <c r="J441" t="str">
        <f>VLOOKUP(I441,CountryGeoLoc[],3)</f>
        <v>37.09024</v>
      </c>
      <c r="K441" t="str">
        <f>VLOOKUP(I441,CountryGeoLoc[],4)</f>
        <v>-95.712891</v>
      </c>
    </row>
    <row r="442" spans="1:11" x14ac:dyDescent="0.3">
      <c r="A442" t="s">
        <v>1387</v>
      </c>
      <c r="B442" t="s">
        <v>18</v>
      </c>
      <c r="C442" t="s">
        <v>117</v>
      </c>
      <c r="D442" t="s">
        <v>999</v>
      </c>
      <c r="E442" t="s">
        <v>1388</v>
      </c>
      <c r="F442" t="s">
        <v>1389</v>
      </c>
      <c r="G442" s="2" t="str">
        <f t="shared" si="6"/>
        <v>1965</v>
      </c>
      <c r="H442" t="s">
        <v>63</v>
      </c>
      <c r="I442" t="str">
        <f>VLOOKUP(RawData!H442,PadCountry[],2)</f>
        <v>United States</v>
      </c>
      <c r="J442" t="str">
        <f>VLOOKUP(I442,CountryGeoLoc[],3)</f>
        <v>37.09024</v>
      </c>
      <c r="K442" t="str">
        <f>VLOOKUP(I442,CountryGeoLoc[],4)</f>
        <v>-95.712891</v>
      </c>
    </row>
    <row r="443" spans="1:11" x14ac:dyDescent="0.3">
      <c r="A443" t="s">
        <v>1390</v>
      </c>
      <c r="B443" t="s">
        <v>8</v>
      </c>
      <c r="C443" t="s">
        <v>117</v>
      </c>
      <c r="D443" t="s">
        <v>1210</v>
      </c>
      <c r="E443" t="s">
        <v>1391</v>
      </c>
      <c r="F443" t="s">
        <v>1392</v>
      </c>
      <c r="G443" s="2" t="str">
        <f t="shared" si="6"/>
        <v>1965</v>
      </c>
      <c r="H443" t="s">
        <v>914</v>
      </c>
      <c r="I443" t="str">
        <f>VLOOKUP(RawData!H443,PadCountry[],2)</f>
        <v>United States</v>
      </c>
      <c r="J443" t="str">
        <f>VLOOKUP(I443,CountryGeoLoc[],3)</f>
        <v>37.09024</v>
      </c>
      <c r="K443" t="str">
        <f>VLOOKUP(I443,CountryGeoLoc[],4)</f>
        <v>-95.712891</v>
      </c>
    </row>
    <row r="444" spans="1:11" x14ac:dyDescent="0.3">
      <c r="A444" t="s">
        <v>1393</v>
      </c>
      <c r="B444" t="s">
        <v>8</v>
      </c>
      <c r="C444" t="s">
        <v>9</v>
      </c>
      <c r="D444" t="s">
        <v>481</v>
      </c>
      <c r="E444" t="s">
        <v>1394</v>
      </c>
      <c r="F444" t="s">
        <v>1395</v>
      </c>
      <c r="G444" s="2" t="str">
        <f t="shared" si="6"/>
        <v>1965</v>
      </c>
      <c r="H444" t="s">
        <v>1336</v>
      </c>
      <c r="I444" t="str">
        <f>VLOOKUP(RawData!H444,PadCountry[],2)</f>
        <v>Russia</v>
      </c>
      <c r="J444" t="str">
        <f>VLOOKUP(I444,CountryGeoLoc[],3)</f>
        <v>61.52401</v>
      </c>
      <c r="K444" t="str">
        <f>VLOOKUP(I444,CountryGeoLoc[],4)</f>
        <v>105.318756</v>
      </c>
    </row>
    <row r="445" spans="1:11" x14ac:dyDescent="0.3">
      <c r="A445" t="s">
        <v>1396</v>
      </c>
      <c r="B445" t="s">
        <v>8</v>
      </c>
      <c r="C445" t="s">
        <v>117</v>
      </c>
      <c r="D445" t="s">
        <v>999</v>
      </c>
      <c r="E445" t="s">
        <v>1397</v>
      </c>
      <c r="F445" t="s">
        <v>1398</v>
      </c>
      <c r="G445" s="2" t="str">
        <f t="shared" si="6"/>
        <v>1965</v>
      </c>
      <c r="H445" t="s">
        <v>229</v>
      </c>
      <c r="I445" t="str">
        <f>VLOOKUP(RawData!H445,PadCountry[],2)</f>
        <v>United States</v>
      </c>
      <c r="J445" t="str">
        <f>VLOOKUP(I445,CountryGeoLoc[],3)</f>
        <v>37.09024</v>
      </c>
      <c r="K445" t="str">
        <f>VLOOKUP(I445,CountryGeoLoc[],4)</f>
        <v>-95.712891</v>
      </c>
    </row>
    <row r="446" spans="1:11" x14ac:dyDescent="0.3">
      <c r="A446" t="s">
        <v>1399</v>
      </c>
      <c r="B446" t="s">
        <v>8</v>
      </c>
      <c r="C446" t="s">
        <v>117</v>
      </c>
      <c r="D446" t="s">
        <v>1247</v>
      </c>
      <c r="E446" t="s">
        <v>1400</v>
      </c>
      <c r="F446" t="s">
        <v>1401</v>
      </c>
      <c r="G446" s="2" t="str">
        <f t="shared" si="6"/>
        <v>1965</v>
      </c>
      <c r="H446" t="s">
        <v>1250</v>
      </c>
      <c r="I446" t="str">
        <f>VLOOKUP(RawData!H446,PadCountry[],2)</f>
        <v>United States</v>
      </c>
      <c r="J446" t="str">
        <f>VLOOKUP(I446,CountryGeoLoc[],3)</f>
        <v>37.09024</v>
      </c>
      <c r="K446" t="str">
        <f>VLOOKUP(I446,CountryGeoLoc[],4)</f>
        <v>-95.712891</v>
      </c>
    </row>
    <row r="447" spans="1:11" x14ac:dyDescent="0.3">
      <c r="A447" t="s">
        <v>1402</v>
      </c>
      <c r="B447" t="s">
        <v>18</v>
      </c>
      <c r="C447" t="s">
        <v>9</v>
      </c>
      <c r="D447" t="s">
        <v>481</v>
      </c>
      <c r="E447" t="s">
        <v>1403</v>
      </c>
      <c r="F447" t="s">
        <v>1404</v>
      </c>
      <c r="G447" s="2" t="str">
        <f t="shared" si="6"/>
        <v>1965</v>
      </c>
      <c r="H447" t="s">
        <v>1336</v>
      </c>
      <c r="I447" t="str">
        <f>VLOOKUP(RawData!H447,PadCountry[],2)</f>
        <v>Russia</v>
      </c>
      <c r="J447" t="str">
        <f>VLOOKUP(I447,CountryGeoLoc[],3)</f>
        <v>61.52401</v>
      </c>
      <c r="K447" t="str">
        <f>VLOOKUP(I447,CountryGeoLoc[],4)</f>
        <v>105.318756</v>
      </c>
    </row>
    <row r="448" spans="1:11" x14ac:dyDescent="0.3">
      <c r="A448" t="s">
        <v>1405</v>
      </c>
      <c r="B448" t="s">
        <v>8</v>
      </c>
      <c r="C448" t="s">
        <v>100</v>
      </c>
      <c r="D448" t="s">
        <v>475</v>
      </c>
      <c r="E448" t="s">
        <v>1406</v>
      </c>
      <c r="F448" t="s">
        <v>1407</v>
      </c>
      <c r="G448" s="2" t="str">
        <f t="shared" si="6"/>
        <v>1965</v>
      </c>
      <c r="H448" t="s">
        <v>1050</v>
      </c>
      <c r="I448" t="str">
        <f>VLOOKUP(RawData!H448,PadCountry[],2)</f>
        <v>United States</v>
      </c>
      <c r="J448" t="str">
        <f>VLOOKUP(I448,CountryGeoLoc[],3)</f>
        <v>37.09024</v>
      </c>
      <c r="K448" t="str">
        <f>VLOOKUP(I448,CountryGeoLoc[],4)</f>
        <v>-95.712891</v>
      </c>
    </row>
    <row r="449" spans="1:11" x14ac:dyDescent="0.3">
      <c r="A449" t="s">
        <v>1408</v>
      </c>
      <c r="B449" t="s">
        <v>8</v>
      </c>
      <c r="C449" t="s">
        <v>117</v>
      </c>
      <c r="D449" t="s">
        <v>356</v>
      </c>
      <c r="E449" t="s">
        <v>1409</v>
      </c>
      <c r="F449" t="s">
        <v>1410</v>
      </c>
      <c r="G449" s="2" t="str">
        <f t="shared" si="6"/>
        <v>1965</v>
      </c>
      <c r="H449" t="s">
        <v>287</v>
      </c>
      <c r="I449" t="str">
        <f>VLOOKUP(RawData!H449,PadCountry[],2)</f>
        <v>United States</v>
      </c>
      <c r="J449" t="str">
        <f>VLOOKUP(I449,CountryGeoLoc[],3)</f>
        <v>37.09024</v>
      </c>
      <c r="K449" t="str">
        <f>VLOOKUP(I449,CountryGeoLoc[],4)</f>
        <v>-95.712891</v>
      </c>
    </row>
    <row r="450" spans="1:11" x14ac:dyDescent="0.3">
      <c r="A450" t="s">
        <v>1411</v>
      </c>
      <c r="B450" t="s">
        <v>18</v>
      </c>
      <c r="C450" t="s">
        <v>9</v>
      </c>
      <c r="D450" t="s">
        <v>481</v>
      </c>
      <c r="E450" t="s">
        <v>1412</v>
      </c>
      <c r="F450" t="s">
        <v>1413</v>
      </c>
      <c r="G450" s="2" t="str">
        <f t="shared" si="6"/>
        <v>1965</v>
      </c>
      <c r="H450" t="s">
        <v>1336</v>
      </c>
      <c r="I450" t="str">
        <f>VLOOKUP(RawData!H450,PadCountry[],2)</f>
        <v>Russia</v>
      </c>
      <c r="J450" t="str">
        <f>VLOOKUP(I450,CountryGeoLoc[],3)</f>
        <v>61.52401</v>
      </c>
      <c r="K450" t="str">
        <f>VLOOKUP(I450,CountryGeoLoc[],4)</f>
        <v>105.318756</v>
      </c>
    </row>
    <row r="451" spans="1:11" x14ac:dyDescent="0.3">
      <c r="A451" t="s">
        <v>1414</v>
      </c>
      <c r="B451" t="s">
        <v>8</v>
      </c>
      <c r="C451" t="s">
        <v>9</v>
      </c>
      <c r="D451" t="s">
        <v>1219</v>
      </c>
      <c r="E451" t="s">
        <v>1415</v>
      </c>
      <c r="F451" t="s">
        <v>1416</v>
      </c>
      <c r="G451" s="2" t="str">
        <f t="shared" ref="G451:G514" si="7">MID(F451,7,4)</f>
        <v>1965</v>
      </c>
      <c r="H451" t="s">
        <v>1222</v>
      </c>
      <c r="I451" t="str">
        <f>VLOOKUP(RawData!H451,PadCountry[],2)</f>
        <v>Kazakhstan</v>
      </c>
      <c r="J451" t="str">
        <f>VLOOKUP(I451,CountryGeoLoc[],3)</f>
        <v>48.019573</v>
      </c>
      <c r="K451" t="str">
        <f>VLOOKUP(I451,CountryGeoLoc[],4)</f>
        <v>66.923684</v>
      </c>
    </row>
    <row r="452" spans="1:11" x14ac:dyDescent="0.3">
      <c r="A452" t="s">
        <v>1417</v>
      </c>
      <c r="B452" t="s">
        <v>8</v>
      </c>
      <c r="C452" t="s">
        <v>9</v>
      </c>
      <c r="D452" t="s">
        <v>995</v>
      </c>
      <c r="E452" t="s">
        <v>1418</v>
      </c>
      <c r="F452" t="s">
        <v>1419</v>
      </c>
      <c r="G452" s="2" t="str">
        <f t="shared" si="7"/>
        <v>1965</v>
      </c>
      <c r="H452" t="s">
        <v>987</v>
      </c>
      <c r="I452" t="str">
        <f>VLOOKUP(RawData!H452,PadCountry[],2)</f>
        <v>Kazakhstan</v>
      </c>
      <c r="J452" t="str">
        <f>VLOOKUP(I452,CountryGeoLoc[],3)</f>
        <v>48.019573</v>
      </c>
      <c r="K452" t="str">
        <f>VLOOKUP(I452,CountryGeoLoc[],4)</f>
        <v>66.923684</v>
      </c>
    </row>
    <row r="453" spans="1:11" x14ac:dyDescent="0.3">
      <c r="A453" t="s">
        <v>1420</v>
      </c>
      <c r="B453" t="s">
        <v>8</v>
      </c>
      <c r="C453" t="s">
        <v>117</v>
      </c>
      <c r="D453" t="s">
        <v>812</v>
      </c>
      <c r="E453" t="s">
        <v>1421</v>
      </c>
      <c r="F453" t="s">
        <v>1422</v>
      </c>
      <c r="G453" s="2" t="str">
        <f t="shared" si="7"/>
        <v>1965</v>
      </c>
      <c r="H453" t="s">
        <v>303</v>
      </c>
      <c r="I453" t="str">
        <f>VLOOKUP(RawData!H453,PadCountry[],2)</f>
        <v>United States</v>
      </c>
      <c r="J453" t="str">
        <f>VLOOKUP(I453,CountryGeoLoc[],3)</f>
        <v>37.09024</v>
      </c>
      <c r="K453" t="str">
        <f>VLOOKUP(I453,CountryGeoLoc[],4)</f>
        <v>-95.712891</v>
      </c>
    </row>
    <row r="454" spans="1:11" x14ac:dyDescent="0.3">
      <c r="A454" t="s">
        <v>1423</v>
      </c>
      <c r="B454" t="s">
        <v>8</v>
      </c>
      <c r="C454" t="s">
        <v>9</v>
      </c>
      <c r="D454" t="s">
        <v>1243</v>
      </c>
      <c r="E454" t="s">
        <v>1424</v>
      </c>
      <c r="F454" t="s">
        <v>1425</v>
      </c>
      <c r="G454" s="2" t="str">
        <f t="shared" si="7"/>
        <v>1965</v>
      </c>
      <c r="H454" t="s">
        <v>987</v>
      </c>
      <c r="I454" t="str">
        <f>VLOOKUP(RawData!H454,PadCountry[],2)</f>
        <v>Kazakhstan</v>
      </c>
      <c r="J454" t="str">
        <f>VLOOKUP(I454,CountryGeoLoc[],3)</f>
        <v>48.019573</v>
      </c>
      <c r="K454" t="str">
        <f>VLOOKUP(I454,CountryGeoLoc[],4)</f>
        <v>66.923684</v>
      </c>
    </row>
    <row r="455" spans="1:11" x14ac:dyDescent="0.3">
      <c r="A455" t="s">
        <v>1426</v>
      </c>
      <c r="B455" t="s">
        <v>18</v>
      </c>
      <c r="C455" t="s">
        <v>117</v>
      </c>
      <c r="D455" t="s">
        <v>1003</v>
      </c>
      <c r="E455" t="s">
        <v>1427</v>
      </c>
      <c r="F455" t="s">
        <v>1428</v>
      </c>
      <c r="G455" s="2" t="str">
        <f t="shared" si="7"/>
        <v>1965</v>
      </c>
      <c r="H455" t="s">
        <v>1006</v>
      </c>
      <c r="I455" t="str">
        <f>VLOOKUP(RawData!H455,PadCountry[],2)</f>
        <v>United States</v>
      </c>
      <c r="J455" t="str">
        <f>VLOOKUP(I455,CountryGeoLoc[],3)</f>
        <v>37.09024</v>
      </c>
      <c r="K455" t="str">
        <f>VLOOKUP(I455,CountryGeoLoc[],4)</f>
        <v>-95.712891</v>
      </c>
    </row>
    <row r="456" spans="1:11" x14ac:dyDescent="0.3">
      <c r="A456" t="s">
        <v>1429</v>
      </c>
      <c r="B456" t="s">
        <v>8</v>
      </c>
      <c r="C456" t="s">
        <v>9</v>
      </c>
      <c r="D456" t="s">
        <v>995</v>
      </c>
      <c r="E456" t="s">
        <v>1430</v>
      </c>
      <c r="F456" t="s">
        <v>1431</v>
      </c>
      <c r="G456" s="2" t="str">
        <f t="shared" si="7"/>
        <v>1965</v>
      </c>
      <c r="H456" t="s">
        <v>987</v>
      </c>
      <c r="I456" t="str">
        <f>VLOOKUP(RawData!H456,PadCountry[],2)</f>
        <v>Kazakhstan</v>
      </c>
      <c r="J456" t="str">
        <f>VLOOKUP(I456,CountryGeoLoc[],3)</f>
        <v>48.019573</v>
      </c>
      <c r="K456" t="str">
        <f>VLOOKUP(I456,CountryGeoLoc[],4)</f>
        <v>66.923684</v>
      </c>
    </row>
    <row r="457" spans="1:11" x14ac:dyDescent="0.3">
      <c r="A457" t="s">
        <v>1432</v>
      </c>
      <c r="B457" t="s">
        <v>8</v>
      </c>
      <c r="C457" t="s">
        <v>117</v>
      </c>
      <c r="D457" t="s">
        <v>951</v>
      </c>
      <c r="E457" t="s">
        <v>1433</v>
      </c>
      <c r="F457" t="s">
        <v>1434</v>
      </c>
      <c r="G457" s="2" t="str">
        <f t="shared" si="7"/>
        <v>1965</v>
      </c>
      <c r="H457" t="s">
        <v>682</v>
      </c>
      <c r="I457" t="str">
        <f>VLOOKUP(RawData!H457,PadCountry[],2)</f>
        <v>United States</v>
      </c>
      <c r="J457" t="str">
        <f>VLOOKUP(I457,CountryGeoLoc[],3)</f>
        <v>37.09024</v>
      </c>
      <c r="K457" t="str">
        <f>VLOOKUP(I457,CountryGeoLoc[],4)</f>
        <v>-95.712891</v>
      </c>
    </row>
    <row r="458" spans="1:11" x14ac:dyDescent="0.3">
      <c r="A458" t="s">
        <v>1435</v>
      </c>
      <c r="B458" t="s">
        <v>8</v>
      </c>
      <c r="C458" t="s">
        <v>117</v>
      </c>
      <c r="D458" t="s">
        <v>226</v>
      </c>
      <c r="E458" t="s">
        <v>1436</v>
      </c>
      <c r="F458" t="s">
        <v>1437</v>
      </c>
      <c r="G458" s="2" t="str">
        <f t="shared" si="7"/>
        <v>1965</v>
      </c>
      <c r="H458" t="s">
        <v>422</v>
      </c>
      <c r="I458" t="str">
        <f>VLOOKUP(RawData!H458,PadCountry[],2)</f>
        <v>United States</v>
      </c>
      <c r="J458" t="str">
        <f>VLOOKUP(I458,CountryGeoLoc[],3)</f>
        <v>37.09024</v>
      </c>
      <c r="K458" t="str">
        <f>VLOOKUP(I458,CountryGeoLoc[],4)</f>
        <v>-95.712891</v>
      </c>
    </row>
    <row r="459" spans="1:11" x14ac:dyDescent="0.3">
      <c r="A459" t="s">
        <v>1438</v>
      </c>
      <c r="B459" t="s">
        <v>18</v>
      </c>
      <c r="C459" t="s">
        <v>9</v>
      </c>
      <c r="D459" t="s">
        <v>297</v>
      </c>
      <c r="E459" t="s">
        <v>1439</v>
      </c>
      <c r="F459" t="s">
        <v>1440</v>
      </c>
      <c r="G459" s="2" t="str">
        <f t="shared" si="7"/>
        <v>1965</v>
      </c>
      <c r="H459" t="s">
        <v>13</v>
      </c>
      <c r="I459" t="str">
        <f>VLOOKUP(RawData!H459,PadCountry[],2)</f>
        <v>Kazakhstan</v>
      </c>
      <c r="J459" t="str">
        <f>VLOOKUP(I459,CountryGeoLoc[],3)</f>
        <v>48.019573</v>
      </c>
      <c r="K459" t="str">
        <f>VLOOKUP(I459,CountryGeoLoc[],4)</f>
        <v>66.923684</v>
      </c>
    </row>
    <row r="460" spans="1:11" x14ac:dyDescent="0.3">
      <c r="A460" t="s">
        <v>1441</v>
      </c>
      <c r="B460" t="s">
        <v>8</v>
      </c>
      <c r="C460" t="s">
        <v>117</v>
      </c>
      <c r="D460" t="s">
        <v>1210</v>
      </c>
      <c r="E460" t="s">
        <v>1442</v>
      </c>
      <c r="F460" t="s">
        <v>1443</v>
      </c>
      <c r="G460" s="2" t="str">
        <f t="shared" si="7"/>
        <v>1965</v>
      </c>
      <c r="H460" t="s">
        <v>914</v>
      </c>
      <c r="I460" t="str">
        <f>VLOOKUP(RawData!H460,PadCountry[],2)</f>
        <v>United States</v>
      </c>
      <c r="J460" t="str">
        <f>VLOOKUP(I460,CountryGeoLoc[],3)</f>
        <v>37.09024</v>
      </c>
      <c r="K460" t="str">
        <f>VLOOKUP(I460,CountryGeoLoc[],4)</f>
        <v>-95.712891</v>
      </c>
    </row>
    <row r="461" spans="1:11" x14ac:dyDescent="0.3">
      <c r="A461" t="s">
        <v>1444</v>
      </c>
      <c r="B461" t="s">
        <v>8</v>
      </c>
      <c r="C461" t="s">
        <v>9</v>
      </c>
      <c r="D461" t="s">
        <v>1219</v>
      </c>
      <c r="E461" t="s">
        <v>1445</v>
      </c>
      <c r="F461" t="s">
        <v>1446</v>
      </c>
      <c r="G461" s="2" t="str">
        <f t="shared" si="7"/>
        <v>1965</v>
      </c>
      <c r="H461" t="s">
        <v>1222</v>
      </c>
      <c r="I461" t="str">
        <f>VLOOKUP(RawData!H461,PadCountry[],2)</f>
        <v>Kazakhstan</v>
      </c>
      <c r="J461" t="str">
        <f>VLOOKUP(I461,CountryGeoLoc[],3)</f>
        <v>48.019573</v>
      </c>
      <c r="K461" t="str">
        <f>VLOOKUP(I461,CountryGeoLoc[],4)</f>
        <v>66.923684</v>
      </c>
    </row>
    <row r="462" spans="1:11" x14ac:dyDescent="0.3">
      <c r="A462" t="s">
        <v>1447</v>
      </c>
      <c r="B462" t="s">
        <v>8</v>
      </c>
      <c r="C462" t="s">
        <v>117</v>
      </c>
      <c r="D462" t="s">
        <v>1376</v>
      </c>
      <c r="E462" t="s">
        <v>1448</v>
      </c>
      <c r="F462" t="s">
        <v>1449</v>
      </c>
      <c r="G462" s="2" t="str">
        <f t="shared" si="7"/>
        <v>1965</v>
      </c>
      <c r="H462" t="s">
        <v>1379</v>
      </c>
      <c r="I462" t="str">
        <f>VLOOKUP(RawData!H462,PadCountry[],2)</f>
        <v>United States</v>
      </c>
      <c r="J462" t="str">
        <f>VLOOKUP(I462,CountryGeoLoc[],3)</f>
        <v>37.09024</v>
      </c>
      <c r="K462" t="str">
        <f>VLOOKUP(I462,CountryGeoLoc[],4)</f>
        <v>-95.712891</v>
      </c>
    </row>
    <row r="463" spans="1:11" x14ac:dyDescent="0.3">
      <c r="A463" t="s">
        <v>1450</v>
      </c>
      <c r="B463" t="s">
        <v>8</v>
      </c>
      <c r="C463" t="s">
        <v>9</v>
      </c>
      <c r="D463" t="s">
        <v>995</v>
      </c>
      <c r="E463" t="s">
        <v>1451</v>
      </c>
      <c r="F463" t="s">
        <v>1452</v>
      </c>
      <c r="G463" s="2" t="str">
        <f t="shared" si="7"/>
        <v>1965</v>
      </c>
      <c r="H463" t="s">
        <v>13</v>
      </c>
      <c r="I463" t="str">
        <f>VLOOKUP(RawData!H463,PadCountry[],2)</f>
        <v>Kazakhstan</v>
      </c>
      <c r="J463" t="str">
        <f>VLOOKUP(I463,CountryGeoLoc[],3)</f>
        <v>48.019573</v>
      </c>
      <c r="K463" t="str">
        <f>VLOOKUP(I463,CountryGeoLoc[],4)</f>
        <v>66.923684</v>
      </c>
    </row>
    <row r="464" spans="1:11" x14ac:dyDescent="0.3">
      <c r="A464" t="s">
        <v>1453</v>
      </c>
      <c r="B464" t="s">
        <v>8</v>
      </c>
      <c r="C464" t="s">
        <v>117</v>
      </c>
      <c r="D464" t="s">
        <v>356</v>
      </c>
      <c r="E464" t="s">
        <v>1454</v>
      </c>
      <c r="F464" t="s">
        <v>1455</v>
      </c>
      <c r="G464" s="2" t="str">
        <f t="shared" si="7"/>
        <v>1965</v>
      </c>
      <c r="H464" t="s">
        <v>287</v>
      </c>
      <c r="I464" t="str">
        <f>VLOOKUP(RawData!H464,PadCountry[],2)</f>
        <v>United States</v>
      </c>
      <c r="J464" t="str">
        <f>VLOOKUP(I464,CountryGeoLoc[],3)</f>
        <v>37.09024</v>
      </c>
      <c r="K464" t="str">
        <f>VLOOKUP(I464,CountryGeoLoc[],4)</f>
        <v>-95.712891</v>
      </c>
    </row>
    <row r="465" spans="1:11" x14ac:dyDescent="0.3">
      <c r="A465" t="s">
        <v>1456</v>
      </c>
      <c r="B465" t="s">
        <v>8</v>
      </c>
      <c r="C465" t="s">
        <v>100</v>
      </c>
      <c r="D465" t="s">
        <v>1105</v>
      </c>
      <c r="E465" t="s">
        <v>1457</v>
      </c>
      <c r="F465" t="s">
        <v>1458</v>
      </c>
      <c r="G465" s="2" t="str">
        <f t="shared" si="7"/>
        <v>1965</v>
      </c>
      <c r="H465" t="s">
        <v>1108</v>
      </c>
      <c r="I465" t="str">
        <f>VLOOKUP(RawData!H465,PadCountry[],2)</f>
        <v>United States</v>
      </c>
      <c r="J465" t="str">
        <f>VLOOKUP(I465,CountryGeoLoc[],3)</f>
        <v>37.09024</v>
      </c>
      <c r="K465" t="str">
        <f>VLOOKUP(I465,CountryGeoLoc[],4)</f>
        <v>-95.712891</v>
      </c>
    </row>
    <row r="466" spans="1:11" x14ac:dyDescent="0.3">
      <c r="A466" t="s">
        <v>1459</v>
      </c>
      <c r="B466" t="s">
        <v>8</v>
      </c>
      <c r="C466" t="s">
        <v>9</v>
      </c>
      <c r="D466" t="s">
        <v>607</v>
      </c>
      <c r="E466" t="s">
        <v>1460</v>
      </c>
      <c r="F466" t="s">
        <v>1461</v>
      </c>
      <c r="G466" s="2" t="str">
        <f t="shared" si="7"/>
        <v>1965</v>
      </c>
      <c r="H466" t="s">
        <v>987</v>
      </c>
      <c r="I466" t="str">
        <f>VLOOKUP(RawData!H466,PadCountry[],2)</f>
        <v>Kazakhstan</v>
      </c>
      <c r="J466" t="str">
        <f>VLOOKUP(I466,CountryGeoLoc[],3)</f>
        <v>48.019573</v>
      </c>
      <c r="K466" t="str">
        <f>VLOOKUP(I466,CountryGeoLoc[],4)</f>
        <v>66.923684</v>
      </c>
    </row>
    <row r="467" spans="1:11" x14ac:dyDescent="0.3">
      <c r="A467" t="s">
        <v>1462</v>
      </c>
      <c r="B467" t="s">
        <v>8</v>
      </c>
      <c r="C467" t="s">
        <v>117</v>
      </c>
      <c r="D467" t="s">
        <v>812</v>
      </c>
      <c r="E467" t="s">
        <v>1463</v>
      </c>
      <c r="F467" t="s">
        <v>1464</v>
      </c>
      <c r="G467" s="2" t="str">
        <f t="shared" si="7"/>
        <v>1965</v>
      </c>
      <c r="H467" t="s">
        <v>121</v>
      </c>
      <c r="I467" t="str">
        <f>VLOOKUP(RawData!H467,PadCountry[],2)</f>
        <v>United States</v>
      </c>
      <c r="J467" t="str">
        <f>VLOOKUP(I467,CountryGeoLoc[],3)</f>
        <v>37.09024</v>
      </c>
      <c r="K467" t="str">
        <f>VLOOKUP(I467,CountryGeoLoc[],4)</f>
        <v>-95.712891</v>
      </c>
    </row>
    <row r="468" spans="1:11" x14ac:dyDescent="0.3">
      <c r="A468" t="s">
        <v>1465</v>
      </c>
      <c r="B468" t="s">
        <v>8</v>
      </c>
      <c r="C468" t="s">
        <v>117</v>
      </c>
      <c r="D468" t="s">
        <v>281</v>
      </c>
      <c r="E468" t="s">
        <v>1466</v>
      </c>
      <c r="F468" t="s">
        <v>1467</v>
      </c>
      <c r="G468" s="2" t="str">
        <f t="shared" si="7"/>
        <v>1965</v>
      </c>
      <c r="H468" t="s">
        <v>22</v>
      </c>
      <c r="I468" t="str">
        <f>VLOOKUP(RawData!H468,PadCountry[],2)</f>
        <v>United States</v>
      </c>
      <c r="J468" t="str">
        <f>VLOOKUP(I468,CountryGeoLoc[],3)</f>
        <v>37.09024</v>
      </c>
      <c r="K468" t="str">
        <f>VLOOKUP(I468,CountryGeoLoc[],4)</f>
        <v>-95.712891</v>
      </c>
    </row>
    <row r="469" spans="1:11" x14ac:dyDescent="0.3">
      <c r="A469" t="s">
        <v>1468</v>
      </c>
      <c r="B469" t="s">
        <v>8</v>
      </c>
      <c r="C469" t="s">
        <v>117</v>
      </c>
      <c r="D469" t="s">
        <v>1210</v>
      </c>
      <c r="E469" t="s">
        <v>1469</v>
      </c>
      <c r="F469" t="s">
        <v>1470</v>
      </c>
      <c r="G469" s="2" t="str">
        <f t="shared" si="7"/>
        <v>1965</v>
      </c>
      <c r="H469" t="s">
        <v>1213</v>
      </c>
      <c r="I469" t="str">
        <f>VLOOKUP(RawData!H469,PadCountry[],2)</f>
        <v>United States</v>
      </c>
      <c r="J469" t="str">
        <f>VLOOKUP(I469,CountryGeoLoc[],3)</f>
        <v>37.09024</v>
      </c>
      <c r="K469" t="str">
        <f>VLOOKUP(I469,CountryGeoLoc[],4)</f>
        <v>-95.712891</v>
      </c>
    </row>
    <row r="470" spans="1:11" x14ac:dyDescent="0.3">
      <c r="A470" t="s">
        <v>1471</v>
      </c>
      <c r="B470" t="s">
        <v>8</v>
      </c>
      <c r="C470" t="s">
        <v>117</v>
      </c>
      <c r="D470" t="s">
        <v>1224</v>
      </c>
      <c r="E470" t="s">
        <v>1472</v>
      </c>
      <c r="F470" t="s">
        <v>1473</v>
      </c>
      <c r="G470" s="2" t="str">
        <f t="shared" si="7"/>
        <v>1965</v>
      </c>
      <c r="H470" t="s">
        <v>63</v>
      </c>
      <c r="I470" t="str">
        <f>VLOOKUP(RawData!H470,PadCountry[],2)</f>
        <v>United States</v>
      </c>
      <c r="J470" t="str">
        <f>VLOOKUP(I470,CountryGeoLoc[],3)</f>
        <v>37.09024</v>
      </c>
      <c r="K470" t="str">
        <f>VLOOKUP(I470,CountryGeoLoc[],4)</f>
        <v>-95.712891</v>
      </c>
    </row>
    <row r="471" spans="1:11" x14ac:dyDescent="0.3">
      <c r="A471" t="s">
        <v>1474</v>
      </c>
      <c r="B471" t="s">
        <v>8</v>
      </c>
      <c r="C471" t="s">
        <v>117</v>
      </c>
      <c r="D471" t="s">
        <v>281</v>
      </c>
      <c r="E471" t="s">
        <v>1475</v>
      </c>
      <c r="F471" t="s">
        <v>1476</v>
      </c>
      <c r="G471" s="2" t="str">
        <f t="shared" si="7"/>
        <v>1965</v>
      </c>
      <c r="H471" t="s">
        <v>22</v>
      </c>
      <c r="I471" t="str">
        <f>VLOOKUP(RawData!H471,PadCountry[],2)</f>
        <v>United States</v>
      </c>
      <c r="J471" t="str">
        <f>VLOOKUP(I471,CountryGeoLoc[],3)</f>
        <v>37.09024</v>
      </c>
      <c r="K471" t="str">
        <f>VLOOKUP(I471,CountryGeoLoc[],4)</f>
        <v>-95.712891</v>
      </c>
    </row>
    <row r="472" spans="1:11" x14ac:dyDescent="0.3">
      <c r="A472" t="s">
        <v>1477</v>
      </c>
      <c r="B472" t="s">
        <v>18</v>
      </c>
      <c r="C472" t="s">
        <v>9</v>
      </c>
      <c r="D472" t="s">
        <v>297</v>
      </c>
      <c r="E472" t="s">
        <v>1478</v>
      </c>
      <c r="F472" t="s">
        <v>1479</v>
      </c>
      <c r="G472" s="2" t="str">
        <f t="shared" si="7"/>
        <v>1965</v>
      </c>
      <c r="H472" t="s">
        <v>13</v>
      </c>
      <c r="I472" t="str">
        <f>VLOOKUP(RawData!H472,PadCountry[],2)</f>
        <v>Kazakhstan</v>
      </c>
      <c r="J472" t="str">
        <f>VLOOKUP(I472,CountryGeoLoc[],3)</f>
        <v>48.019573</v>
      </c>
      <c r="K472" t="str">
        <f>VLOOKUP(I472,CountryGeoLoc[],4)</f>
        <v>66.923684</v>
      </c>
    </row>
    <row r="473" spans="1:11" x14ac:dyDescent="0.3">
      <c r="A473" t="s">
        <v>1480</v>
      </c>
      <c r="B473" t="s">
        <v>8</v>
      </c>
      <c r="C473" t="s">
        <v>9</v>
      </c>
      <c r="D473" t="s">
        <v>995</v>
      </c>
      <c r="E473" t="s">
        <v>1481</v>
      </c>
      <c r="F473" t="s">
        <v>1482</v>
      </c>
      <c r="G473" s="2" t="str">
        <f t="shared" si="7"/>
        <v>1965</v>
      </c>
      <c r="H473" t="s">
        <v>987</v>
      </c>
      <c r="I473" t="str">
        <f>VLOOKUP(RawData!H473,PadCountry[],2)</f>
        <v>Kazakhstan</v>
      </c>
      <c r="J473" t="str">
        <f>VLOOKUP(I473,CountryGeoLoc[],3)</f>
        <v>48.019573</v>
      </c>
      <c r="K473" t="str">
        <f>VLOOKUP(I473,CountryGeoLoc[],4)</f>
        <v>66.923684</v>
      </c>
    </row>
    <row r="474" spans="1:11" x14ac:dyDescent="0.3">
      <c r="A474" t="s">
        <v>1483</v>
      </c>
      <c r="B474" t="s">
        <v>8</v>
      </c>
      <c r="C474" t="s">
        <v>9</v>
      </c>
      <c r="D474" t="s">
        <v>297</v>
      </c>
      <c r="E474" t="s">
        <v>1484</v>
      </c>
      <c r="F474" t="s">
        <v>1485</v>
      </c>
      <c r="G474" s="2" t="str">
        <f t="shared" si="7"/>
        <v>1965</v>
      </c>
      <c r="H474" t="s">
        <v>13</v>
      </c>
      <c r="I474" t="str">
        <f>VLOOKUP(RawData!H474,PadCountry[],2)</f>
        <v>Kazakhstan</v>
      </c>
      <c r="J474" t="str">
        <f>VLOOKUP(I474,CountryGeoLoc[],3)</f>
        <v>48.019573</v>
      </c>
      <c r="K474" t="str">
        <f>VLOOKUP(I474,CountryGeoLoc[],4)</f>
        <v>66.923684</v>
      </c>
    </row>
    <row r="475" spans="1:11" x14ac:dyDescent="0.3">
      <c r="A475" t="s">
        <v>1486</v>
      </c>
      <c r="B475" t="s">
        <v>8</v>
      </c>
      <c r="C475" t="s">
        <v>117</v>
      </c>
      <c r="D475" t="s">
        <v>1210</v>
      </c>
      <c r="E475" t="s">
        <v>1487</v>
      </c>
      <c r="F475" t="s">
        <v>1488</v>
      </c>
      <c r="G475" s="2" t="str">
        <f t="shared" si="7"/>
        <v>1965</v>
      </c>
      <c r="H475" t="s">
        <v>1213</v>
      </c>
      <c r="I475" t="str">
        <f>VLOOKUP(RawData!H475,PadCountry[],2)</f>
        <v>United States</v>
      </c>
      <c r="J475" t="str">
        <f>VLOOKUP(I475,CountryGeoLoc[],3)</f>
        <v>37.09024</v>
      </c>
      <c r="K475" t="str">
        <f>VLOOKUP(I475,CountryGeoLoc[],4)</f>
        <v>-95.712891</v>
      </c>
    </row>
    <row r="476" spans="1:11" x14ac:dyDescent="0.3">
      <c r="A476" t="s">
        <v>1489</v>
      </c>
      <c r="B476" t="s">
        <v>8</v>
      </c>
      <c r="C476" t="s">
        <v>100</v>
      </c>
      <c r="D476" t="s">
        <v>903</v>
      </c>
      <c r="E476" t="s">
        <v>1490</v>
      </c>
      <c r="F476" t="s">
        <v>1491</v>
      </c>
      <c r="G476" s="2" t="str">
        <f t="shared" si="7"/>
        <v>1965</v>
      </c>
      <c r="H476" t="s">
        <v>1359</v>
      </c>
      <c r="I476" t="str">
        <f>VLOOKUP(RawData!H476,PadCountry[],2)</f>
        <v>United States</v>
      </c>
      <c r="J476" t="str">
        <f>VLOOKUP(I476,CountryGeoLoc[],3)</f>
        <v>37.09024</v>
      </c>
      <c r="K476" t="str">
        <f>VLOOKUP(I476,CountryGeoLoc[],4)</f>
        <v>-95.712891</v>
      </c>
    </row>
    <row r="477" spans="1:11" x14ac:dyDescent="0.3">
      <c r="A477" t="s">
        <v>1492</v>
      </c>
      <c r="B477" t="s">
        <v>8</v>
      </c>
      <c r="C477" t="s">
        <v>117</v>
      </c>
      <c r="D477" t="s">
        <v>812</v>
      </c>
      <c r="E477" t="s">
        <v>1493</v>
      </c>
      <c r="F477" t="s">
        <v>1494</v>
      </c>
      <c r="G477" s="2" t="str">
        <f t="shared" si="7"/>
        <v>1965</v>
      </c>
      <c r="H477" t="s">
        <v>303</v>
      </c>
      <c r="I477" t="str">
        <f>VLOOKUP(RawData!H477,PadCountry[],2)</f>
        <v>United States</v>
      </c>
      <c r="J477" t="str">
        <f>VLOOKUP(I477,CountryGeoLoc[],3)</f>
        <v>37.09024</v>
      </c>
      <c r="K477" t="str">
        <f>VLOOKUP(I477,CountryGeoLoc[],4)</f>
        <v>-95.712891</v>
      </c>
    </row>
    <row r="478" spans="1:11" x14ac:dyDescent="0.3">
      <c r="A478" t="s">
        <v>1075</v>
      </c>
      <c r="B478" t="s">
        <v>8</v>
      </c>
      <c r="C478" t="s">
        <v>100</v>
      </c>
      <c r="D478" t="s">
        <v>1076</v>
      </c>
      <c r="E478" t="s">
        <v>1077</v>
      </c>
      <c r="F478" t="s">
        <v>1495</v>
      </c>
      <c r="G478" s="2" t="str">
        <f t="shared" si="7"/>
        <v>1965</v>
      </c>
      <c r="H478" t="s">
        <v>402</v>
      </c>
      <c r="I478" t="str">
        <f>VLOOKUP(RawData!H478,PadCountry[],2)</f>
        <v>United States</v>
      </c>
      <c r="J478" t="str">
        <f>VLOOKUP(I478,CountryGeoLoc[],3)</f>
        <v>37.09024</v>
      </c>
      <c r="K478" t="str">
        <f>VLOOKUP(I478,CountryGeoLoc[],4)</f>
        <v>-95.712891</v>
      </c>
    </row>
    <row r="479" spans="1:11" x14ac:dyDescent="0.3">
      <c r="A479" t="s">
        <v>1496</v>
      </c>
      <c r="B479" t="s">
        <v>8</v>
      </c>
      <c r="C479" t="s">
        <v>117</v>
      </c>
      <c r="D479" t="s">
        <v>1247</v>
      </c>
      <c r="E479" t="s">
        <v>1497</v>
      </c>
      <c r="F479" t="s">
        <v>1498</v>
      </c>
      <c r="G479" s="2" t="str">
        <f t="shared" si="7"/>
        <v>1965</v>
      </c>
      <c r="H479" t="s">
        <v>1250</v>
      </c>
      <c r="I479" t="str">
        <f>VLOOKUP(RawData!H479,PadCountry[],2)</f>
        <v>United States</v>
      </c>
      <c r="J479" t="str">
        <f>VLOOKUP(I479,CountryGeoLoc[],3)</f>
        <v>37.09024</v>
      </c>
      <c r="K479" t="str">
        <f>VLOOKUP(I479,CountryGeoLoc[],4)</f>
        <v>-95.712891</v>
      </c>
    </row>
    <row r="480" spans="1:11" x14ac:dyDescent="0.3">
      <c r="A480" t="s">
        <v>1499</v>
      </c>
      <c r="B480" t="s">
        <v>8</v>
      </c>
      <c r="C480" t="s">
        <v>9</v>
      </c>
      <c r="D480" t="s">
        <v>607</v>
      </c>
      <c r="E480" t="s">
        <v>1500</v>
      </c>
      <c r="F480" t="s">
        <v>1501</v>
      </c>
      <c r="G480" s="2" t="str">
        <f t="shared" si="7"/>
        <v>1965</v>
      </c>
      <c r="H480" t="s">
        <v>987</v>
      </c>
      <c r="I480" t="str">
        <f>VLOOKUP(RawData!H480,PadCountry[],2)</f>
        <v>Kazakhstan</v>
      </c>
      <c r="J480" t="str">
        <f>VLOOKUP(I480,CountryGeoLoc[],3)</f>
        <v>48.019573</v>
      </c>
      <c r="K480" t="str">
        <f>VLOOKUP(I480,CountryGeoLoc[],4)</f>
        <v>66.923684</v>
      </c>
    </row>
    <row r="481" spans="1:11" x14ac:dyDescent="0.3">
      <c r="A481" t="s">
        <v>1502</v>
      </c>
      <c r="B481" t="s">
        <v>8</v>
      </c>
      <c r="C481" t="s">
        <v>9</v>
      </c>
      <c r="D481" t="s">
        <v>297</v>
      </c>
      <c r="E481" t="s">
        <v>1503</v>
      </c>
      <c r="F481" t="s">
        <v>1504</v>
      </c>
      <c r="G481" s="2" t="str">
        <f t="shared" si="7"/>
        <v>1965</v>
      </c>
      <c r="H481" t="s">
        <v>13</v>
      </c>
      <c r="I481" t="str">
        <f>VLOOKUP(RawData!H481,PadCountry[],2)</f>
        <v>Kazakhstan</v>
      </c>
      <c r="J481" t="str">
        <f>VLOOKUP(I481,CountryGeoLoc[],3)</f>
        <v>48.019573</v>
      </c>
      <c r="K481" t="str">
        <f>VLOOKUP(I481,CountryGeoLoc[],4)</f>
        <v>66.923684</v>
      </c>
    </row>
    <row r="482" spans="1:11" x14ac:dyDescent="0.3">
      <c r="A482" t="s">
        <v>1505</v>
      </c>
      <c r="B482" t="s">
        <v>8</v>
      </c>
      <c r="C482" t="s">
        <v>117</v>
      </c>
      <c r="D482" t="s">
        <v>281</v>
      </c>
      <c r="E482" t="s">
        <v>1506</v>
      </c>
      <c r="F482" t="s">
        <v>1507</v>
      </c>
      <c r="G482" s="2" t="str">
        <f t="shared" si="7"/>
        <v>1965</v>
      </c>
      <c r="H482" t="s">
        <v>22</v>
      </c>
      <c r="I482" t="str">
        <f>VLOOKUP(RawData!H482,PadCountry[],2)</f>
        <v>United States</v>
      </c>
      <c r="J482" t="str">
        <f>VLOOKUP(I482,CountryGeoLoc[],3)</f>
        <v>37.09024</v>
      </c>
      <c r="K482" t="str">
        <f>VLOOKUP(I482,CountryGeoLoc[],4)</f>
        <v>-95.712891</v>
      </c>
    </row>
    <row r="483" spans="1:11" x14ac:dyDescent="0.3">
      <c r="A483" t="s">
        <v>1508</v>
      </c>
      <c r="B483" t="s">
        <v>8</v>
      </c>
      <c r="C483" t="s">
        <v>117</v>
      </c>
      <c r="D483" t="s">
        <v>812</v>
      </c>
      <c r="E483" t="s">
        <v>1509</v>
      </c>
      <c r="F483" t="s">
        <v>1510</v>
      </c>
      <c r="G483" s="2" t="str">
        <f t="shared" si="7"/>
        <v>1965</v>
      </c>
      <c r="H483" t="s">
        <v>121</v>
      </c>
      <c r="I483" t="str">
        <f>VLOOKUP(RawData!H483,PadCountry[],2)</f>
        <v>United States</v>
      </c>
      <c r="J483" t="str">
        <f>VLOOKUP(I483,CountryGeoLoc[],3)</f>
        <v>37.09024</v>
      </c>
      <c r="K483" t="str">
        <f>VLOOKUP(I483,CountryGeoLoc[],4)</f>
        <v>-95.712891</v>
      </c>
    </row>
    <row r="484" spans="1:11" x14ac:dyDescent="0.3">
      <c r="A484" t="s">
        <v>1511</v>
      </c>
      <c r="B484" t="s">
        <v>18</v>
      </c>
      <c r="C484" t="s">
        <v>100</v>
      </c>
      <c r="D484" t="s">
        <v>946</v>
      </c>
      <c r="E484" t="s">
        <v>1512</v>
      </c>
      <c r="F484" t="s">
        <v>1513</v>
      </c>
      <c r="G484" s="2" t="str">
        <f t="shared" si="7"/>
        <v>1965</v>
      </c>
      <c r="H484" t="s">
        <v>949</v>
      </c>
      <c r="I484" t="str">
        <f>VLOOKUP(RawData!H484,PadCountry[],2)</f>
        <v>United States</v>
      </c>
      <c r="J484" t="str">
        <f>VLOOKUP(I484,CountryGeoLoc[],3)</f>
        <v>37.09024</v>
      </c>
      <c r="K484" t="str">
        <f>VLOOKUP(I484,CountryGeoLoc[],4)</f>
        <v>-95.712891</v>
      </c>
    </row>
    <row r="485" spans="1:11" x14ac:dyDescent="0.3">
      <c r="A485" t="s">
        <v>1514</v>
      </c>
      <c r="B485" t="s">
        <v>8</v>
      </c>
      <c r="C485" t="s">
        <v>117</v>
      </c>
      <c r="D485" t="s">
        <v>1515</v>
      </c>
      <c r="E485" t="s">
        <v>1516</v>
      </c>
      <c r="F485" t="s">
        <v>1517</v>
      </c>
      <c r="G485" s="2" t="str">
        <f t="shared" si="7"/>
        <v>1965</v>
      </c>
      <c r="H485" t="s">
        <v>1379</v>
      </c>
      <c r="I485" t="str">
        <f>VLOOKUP(RawData!H485,PadCountry[],2)</f>
        <v>United States</v>
      </c>
      <c r="J485" t="str">
        <f>VLOOKUP(I485,CountryGeoLoc[],3)</f>
        <v>37.09024</v>
      </c>
      <c r="K485" t="str">
        <f>VLOOKUP(I485,CountryGeoLoc[],4)</f>
        <v>-95.712891</v>
      </c>
    </row>
    <row r="486" spans="1:11" x14ac:dyDescent="0.3">
      <c r="A486" t="s">
        <v>1518</v>
      </c>
      <c r="B486" t="s">
        <v>8</v>
      </c>
      <c r="C486" t="s">
        <v>117</v>
      </c>
      <c r="D486" t="s">
        <v>1113</v>
      </c>
      <c r="E486" t="s">
        <v>1519</v>
      </c>
      <c r="F486" t="s">
        <v>1520</v>
      </c>
      <c r="G486" s="2" t="str">
        <f t="shared" si="7"/>
        <v>1965</v>
      </c>
      <c r="H486" t="s">
        <v>287</v>
      </c>
      <c r="I486" t="str">
        <f>VLOOKUP(RawData!H486,PadCountry[],2)</f>
        <v>United States</v>
      </c>
      <c r="J486" t="str">
        <f>VLOOKUP(I486,CountryGeoLoc[],3)</f>
        <v>37.09024</v>
      </c>
      <c r="K486" t="str">
        <f>VLOOKUP(I486,CountryGeoLoc[],4)</f>
        <v>-95.712891</v>
      </c>
    </row>
    <row r="487" spans="1:11" x14ac:dyDescent="0.3">
      <c r="A487" t="s">
        <v>1521</v>
      </c>
      <c r="B487" t="s">
        <v>8</v>
      </c>
      <c r="C487" t="s">
        <v>100</v>
      </c>
      <c r="D487" t="s">
        <v>475</v>
      </c>
      <c r="E487" t="s">
        <v>1522</v>
      </c>
      <c r="F487" t="s">
        <v>1523</v>
      </c>
      <c r="G487" s="2" t="str">
        <f t="shared" si="7"/>
        <v>1965</v>
      </c>
      <c r="H487" t="s">
        <v>1050</v>
      </c>
      <c r="I487" t="str">
        <f>VLOOKUP(RawData!H487,PadCountry[],2)</f>
        <v>United States</v>
      </c>
      <c r="J487" t="str">
        <f>VLOOKUP(I487,CountryGeoLoc[],3)</f>
        <v>37.09024</v>
      </c>
      <c r="K487" t="str">
        <f>VLOOKUP(I487,CountryGeoLoc[],4)</f>
        <v>-95.712891</v>
      </c>
    </row>
    <row r="488" spans="1:11" x14ac:dyDescent="0.3">
      <c r="A488" t="s">
        <v>1524</v>
      </c>
      <c r="B488" t="s">
        <v>8</v>
      </c>
      <c r="C488" t="s">
        <v>9</v>
      </c>
      <c r="D488" t="s">
        <v>995</v>
      </c>
      <c r="E488" t="s">
        <v>1525</v>
      </c>
      <c r="F488" t="s">
        <v>1526</v>
      </c>
      <c r="G488" s="2" t="str">
        <f t="shared" si="7"/>
        <v>1965</v>
      </c>
      <c r="H488" t="s">
        <v>987</v>
      </c>
      <c r="I488" t="str">
        <f>VLOOKUP(RawData!H488,PadCountry[],2)</f>
        <v>Kazakhstan</v>
      </c>
      <c r="J488" t="str">
        <f>VLOOKUP(I488,CountryGeoLoc[],3)</f>
        <v>48.019573</v>
      </c>
      <c r="K488" t="str">
        <f>VLOOKUP(I488,CountryGeoLoc[],4)</f>
        <v>66.923684</v>
      </c>
    </row>
    <row r="489" spans="1:11" x14ac:dyDescent="0.3">
      <c r="A489" t="s">
        <v>1527</v>
      </c>
      <c r="B489" t="s">
        <v>8</v>
      </c>
      <c r="C489" t="s">
        <v>117</v>
      </c>
      <c r="D489" t="s">
        <v>1210</v>
      </c>
      <c r="E489" t="s">
        <v>1528</v>
      </c>
      <c r="F489" t="s">
        <v>1529</v>
      </c>
      <c r="G489" s="2" t="str">
        <f t="shared" si="7"/>
        <v>1965</v>
      </c>
      <c r="H489" t="s">
        <v>1213</v>
      </c>
      <c r="I489" t="str">
        <f>VLOOKUP(RawData!H489,PadCountry[],2)</f>
        <v>United States</v>
      </c>
      <c r="J489" t="str">
        <f>VLOOKUP(I489,CountryGeoLoc[],3)</f>
        <v>37.09024</v>
      </c>
      <c r="K489" t="str">
        <f>VLOOKUP(I489,CountryGeoLoc[],4)</f>
        <v>-95.712891</v>
      </c>
    </row>
    <row r="490" spans="1:11" x14ac:dyDescent="0.3">
      <c r="A490" t="s">
        <v>1530</v>
      </c>
      <c r="B490" t="s">
        <v>18</v>
      </c>
      <c r="C490" t="s">
        <v>117</v>
      </c>
      <c r="D490" t="s">
        <v>1113</v>
      </c>
      <c r="E490" t="s">
        <v>1531</v>
      </c>
      <c r="F490" t="s">
        <v>1532</v>
      </c>
      <c r="G490" s="2" t="str">
        <f t="shared" si="7"/>
        <v>1965</v>
      </c>
      <c r="H490" t="s">
        <v>1386</v>
      </c>
      <c r="I490" t="str">
        <f>VLOOKUP(RawData!H490,PadCountry[],2)</f>
        <v>United States</v>
      </c>
      <c r="J490" t="str">
        <f>VLOOKUP(I490,CountryGeoLoc[],3)</f>
        <v>37.09024</v>
      </c>
      <c r="K490" t="str">
        <f>VLOOKUP(I490,CountryGeoLoc[],4)</f>
        <v>-95.712891</v>
      </c>
    </row>
    <row r="491" spans="1:11" x14ac:dyDescent="0.3">
      <c r="A491" t="s">
        <v>1533</v>
      </c>
      <c r="B491" t="s">
        <v>8</v>
      </c>
      <c r="C491" t="s">
        <v>117</v>
      </c>
      <c r="D491" t="s">
        <v>999</v>
      </c>
      <c r="E491" t="s">
        <v>1534</v>
      </c>
      <c r="F491" t="s">
        <v>1535</v>
      </c>
      <c r="G491" s="2" t="str">
        <f t="shared" si="7"/>
        <v>1965</v>
      </c>
      <c r="H491" t="s">
        <v>229</v>
      </c>
      <c r="I491" t="str">
        <f>VLOOKUP(RawData!H491,PadCountry[],2)</f>
        <v>United States</v>
      </c>
      <c r="J491" t="str">
        <f>VLOOKUP(I491,CountryGeoLoc[],3)</f>
        <v>37.09024</v>
      </c>
      <c r="K491" t="str">
        <f>VLOOKUP(I491,CountryGeoLoc[],4)</f>
        <v>-95.712891</v>
      </c>
    </row>
    <row r="492" spans="1:11" x14ac:dyDescent="0.3">
      <c r="A492" t="s">
        <v>1536</v>
      </c>
      <c r="B492" t="s">
        <v>8</v>
      </c>
      <c r="C492" t="s">
        <v>100</v>
      </c>
      <c r="D492" t="s">
        <v>1105</v>
      </c>
      <c r="E492" t="s">
        <v>1537</v>
      </c>
      <c r="F492" t="s">
        <v>1538</v>
      </c>
      <c r="G492" s="2" t="str">
        <f t="shared" si="7"/>
        <v>1965</v>
      </c>
      <c r="H492" t="s">
        <v>1108</v>
      </c>
      <c r="I492" t="str">
        <f>VLOOKUP(RawData!H492,PadCountry[],2)</f>
        <v>United States</v>
      </c>
      <c r="J492" t="str">
        <f>VLOOKUP(I492,CountryGeoLoc[],3)</f>
        <v>37.09024</v>
      </c>
      <c r="K492" t="str">
        <f>VLOOKUP(I492,CountryGeoLoc[],4)</f>
        <v>-95.712891</v>
      </c>
    </row>
    <row r="493" spans="1:11" x14ac:dyDescent="0.3">
      <c r="A493" t="s">
        <v>1539</v>
      </c>
      <c r="B493" t="s">
        <v>8</v>
      </c>
      <c r="C493" t="s">
        <v>9</v>
      </c>
      <c r="D493" t="s">
        <v>297</v>
      </c>
      <c r="E493" t="s">
        <v>1540</v>
      </c>
      <c r="F493" t="s">
        <v>1541</v>
      </c>
      <c r="G493" s="2" t="str">
        <f t="shared" si="7"/>
        <v>1965</v>
      </c>
      <c r="H493" t="s">
        <v>13</v>
      </c>
      <c r="I493" t="str">
        <f>VLOOKUP(RawData!H493,PadCountry[],2)</f>
        <v>Kazakhstan</v>
      </c>
      <c r="J493" t="str">
        <f>VLOOKUP(I493,CountryGeoLoc[],3)</f>
        <v>48.019573</v>
      </c>
      <c r="K493" t="str">
        <f>VLOOKUP(I493,CountryGeoLoc[],4)</f>
        <v>66.923684</v>
      </c>
    </row>
    <row r="494" spans="1:11" x14ac:dyDescent="0.3">
      <c r="A494" t="s">
        <v>1542</v>
      </c>
      <c r="B494" t="s">
        <v>8</v>
      </c>
      <c r="C494" t="s">
        <v>117</v>
      </c>
      <c r="D494" t="s">
        <v>281</v>
      </c>
      <c r="E494" t="s">
        <v>1543</v>
      </c>
      <c r="F494" t="s">
        <v>1544</v>
      </c>
      <c r="G494" s="2" t="str">
        <f t="shared" si="7"/>
        <v>1965</v>
      </c>
      <c r="H494" t="s">
        <v>22</v>
      </c>
      <c r="I494" t="str">
        <f>VLOOKUP(RawData!H494,PadCountry[],2)</f>
        <v>United States</v>
      </c>
      <c r="J494" t="str">
        <f>VLOOKUP(I494,CountryGeoLoc[],3)</f>
        <v>37.09024</v>
      </c>
      <c r="K494" t="str">
        <f>VLOOKUP(I494,CountryGeoLoc[],4)</f>
        <v>-95.712891</v>
      </c>
    </row>
    <row r="495" spans="1:11" x14ac:dyDescent="0.3">
      <c r="A495" t="s">
        <v>1545</v>
      </c>
      <c r="B495" t="s">
        <v>8</v>
      </c>
      <c r="C495" t="s">
        <v>117</v>
      </c>
      <c r="D495" t="s">
        <v>812</v>
      </c>
      <c r="E495" t="s">
        <v>1546</v>
      </c>
      <c r="F495" t="s">
        <v>1547</v>
      </c>
      <c r="G495" s="2" t="str">
        <f t="shared" si="7"/>
        <v>1965</v>
      </c>
      <c r="H495" t="s">
        <v>139</v>
      </c>
      <c r="I495" t="str">
        <f>VLOOKUP(RawData!H495,PadCountry[],2)</f>
        <v>United States</v>
      </c>
      <c r="J495" t="str">
        <f>VLOOKUP(I495,CountryGeoLoc[],3)</f>
        <v>37.09024</v>
      </c>
      <c r="K495" t="str">
        <f>VLOOKUP(I495,CountryGeoLoc[],4)</f>
        <v>-95.712891</v>
      </c>
    </row>
    <row r="496" spans="1:11" x14ac:dyDescent="0.3">
      <c r="A496" t="s">
        <v>1548</v>
      </c>
      <c r="B496" t="s">
        <v>8</v>
      </c>
      <c r="C496" t="s">
        <v>9</v>
      </c>
      <c r="D496" t="s">
        <v>607</v>
      </c>
      <c r="E496" t="s">
        <v>1549</v>
      </c>
      <c r="F496" t="s">
        <v>1550</v>
      </c>
      <c r="G496" s="2" t="str">
        <f t="shared" si="7"/>
        <v>1965</v>
      </c>
      <c r="H496" t="s">
        <v>987</v>
      </c>
      <c r="I496" t="str">
        <f>VLOOKUP(RawData!H496,PadCountry[],2)</f>
        <v>Kazakhstan</v>
      </c>
      <c r="J496" t="str">
        <f>VLOOKUP(I496,CountryGeoLoc[],3)</f>
        <v>48.019573</v>
      </c>
      <c r="K496" t="str">
        <f>VLOOKUP(I496,CountryGeoLoc[],4)</f>
        <v>66.923684</v>
      </c>
    </row>
    <row r="497" spans="1:11" x14ac:dyDescent="0.3">
      <c r="A497" t="s">
        <v>1551</v>
      </c>
      <c r="B497" t="s">
        <v>8</v>
      </c>
      <c r="C497" t="s">
        <v>117</v>
      </c>
      <c r="D497" t="s">
        <v>1552</v>
      </c>
      <c r="E497" t="s">
        <v>1553</v>
      </c>
      <c r="F497" t="s">
        <v>1554</v>
      </c>
      <c r="G497" s="2" t="str">
        <f t="shared" si="7"/>
        <v>1965</v>
      </c>
      <c r="H497" t="s">
        <v>1555</v>
      </c>
      <c r="I497" t="str">
        <f>VLOOKUP(RawData!H497,PadCountry[],2)</f>
        <v>United States</v>
      </c>
      <c r="J497" t="str">
        <f>VLOOKUP(I497,CountryGeoLoc[],3)</f>
        <v>37.09024</v>
      </c>
      <c r="K497" t="str">
        <f>VLOOKUP(I497,CountryGeoLoc[],4)</f>
        <v>-95.712891</v>
      </c>
    </row>
    <row r="498" spans="1:11" x14ac:dyDescent="0.3">
      <c r="A498" t="s">
        <v>1556</v>
      </c>
      <c r="B498" t="s">
        <v>8</v>
      </c>
      <c r="C498" t="s">
        <v>117</v>
      </c>
      <c r="D498" t="s">
        <v>226</v>
      </c>
      <c r="E498" t="s">
        <v>1557</v>
      </c>
      <c r="F498" t="s">
        <v>1558</v>
      </c>
      <c r="G498" s="2" t="str">
        <f t="shared" si="7"/>
        <v>1965</v>
      </c>
      <c r="H498" t="s">
        <v>422</v>
      </c>
      <c r="I498" t="str">
        <f>VLOOKUP(RawData!H498,PadCountry[],2)</f>
        <v>United States</v>
      </c>
      <c r="J498" t="str">
        <f>VLOOKUP(I498,CountryGeoLoc[],3)</f>
        <v>37.09024</v>
      </c>
      <c r="K498" t="str">
        <f>VLOOKUP(I498,CountryGeoLoc[],4)</f>
        <v>-95.712891</v>
      </c>
    </row>
    <row r="499" spans="1:11" x14ac:dyDescent="0.3">
      <c r="A499" t="s">
        <v>1559</v>
      </c>
      <c r="B499" t="s">
        <v>8</v>
      </c>
      <c r="C499" t="s">
        <v>9</v>
      </c>
      <c r="D499" t="s">
        <v>995</v>
      </c>
      <c r="E499" t="s">
        <v>1560</v>
      </c>
      <c r="F499" t="s">
        <v>1561</v>
      </c>
      <c r="G499" s="2" t="str">
        <f t="shared" si="7"/>
        <v>1965</v>
      </c>
      <c r="H499" t="s">
        <v>13</v>
      </c>
      <c r="I499" t="str">
        <f>VLOOKUP(RawData!H499,PadCountry[],2)</f>
        <v>Kazakhstan</v>
      </c>
      <c r="J499" t="str">
        <f>VLOOKUP(I499,CountryGeoLoc[],3)</f>
        <v>48.019573</v>
      </c>
      <c r="K499" t="str">
        <f>VLOOKUP(I499,CountryGeoLoc[],4)</f>
        <v>66.923684</v>
      </c>
    </row>
    <row r="500" spans="1:11" x14ac:dyDescent="0.3">
      <c r="A500" t="s">
        <v>1562</v>
      </c>
      <c r="B500" t="s">
        <v>8</v>
      </c>
      <c r="C500" t="s">
        <v>117</v>
      </c>
      <c r="D500" t="s">
        <v>1210</v>
      </c>
      <c r="E500" t="s">
        <v>1563</v>
      </c>
      <c r="F500" t="s">
        <v>1564</v>
      </c>
      <c r="G500" s="2" t="str">
        <f t="shared" si="7"/>
        <v>1965</v>
      </c>
      <c r="H500" t="s">
        <v>1213</v>
      </c>
      <c r="I500" t="str">
        <f>VLOOKUP(RawData!H500,PadCountry[],2)</f>
        <v>United States</v>
      </c>
      <c r="J500" t="str">
        <f>VLOOKUP(I500,CountryGeoLoc[],3)</f>
        <v>37.09024</v>
      </c>
      <c r="K500" t="str">
        <f>VLOOKUP(I500,CountryGeoLoc[],4)</f>
        <v>-95.712891</v>
      </c>
    </row>
    <row r="501" spans="1:11" x14ac:dyDescent="0.3">
      <c r="A501" t="s">
        <v>1565</v>
      </c>
      <c r="B501" t="s">
        <v>8</v>
      </c>
      <c r="C501" t="s">
        <v>117</v>
      </c>
      <c r="D501" t="s">
        <v>636</v>
      </c>
      <c r="E501" t="s">
        <v>1566</v>
      </c>
      <c r="F501" t="s">
        <v>1567</v>
      </c>
      <c r="G501" s="2" t="str">
        <f t="shared" si="7"/>
        <v>1965</v>
      </c>
      <c r="H501" t="s">
        <v>639</v>
      </c>
      <c r="I501" t="str">
        <f>VLOOKUP(RawData!H501,PadCountry[],2)</f>
        <v>United States</v>
      </c>
      <c r="J501" t="str">
        <f>VLOOKUP(I501,CountryGeoLoc[],3)</f>
        <v>37.09024</v>
      </c>
      <c r="K501" t="str">
        <f>VLOOKUP(I501,CountryGeoLoc[],4)</f>
        <v>-95.712891</v>
      </c>
    </row>
    <row r="502" spans="1:11" x14ac:dyDescent="0.3">
      <c r="A502" t="s">
        <v>1568</v>
      </c>
      <c r="B502" t="s">
        <v>8</v>
      </c>
      <c r="C502" t="s">
        <v>117</v>
      </c>
      <c r="D502" t="s">
        <v>999</v>
      </c>
      <c r="E502" t="s">
        <v>1569</v>
      </c>
      <c r="F502" t="s">
        <v>1570</v>
      </c>
      <c r="G502" s="2" t="str">
        <f t="shared" si="7"/>
        <v>1965</v>
      </c>
      <c r="H502" t="s">
        <v>229</v>
      </c>
      <c r="I502" t="str">
        <f>VLOOKUP(RawData!H502,PadCountry[],2)</f>
        <v>United States</v>
      </c>
      <c r="J502" t="str">
        <f>VLOOKUP(I502,CountryGeoLoc[],3)</f>
        <v>37.09024</v>
      </c>
      <c r="K502" t="str">
        <f>VLOOKUP(I502,CountryGeoLoc[],4)</f>
        <v>-95.712891</v>
      </c>
    </row>
    <row r="503" spans="1:11" x14ac:dyDescent="0.3">
      <c r="A503" t="s">
        <v>1571</v>
      </c>
      <c r="B503" t="s">
        <v>8</v>
      </c>
      <c r="C503" t="s">
        <v>9</v>
      </c>
      <c r="D503" t="s">
        <v>481</v>
      </c>
      <c r="E503" t="s">
        <v>1572</v>
      </c>
      <c r="F503" t="s">
        <v>1573</v>
      </c>
      <c r="G503" s="2" t="str">
        <f t="shared" si="7"/>
        <v>1965</v>
      </c>
      <c r="H503" t="s">
        <v>1336</v>
      </c>
      <c r="I503" t="str">
        <f>VLOOKUP(RawData!H503,PadCountry[],2)</f>
        <v>Russia</v>
      </c>
      <c r="J503" t="str">
        <f>VLOOKUP(I503,CountryGeoLoc[],3)</f>
        <v>61.52401</v>
      </c>
      <c r="K503" t="str">
        <f>VLOOKUP(I503,CountryGeoLoc[],4)</f>
        <v>105.318756</v>
      </c>
    </row>
    <row r="504" spans="1:11" x14ac:dyDescent="0.3">
      <c r="A504" t="s">
        <v>1574</v>
      </c>
      <c r="B504" t="s">
        <v>18</v>
      </c>
      <c r="C504" t="s">
        <v>117</v>
      </c>
      <c r="D504" t="s">
        <v>1210</v>
      </c>
      <c r="E504" t="s">
        <v>1575</v>
      </c>
      <c r="F504" t="s">
        <v>1576</v>
      </c>
      <c r="G504" s="2" t="str">
        <f t="shared" si="7"/>
        <v>1965</v>
      </c>
      <c r="H504" t="s">
        <v>1213</v>
      </c>
      <c r="I504" t="str">
        <f>VLOOKUP(RawData!H504,PadCountry[],2)</f>
        <v>United States</v>
      </c>
      <c r="J504" t="str">
        <f>VLOOKUP(I504,CountryGeoLoc[],3)</f>
        <v>37.09024</v>
      </c>
      <c r="K504" t="str">
        <f>VLOOKUP(I504,CountryGeoLoc[],4)</f>
        <v>-95.712891</v>
      </c>
    </row>
    <row r="505" spans="1:11" x14ac:dyDescent="0.3">
      <c r="A505" t="s">
        <v>1577</v>
      </c>
      <c r="B505" t="s">
        <v>18</v>
      </c>
      <c r="C505" t="s">
        <v>9</v>
      </c>
      <c r="D505" t="s">
        <v>607</v>
      </c>
      <c r="E505" t="s">
        <v>1578</v>
      </c>
      <c r="F505" t="s">
        <v>1579</v>
      </c>
      <c r="G505" s="2" t="str">
        <f t="shared" si="7"/>
        <v>1965</v>
      </c>
      <c r="H505" t="s">
        <v>987</v>
      </c>
      <c r="I505" t="str">
        <f>VLOOKUP(RawData!H505,PadCountry[],2)</f>
        <v>Kazakhstan</v>
      </c>
      <c r="J505" t="str">
        <f>VLOOKUP(I505,CountryGeoLoc[],3)</f>
        <v>48.019573</v>
      </c>
      <c r="K505" t="str">
        <f>VLOOKUP(I505,CountryGeoLoc[],4)</f>
        <v>66.923684</v>
      </c>
    </row>
    <row r="506" spans="1:11" x14ac:dyDescent="0.3">
      <c r="A506" t="s">
        <v>1580</v>
      </c>
      <c r="B506" t="s">
        <v>8</v>
      </c>
      <c r="C506" t="s">
        <v>9</v>
      </c>
      <c r="D506" t="s">
        <v>1219</v>
      </c>
      <c r="E506" t="s">
        <v>1581</v>
      </c>
      <c r="F506" t="s">
        <v>1582</v>
      </c>
      <c r="G506" s="2" t="str">
        <f t="shared" si="7"/>
        <v>1965</v>
      </c>
      <c r="H506" t="s">
        <v>1222</v>
      </c>
      <c r="I506" t="str">
        <f>VLOOKUP(RawData!H506,PadCountry[],2)</f>
        <v>Kazakhstan</v>
      </c>
      <c r="J506" t="str">
        <f>VLOOKUP(I506,CountryGeoLoc[],3)</f>
        <v>48.019573</v>
      </c>
      <c r="K506" t="str">
        <f>VLOOKUP(I506,CountryGeoLoc[],4)</f>
        <v>66.923684</v>
      </c>
    </row>
    <row r="507" spans="1:11" x14ac:dyDescent="0.3">
      <c r="A507" t="s">
        <v>1583</v>
      </c>
      <c r="B507" t="s">
        <v>8</v>
      </c>
      <c r="C507" t="s">
        <v>9</v>
      </c>
      <c r="D507" t="s">
        <v>1584</v>
      </c>
      <c r="E507" t="s">
        <v>1585</v>
      </c>
      <c r="F507" t="s">
        <v>1586</v>
      </c>
      <c r="G507" s="2" t="str">
        <f t="shared" si="7"/>
        <v>1965</v>
      </c>
      <c r="H507" t="s">
        <v>1587</v>
      </c>
      <c r="I507" t="str">
        <f>VLOOKUP(RawData!H507,PadCountry[],2)</f>
        <v>Kazakhstan</v>
      </c>
      <c r="J507" t="str">
        <f>VLOOKUP(I507,CountryGeoLoc[],3)</f>
        <v>48.019573</v>
      </c>
      <c r="K507" t="str">
        <f>VLOOKUP(I507,CountryGeoLoc[],4)</f>
        <v>66.923684</v>
      </c>
    </row>
    <row r="508" spans="1:11" x14ac:dyDescent="0.3">
      <c r="A508" t="s">
        <v>1588</v>
      </c>
      <c r="B508" t="s">
        <v>8</v>
      </c>
      <c r="C508" t="s">
        <v>117</v>
      </c>
      <c r="D508" t="s">
        <v>812</v>
      </c>
      <c r="E508" t="s">
        <v>1589</v>
      </c>
      <c r="F508" t="s">
        <v>1590</v>
      </c>
      <c r="G508" s="2" t="str">
        <f t="shared" si="7"/>
        <v>1965</v>
      </c>
      <c r="H508" t="s">
        <v>682</v>
      </c>
      <c r="I508" t="str">
        <f>VLOOKUP(RawData!H508,PadCountry[],2)</f>
        <v>United States</v>
      </c>
      <c r="J508" t="str">
        <f>VLOOKUP(I508,CountryGeoLoc[],3)</f>
        <v>37.09024</v>
      </c>
      <c r="K508" t="str">
        <f>VLOOKUP(I508,CountryGeoLoc[],4)</f>
        <v>-95.712891</v>
      </c>
    </row>
    <row r="509" spans="1:11" x14ac:dyDescent="0.3">
      <c r="A509" t="s">
        <v>1591</v>
      </c>
      <c r="B509" t="s">
        <v>8</v>
      </c>
      <c r="C509" t="s">
        <v>9</v>
      </c>
      <c r="D509" t="s">
        <v>297</v>
      </c>
      <c r="E509" t="s">
        <v>1592</v>
      </c>
      <c r="F509" t="s">
        <v>1593</v>
      </c>
      <c r="G509" s="2" t="str">
        <f t="shared" si="7"/>
        <v>1965</v>
      </c>
      <c r="H509" t="s">
        <v>13</v>
      </c>
      <c r="I509" t="str">
        <f>VLOOKUP(RawData!H509,PadCountry[],2)</f>
        <v>Kazakhstan</v>
      </c>
      <c r="J509" t="str">
        <f>VLOOKUP(I509,CountryGeoLoc[],3)</f>
        <v>48.019573</v>
      </c>
      <c r="K509" t="str">
        <f>VLOOKUP(I509,CountryGeoLoc[],4)</f>
        <v>66.923684</v>
      </c>
    </row>
    <row r="510" spans="1:11" x14ac:dyDescent="0.3">
      <c r="A510" t="s">
        <v>1594</v>
      </c>
      <c r="B510" t="s">
        <v>8</v>
      </c>
      <c r="C510" t="s">
        <v>117</v>
      </c>
      <c r="D510" t="s">
        <v>812</v>
      </c>
      <c r="E510" t="s">
        <v>1595</v>
      </c>
      <c r="F510" t="s">
        <v>1596</v>
      </c>
      <c r="G510" s="2" t="str">
        <f t="shared" si="7"/>
        <v>1965</v>
      </c>
      <c r="H510" t="s">
        <v>303</v>
      </c>
      <c r="I510" t="str">
        <f>VLOOKUP(RawData!H510,PadCountry[],2)</f>
        <v>United States</v>
      </c>
      <c r="J510" t="str">
        <f>VLOOKUP(I510,CountryGeoLoc[],3)</f>
        <v>37.09024</v>
      </c>
      <c r="K510" t="str">
        <f>VLOOKUP(I510,CountryGeoLoc[],4)</f>
        <v>-95.712891</v>
      </c>
    </row>
    <row r="511" spans="1:11" x14ac:dyDescent="0.3">
      <c r="A511" t="s">
        <v>1597</v>
      </c>
      <c r="B511" t="s">
        <v>8</v>
      </c>
      <c r="C511" t="s">
        <v>117</v>
      </c>
      <c r="D511" t="s">
        <v>911</v>
      </c>
      <c r="E511" t="s">
        <v>1598</v>
      </c>
      <c r="F511" t="s">
        <v>1599</v>
      </c>
      <c r="G511" s="2" t="str">
        <f t="shared" si="7"/>
        <v>1965</v>
      </c>
      <c r="H511" t="s">
        <v>970</v>
      </c>
      <c r="I511" t="str">
        <f>VLOOKUP(RawData!H511,PadCountry[],2)</f>
        <v>United States</v>
      </c>
      <c r="J511" t="str">
        <f>VLOOKUP(I511,CountryGeoLoc[],3)</f>
        <v>37.09024</v>
      </c>
      <c r="K511" t="str">
        <f>VLOOKUP(I511,CountryGeoLoc[],4)</f>
        <v>-95.712891</v>
      </c>
    </row>
    <row r="512" spans="1:11" x14ac:dyDescent="0.3">
      <c r="A512" t="s">
        <v>1600</v>
      </c>
      <c r="B512" t="s">
        <v>8</v>
      </c>
      <c r="C512" t="s">
        <v>9</v>
      </c>
      <c r="D512" t="s">
        <v>481</v>
      </c>
      <c r="E512" t="s">
        <v>1601</v>
      </c>
      <c r="F512" t="s">
        <v>1602</v>
      </c>
      <c r="G512" s="2" t="str">
        <f t="shared" si="7"/>
        <v>1965</v>
      </c>
      <c r="H512" t="s">
        <v>1336</v>
      </c>
      <c r="I512" t="str">
        <f>VLOOKUP(RawData!H512,PadCountry[],2)</f>
        <v>Russia</v>
      </c>
      <c r="J512" t="str">
        <f>VLOOKUP(I512,CountryGeoLoc[],3)</f>
        <v>61.52401</v>
      </c>
      <c r="K512" t="str">
        <f>VLOOKUP(I512,CountryGeoLoc[],4)</f>
        <v>105.318756</v>
      </c>
    </row>
    <row r="513" spans="1:11" x14ac:dyDescent="0.3">
      <c r="A513" t="s">
        <v>1603</v>
      </c>
      <c r="B513" t="s">
        <v>8</v>
      </c>
      <c r="C513" t="s">
        <v>100</v>
      </c>
      <c r="D513" t="s">
        <v>475</v>
      </c>
      <c r="E513" t="s">
        <v>1604</v>
      </c>
      <c r="F513" t="s">
        <v>1605</v>
      </c>
      <c r="G513" s="2" t="str">
        <f t="shared" si="7"/>
        <v>1965</v>
      </c>
      <c r="H513" t="s">
        <v>1050</v>
      </c>
      <c r="I513" t="str">
        <f>VLOOKUP(RawData!H513,PadCountry[],2)</f>
        <v>United States</v>
      </c>
      <c r="J513" t="str">
        <f>VLOOKUP(I513,CountryGeoLoc[],3)</f>
        <v>37.09024</v>
      </c>
      <c r="K513" t="str">
        <f>VLOOKUP(I513,CountryGeoLoc[],4)</f>
        <v>-95.712891</v>
      </c>
    </row>
    <row r="514" spans="1:11" x14ac:dyDescent="0.3">
      <c r="A514" t="s">
        <v>1606</v>
      </c>
      <c r="B514" t="s">
        <v>8</v>
      </c>
      <c r="C514" t="s">
        <v>9</v>
      </c>
      <c r="D514" t="s">
        <v>995</v>
      </c>
      <c r="E514" t="s">
        <v>1607</v>
      </c>
      <c r="F514" t="s">
        <v>1608</v>
      </c>
      <c r="G514" s="2" t="str">
        <f t="shared" si="7"/>
        <v>1965</v>
      </c>
      <c r="H514" t="s">
        <v>987</v>
      </c>
      <c r="I514" t="str">
        <f>VLOOKUP(RawData!H514,PadCountry[],2)</f>
        <v>Kazakhstan</v>
      </c>
      <c r="J514" t="str">
        <f>VLOOKUP(I514,CountryGeoLoc[],3)</f>
        <v>48.019573</v>
      </c>
      <c r="K514" t="str">
        <f>VLOOKUP(I514,CountryGeoLoc[],4)</f>
        <v>66.923684</v>
      </c>
    </row>
    <row r="515" spans="1:11" x14ac:dyDescent="0.3">
      <c r="A515" t="s">
        <v>1609</v>
      </c>
      <c r="B515" t="s">
        <v>8</v>
      </c>
      <c r="C515" t="s">
        <v>117</v>
      </c>
      <c r="D515" t="s">
        <v>1210</v>
      </c>
      <c r="E515" t="s">
        <v>1610</v>
      </c>
      <c r="F515" t="s">
        <v>1611</v>
      </c>
      <c r="G515" s="2" t="str">
        <f t="shared" ref="G515:G578" si="8">MID(F515,7,4)</f>
        <v>1965</v>
      </c>
      <c r="H515" t="s">
        <v>1213</v>
      </c>
      <c r="I515" t="str">
        <f>VLOOKUP(RawData!H515,PadCountry[],2)</f>
        <v>United States</v>
      </c>
      <c r="J515" t="str">
        <f>VLOOKUP(I515,CountryGeoLoc[],3)</f>
        <v>37.09024</v>
      </c>
      <c r="K515" t="str">
        <f>VLOOKUP(I515,CountryGeoLoc[],4)</f>
        <v>-95.712891</v>
      </c>
    </row>
    <row r="516" spans="1:11" x14ac:dyDescent="0.3">
      <c r="A516" t="s">
        <v>1612</v>
      </c>
      <c r="B516" t="s">
        <v>8</v>
      </c>
      <c r="C516" t="s">
        <v>100</v>
      </c>
      <c r="D516" t="s">
        <v>1613</v>
      </c>
      <c r="E516" t="s">
        <v>1614</v>
      </c>
      <c r="F516" t="s">
        <v>1615</v>
      </c>
      <c r="G516" s="2" t="str">
        <f t="shared" si="8"/>
        <v>1965</v>
      </c>
      <c r="H516" t="s">
        <v>1359</v>
      </c>
      <c r="I516" t="str">
        <f>VLOOKUP(RawData!H516,PadCountry[],2)</f>
        <v>United States</v>
      </c>
      <c r="J516" t="str">
        <f>VLOOKUP(I516,CountryGeoLoc[],3)</f>
        <v>37.09024</v>
      </c>
      <c r="K516" t="str">
        <f>VLOOKUP(I516,CountryGeoLoc[],4)</f>
        <v>-95.712891</v>
      </c>
    </row>
    <row r="517" spans="1:11" x14ac:dyDescent="0.3">
      <c r="A517" t="s">
        <v>1616</v>
      </c>
      <c r="B517" t="s">
        <v>8</v>
      </c>
      <c r="C517" t="s">
        <v>117</v>
      </c>
      <c r="D517" t="s">
        <v>636</v>
      </c>
      <c r="E517" t="s">
        <v>1617</v>
      </c>
      <c r="F517" t="s">
        <v>1618</v>
      </c>
      <c r="G517" s="2" t="str">
        <f t="shared" si="8"/>
        <v>1965</v>
      </c>
      <c r="H517" t="s">
        <v>639</v>
      </c>
      <c r="I517" t="str">
        <f>VLOOKUP(RawData!H517,PadCountry[],2)</f>
        <v>United States</v>
      </c>
      <c r="J517" t="str">
        <f>VLOOKUP(I517,CountryGeoLoc[],3)</f>
        <v>37.09024</v>
      </c>
      <c r="K517" t="str">
        <f>VLOOKUP(I517,CountryGeoLoc[],4)</f>
        <v>-95.712891</v>
      </c>
    </row>
    <row r="518" spans="1:11" x14ac:dyDescent="0.3">
      <c r="A518" t="s">
        <v>1619</v>
      </c>
      <c r="B518" t="s">
        <v>8</v>
      </c>
      <c r="C518" t="s">
        <v>117</v>
      </c>
      <c r="D518" t="s">
        <v>1620</v>
      </c>
      <c r="E518" t="s">
        <v>1621</v>
      </c>
      <c r="F518" t="s">
        <v>1622</v>
      </c>
      <c r="G518" s="2" t="str">
        <f t="shared" si="8"/>
        <v>1965</v>
      </c>
      <c r="H518" t="s">
        <v>1623</v>
      </c>
      <c r="I518" t="str">
        <f>VLOOKUP(RawData!H518,PadCountry[],2)</f>
        <v>United States</v>
      </c>
      <c r="J518" t="str">
        <f>VLOOKUP(I518,CountryGeoLoc[],3)</f>
        <v>37.09024</v>
      </c>
      <c r="K518" t="str">
        <f>VLOOKUP(I518,CountryGeoLoc[],4)</f>
        <v>-95.712891</v>
      </c>
    </row>
    <row r="519" spans="1:11" x14ac:dyDescent="0.3">
      <c r="A519" t="s">
        <v>1624</v>
      </c>
      <c r="B519" t="s">
        <v>8</v>
      </c>
      <c r="C519" t="s">
        <v>117</v>
      </c>
      <c r="D519" t="s">
        <v>226</v>
      </c>
      <c r="E519" t="s">
        <v>1625</v>
      </c>
      <c r="F519" t="s">
        <v>1626</v>
      </c>
      <c r="G519" s="2" t="str">
        <f t="shared" si="8"/>
        <v>1965</v>
      </c>
      <c r="H519" t="s">
        <v>422</v>
      </c>
      <c r="I519" t="str">
        <f>VLOOKUP(RawData!H519,PadCountry[],2)</f>
        <v>United States</v>
      </c>
      <c r="J519" t="str">
        <f>VLOOKUP(I519,CountryGeoLoc[],3)</f>
        <v>37.09024</v>
      </c>
      <c r="K519" t="str">
        <f>VLOOKUP(I519,CountryGeoLoc[],4)</f>
        <v>-95.712891</v>
      </c>
    </row>
    <row r="520" spans="1:11" x14ac:dyDescent="0.3">
      <c r="A520" t="s">
        <v>1627</v>
      </c>
      <c r="B520" t="s">
        <v>8</v>
      </c>
      <c r="C520" t="s">
        <v>9</v>
      </c>
      <c r="D520" t="s">
        <v>607</v>
      </c>
      <c r="E520" t="s">
        <v>1628</v>
      </c>
      <c r="F520" t="s">
        <v>1629</v>
      </c>
      <c r="G520" s="2" t="str">
        <f t="shared" si="8"/>
        <v>1965</v>
      </c>
      <c r="H520" t="s">
        <v>987</v>
      </c>
      <c r="I520" t="str">
        <f>VLOOKUP(RawData!H520,PadCountry[],2)</f>
        <v>Kazakhstan</v>
      </c>
      <c r="J520" t="str">
        <f>VLOOKUP(I520,CountryGeoLoc[],3)</f>
        <v>48.019573</v>
      </c>
      <c r="K520" t="str">
        <f>VLOOKUP(I520,CountryGeoLoc[],4)</f>
        <v>66.923684</v>
      </c>
    </row>
    <row r="521" spans="1:11" x14ac:dyDescent="0.3">
      <c r="A521" t="s">
        <v>1630</v>
      </c>
      <c r="B521" t="s">
        <v>8</v>
      </c>
      <c r="C521" t="s">
        <v>117</v>
      </c>
      <c r="D521" t="s">
        <v>812</v>
      </c>
      <c r="E521" t="s">
        <v>1631</v>
      </c>
      <c r="F521" t="s">
        <v>1632</v>
      </c>
      <c r="G521" s="2" t="str">
        <f t="shared" si="8"/>
        <v>1965</v>
      </c>
      <c r="H521" t="s">
        <v>303</v>
      </c>
      <c r="I521" t="str">
        <f>VLOOKUP(RawData!H521,PadCountry[],2)</f>
        <v>United States</v>
      </c>
      <c r="J521" t="str">
        <f>VLOOKUP(I521,CountryGeoLoc[],3)</f>
        <v>37.09024</v>
      </c>
      <c r="K521" t="str">
        <f>VLOOKUP(I521,CountryGeoLoc[],4)</f>
        <v>-95.712891</v>
      </c>
    </row>
    <row r="522" spans="1:11" x14ac:dyDescent="0.3">
      <c r="A522" t="s">
        <v>1633</v>
      </c>
      <c r="B522" t="s">
        <v>8</v>
      </c>
      <c r="C522" t="s">
        <v>100</v>
      </c>
      <c r="D522" t="s">
        <v>1105</v>
      </c>
      <c r="E522" t="s">
        <v>1634</v>
      </c>
      <c r="F522" t="s">
        <v>1635</v>
      </c>
      <c r="G522" s="2" t="str">
        <f t="shared" si="8"/>
        <v>1965</v>
      </c>
      <c r="H522" t="s">
        <v>1108</v>
      </c>
      <c r="I522" t="str">
        <f>VLOOKUP(RawData!H522,PadCountry[],2)</f>
        <v>United States</v>
      </c>
      <c r="J522" t="str">
        <f>VLOOKUP(I522,CountryGeoLoc[],3)</f>
        <v>37.09024</v>
      </c>
      <c r="K522" t="str">
        <f>VLOOKUP(I522,CountryGeoLoc[],4)</f>
        <v>-95.712891</v>
      </c>
    </row>
    <row r="523" spans="1:11" x14ac:dyDescent="0.3">
      <c r="A523" t="s">
        <v>1636</v>
      </c>
      <c r="B523" t="s">
        <v>8</v>
      </c>
      <c r="C523" t="s">
        <v>9</v>
      </c>
      <c r="D523" t="s">
        <v>995</v>
      </c>
      <c r="E523" t="s">
        <v>1637</v>
      </c>
      <c r="F523" t="s">
        <v>1638</v>
      </c>
      <c r="G523" s="2" t="str">
        <f t="shared" si="8"/>
        <v>1965</v>
      </c>
      <c r="H523" t="s">
        <v>13</v>
      </c>
      <c r="I523" t="str">
        <f>VLOOKUP(RawData!H523,PadCountry[],2)</f>
        <v>Kazakhstan</v>
      </c>
      <c r="J523" t="str">
        <f>VLOOKUP(I523,CountryGeoLoc[],3)</f>
        <v>48.019573</v>
      </c>
      <c r="K523" t="str">
        <f>VLOOKUP(I523,CountryGeoLoc[],4)</f>
        <v>66.923684</v>
      </c>
    </row>
    <row r="524" spans="1:11" x14ac:dyDescent="0.3">
      <c r="A524" t="s">
        <v>1639</v>
      </c>
      <c r="B524" t="s">
        <v>18</v>
      </c>
      <c r="C524" t="s">
        <v>117</v>
      </c>
      <c r="D524" t="s">
        <v>999</v>
      </c>
      <c r="E524" t="s">
        <v>1640</v>
      </c>
      <c r="F524" t="s">
        <v>1641</v>
      </c>
      <c r="G524" s="2" t="str">
        <f t="shared" si="8"/>
        <v>1965</v>
      </c>
      <c r="H524" t="s">
        <v>229</v>
      </c>
      <c r="I524" t="str">
        <f>VLOOKUP(RawData!H524,PadCountry[],2)</f>
        <v>United States</v>
      </c>
      <c r="J524" t="str">
        <f>VLOOKUP(I524,CountryGeoLoc[],3)</f>
        <v>37.09024</v>
      </c>
      <c r="K524" t="str">
        <f>VLOOKUP(I524,CountryGeoLoc[],4)</f>
        <v>-95.712891</v>
      </c>
    </row>
    <row r="525" spans="1:11" x14ac:dyDescent="0.3">
      <c r="A525" t="s">
        <v>1642</v>
      </c>
      <c r="B525" t="s">
        <v>18</v>
      </c>
      <c r="C525" t="s">
        <v>117</v>
      </c>
      <c r="D525" t="s">
        <v>951</v>
      </c>
      <c r="E525" t="s">
        <v>1643</v>
      </c>
      <c r="F525" t="s">
        <v>1644</v>
      </c>
      <c r="G525" s="2" t="str">
        <f t="shared" si="8"/>
        <v>1965</v>
      </c>
      <c r="H525" t="s">
        <v>139</v>
      </c>
      <c r="I525" t="str">
        <f>VLOOKUP(RawData!H525,PadCountry[],2)</f>
        <v>United States</v>
      </c>
      <c r="J525" t="str">
        <f>VLOOKUP(I525,CountryGeoLoc[],3)</f>
        <v>37.09024</v>
      </c>
      <c r="K525" t="str">
        <f>VLOOKUP(I525,CountryGeoLoc[],4)</f>
        <v>-95.712891</v>
      </c>
    </row>
    <row r="526" spans="1:11" x14ac:dyDescent="0.3">
      <c r="A526" t="s">
        <v>1645</v>
      </c>
      <c r="B526" t="s">
        <v>8</v>
      </c>
      <c r="C526" t="s">
        <v>9</v>
      </c>
      <c r="D526" t="s">
        <v>1219</v>
      </c>
      <c r="E526" t="s">
        <v>1646</v>
      </c>
      <c r="F526" t="s">
        <v>1647</v>
      </c>
      <c r="G526" s="2" t="str">
        <f t="shared" si="8"/>
        <v>1965</v>
      </c>
      <c r="H526" t="s">
        <v>1222</v>
      </c>
      <c r="I526" t="str">
        <f>VLOOKUP(RawData!H526,PadCountry[],2)</f>
        <v>Kazakhstan</v>
      </c>
      <c r="J526" t="str">
        <f>VLOOKUP(I526,CountryGeoLoc[],3)</f>
        <v>48.019573</v>
      </c>
      <c r="K526" t="str">
        <f>VLOOKUP(I526,CountryGeoLoc[],4)</f>
        <v>66.923684</v>
      </c>
    </row>
    <row r="527" spans="1:11" x14ac:dyDescent="0.3">
      <c r="A527" t="s">
        <v>1648</v>
      </c>
      <c r="B527" t="s">
        <v>8</v>
      </c>
      <c r="C527" t="s">
        <v>9</v>
      </c>
      <c r="D527" t="s">
        <v>995</v>
      </c>
      <c r="E527" t="s">
        <v>1649</v>
      </c>
      <c r="F527" t="s">
        <v>1650</v>
      </c>
      <c r="G527" s="2" t="str">
        <f t="shared" si="8"/>
        <v>1965</v>
      </c>
      <c r="H527" t="s">
        <v>987</v>
      </c>
      <c r="I527" t="str">
        <f>VLOOKUP(RawData!H527,PadCountry[],2)</f>
        <v>Kazakhstan</v>
      </c>
      <c r="J527" t="str">
        <f>VLOOKUP(I527,CountryGeoLoc[],3)</f>
        <v>48.019573</v>
      </c>
      <c r="K527" t="str">
        <f>VLOOKUP(I527,CountryGeoLoc[],4)</f>
        <v>66.923684</v>
      </c>
    </row>
    <row r="528" spans="1:11" x14ac:dyDescent="0.3">
      <c r="A528" t="s">
        <v>1651</v>
      </c>
      <c r="B528" t="s">
        <v>8</v>
      </c>
      <c r="C528" t="s">
        <v>117</v>
      </c>
      <c r="D528" t="s">
        <v>1515</v>
      </c>
      <c r="E528" t="s">
        <v>1652</v>
      </c>
      <c r="F528" t="s">
        <v>1653</v>
      </c>
      <c r="G528" s="2" t="str">
        <f t="shared" si="8"/>
        <v>1965</v>
      </c>
      <c r="H528" t="s">
        <v>1379</v>
      </c>
      <c r="I528" t="str">
        <f>VLOOKUP(RawData!H528,PadCountry[],2)</f>
        <v>United States</v>
      </c>
      <c r="J528" t="str">
        <f>VLOOKUP(I528,CountryGeoLoc[],3)</f>
        <v>37.09024</v>
      </c>
      <c r="K528" t="str">
        <f>VLOOKUP(I528,CountryGeoLoc[],4)</f>
        <v>-95.712891</v>
      </c>
    </row>
    <row r="529" spans="1:11" x14ac:dyDescent="0.3">
      <c r="A529" t="s">
        <v>1654</v>
      </c>
      <c r="B529" t="s">
        <v>8</v>
      </c>
      <c r="C529" t="s">
        <v>9</v>
      </c>
      <c r="D529" t="s">
        <v>1219</v>
      </c>
      <c r="E529" t="s">
        <v>1655</v>
      </c>
      <c r="F529" t="s">
        <v>1656</v>
      </c>
      <c r="G529" s="2" t="str">
        <f t="shared" si="8"/>
        <v>1965</v>
      </c>
      <c r="H529" t="s">
        <v>1222</v>
      </c>
      <c r="I529" t="str">
        <f>VLOOKUP(RawData!H529,PadCountry[],2)</f>
        <v>Kazakhstan</v>
      </c>
      <c r="J529" t="str">
        <f>VLOOKUP(I529,CountryGeoLoc[],3)</f>
        <v>48.019573</v>
      </c>
      <c r="K529" t="str">
        <f>VLOOKUP(I529,CountryGeoLoc[],4)</f>
        <v>66.923684</v>
      </c>
    </row>
    <row r="530" spans="1:11" x14ac:dyDescent="0.3">
      <c r="A530" t="s">
        <v>1657</v>
      </c>
      <c r="B530" t="s">
        <v>8</v>
      </c>
      <c r="C530" t="s">
        <v>117</v>
      </c>
      <c r="D530" t="s">
        <v>812</v>
      </c>
      <c r="E530" t="s">
        <v>1658</v>
      </c>
      <c r="F530" t="s">
        <v>1659</v>
      </c>
      <c r="G530" s="2" t="str">
        <f t="shared" si="8"/>
        <v>1965</v>
      </c>
      <c r="H530" t="s">
        <v>303</v>
      </c>
      <c r="I530" t="str">
        <f>VLOOKUP(RawData!H530,PadCountry[],2)</f>
        <v>United States</v>
      </c>
      <c r="J530" t="str">
        <f>VLOOKUP(I530,CountryGeoLoc[],3)</f>
        <v>37.09024</v>
      </c>
      <c r="K530" t="str">
        <f>VLOOKUP(I530,CountryGeoLoc[],4)</f>
        <v>-95.712891</v>
      </c>
    </row>
    <row r="531" spans="1:11" x14ac:dyDescent="0.3">
      <c r="A531" t="s">
        <v>1660</v>
      </c>
      <c r="B531" t="s">
        <v>8</v>
      </c>
      <c r="C531" t="s">
        <v>9</v>
      </c>
      <c r="D531" t="s">
        <v>995</v>
      </c>
      <c r="E531" t="s">
        <v>1661</v>
      </c>
      <c r="F531" t="s">
        <v>1662</v>
      </c>
      <c r="G531" s="2" t="str">
        <f t="shared" si="8"/>
        <v>1965</v>
      </c>
      <c r="H531" t="s">
        <v>987</v>
      </c>
      <c r="I531" t="str">
        <f>VLOOKUP(RawData!H531,PadCountry[],2)</f>
        <v>Kazakhstan</v>
      </c>
      <c r="J531" t="str">
        <f>VLOOKUP(I531,CountryGeoLoc[],3)</f>
        <v>48.019573</v>
      </c>
      <c r="K531" t="str">
        <f>VLOOKUP(I531,CountryGeoLoc[],4)</f>
        <v>66.923684</v>
      </c>
    </row>
    <row r="532" spans="1:11" x14ac:dyDescent="0.3">
      <c r="A532" t="s">
        <v>1663</v>
      </c>
      <c r="B532" t="s">
        <v>8</v>
      </c>
      <c r="C532" t="s">
        <v>117</v>
      </c>
      <c r="D532" t="s">
        <v>636</v>
      </c>
      <c r="E532" t="s">
        <v>1664</v>
      </c>
      <c r="F532" t="s">
        <v>1665</v>
      </c>
      <c r="G532" s="2" t="str">
        <f t="shared" si="8"/>
        <v>1965</v>
      </c>
      <c r="H532" t="s">
        <v>639</v>
      </c>
      <c r="I532" t="str">
        <f>VLOOKUP(RawData!H532,PadCountry[],2)</f>
        <v>United States</v>
      </c>
      <c r="J532" t="str">
        <f>VLOOKUP(I532,CountryGeoLoc[],3)</f>
        <v>37.09024</v>
      </c>
      <c r="K532" t="str">
        <f>VLOOKUP(I532,CountryGeoLoc[],4)</f>
        <v>-95.712891</v>
      </c>
    </row>
    <row r="533" spans="1:11" x14ac:dyDescent="0.3">
      <c r="A533" t="s">
        <v>1666</v>
      </c>
      <c r="B533" t="s">
        <v>8</v>
      </c>
      <c r="C533" t="s">
        <v>117</v>
      </c>
      <c r="D533" t="s">
        <v>1210</v>
      </c>
      <c r="E533" t="s">
        <v>1667</v>
      </c>
      <c r="F533" t="s">
        <v>1668</v>
      </c>
      <c r="G533" s="2" t="str">
        <f t="shared" si="8"/>
        <v>1965</v>
      </c>
      <c r="H533" t="s">
        <v>1213</v>
      </c>
      <c r="I533" t="str">
        <f>VLOOKUP(RawData!H533,PadCountry[],2)</f>
        <v>United States</v>
      </c>
      <c r="J533" t="str">
        <f>VLOOKUP(I533,CountryGeoLoc[],3)</f>
        <v>37.09024</v>
      </c>
      <c r="K533" t="str">
        <f>VLOOKUP(I533,CountryGeoLoc[],4)</f>
        <v>-95.712891</v>
      </c>
    </row>
    <row r="534" spans="1:11" x14ac:dyDescent="0.3">
      <c r="A534" t="s">
        <v>1669</v>
      </c>
      <c r="B534" t="s">
        <v>8</v>
      </c>
      <c r="C534" t="s">
        <v>9</v>
      </c>
      <c r="D534" t="s">
        <v>1670</v>
      </c>
      <c r="E534" t="s">
        <v>1671</v>
      </c>
      <c r="F534" t="s">
        <v>1672</v>
      </c>
      <c r="G534" s="2" t="str">
        <f t="shared" si="8"/>
        <v>1965</v>
      </c>
      <c r="H534" t="s">
        <v>13</v>
      </c>
      <c r="I534" t="str">
        <f>VLOOKUP(RawData!H534,PadCountry[],2)</f>
        <v>Kazakhstan</v>
      </c>
      <c r="J534" t="str">
        <f>VLOOKUP(I534,CountryGeoLoc[],3)</f>
        <v>48.019573</v>
      </c>
      <c r="K534" t="str">
        <f>VLOOKUP(I534,CountryGeoLoc[],4)</f>
        <v>66.923684</v>
      </c>
    </row>
    <row r="535" spans="1:11" x14ac:dyDescent="0.3">
      <c r="A535" t="s">
        <v>1673</v>
      </c>
      <c r="B535" t="s">
        <v>8</v>
      </c>
      <c r="C535" t="s">
        <v>117</v>
      </c>
      <c r="D535" t="s">
        <v>1113</v>
      </c>
      <c r="E535" t="s">
        <v>1674</v>
      </c>
      <c r="F535" t="s">
        <v>1675</v>
      </c>
      <c r="G535" s="2" t="str">
        <f t="shared" si="8"/>
        <v>1965</v>
      </c>
      <c r="H535" t="s">
        <v>1386</v>
      </c>
      <c r="I535" t="str">
        <f>VLOOKUP(RawData!H535,PadCountry[],2)</f>
        <v>United States</v>
      </c>
      <c r="J535" t="str">
        <f>VLOOKUP(I535,CountryGeoLoc[],3)</f>
        <v>37.09024</v>
      </c>
      <c r="K535" t="str">
        <f>VLOOKUP(I535,CountryGeoLoc[],4)</f>
        <v>-95.712891</v>
      </c>
    </row>
    <row r="536" spans="1:11" x14ac:dyDescent="0.3">
      <c r="A536" t="s">
        <v>1676</v>
      </c>
      <c r="B536" t="s">
        <v>8</v>
      </c>
      <c r="C536" t="s">
        <v>117</v>
      </c>
      <c r="D536" t="s">
        <v>812</v>
      </c>
      <c r="E536" t="s">
        <v>1677</v>
      </c>
      <c r="F536" t="s">
        <v>1678</v>
      </c>
      <c r="G536" s="2" t="str">
        <f t="shared" si="8"/>
        <v>1965</v>
      </c>
      <c r="H536" t="s">
        <v>139</v>
      </c>
      <c r="I536" t="str">
        <f>VLOOKUP(RawData!H536,PadCountry[],2)</f>
        <v>United States</v>
      </c>
      <c r="J536" t="str">
        <f>VLOOKUP(I536,CountryGeoLoc[],3)</f>
        <v>37.09024</v>
      </c>
      <c r="K536" t="str">
        <f>VLOOKUP(I536,CountryGeoLoc[],4)</f>
        <v>-95.712891</v>
      </c>
    </row>
    <row r="537" spans="1:11" x14ac:dyDescent="0.3">
      <c r="A537" t="s">
        <v>1679</v>
      </c>
      <c r="B537" t="s">
        <v>8</v>
      </c>
      <c r="C537" t="s">
        <v>9</v>
      </c>
      <c r="D537" t="s">
        <v>297</v>
      </c>
      <c r="E537" t="s">
        <v>1680</v>
      </c>
      <c r="F537" t="s">
        <v>1681</v>
      </c>
      <c r="G537" s="2" t="str">
        <f t="shared" si="8"/>
        <v>1965</v>
      </c>
      <c r="H537" t="s">
        <v>13</v>
      </c>
      <c r="I537" t="str">
        <f>VLOOKUP(RawData!H537,PadCountry[],2)</f>
        <v>Kazakhstan</v>
      </c>
      <c r="J537" t="str">
        <f>VLOOKUP(I537,CountryGeoLoc[],3)</f>
        <v>48.019573</v>
      </c>
      <c r="K537" t="str">
        <f>VLOOKUP(I537,CountryGeoLoc[],4)</f>
        <v>66.923684</v>
      </c>
    </row>
    <row r="538" spans="1:11" x14ac:dyDescent="0.3">
      <c r="A538" t="s">
        <v>1682</v>
      </c>
      <c r="B538" t="s">
        <v>8</v>
      </c>
      <c r="C538" t="s">
        <v>117</v>
      </c>
      <c r="D538" t="s">
        <v>812</v>
      </c>
      <c r="E538" t="s">
        <v>1683</v>
      </c>
      <c r="F538" t="s">
        <v>1684</v>
      </c>
      <c r="G538" s="2" t="str">
        <f t="shared" si="8"/>
        <v>1965</v>
      </c>
      <c r="H538" t="s">
        <v>422</v>
      </c>
      <c r="I538" t="str">
        <f>VLOOKUP(RawData!H538,PadCountry[],2)</f>
        <v>United States</v>
      </c>
      <c r="J538" t="str">
        <f>VLOOKUP(I538,CountryGeoLoc[],3)</f>
        <v>37.09024</v>
      </c>
      <c r="K538" t="str">
        <f>VLOOKUP(I538,CountryGeoLoc[],4)</f>
        <v>-95.712891</v>
      </c>
    </row>
    <row r="539" spans="1:11" x14ac:dyDescent="0.3">
      <c r="A539" t="s">
        <v>1685</v>
      </c>
      <c r="B539" t="s">
        <v>8</v>
      </c>
      <c r="C539" t="s">
        <v>117</v>
      </c>
      <c r="D539" t="s">
        <v>636</v>
      </c>
      <c r="E539" t="s">
        <v>1686</v>
      </c>
      <c r="F539" t="s">
        <v>1687</v>
      </c>
      <c r="G539" s="2" t="str">
        <f t="shared" si="8"/>
        <v>1965</v>
      </c>
      <c r="H539" t="s">
        <v>639</v>
      </c>
      <c r="I539" t="str">
        <f>VLOOKUP(RawData!H539,PadCountry[],2)</f>
        <v>United States</v>
      </c>
      <c r="J539" t="str">
        <f>VLOOKUP(I539,CountryGeoLoc[],3)</f>
        <v>37.09024</v>
      </c>
      <c r="K539" t="str">
        <f>VLOOKUP(I539,CountryGeoLoc[],4)</f>
        <v>-95.712891</v>
      </c>
    </row>
    <row r="540" spans="1:11" x14ac:dyDescent="0.3">
      <c r="A540" t="s">
        <v>1688</v>
      </c>
      <c r="B540" t="s">
        <v>8</v>
      </c>
      <c r="C540" t="s">
        <v>117</v>
      </c>
      <c r="D540" t="s">
        <v>1552</v>
      </c>
      <c r="E540" t="s">
        <v>1689</v>
      </c>
      <c r="F540" t="s">
        <v>1690</v>
      </c>
      <c r="G540" s="2" t="str">
        <f t="shared" si="8"/>
        <v>1965</v>
      </c>
      <c r="H540" t="s">
        <v>1555</v>
      </c>
      <c r="I540" t="str">
        <f>VLOOKUP(RawData!H540,PadCountry[],2)</f>
        <v>United States</v>
      </c>
      <c r="J540" t="str">
        <f>VLOOKUP(I540,CountryGeoLoc[],3)</f>
        <v>37.09024</v>
      </c>
      <c r="K540" t="str">
        <f>VLOOKUP(I540,CountryGeoLoc[],4)</f>
        <v>-95.712891</v>
      </c>
    </row>
    <row r="541" spans="1:11" x14ac:dyDescent="0.3">
      <c r="A541" t="s">
        <v>1691</v>
      </c>
      <c r="B541" t="s">
        <v>8</v>
      </c>
      <c r="C541" t="s">
        <v>9</v>
      </c>
      <c r="D541" t="s">
        <v>995</v>
      </c>
      <c r="E541" t="s">
        <v>1692</v>
      </c>
      <c r="F541" t="s">
        <v>1693</v>
      </c>
      <c r="G541" s="2" t="str">
        <f t="shared" si="8"/>
        <v>1965</v>
      </c>
      <c r="H541" t="s">
        <v>987</v>
      </c>
      <c r="I541" t="str">
        <f>VLOOKUP(RawData!H541,PadCountry[],2)</f>
        <v>Kazakhstan</v>
      </c>
      <c r="J541" t="str">
        <f>VLOOKUP(I541,CountryGeoLoc[],3)</f>
        <v>48.019573</v>
      </c>
      <c r="K541" t="str">
        <f>VLOOKUP(I541,CountryGeoLoc[],4)</f>
        <v>66.923684</v>
      </c>
    </row>
    <row r="542" spans="1:11" x14ac:dyDescent="0.3">
      <c r="A542" t="s">
        <v>1694</v>
      </c>
      <c r="B542" t="s">
        <v>8</v>
      </c>
      <c r="C542" t="s">
        <v>9</v>
      </c>
      <c r="D542" t="s">
        <v>1695</v>
      </c>
      <c r="E542" t="s">
        <v>1696</v>
      </c>
      <c r="F542" t="s">
        <v>1697</v>
      </c>
      <c r="G542" s="2" t="str">
        <f t="shared" si="8"/>
        <v>1965</v>
      </c>
      <c r="H542" t="s">
        <v>1336</v>
      </c>
      <c r="I542" t="str">
        <f>VLOOKUP(RawData!H542,PadCountry[],2)</f>
        <v>Russia</v>
      </c>
      <c r="J542" t="str">
        <f>VLOOKUP(I542,CountryGeoLoc[],3)</f>
        <v>61.52401</v>
      </c>
      <c r="K542" t="str">
        <f>VLOOKUP(I542,CountryGeoLoc[],4)</f>
        <v>105.318756</v>
      </c>
    </row>
    <row r="543" spans="1:11" x14ac:dyDescent="0.3">
      <c r="A543" t="s">
        <v>1698</v>
      </c>
      <c r="B543" t="s">
        <v>18</v>
      </c>
      <c r="C543" t="s">
        <v>117</v>
      </c>
      <c r="D543" t="s">
        <v>1210</v>
      </c>
      <c r="E543" t="s">
        <v>1699</v>
      </c>
      <c r="F543" t="s">
        <v>1700</v>
      </c>
      <c r="G543" s="2" t="str">
        <f t="shared" si="8"/>
        <v>1965</v>
      </c>
      <c r="H543" t="s">
        <v>166</v>
      </c>
      <c r="I543" t="str">
        <f>VLOOKUP(RawData!H543,PadCountry[],2)</f>
        <v>United States</v>
      </c>
      <c r="J543" t="str">
        <f>VLOOKUP(I543,CountryGeoLoc[],3)</f>
        <v>37.09024</v>
      </c>
      <c r="K543" t="str">
        <f>VLOOKUP(I543,CountryGeoLoc[],4)</f>
        <v>-95.712891</v>
      </c>
    </row>
    <row r="544" spans="1:11" x14ac:dyDescent="0.3">
      <c r="A544" t="s">
        <v>1701</v>
      </c>
      <c r="B544" t="s">
        <v>8</v>
      </c>
      <c r="C544" t="s">
        <v>9</v>
      </c>
      <c r="D544" t="s">
        <v>995</v>
      </c>
      <c r="E544" t="s">
        <v>1702</v>
      </c>
      <c r="F544" t="s">
        <v>1703</v>
      </c>
      <c r="G544" s="2" t="str">
        <f t="shared" si="8"/>
        <v>1965</v>
      </c>
      <c r="H544" t="s">
        <v>987</v>
      </c>
      <c r="I544" t="str">
        <f>VLOOKUP(RawData!H544,PadCountry[],2)</f>
        <v>Kazakhstan</v>
      </c>
      <c r="J544" t="str">
        <f>VLOOKUP(I544,CountryGeoLoc[],3)</f>
        <v>48.019573</v>
      </c>
      <c r="K544" t="str">
        <f>VLOOKUP(I544,CountryGeoLoc[],4)</f>
        <v>66.923684</v>
      </c>
    </row>
    <row r="545" spans="1:11" x14ac:dyDescent="0.3">
      <c r="A545" t="s">
        <v>1704</v>
      </c>
      <c r="B545" t="s">
        <v>8</v>
      </c>
      <c r="C545" t="s">
        <v>117</v>
      </c>
      <c r="D545" t="s">
        <v>812</v>
      </c>
      <c r="E545" t="s">
        <v>1705</v>
      </c>
      <c r="F545" t="s">
        <v>1706</v>
      </c>
      <c r="G545" s="2" t="str">
        <f t="shared" si="8"/>
        <v>1965</v>
      </c>
      <c r="H545" t="s">
        <v>303</v>
      </c>
      <c r="I545" t="str">
        <f>VLOOKUP(RawData!H545,PadCountry[],2)</f>
        <v>United States</v>
      </c>
      <c r="J545" t="str">
        <f>VLOOKUP(I545,CountryGeoLoc[],3)</f>
        <v>37.09024</v>
      </c>
      <c r="K545" t="str">
        <f>VLOOKUP(I545,CountryGeoLoc[],4)</f>
        <v>-95.712891</v>
      </c>
    </row>
    <row r="546" spans="1:11" x14ac:dyDescent="0.3">
      <c r="A546" t="s">
        <v>1707</v>
      </c>
      <c r="B546" t="s">
        <v>8</v>
      </c>
      <c r="C546" t="s">
        <v>9</v>
      </c>
      <c r="D546" t="s">
        <v>1584</v>
      </c>
      <c r="E546" t="s">
        <v>1708</v>
      </c>
      <c r="F546" t="s">
        <v>1709</v>
      </c>
      <c r="G546" s="2" t="str">
        <f t="shared" si="8"/>
        <v>1965</v>
      </c>
      <c r="H546" t="s">
        <v>1587</v>
      </c>
      <c r="I546" t="str">
        <f>VLOOKUP(RawData!H546,PadCountry[],2)</f>
        <v>Kazakhstan</v>
      </c>
      <c r="J546" t="str">
        <f>VLOOKUP(I546,CountryGeoLoc[],3)</f>
        <v>48.019573</v>
      </c>
      <c r="K546" t="str">
        <f>VLOOKUP(I546,CountryGeoLoc[],4)</f>
        <v>66.923684</v>
      </c>
    </row>
    <row r="547" spans="1:11" x14ac:dyDescent="0.3">
      <c r="A547" t="s">
        <v>1710</v>
      </c>
      <c r="B547" t="s">
        <v>8</v>
      </c>
      <c r="C547" t="s">
        <v>9</v>
      </c>
      <c r="D547" t="s">
        <v>1695</v>
      </c>
      <c r="E547" t="s">
        <v>1711</v>
      </c>
      <c r="F547" t="s">
        <v>1712</v>
      </c>
      <c r="G547" s="2" t="str">
        <f t="shared" si="8"/>
        <v>1965</v>
      </c>
      <c r="H547" t="s">
        <v>1336</v>
      </c>
      <c r="I547" t="str">
        <f>VLOOKUP(RawData!H547,PadCountry[],2)</f>
        <v>Russia</v>
      </c>
      <c r="J547" t="str">
        <f>VLOOKUP(I547,CountryGeoLoc[],3)</f>
        <v>61.52401</v>
      </c>
      <c r="K547" t="str">
        <f>VLOOKUP(I547,CountryGeoLoc[],4)</f>
        <v>105.318756</v>
      </c>
    </row>
    <row r="548" spans="1:11" x14ac:dyDescent="0.3">
      <c r="A548" t="s">
        <v>1713</v>
      </c>
      <c r="B548" t="s">
        <v>8</v>
      </c>
      <c r="C548" t="s">
        <v>117</v>
      </c>
      <c r="D548" t="s">
        <v>1714</v>
      </c>
      <c r="E548" t="s">
        <v>1715</v>
      </c>
      <c r="F548" t="s">
        <v>1716</v>
      </c>
      <c r="G548" s="2" t="str">
        <f t="shared" si="8"/>
        <v>1965</v>
      </c>
      <c r="H548" t="s">
        <v>63</v>
      </c>
      <c r="I548" t="str">
        <f>VLOOKUP(RawData!H548,PadCountry[],2)</f>
        <v>United States</v>
      </c>
      <c r="J548" t="str">
        <f>VLOOKUP(I548,CountryGeoLoc[],3)</f>
        <v>37.09024</v>
      </c>
      <c r="K548" t="str">
        <f>VLOOKUP(I548,CountryGeoLoc[],4)</f>
        <v>-95.712891</v>
      </c>
    </row>
    <row r="549" spans="1:11" x14ac:dyDescent="0.3">
      <c r="A549" t="s">
        <v>1717</v>
      </c>
      <c r="B549" t="s">
        <v>8</v>
      </c>
      <c r="C549" t="s">
        <v>117</v>
      </c>
      <c r="D549" t="s">
        <v>1210</v>
      </c>
      <c r="E549" t="s">
        <v>1718</v>
      </c>
      <c r="F549" t="s">
        <v>1719</v>
      </c>
      <c r="G549" s="2" t="str">
        <f t="shared" si="8"/>
        <v>1965</v>
      </c>
      <c r="H549" t="s">
        <v>1213</v>
      </c>
      <c r="I549" t="str">
        <f>VLOOKUP(RawData!H549,PadCountry[],2)</f>
        <v>United States</v>
      </c>
      <c r="J549" t="str">
        <f>VLOOKUP(I549,CountryGeoLoc[],3)</f>
        <v>37.09024</v>
      </c>
      <c r="K549" t="str">
        <f>VLOOKUP(I549,CountryGeoLoc[],4)</f>
        <v>-95.712891</v>
      </c>
    </row>
    <row r="550" spans="1:11" x14ac:dyDescent="0.3">
      <c r="A550" t="s">
        <v>1720</v>
      </c>
      <c r="B550" t="s">
        <v>8</v>
      </c>
      <c r="C550" t="s">
        <v>9</v>
      </c>
      <c r="D550" t="s">
        <v>297</v>
      </c>
      <c r="E550" t="s">
        <v>1721</v>
      </c>
      <c r="F550" t="s">
        <v>1722</v>
      </c>
      <c r="G550" s="2" t="str">
        <f t="shared" si="8"/>
        <v>1965</v>
      </c>
      <c r="H550" t="s">
        <v>987</v>
      </c>
      <c r="I550" t="str">
        <f>VLOOKUP(RawData!H550,PadCountry[],2)</f>
        <v>Kazakhstan</v>
      </c>
      <c r="J550" t="str">
        <f>VLOOKUP(I550,CountryGeoLoc[],3)</f>
        <v>48.019573</v>
      </c>
      <c r="K550" t="str">
        <f>VLOOKUP(I550,CountryGeoLoc[],4)</f>
        <v>66.923684</v>
      </c>
    </row>
    <row r="551" spans="1:11" x14ac:dyDescent="0.3">
      <c r="A551" t="s">
        <v>1723</v>
      </c>
      <c r="B551" t="s">
        <v>8</v>
      </c>
      <c r="C551" t="s">
        <v>9</v>
      </c>
      <c r="D551" t="s">
        <v>297</v>
      </c>
      <c r="E551" t="s">
        <v>1724</v>
      </c>
      <c r="F551" t="s">
        <v>1725</v>
      </c>
      <c r="G551" s="2" t="str">
        <f t="shared" si="8"/>
        <v>1965</v>
      </c>
      <c r="H551" t="s">
        <v>987</v>
      </c>
      <c r="I551" t="str">
        <f>VLOOKUP(RawData!H551,PadCountry[],2)</f>
        <v>Kazakhstan</v>
      </c>
      <c r="J551" t="str">
        <f>VLOOKUP(I551,CountryGeoLoc[],3)</f>
        <v>48.019573</v>
      </c>
      <c r="K551" t="str">
        <f>VLOOKUP(I551,CountryGeoLoc[],4)</f>
        <v>66.923684</v>
      </c>
    </row>
    <row r="552" spans="1:11" x14ac:dyDescent="0.3">
      <c r="A552" t="s">
        <v>1726</v>
      </c>
      <c r="B552" t="s">
        <v>8</v>
      </c>
      <c r="C552" t="s">
        <v>100</v>
      </c>
      <c r="D552" t="s">
        <v>903</v>
      </c>
      <c r="E552" t="s">
        <v>1727</v>
      </c>
      <c r="F552" t="s">
        <v>1728</v>
      </c>
      <c r="G552" s="2" t="str">
        <f t="shared" si="8"/>
        <v>1965</v>
      </c>
      <c r="H552" t="s">
        <v>1359</v>
      </c>
      <c r="I552" t="str">
        <f>VLOOKUP(RawData!H552,PadCountry[],2)</f>
        <v>United States</v>
      </c>
      <c r="J552" t="str">
        <f>VLOOKUP(I552,CountryGeoLoc[],3)</f>
        <v>37.09024</v>
      </c>
      <c r="K552" t="str">
        <f>VLOOKUP(I552,CountryGeoLoc[],4)</f>
        <v>-95.712891</v>
      </c>
    </row>
    <row r="553" spans="1:11" x14ac:dyDescent="0.3">
      <c r="A553" t="s">
        <v>1729</v>
      </c>
      <c r="B553" t="s">
        <v>18</v>
      </c>
      <c r="C553" t="s">
        <v>9</v>
      </c>
      <c r="D553" t="s">
        <v>297</v>
      </c>
      <c r="E553" t="s">
        <v>1730</v>
      </c>
      <c r="F553" t="s">
        <v>1731</v>
      </c>
      <c r="G553" s="2" t="str">
        <f t="shared" si="8"/>
        <v>1965</v>
      </c>
      <c r="H553" t="s">
        <v>987</v>
      </c>
      <c r="I553" t="str">
        <f>VLOOKUP(RawData!H553,PadCountry[],2)</f>
        <v>Kazakhstan</v>
      </c>
      <c r="J553" t="str">
        <f>VLOOKUP(I553,CountryGeoLoc[],3)</f>
        <v>48.019573</v>
      </c>
      <c r="K553" t="str">
        <f>VLOOKUP(I553,CountryGeoLoc[],4)</f>
        <v>66.923684</v>
      </c>
    </row>
    <row r="554" spans="1:11" x14ac:dyDescent="0.3">
      <c r="A554" t="s">
        <v>1732</v>
      </c>
      <c r="B554" t="s">
        <v>8</v>
      </c>
      <c r="C554" t="s">
        <v>9</v>
      </c>
      <c r="D554" t="s">
        <v>1695</v>
      </c>
      <c r="E554" t="s">
        <v>1733</v>
      </c>
      <c r="F554" t="s">
        <v>1734</v>
      </c>
      <c r="G554" s="2" t="str">
        <f t="shared" si="8"/>
        <v>1965</v>
      </c>
      <c r="H554" t="s">
        <v>1336</v>
      </c>
      <c r="I554" t="str">
        <f>VLOOKUP(RawData!H554,PadCountry[],2)</f>
        <v>Russia</v>
      </c>
      <c r="J554" t="str">
        <f>VLOOKUP(I554,CountryGeoLoc[],3)</f>
        <v>61.52401</v>
      </c>
      <c r="K554" t="str">
        <f>VLOOKUP(I554,CountryGeoLoc[],4)</f>
        <v>105.318756</v>
      </c>
    </row>
    <row r="555" spans="1:11" x14ac:dyDescent="0.3">
      <c r="A555" t="s">
        <v>1735</v>
      </c>
      <c r="B555" t="s">
        <v>8</v>
      </c>
      <c r="C555" t="s">
        <v>1736</v>
      </c>
      <c r="D555" t="s">
        <v>1737</v>
      </c>
      <c r="E555" t="s">
        <v>1738</v>
      </c>
      <c r="F555" t="s">
        <v>1739</v>
      </c>
      <c r="G555" s="2" t="str">
        <f t="shared" si="8"/>
        <v>1965</v>
      </c>
      <c r="H555" t="s">
        <v>1740</v>
      </c>
      <c r="I555" t="str">
        <f>VLOOKUP(RawData!H555,PadCountry[],2)</f>
        <v>Algeria</v>
      </c>
      <c r="J555" t="str">
        <f>VLOOKUP(I555,CountryGeoLoc[],3)</f>
        <v>28.033886</v>
      </c>
      <c r="K555" t="str">
        <f>VLOOKUP(I555,CountryGeoLoc[],4)</f>
        <v>1.659626</v>
      </c>
    </row>
    <row r="556" spans="1:11" x14ac:dyDescent="0.3">
      <c r="A556" t="s">
        <v>1741</v>
      </c>
      <c r="B556" t="s">
        <v>8</v>
      </c>
      <c r="C556" t="s">
        <v>9</v>
      </c>
      <c r="D556" t="s">
        <v>607</v>
      </c>
      <c r="E556" t="s">
        <v>1742</v>
      </c>
      <c r="F556" t="s">
        <v>1743</v>
      </c>
      <c r="G556" s="2" t="str">
        <f t="shared" si="8"/>
        <v>1965</v>
      </c>
      <c r="H556" t="s">
        <v>987</v>
      </c>
      <c r="I556" t="str">
        <f>VLOOKUP(RawData!H556,PadCountry[],2)</f>
        <v>Kazakhstan</v>
      </c>
      <c r="J556" t="str">
        <f>VLOOKUP(I556,CountryGeoLoc[],3)</f>
        <v>48.019573</v>
      </c>
      <c r="K556" t="str">
        <f>VLOOKUP(I556,CountryGeoLoc[],4)</f>
        <v>66.923684</v>
      </c>
    </row>
    <row r="557" spans="1:11" x14ac:dyDescent="0.3">
      <c r="A557" t="s">
        <v>1744</v>
      </c>
      <c r="B557" t="s">
        <v>8</v>
      </c>
      <c r="C557" t="s">
        <v>117</v>
      </c>
      <c r="D557" t="s">
        <v>1044</v>
      </c>
      <c r="E557" t="s">
        <v>1745</v>
      </c>
      <c r="F557" t="s">
        <v>1746</v>
      </c>
      <c r="G557" s="2" t="str">
        <f t="shared" si="8"/>
        <v>1965</v>
      </c>
      <c r="H557" t="s">
        <v>422</v>
      </c>
      <c r="I557" t="str">
        <f>VLOOKUP(RawData!H557,PadCountry[],2)</f>
        <v>United States</v>
      </c>
      <c r="J557" t="str">
        <f>VLOOKUP(I557,CountryGeoLoc[],3)</f>
        <v>37.09024</v>
      </c>
      <c r="K557" t="str">
        <f>VLOOKUP(I557,CountryGeoLoc[],4)</f>
        <v>-95.712891</v>
      </c>
    </row>
    <row r="558" spans="1:11" x14ac:dyDescent="0.3">
      <c r="A558" t="s">
        <v>1747</v>
      </c>
      <c r="B558" t="s">
        <v>8</v>
      </c>
      <c r="C558" t="s">
        <v>9</v>
      </c>
      <c r="D558" t="s">
        <v>297</v>
      </c>
      <c r="E558" t="s">
        <v>1748</v>
      </c>
      <c r="F558" t="s">
        <v>1749</v>
      </c>
      <c r="G558" s="2" t="str">
        <f t="shared" si="8"/>
        <v>1965</v>
      </c>
      <c r="H558" t="s">
        <v>987</v>
      </c>
      <c r="I558" t="str">
        <f>VLOOKUP(RawData!H558,PadCountry[],2)</f>
        <v>Kazakhstan</v>
      </c>
      <c r="J558" t="str">
        <f>VLOOKUP(I558,CountryGeoLoc[],3)</f>
        <v>48.019573</v>
      </c>
      <c r="K558" t="str">
        <f>VLOOKUP(I558,CountryGeoLoc[],4)</f>
        <v>66.923684</v>
      </c>
    </row>
    <row r="559" spans="1:11" x14ac:dyDescent="0.3">
      <c r="A559" t="s">
        <v>1750</v>
      </c>
      <c r="B559" t="s">
        <v>8</v>
      </c>
      <c r="C559" t="s">
        <v>100</v>
      </c>
      <c r="D559" t="s">
        <v>1105</v>
      </c>
      <c r="E559" t="s">
        <v>1751</v>
      </c>
      <c r="F559" t="s">
        <v>1752</v>
      </c>
      <c r="G559" s="2" t="str">
        <f t="shared" si="8"/>
        <v>1965</v>
      </c>
      <c r="H559" t="s">
        <v>1108</v>
      </c>
      <c r="I559" t="str">
        <f>VLOOKUP(RawData!H559,PadCountry[],2)</f>
        <v>United States</v>
      </c>
      <c r="J559" t="str">
        <f>VLOOKUP(I559,CountryGeoLoc[],3)</f>
        <v>37.09024</v>
      </c>
      <c r="K559" t="str">
        <f>VLOOKUP(I559,CountryGeoLoc[],4)</f>
        <v>-95.712891</v>
      </c>
    </row>
    <row r="560" spans="1:11" x14ac:dyDescent="0.3">
      <c r="A560" t="s">
        <v>1753</v>
      </c>
      <c r="B560" t="s">
        <v>8</v>
      </c>
      <c r="C560" t="s">
        <v>1736</v>
      </c>
      <c r="D560" t="s">
        <v>903</v>
      </c>
      <c r="E560" t="s">
        <v>1754</v>
      </c>
      <c r="F560" t="s">
        <v>1755</v>
      </c>
      <c r="G560" s="2" t="str">
        <f t="shared" si="8"/>
        <v>1965</v>
      </c>
      <c r="H560" t="s">
        <v>573</v>
      </c>
      <c r="I560" t="str">
        <f>VLOOKUP(RawData!H560,PadCountry[],2)</f>
        <v>United States</v>
      </c>
      <c r="J560" t="str">
        <f>VLOOKUP(I560,CountryGeoLoc[],3)</f>
        <v>37.09024</v>
      </c>
      <c r="K560" t="str">
        <f>VLOOKUP(I560,CountryGeoLoc[],4)</f>
        <v>-95.712891</v>
      </c>
    </row>
    <row r="561" spans="1:11" x14ac:dyDescent="0.3">
      <c r="A561" t="s">
        <v>1756</v>
      </c>
      <c r="B561" t="s">
        <v>8</v>
      </c>
      <c r="C561" t="s">
        <v>117</v>
      </c>
      <c r="D561" t="s">
        <v>812</v>
      </c>
      <c r="E561" t="s">
        <v>1757</v>
      </c>
      <c r="F561" t="s">
        <v>1758</v>
      </c>
      <c r="G561" s="2" t="str">
        <f t="shared" si="8"/>
        <v>1965</v>
      </c>
      <c r="H561" t="s">
        <v>139</v>
      </c>
      <c r="I561" t="str">
        <f>VLOOKUP(RawData!H561,PadCountry[],2)</f>
        <v>United States</v>
      </c>
      <c r="J561" t="str">
        <f>VLOOKUP(I561,CountryGeoLoc[],3)</f>
        <v>37.09024</v>
      </c>
      <c r="K561" t="str">
        <f>VLOOKUP(I561,CountryGeoLoc[],4)</f>
        <v>-95.712891</v>
      </c>
    </row>
    <row r="562" spans="1:11" x14ac:dyDescent="0.3">
      <c r="A562" t="s">
        <v>1759</v>
      </c>
      <c r="B562" t="s">
        <v>8</v>
      </c>
      <c r="C562" t="s">
        <v>9</v>
      </c>
      <c r="D562" t="s">
        <v>607</v>
      </c>
      <c r="E562" t="s">
        <v>1760</v>
      </c>
      <c r="F562" t="s">
        <v>1761</v>
      </c>
      <c r="G562" s="2" t="str">
        <f t="shared" si="8"/>
        <v>1965</v>
      </c>
      <c r="H562" t="s">
        <v>987</v>
      </c>
      <c r="I562" t="str">
        <f>VLOOKUP(RawData!H562,PadCountry[],2)</f>
        <v>Kazakhstan</v>
      </c>
      <c r="J562" t="str">
        <f>VLOOKUP(I562,CountryGeoLoc[],3)</f>
        <v>48.019573</v>
      </c>
      <c r="K562" t="str">
        <f>VLOOKUP(I562,CountryGeoLoc[],4)</f>
        <v>66.923684</v>
      </c>
    </row>
    <row r="563" spans="1:11" x14ac:dyDescent="0.3">
      <c r="A563" t="s">
        <v>1762</v>
      </c>
      <c r="B563" t="s">
        <v>8</v>
      </c>
      <c r="C563" t="s">
        <v>100</v>
      </c>
      <c r="D563" t="s">
        <v>1105</v>
      </c>
      <c r="E563" t="s">
        <v>1763</v>
      </c>
      <c r="F563" t="s">
        <v>1764</v>
      </c>
      <c r="G563" s="2" t="str">
        <f t="shared" si="8"/>
        <v>1965</v>
      </c>
      <c r="H563" t="s">
        <v>1108</v>
      </c>
      <c r="I563" t="str">
        <f>VLOOKUP(RawData!H563,PadCountry[],2)</f>
        <v>United States</v>
      </c>
      <c r="J563" t="str">
        <f>VLOOKUP(I563,CountryGeoLoc[],3)</f>
        <v>37.09024</v>
      </c>
      <c r="K563" t="str">
        <f>VLOOKUP(I563,CountryGeoLoc[],4)</f>
        <v>-95.712891</v>
      </c>
    </row>
    <row r="564" spans="1:11" x14ac:dyDescent="0.3">
      <c r="A564" t="s">
        <v>1765</v>
      </c>
      <c r="B564" t="s">
        <v>8</v>
      </c>
      <c r="C564" t="s">
        <v>117</v>
      </c>
      <c r="D564" t="s">
        <v>1714</v>
      </c>
      <c r="E564" t="s">
        <v>1766</v>
      </c>
      <c r="F564" t="s">
        <v>1767</v>
      </c>
      <c r="G564" s="2" t="str">
        <f t="shared" si="8"/>
        <v>1965</v>
      </c>
      <c r="H564" t="s">
        <v>63</v>
      </c>
      <c r="I564" t="str">
        <f>VLOOKUP(RawData!H564,PadCountry[],2)</f>
        <v>United States</v>
      </c>
      <c r="J564" t="str">
        <f>VLOOKUP(I564,CountryGeoLoc[],3)</f>
        <v>37.09024</v>
      </c>
      <c r="K564" t="str">
        <f>VLOOKUP(I564,CountryGeoLoc[],4)</f>
        <v>-95.712891</v>
      </c>
    </row>
    <row r="565" spans="1:11" x14ac:dyDescent="0.3">
      <c r="A565" t="s">
        <v>1768</v>
      </c>
      <c r="B565" t="s">
        <v>8</v>
      </c>
      <c r="C565" t="s">
        <v>9</v>
      </c>
      <c r="D565" t="s">
        <v>1769</v>
      </c>
      <c r="E565" t="s">
        <v>1770</v>
      </c>
      <c r="F565" t="s">
        <v>1771</v>
      </c>
      <c r="G565" s="2" t="str">
        <f t="shared" si="8"/>
        <v>1965</v>
      </c>
      <c r="H565" t="s">
        <v>1772</v>
      </c>
      <c r="I565" t="str">
        <f>VLOOKUP(RawData!H565,PadCountry[],2)</f>
        <v>Kazakhstan</v>
      </c>
      <c r="J565" t="str">
        <f>VLOOKUP(I565,CountryGeoLoc[],3)</f>
        <v>48.019573</v>
      </c>
      <c r="K565" t="str">
        <f>VLOOKUP(I565,CountryGeoLoc[],4)</f>
        <v>66.923684</v>
      </c>
    </row>
    <row r="566" spans="1:11" x14ac:dyDescent="0.3">
      <c r="A566" t="s">
        <v>1773</v>
      </c>
      <c r="B566" t="s">
        <v>8</v>
      </c>
      <c r="C566" t="s">
        <v>9</v>
      </c>
      <c r="D566" t="s">
        <v>1243</v>
      </c>
      <c r="E566" t="s">
        <v>1774</v>
      </c>
      <c r="F566" t="s">
        <v>1775</v>
      </c>
      <c r="G566" s="2" t="str">
        <f t="shared" si="8"/>
        <v>1965</v>
      </c>
      <c r="H566" t="s">
        <v>987</v>
      </c>
      <c r="I566" t="str">
        <f>VLOOKUP(RawData!H566,PadCountry[],2)</f>
        <v>Kazakhstan</v>
      </c>
      <c r="J566" t="str">
        <f>VLOOKUP(I566,CountryGeoLoc[],3)</f>
        <v>48.019573</v>
      </c>
      <c r="K566" t="str">
        <f>VLOOKUP(I566,CountryGeoLoc[],4)</f>
        <v>66.923684</v>
      </c>
    </row>
    <row r="567" spans="1:11" x14ac:dyDescent="0.3">
      <c r="A567" t="s">
        <v>1776</v>
      </c>
      <c r="B567" t="s">
        <v>8</v>
      </c>
      <c r="C567" t="s">
        <v>9</v>
      </c>
      <c r="D567" t="s">
        <v>481</v>
      </c>
      <c r="E567" t="s">
        <v>1777</v>
      </c>
      <c r="F567" t="s">
        <v>1778</v>
      </c>
      <c r="G567" s="2" t="str">
        <f t="shared" si="8"/>
        <v>1965</v>
      </c>
      <c r="H567" t="s">
        <v>1336</v>
      </c>
      <c r="I567" t="str">
        <f>VLOOKUP(RawData!H567,PadCountry[],2)</f>
        <v>Russia</v>
      </c>
      <c r="J567" t="str">
        <f>VLOOKUP(I567,CountryGeoLoc[],3)</f>
        <v>61.52401</v>
      </c>
      <c r="K567" t="str">
        <f>VLOOKUP(I567,CountryGeoLoc[],4)</f>
        <v>105.318756</v>
      </c>
    </row>
    <row r="568" spans="1:11" x14ac:dyDescent="0.3">
      <c r="A568" t="s">
        <v>1779</v>
      </c>
      <c r="B568" t="s">
        <v>8</v>
      </c>
      <c r="C568" t="s">
        <v>117</v>
      </c>
      <c r="D568" t="s">
        <v>1552</v>
      </c>
      <c r="E568" t="s">
        <v>1780</v>
      </c>
      <c r="F568" t="s">
        <v>1781</v>
      </c>
      <c r="G568" s="2" t="str">
        <f t="shared" si="8"/>
        <v>1965</v>
      </c>
      <c r="H568" t="s">
        <v>1782</v>
      </c>
      <c r="I568" t="str">
        <f>VLOOKUP(RawData!H568,PadCountry[],2)</f>
        <v>United States</v>
      </c>
      <c r="J568" t="str">
        <f>VLOOKUP(I568,CountryGeoLoc[],3)</f>
        <v>37.09024</v>
      </c>
      <c r="K568" t="str">
        <f>VLOOKUP(I568,CountryGeoLoc[],4)</f>
        <v>-95.712891</v>
      </c>
    </row>
    <row r="569" spans="1:11" x14ac:dyDescent="0.3">
      <c r="A569" t="s">
        <v>1783</v>
      </c>
      <c r="B569" t="s">
        <v>8</v>
      </c>
      <c r="C569" t="s">
        <v>117</v>
      </c>
      <c r="D569" t="s">
        <v>1784</v>
      </c>
      <c r="E569" t="s">
        <v>1785</v>
      </c>
      <c r="F569" t="s">
        <v>1786</v>
      </c>
      <c r="G569" s="2" t="str">
        <f t="shared" si="8"/>
        <v>1965</v>
      </c>
      <c r="H569" t="s">
        <v>573</v>
      </c>
      <c r="I569" t="str">
        <f>VLOOKUP(RawData!H569,PadCountry[],2)</f>
        <v>United States</v>
      </c>
      <c r="J569" t="str">
        <f>VLOOKUP(I569,CountryGeoLoc[],3)</f>
        <v>37.09024</v>
      </c>
      <c r="K569" t="str">
        <f>VLOOKUP(I569,CountryGeoLoc[],4)</f>
        <v>-95.712891</v>
      </c>
    </row>
    <row r="570" spans="1:11" x14ac:dyDescent="0.3">
      <c r="A570" t="s">
        <v>1787</v>
      </c>
      <c r="B570" t="s">
        <v>8</v>
      </c>
      <c r="C570" t="s">
        <v>117</v>
      </c>
      <c r="D570" t="s">
        <v>812</v>
      </c>
      <c r="E570" t="s">
        <v>1788</v>
      </c>
      <c r="F570" t="s">
        <v>1789</v>
      </c>
      <c r="G570" s="2" t="str">
        <f t="shared" si="8"/>
        <v>1965</v>
      </c>
      <c r="H570" t="s">
        <v>121</v>
      </c>
      <c r="I570" t="str">
        <f>VLOOKUP(RawData!H570,PadCountry[],2)</f>
        <v>United States</v>
      </c>
      <c r="J570" t="str">
        <f>VLOOKUP(I570,CountryGeoLoc[],3)</f>
        <v>37.09024</v>
      </c>
      <c r="K570" t="str">
        <f>VLOOKUP(I570,CountryGeoLoc[],4)</f>
        <v>-95.712891</v>
      </c>
    </row>
    <row r="571" spans="1:11" x14ac:dyDescent="0.3">
      <c r="A571" t="s">
        <v>1790</v>
      </c>
      <c r="B571" t="s">
        <v>8</v>
      </c>
      <c r="C571" t="s">
        <v>9</v>
      </c>
      <c r="D571" t="s">
        <v>1791</v>
      </c>
      <c r="E571" t="s">
        <v>1792</v>
      </c>
      <c r="F571" t="s">
        <v>1793</v>
      </c>
      <c r="G571" s="2" t="str">
        <f t="shared" si="8"/>
        <v>1965</v>
      </c>
      <c r="H571" t="s">
        <v>987</v>
      </c>
      <c r="I571" t="str">
        <f>VLOOKUP(RawData!H571,PadCountry[],2)</f>
        <v>Kazakhstan</v>
      </c>
      <c r="J571" t="str">
        <f>VLOOKUP(I571,CountryGeoLoc[],3)</f>
        <v>48.019573</v>
      </c>
      <c r="K571" t="str">
        <f>VLOOKUP(I571,CountryGeoLoc[],4)</f>
        <v>66.923684</v>
      </c>
    </row>
    <row r="572" spans="1:11" x14ac:dyDescent="0.3">
      <c r="A572" t="s">
        <v>1794</v>
      </c>
      <c r="B572" t="s">
        <v>18</v>
      </c>
      <c r="C572" t="s">
        <v>9</v>
      </c>
      <c r="D572" t="s">
        <v>481</v>
      </c>
      <c r="E572" t="s">
        <v>1795</v>
      </c>
      <c r="F572" t="s">
        <v>1796</v>
      </c>
      <c r="G572" s="2" t="str">
        <f t="shared" si="8"/>
        <v>1965</v>
      </c>
      <c r="H572" t="s">
        <v>1336</v>
      </c>
      <c r="I572" t="str">
        <f>VLOOKUP(RawData!H572,PadCountry[],2)</f>
        <v>Russia</v>
      </c>
      <c r="J572" t="str">
        <f>VLOOKUP(I572,CountryGeoLoc[],3)</f>
        <v>61.52401</v>
      </c>
      <c r="K572" t="str">
        <f>VLOOKUP(I572,CountryGeoLoc[],4)</f>
        <v>105.318756</v>
      </c>
    </row>
    <row r="573" spans="1:11" x14ac:dyDescent="0.3">
      <c r="A573" t="s">
        <v>1797</v>
      </c>
      <c r="B573" t="s">
        <v>8</v>
      </c>
      <c r="C573" t="s">
        <v>9</v>
      </c>
      <c r="D573" t="s">
        <v>1219</v>
      </c>
      <c r="E573" t="s">
        <v>1798</v>
      </c>
      <c r="F573" t="s">
        <v>1799</v>
      </c>
      <c r="G573" s="2" t="str">
        <f t="shared" si="8"/>
        <v>1965</v>
      </c>
      <c r="H573" t="s">
        <v>1222</v>
      </c>
      <c r="I573" t="str">
        <f>VLOOKUP(RawData!H573,PadCountry[],2)</f>
        <v>Kazakhstan</v>
      </c>
      <c r="J573" t="str">
        <f>VLOOKUP(I573,CountryGeoLoc[],3)</f>
        <v>48.019573</v>
      </c>
      <c r="K573" t="str">
        <f>VLOOKUP(I573,CountryGeoLoc[],4)</f>
        <v>66.923684</v>
      </c>
    </row>
    <row r="574" spans="1:11" x14ac:dyDescent="0.3">
      <c r="A574" t="s">
        <v>1800</v>
      </c>
      <c r="B574" t="s">
        <v>18</v>
      </c>
      <c r="C574" t="s">
        <v>117</v>
      </c>
      <c r="D574" t="s">
        <v>1515</v>
      </c>
      <c r="E574" t="s">
        <v>1801</v>
      </c>
      <c r="F574" t="s">
        <v>1802</v>
      </c>
      <c r="G574" s="2" t="str">
        <f t="shared" si="8"/>
        <v>1966</v>
      </c>
      <c r="H574" t="s">
        <v>1379</v>
      </c>
      <c r="I574" t="str">
        <f>VLOOKUP(RawData!H574,PadCountry[],2)</f>
        <v>United States</v>
      </c>
      <c r="J574" t="str">
        <f>VLOOKUP(I574,CountryGeoLoc[],3)</f>
        <v>37.09024</v>
      </c>
      <c r="K574" t="str">
        <f>VLOOKUP(I574,CountryGeoLoc[],4)</f>
        <v>-95.712891</v>
      </c>
    </row>
    <row r="575" spans="1:11" x14ac:dyDescent="0.3">
      <c r="A575" t="s">
        <v>1803</v>
      </c>
      <c r="B575" t="s">
        <v>8</v>
      </c>
      <c r="C575" t="s">
        <v>9</v>
      </c>
      <c r="D575" t="s">
        <v>607</v>
      </c>
      <c r="E575" t="s">
        <v>1804</v>
      </c>
      <c r="F575" t="s">
        <v>1805</v>
      </c>
      <c r="G575" s="2" t="str">
        <f t="shared" si="8"/>
        <v>1966</v>
      </c>
      <c r="H575" t="s">
        <v>987</v>
      </c>
      <c r="I575" t="str">
        <f>VLOOKUP(RawData!H575,PadCountry[],2)</f>
        <v>Kazakhstan</v>
      </c>
      <c r="J575" t="str">
        <f>VLOOKUP(I575,CountryGeoLoc[],3)</f>
        <v>48.019573</v>
      </c>
      <c r="K575" t="str">
        <f>VLOOKUP(I575,CountryGeoLoc[],4)</f>
        <v>66.923684</v>
      </c>
    </row>
    <row r="576" spans="1:11" x14ac:dyDescent="0.3">
      <c r="A576" t="s">
        <v>1806</v>
      </c>
      <c r="B576" t="s">
        <v>8</v>
      </c>
      <c r="C576" t="s">
        <v>117</v>
      </c>
      <c r="D576" t="s">
        <v>1210</v>
      </c>
      <c r="E576" t="s">
        <v>1807</v>
      </c>
      <c r="F576" t="s">
        <v>1808</v>
      </c>
      <c r="G576" s="2" t="str">
        <f t="shared" si="8"/>
        <v>1966</v>
      </c>
      <c r="H576" t="s">
        <v>1213</v>
      </c>
      <c r="I576" t="str">
        <f>VLOOKUP(RawData!H576,PadCountry[],2)</f>
        <v>United States</v>
      </c>
      <c r="J576" t="str">
        <f>VLOOKUP(I576,CountryGeoLoc[],3)</f>
        <v>37.09024</v>
      </c>
      <c r="K576" t="str">
        <f>VLOOKUP(I576,CountryGeoLoc[],4)</f>
        <v>-95.712891</v>
      </c>
    </row>
    <row r="577" spans="1:11" x14ac:dyDescent="0.3">
      <c r="A577" t="s">
        <v>1809</v>
      </c>
      <c r="B577" t="s">
        <v>8</v>
      </c>
      <c r="C577" t="s">
        <v>100</v>
      </c>
      <c r="D577" t="s">
        <v>946</v>
      </c>
      <c r="E577" t="s">
        <v>1810</v>
      </c>
      <c r="F577" t="s">
        <v>1811</v>
      </c>
      <c r="G577" s="2" t="str">
        <f t="shared" si="8"/>
        <v>1966</v>
      </c>
      <c r="H577" t="s">
        <v>949</v>
      </c>
      <c r="I577" t="str">
        <f>VLOOKUP(RawData!H577,PadCountry[],2)</f>
        <v>United States</v>
      </c>
      <c r="J577" t="str">
        <f>VLOOKUP(I577,CountryGeoLoc[],3)</f>
        <v>37.09024</v>
      </c>
      <c r="K577" t="str">
        <f>VLOOKUP(I577,CountryGeoLoc[],4)</f>
        <v>-95.712891</v>
      </c>
    </row>
    <row r="578" spans="1:11" x14ac:dyDescent="0.3">
      <c r="A578" t="s">
        <v>1812</v>
      </c>
      <c r="B578" t="s">
        <v>8</v>
      </c>
      <c r="C578" t="s">
        <v>9</v>
      </c>
      <c r="D578" t="s">
        <v>607</v>
      </c>
      <c r="E578" t="s">
        <v>1813</v>
      </c>
      <c r="F578" t="s">
        <v>1814</v>
      </c>
      <c r="G578" s="2" t="str">
        <f t="shared" si="8"/>
        <v>1966</v>
      </c>
      <c r="H578" t="s">
        <v>987</v>
      </c>
      <c r="I578" t="str">
        <f>VLOOKUP(RawData!H578,PadCountry[],2)</f>
        <v>Kazakhstan</v>
      </c>
      <c r="J578" t="str">
        <f>VLOOKUP(I578,CountryGeoLoc[],3)</f>
        <v>48.019573</v>
      </c>
      <c r="K578" t="str">
        <f>VLOOKUP(I578,CountryGeoLoc[],4)</f>
        <v>66.923684</v>
      </c>
    </row>
    <row r="579" spans="1:11" x14ac:dyDescent="0.3">
      <c r="A579" t="s">
        <v>1815</v>
      </c>
      <c r="B579" t="s">
        <v>8</v>
      </c>
      <c r="C579" t="s">
        <v>9</v>
      </c>
      <c r="D579" t="s">
        <v>1695</v>
      </c>
      <c r="E579" t="s">
        <v>1816</v>
      </c>
      <c r="F579" t="s">
        <v>1817</v>
      </c>
      <c r="G579" s="2" t="str">
        <f t="shared" ref="G579:G642" si="9">MID(F579,7,4)</f>
        <v>1966</v>
      </c>
      <c r="H579" t="s">
        <v>1336</v>
      </c>
      <c r="I579" t="str">
        <f>VLOOKUP(RawData!H579,PadCountry[],2)</f>
        <v>Russia</v>
      </c>
      <c r="J579" t="str">
        <f>VLOOKUP(I579,CountryGeoLoc[],3)</f>
        <v>61.52401</v>
      </c>
      <c r="K579" t="str">
        <f>VLOOKUP(I579,CountryGeoLoc[],4)</f>
        <v>105.318756</v>
      </c>
    </row>
    <row r="580" spans="1:11" x14ac:dyDescent="0.3">
      <c r="A580" t="s">
        <v>1818</v>
      </c>
      <c r="B580" t="s">
        <v>8</v>
      </c>
      <c r="C580" t="s">
        <v>117</v>
      </c>
      <c r="D580" t="s">
        <v>1784</v>
      </c>
      <c r="E580" t="s">
        <v>1819</v>
      </c>
      <c r="F580" t="s">
        <v>1820</v>
      </c>
      <c r="G580" s="2" t="str">
        <f t="shared" si="9"/>
        <v>1966</v>
      </c>
      <c r="H580" t="s">
        <v>573</v>
      </c>
      <c r="I580" t="str">
        <f>VLOOKUP(RawData!H580,PadCountry[],2)</f>
        <v>United States</v>
      </c>
      <c r="J580" t="str">
        <f>VLOOKUP(I580,CountryGeoLoc[],3)</f>
        <v>37.09024</v>
      </c>
      <c r="K580" t="str">
        <f>VLOOKUP(I580,CountryGeoLoc[],4)</f>
        <v>-95.712891</v>
      </c>
    </row>
    <row r="581" spans="1:11" x14ac:dyDescent="0.3">
      <c r="A581" t="s">
        <v>1821</v>
      </c>
      <c r="B581" t="s">
        <v>8</v>
      </c>
      <c r="C581" t="s">
        <v>9</v>
      </c>
      <c r="D581" t="s">
        <v>1670</v>
      </c>
      <c r="E581" t="s">
        <v>1822</v>
      </c>
      <c r="F581" t="s">
        <v>1823</v>
      </c>
      <c r="G581" s="2" t="str">
        <f t="shared" si="9"/>
        <v>1966</v>
      </c>
      <c r="H581" t="s">
        <v>987</v>
      </c>
      <c r="I581" t="str">
        <f>VLOOKUP(RawData!H581,PadCountry[],2)</f>
        <v>Kazakhstan</v>
      </c>
      <c r="J581" t="str">
        <f>VLOOKUP(I581,CountryGeoLoc[],3)</f>
        <v>48.019573</v>
      </c>
      <c r="K581" t="str">
        <f>VLOOKUP(I581,CountryGeoLoc[],4)</f>
        <v>66.923684</v>
      </c>
    </row>
    <row r="582" spans="1:11" x14ac:dyDescent="0.3">
      <c r="A582" t="s">
        <v>1824</v>
      </c>
      <c r="B582" t="s">
        <v>8</v>
      </c>
      <c r="C582" t="s">
        <v>117</v>
      </c>
      <c r="D582" t="s">
        <v>812</v>
      </c>
      <c r="E582" t="s">
        <v>1825</v>
      </c>
      <c r="F582" t="s">
        <v>1826</v>
      </c>
      <c r="G582" s="2" t="str">
        <f t="shared" si="9"/>
        <v>1966</v>
      </c>
      <c r="H582" t="s">
        <v>303</v>
      </c>
      <c r="I582" t="str">
        <f>VLOOKUP(RawData!H582,PadCountry[],2)</f>
        <v>United States</v>
      </c>
      <c r="J582" t="str">
        <f>VLOOKUP(I582,CountryGeoLoc[],3)</f>
        <v>37.09024</v>
      </c>
      <c r="K582" t="str">
        <f>VLOOKUP(I582,CountryGeoLoc[],4)</f>
        <v>-95.712891</v>
      </c>
    </row>
    <row r="583" spans="1:11" x14ac:dyDescent="0.3">
      <c r="A583" t="s">
        <v>1827</v>
      </c>
      <c r="B583" t="s">
        <v>8</v>
      </c>
      <c r="C583" t="s">
        <v>117</v>
      </c>
      <c r="D583" t="s">
        <v>999</v>
      </c>
      <c r="E583" t="s">
        <v>1828</v>
      </c>
      <c r="F583" t="s">
        <v>1829</v>
      </c>
      <c r="G583" s="2" t="str">
        <f t="shared" si="9"/>
        <v>1966</v>
      </c>
      <c r="H583" t="s">
        <v>63</v>
      </c>
      <c r="I583" t="str">
        <f>VLOOKUP(RawData!H583,PadCountry[],2)</f>
        <v>United States</v>
      </c>
      <c r="J583" t="str">
        <f>VLOOKUP(I583,CountryGeoLoc[],3)</f>
        <v>37.09024</v>
      </c>
      <c r="K583" t="str">
        <f>VLOOKUP(I583,CountryGeoLoc[],4)</f>
        <v>-95.712891</v>
      </c>
    </row>
    <row r="584" spans="1:11" x14ac:dyDescent="0.3">
      <c r="A584" t="s">
        <v>1830</v>
      </c>
      <c r="B584" t="s">
        <v>8</v>
      </c>
      <c r="C584" t="s">
        <v>9</v>
      </c>
      <c r="D584" t="s">
        <v>1769</v>
      </c>
      <c r="E584" t="s">
        <v>1831</v>
      </c>
      <c r="F584" t="s">
        <v>1832</v>
      </c>
      <c r="G584" s="2" t="str">
        <f t="shared" si="9"/>
        <v>1966</v>
      </c>
      <c r="H584" t="s">
        <v>1772</v>
      </c>
      <c r="I584" t="str">
        <f>VLOOKUP(RawData!H584,PadCountry[],2)</f>
        <v>Kazakhstan</v>
      </c>
      <c r="J584" t="str">
        <f>VLOOKUP(I584,CountryGeoLoc[],3)</f>
        <v>48.019573</v>
      </c>
      <c r="K584" t="str">
        <f>VLOOKUP(I584,CountryGeoLoc[],4)</f>
        <v>66.923684</v>
      </c>
    </row>
    <row r="585" spans="1:11" x14ac:dyDescent="0.3">
      <c r="A585" t="s">
        <v>1833</v>
      </c>
      <c r="B585" t="s">
        <v>8</v>
      </c>
      <c r="C585" t="s">
        <v>117</v>
      </c>
      <c r="D585" t="s">
        <v>812</v>
      </c>
      <c r="E585" t="s">
        <v>1834</v>
      </c>
      <c r="F585" t="s">
        <v>1835</v>
      </c>
      <c r="G585" s="2" t="str">
        <f t="shared" si="9"/>
        <v>1966</v>
      </c>
      <c r="H585" t="s">
        <v>682</v>
      </c>
      <c r="I585" t="str">
        <f>VLOOKUP(RawData!H585,PadCountry[],2)</f>
        <v>United States</v>
      </c>
      <c r="J585" t="str">
        <f>VLOOKUP(I585,CountryGeoLoc[],3)</f>
        <v>37.09024</v>
      </c>
      <c r="K585" t="str">
        <f>VLOOKUP(I585,CountryGeoLoc[],4)</f>
        <v>-95.712891</v>
      </c>
    </row>
    <row r="586" spans="1:11" x14ac:dyDescent="0.3">
      <c r="A586" t="s">
        <v>1836</v>
      </c>
      <c r="B586" t="s">
        <v>8</v>
      </c>
      <c r="C586" t="s">
        <v>100</v>
      </c>
      <c r="D586" t="s">
        <v>1215</v>
      </c>
      <c r="E586" t="s">
        <v>1837</v>
      </c>
      <c r="F586" t="s">
        <v>1838</v>
      </c>
      <c r="G586" s="2" t="str">
        <f t="shared" si="9"/>
        <v>1966</v>
      </c>
      <c r="H586" t="s">
        <v>1359</v>
      </c>
      <c r="I586" t="str">
        <f>VLOOKUP(RawData!H586,PadCountry[],2)</f>
        <v>United States</v>
      </c>
      <c r="J586" t="str">
        <f>VLOOKUP(I586,CountryGeoLoc[],3)</f>
        <v>37.09024</v>
      </c>
      <c r="K586" t="str">
        <f>VLOOKUP(I586,CountryGeoLoc[],4)</f>
        <v>-95.712891</v>
      </c>
    </row>
    <row r="587" spans="1:11" x14ac:dyDescent="0.3">
      <c r="A587" t="s">
        <v>1839</v>
      </c>
      <c r="B587" t="s">
        <v>8</v>
      </c>
      <c r="C587" t="s">
        <v>9</v>
      </c>
      <c r="D587" t="s">
        <v>607</v>
      </c>
      <c r="E587" t="s">
        <v>1840</v>
      </c>
      <c r="F587" t="s">
        <v>1841</v>
      </c>
      <c r="G587" s="2" t="str">
        <f t="shared" si="9"/>
        <v>1966</v>
      </c>
      <c r="H587" t="s">
        <v>987</v>
      </c>
      <c r="I587" t="str">
        <f>VLOOKUP(RawData!H587,PadCountry[],2)</f>
        <v>Kazakhstan</v>
      </c>
      <c r="J587" t="str">
        <f>VLOOKUP(I587,CountryGeoLoc[],3)</f>
        <v>48.019573</v>
      </c>
      <c r="K587" t="str">
        <f>VLOOKUP(I587,CountryGeoLoc[],4)</f>
        <v>66.923684</v>
      </c>
    </row>
    <row r="588" spans="1:11" x14ac:dyDescent="0.3">
      <c r="A588" t="s">
        <v>1842</v>
      </c>
      <c r="B588" t="s">
        <v>8</v>
      </c>
      <c r="C588" t="s">
        <v>9</v>
      </c>
      <c r="D588" t="s">
        <v>481</v>
      </c>
      <c r="E588" t="s">
        <v>1843</v>
      </c>
      <c r="F588" t="s">
        <v>1844</v>
      </c>
      <c r="G588" s="2" t="str">
        <f t="shared" si="9"/>
        <v>1966</v>
      </c>
      <c r="H588" t="s">
        <v>1336</v>
      </c>
      <c r="I588" t="str">
        <f>VLOOKUP(RawData!H588,PadCountry[],2)</f>
        <v>Russia</v>
      </c>
      <c r="J588" t="str">
        <f>VLOOKUP(I588,CountryGeoLoc[],3)</f>
        <v>61.52401</v>
      </c>
      <c r="K588" t="str">
        <f>VLOOKUP(I588,CountryGeoLoc[],4)</f>
        <v>105.318756</v>
      </c>
    </row>
    <row r="589" spans="1:11" x14ac:dyDescent="0.3">
      <c r="A589" t="s">
        <v>1845</v>
      </c>
      <c r="B589" t="s">
        <v>8</v>
      </c>
      <c r="C589" t="s">
        <v>117</v>
      </c>
      <c r="D589" t="s">
        <v>1210</v>
      </c>
      <c r="E589" t="s">
        <v>1846</v>
      </c>
      <c r="F589" t="s">
        <v>1847</v>
      </c>
      <c r="G589" s="2" t="str">
        <f t="shared" si="9"/>
        <v>1966</v>
      </c>
      <c r="H589" t="s">
        <v>1213</v>
      </c>
      <c r="I589" t="str">
        <f>VLOOKUP(RawData!H589,PadCountry[],2)</f>
        <v>United States</v>
      </c>
      <c r="J589" t="str">
        <f>VLOOKUP(I589,CountryGeoLoc[],3)</f>
        <v>37.09024</v>
      </c>
      <c r="K589" t="str">
        <f>VLOOKUP(I589,CountryGeoLoc[],4)</f>
        <v>-95.712891</v>
      </c>
    </row>
    <row r="590" spans="1:11" x14ac:dyDescent="0.3">
      <c r="A590" t="s">
        <v>1848</v>
      </c>
      <c r="B590" t="s">
        <v>8</v>
      </c>
      <c r="C590" t="s">
        <v>1736</v>
      </c>
      <c r="D590" t="s">
        <v>1737</v>
      </c>
      <c r="E590" t="s">
        <v>1849</v>
      </c>
      <c r="F590" t="s">
        <v>1850</v>
      </c>
      <c r="G590" s="2" t="str">
        <f t="shared" si="9"/>
        <v>1966</v>
      </c>
      <c r="H590" t="s">
        <v>1740</v>
      </c>
      <c r="I590" t="str">
        <f>VLOOKUP(RawData!H590,PadCountry[],2)</f>
        <v>Algeria</v>
      </c>
      <c r="J590" t="str">
        <f>VLOOKUP(I590,CountryGeoLoc[],3)</f>
        <v>28.033886</v>
      </c>
      <c r="K590" t="str">
        <f>VLOOKUP(I590,CountryGeoLoc[],4)</f>
        <v>1.659626</v>
      </c>
    </row>
    <row r="591" spans="1:11" x14ac:dyDescent="0.3">
      <c r="A591" t="s">
        <v>1851</v>
      </c>
      <c r="B591" t="s">
        <v>8</v>
      </c>
      <c r="C591" t="s">
        <v>9</v>
      </c>
      <c r="D591" t="s">
        <v>995</v>
      </c>
      <c r="E591" t="s">
        <v>1852</v>
      </c>
      <c r="F591" t="s">
        <v>1853</v>
      </c>
      <c r="G591" s="2" t="str">
        <f t="shared" si="9"/>
        <v>1966</v>
      </c>
      <c r="H591" t="s">
        <v>987</v>
      </c>
      <c r="I591" t="str">
        <f>VLOOKUP(RawData!H591,PadCountry[],2)</f>
        <v>Kazakhstan</v>
      </c>
      <c r="J591" t="str">
        <f>VLOOKUP(I591,CountryGeoLoc[],3)</f>
        <v>48.019573</v>
      </c>
      <c r="K591" t="str">
        <f>VLOOKUP(I591,CountryGeoLoc[],4)</f>
        <v>66.923684</v>
      </c>
    </row>
    <row r="592" spans="1:11" x14ac:dyDescent="0.3">
      <c r="A592" t="s">
        <v>1854</v>
      </c>
      <c r="B592" t="s">
        <v>18</v>
      </c>
      <c r="C592" t="s">
        <v>9</v>
      </c>
      <c r="D592" t="s">
        <v>481</v>
      </c>
      <c r="E592" t="s">
        <v>1855</v>
      </c>
      <c r="F592" t="s">
        <v>1856</v>
      </c>
      <c r="G592" s="2" t="str">
        <f t="shared" si="9"/>
        <v>1966</v>
      </c>
      <c r="H592" t="s">
        <v>1336</v>
      </c>
      <c r="I592" t="str">
        <f>VLOOKUP(RawData!H592,PadCountry[],2)</f>
        <v>Russia</v>
      </c>
      <c r="J592" t="str">
        <f>VLOOKUP(I592,CountryGeoLoc[],3)</f>
        <v>61.52401</v>
      </c>
      <c r="K592" t="str">
        <f>VLOOKUP(I592,CountryGeoLoc[],4)</f>
        <v>105.318756</v>
      </c>
    </row>
    <row r="593" spans="1:11" x14ac:dyDescent="0.3">
      <c r="A593" t="s">
        <v>1857</v>
      </c>
      <c r="B593" t="s">
        <v>8</v>
      </c>
      <c r="C593" t="s">
        <v>9</v>
      </c>
      <c r="D593" t="s">
        <v>995</v>
      </c>
      <c r="E593" t="s">
        <v>1858</v>
      </c>
      <c r="F593" t="s">
        <v>1859</v>
      </c>
      <c r="G593" s="2" t="str">
        <f t="shared" si="9"/>
        <v>1966</v>
      </c>
      <c r="H593" t="s">
        <v>987</v>
      </c>
      <c r="I593" t="str">
        <f>VLOOKUP(RawData!H593,PadCountry[],2)</f>
        <v>Kazakhstan</v>
      </c>
      <c r="J593" t="str">
        <f>VLOOKUP(I593,CountryGeoLoc[],3)</f>
        <v>48.019573</v>
      </c>
      <c r="K593" t="str">
        <f>VLOOKUP(I593,CountryGeoLoc[],4)</f>
        <v>66.923684</v>
      </c>
    </row>
    <row r="594" spans="1:11" x14ac:dyDescent="0.3">
      <c r="A594" t="s">
        <v>1860</v>
      </c>
      <c r="B594" t="s">
        <v>8</v>
      </c>
      <c r="C594" t="s">
        <v>100</v>
      </c>
      <c r="D594" t="s">
        <v>1861</v>
      </c>
      <c r="E594" t="s">
        <v>1862</v>
      </c>
      <c r="F594" t="s">
        <v>1863</v>
      </c>
      <c r="G594" s="2" t="str">
        <f t="shared" si="9"/>
        <v>1966</v>
      </c>
      <c r="H594" t="s">
        <v>478</v>
      </c>
      <c r="I594" t="str">
        <f>VLOOKUP(RawData!H594,PadCountry[],2)</f>
        <v>United States</v>
      </c>
      <c r="J594" t="str">
        <f>VLOOKUP(I594,CountryGeoLoc[],3)</f>
        <v>37.09024</v>
      </c>
      <c r="K594" t="str">
        <f>VLOOKUP(I594,CountryGeoLoc[],4)</f>
        <v>-95.712891</v>
      </c>
    </row>
    <row r="595" spans="1:11" x14ac:dyDescent="0.3">
      <c r="A595" t="s">
        <v>1864</v>
      </c>
      <c r="B595" t="s">
        <v>8</v>
      </c>
      <c r="C595" t="s">
        <v>117</v>
      </c>
      <c r="D595" t="s">
        <v>1714</v>
      </c>
      <c r="E595" t="s">
        <v>1865</v>
      </c>
      <c r="F595" t="s">
        <v>1866</v>
      </c>
      <c r="G595" s="2" t="str">
        <f t="shared" si="9"/>
        <v>1966</v>
      </c>
      <c r="H595" t="s">
        <v>229</v>
      </c>
      <c r="I595" t="str">
        <f>VLOOKUP(RawData!H595,PadCountry[],2)</f>
        <v>United States</v>
      </c>
      <c r="J595" t="str">
        <f>VLOOKUP(I595,CountryGeoLoc[],3)</f>
        <v>37.09024</v>
      </c>
      <c r="K595" t="str">
        <f>VLOOKUP(I595,CountryGeoLoc[],4)</f>
        <v>-95.712891</v>
      </c>
    </row>
    <row r="596" spans="1:11" x14ac:dyDescent="0.3">
      <c r="A596" t="s">
        <v>1867</v>
      </c>
      <c r="B596" t="s">
        <v>18</v>
      </c>
      <c r="C596" t="s">
        <v>9</v>
      </c>
      <c r="D596" t="s">
        <v>1670</v>
      </c>
      <c r="E596" t="s">
        <v>1868</v>
      </c>
      <c r="F596" t="s">
        <v>1869</v>
      </c>
      <c r="G596" s="2" t="str">
        <f t="shared" si="9"/>
        <v>1966</v>
      </c>
      <c r="H596" t="s">
        <v>987</v>
      </c>
      <c r="I596" t="str">
        <f>VLOOKUP(RawData!H596,PadCountry[],2)</f>
        <v>Kazakhstan</v>
      </c>
      <c r="J596" t="str">
        <f>VLOOKUP(I596,CountryGeoLoc[],3)</f>
        <v>48.019573</v>
      </c>
      <c r="K596" t="str">
        <f>VLOOKUP(I596,CountryGeoLoc[],4)</f>
        <v>66.923684</v>
      </c>
    </row>
    <row r="597" spans="1:11" x14ac:dyDescent="0.3">
      <c r="A597" t="s">
        <v>1870</v>
      </c>
      <c r="B597" t="s">
        <v>8</v>
      </c>
      <c r="C597" t="s">
        <v>117</v>
      </c>
      <c r="D597" t="s">
        <v>812</v>
      </c>
      <c r="E597" t="s">
        <v>1871</v>
      </c>
      <c r="F597" t="s">
        <v>1872</v>
      </c>
      <c r="G597" s="2" t="str">
        <f t="shared" si="9"/>
        <v>1966</v>
      </c>
      <c r="H597" t="s">
        <v>121</v>
      </c>
      <c r="I597" t="str">
        <f>VLOOKUP(RawData!H597,PadCountry[],2)</f>
        <v>United States</v>
      </c>
      <c r="J597" t="str">
        <f>VLOOKUP(I597,CountryGeoLoc[],3)</f>
        <v>37.09024</v>
      </c>
      <c r="K597" t="str">
        <f>VLOOKUP(I597,CountryGeoLoc[],4)</f>
        <v>-95.712891</v>
      </c>
    </row>
    <row r="598" spans="1:11" x14ac:dyDescent="0.3">
      <c r="A598" t="s">
        <v>1873</v>
      </c>
      <c r="B598" t="s">
        <v>8</v>
      </c>
      <c r="C598" t="s">
        <v>117</v>
      </c>
      <c r="D598" t="s">
        <v>1210</v>
      </c>
      <c r="E598" t="s">
        <v>1874</v>
      </c>
      <c r="F598" t="s">
        <v>1875</v>
      </c>
      <c r="G598" s="2" t="str">
        <f t="shared" si="9"/>
        <v>1966</v>
      </c>
      <c r="H598" t="s">
        <v>166</v>
      </c>
      <c r="I598" t="str">
        <f>VLOOKUP(RawData!H598,PadCountry[],2)</f>
        <v>United States</v>
      </c>
      <c r="J598" t="str">
        <f>VLOOKUP(I598,CountryGeoLoc[],3)</f>
        <v>37.09024</v>
      </c>
      <c r="K598" t="str">
        <f>VLOOKUP(I598,CountryGeoLoc[],4)</f>
        <v>-95.712891</v>
      </c>
    </row>
    <row r="599" spans="1:11" x14ac:dyDescent="0.3">
      <c r="A599" t="s">
        <v>1876</v>
      </c>
      <c r="B599" t="s">
        <v>8</v>
      </c>
      <c r="C599" t="s">
        <v>100</v>
      </c>
      <c r="D599" t="s">
        <v>1105</v>
      </c>
      <c r="E599" t="s">
        <v>1877</v>
      </c>
      <c r="F599" t="s">
        <v>1878</v>
      </c>
      <c r="G599" s="2" t="str">
        <f t="shared" si="9"/>
        <v>1966</v>
      </c>
      <c r="H599" t="s">
        <v>1108</v>
      </c>
      <c r="I599" t="str">
        <f>VLOOKUP(RawData!H599,PadCountry[],2)</f>
        <v>United States</v>
      </c>
      <c r="J599" t="str">
        <f>VLOOKUP(I599,CountryGeoLoc[],3)</f>
        <v>37.09024</v>
      </c>
      <c r="K599" t="str">
        <f>VLOOKUP(I599,CountryGeoLoc[],4)</f>
        <v>-95.712891</v>
      </c>
    </row>
    <row r="600" spans="1:11" x14ac:dyDescent="0.3">
      <c r="A600" t="s">
        <v>1879</v>
      </c>
      <c r="B600" t="s">
        <v>8</v>
      </c>
      <c r="C600" t="s">
        <v>9</v>
      </c>
      <c r="D600" t="s">
        <v>607</v>
      </c>
      <c r="E600" t="s">
        <v>1880</v>
      </c>
      <c r="F600" t="s">
        <v>1881</v>
      </c>
      <c r="G600" s="2" t="str">
        <f t="shared" si="9"/>
        <v>1966</v>
      </c>
      <c r="H600" t="s">
        <v>1882</v>
      </c>
      <c r="I600" t="str">
        <f>VLOOKUP(RawData!H600,PadCountry[],2)</f>
        <v>Russia</v>
      </c>
      <c r="J600" t="str">
        <f>VLOOKUP(I600,CountryGeoLoc[],3)</f>
        <v>61.52401</v>
      </c>
      <c r="K600" t="str">
        <f>VLOOKUP(I600,CountryGeoLoc[],4)</f>
        <v>105.318756</v>
      </c>
    </row>
    <row r="601" spans="1:11" x14ac:dyDescent="0.3">
      <c r="A601" t="s">
        <v>1883</v>
      </c>
      <c r="B601" t="s">
        <v>8</v>
      </c>
      <c r="C601" t="s">
        <v>100</v>
      </c>
      <c r="D601" t="s">
        <v>584</v>
      </c>
      <c r="E601" t="s">
        <v>1077</v>
      </c>
      <c r="F601" t="s">
        <v>1884</v>
      </c>
      <c r="G601" s="2" t="str">
        <f t="shared" si="9"/>
        <v>1966</v>
      </c>
      <c r="H601" t="s">
        <v>402</v>
      </c>
      <c r="I601" t="str">
        <f>VLOOKUP(RawData!H601,PadCountry[],2)</f>
        <v>United States</v>
      </c>
      <c r="J601" t="str">
        <f>VLOOKUP(I601,CountryGeoLoc[],3)</f>
        <v>37.09024</v>
      </c>
      <c r="K601" t="str">
        <f>VLOOKUP(I601,CountryGeoLoc[],4)</f>
        <v>-95.712891</v>
      </c>
    </row>
    <row r="602" spans="1:11" x14ac:dyDescent="0.3">
      <c r="A602" t="s">
        <v>1885</v>
      </c>
      <c r="B602" t="s">
        <v>8</v>
      </c>
      <c r="C602" t="s">
        <v>117</v>
      </c>
      <c r="D602" t="s">
        <v>1210</v>
      </c>
      <c r="E602" t="s">
        <v>1886</v>
      </c>
      <c r="F602" t="s">
        <v>1887</v>
      </c>
      <c r="G602" s="2" t="str">
        <f t="shared" si="9"/>
        <v>1966</v>
      </c>
      <c r="H602" t="s">
        <v>1213</v>
      </c>
      <c r="I602" t="str">
        <f>VLOOKUP(RawData!H602,PadCountry[],2)</f>
        <v>United States</v>
      </c>
      <c r="J602" t="str">
        <f>VLOOKUP(I602,CountryGeoLoc[],3)</f>
        <v>37.09024</v>
      </c>
      <c r="K602" t="str">
        <f>VLOOKUP(I602,CountryGeoLoc[],4)</f>
        <v>-95.712891</v>
      </c>
    </row>
    <row r="603" spans="1:11" x14ac:dyDescent="0.3">
      <c r="A603" t="s">
        <v>1888</v>
      </c>
      <c r="B603" t="s">
        <v>8</v>
      </c>
      <c r="C603" t="s">
        <v>9</v>
      </c>
      <c r="D603" t="s">
        <v>995</v>
      </c>
      <c r="E603" t="s">
        <v>1889</v>
      </c>
      <c r="F603" t="s">
        <v>1890</v>
      </c>
      <c r="G603" s="2" t="str">
        <f t="shared" si="9"/>
        <v>1966</v>
      </c>
      <c r="H603" t="s">
        <v>987</v>
      </c>
      <c r="I603" t="str">
        <f>VLOOKUP(RawData!H603,PadCountry[],2)</f>
        <v>Kazakhstan</v>
      </c>
      <c r="J603" t="str">
        <f>VLOOKUP(I603,CountryGeoLoc[],3)</f>
        <v>48.019573</v>
      </c>
      <c r="K603" t="str">
        <f>VLOOKUP(I603,CountryGeoLoc[],4)</f>
        <v>66.923684</v>
      </c>
    </row>
    <row r="604" spans="1:11" x14ac:dyDescent="0.3">
      <c r="A604" t="s">
        <v>1891</v>
      </c>
      <c r="B604" t="s">
        <v>18</v>
      </c>
      <c r="C604" t="s">
        <v>9</v>
      </c>
      <c r="D604" t="s">
        <v>1584</v>
      </c>
      <c r="E604" t="s">
        <v>1892</v>
      </c>
      <c r="F604" t="s">
        <v>1893</v>
      </c>
      <c r="G604" s="2" t="str">
        <f t="shared" si="9"/>
        <v>1966</v>
      </c>
      <c r="H604" t="s">
        <v>1587</v>
      </c>
      <c r="I604" t="str">
        <f>VLOOKUP(RawData!H604,PadCountry[],2)</f>
        <v>Kazakhstan</v>
      </c>
      <c r="J604" t="str">
        <f>VLOOKUP(I604,CountryGeoLoc[],3)</f>
        <v>48.019573</v>
      </c>
      <c r="K604" t="str">
        <f>VLOOKUP(I604,CountryGeoLoc[],4)</f>
        <v>66.923684</v>
      </c>
    </row>
    <row r="605" spans="1:11" x14ac:dyDescent="0.3">
      <c r="A605" t="s">
        <v>1894</v>
      </c>
      <c r="B605" t="s">
        <v>8</v>
      </c>
      <c r="C605" t="s">
        <v>117</v>
      </c>
      <c r="D605" t="s">
        <v>1784</v>
      </c>
      <c r="E605" t="s">
        <v>1895</v>
      </c>
      <c r="F605" t="s">
        <v>1896</v>
      </c>
      <c r="G605" s="2" t="str">
        <f t="shared" si="9"/>
        <v>1966</v>
      </c>
      <c r="H605" t="s">
        <v>573</v>
      </c>
      <c r="I605" t="str">
        <f>VLOOKUP(RawData!H605,PadCountry[],2)</f>
        <v>United States</v>
      </c>
      <c r="J605" t="str">
        <f>VLOOKUP(I605,CountryGeoLoc[],3)</f>
        <v>37.09024</v>
      </c>
      <c r="K605" t="str">
        <f>VLOOKUP(I605,CountryGeoLoc[],4)</f>
        <v>-95.712891</v>
      </c>
    </row>
    <row r="606" spans="1:11" x14ac:dyDescent="0.3">
      <c r="A606" t="s">
        <v>1897</v>
      </c>
      <c r="B606" t="s">
        <v>18</v>
      </c>
      <c r="C606" t="s">
        <v>9</v>
      </c>
      <c r="D606" t="s">
        <v>297</v>
      </c>
      <c r="E606" t="s">
        <v>1898</v>
      </c>
      <c r="F606" t="s">
        <v>1899</v>
      </c>
      <c r="G606" s="2" t="str">
        <f t="shared" si="9"/>
        <v>1966</v>
      </c>
      <c r="H606" t="s">
        <v>987</v>
      </c>
      <c r="I606" t="str">
        <f>VLOOKUP(RawData!H606,PadCountry[],2)</f>
        <v>Kazakhstan</v>
      </c>
      <c r="J606" t="str">
        <f>VLOOKUP(I606,CountryGeoLoc[],3)</f>
        <v>48.019573</v>
      </c>
      <c r="K606" t="str">
        <f>VLOOKUP(I606,CountryGeoLoc[],4)</f>
        <v>66.923684</v>
      </c>
    </row>
    <row r="607" spans="1:11" x14ac:dyDescent="0.3">
      <c r="A607" t="s">
        <v>1900</v>
      </c>
      <c r="B607" t="s">
        <v>8</v>
      </c>
      <c r="C607" t="s">
        <v>117</v>
      </c>
      <c r="D607" t="s">
        <v>1113</v>
      </c>
      <c r="E607" t="s">
        <v>1901</v>
      </c>
      <c r="F607" t="s">
        <v>1902</v>
      </c>
      <c r="G607" s="2" t="str">
        <f t="shared" si="9"/>
        <v>1966</v>
      </c>
      <c r="H607" t="s">
        <v>1386</v>
      </c>
      <c r="I607" t="str">
        <f>VLOOKUP(RawData!H607,PadCountry[],2)</f>
        <v>United States</v>
      </c>
      <c r="J607" t="str">
        <f>VLOOKUP(I607,CountryGeoLoc[],3)</f>
        <v>37.09024</v>
      </c>
      <c r="K607" t="str">
        <f>VLOOKUP(I607,CountryGeoLoc[],4)</f>
        <v>-95.712891</v>
      </c>
    </row>
    <row r="608" spans="1:11" x14ac:dyDescent="0.3">
      <c r="A608" t="s">
        <v>1903</v>
      </c>
      <c r="B608" t="s">
        <v>8</v>
      </c>
      <c r="C608" t="s">
        <v>117</v>
      </c>
      <c r="D608" t="s">
        <v>1515</v>
      </c>
      <c r="E608" t="s">
        <v>1904</v>
      </c>
      <c r="F608" t="s">
        <v>1905</v>
      </c>
      <c r="G608" s="2" t="str">
        <f t="shared" si="9"/>
        <v>1966</v>
      </c>
      <c r="H608" t="s">
        <v>1379</v>
      </c>
      <c r="I608" t="str">
        <f>VLOOKUP(RawData!H608,PadCountry[],2)</f>
        <v>United States</v>
      </c>
      <c r="J608" t="str">
        <f>VLOOKUP(I608,CountryGeoLoc[],3)</f>
        <v>37.09024</v>
      </c>
      <c r="K608" t="str">
        <f>VLOOKUP(I608,CountryGeoLoc[],4)</f>
        <v>-95.712891</v>
      </c>
    </row>
    <row r="609" spans="1:11" x14ac:dyDescent="0.3">
      <c r="A609" t="s">
        <v>1906</v>
      </c>
      <c r="B609" t="s">
        <v>8</v>
      </c>
      <c r="C609" t="s">
        <v>9</v>
      </c>
      <c r="D609" t="s">
        <v>1670</v>
      </c>
      <c r="E609" t="s">
        <v>1907</v>
      </c>
      <c r="F609" t="s">
        <v>1908</v>
      </c>
      <c r="G609" s="2" t="str">
        <f t="shared" si="9"/>
        <v>1966</v>
      </c>
      <c r="H609" t="s">
        <v>987</v>
      </c>
      <c r="I609" t="str">
        <f>VLOOKUP(RawData!H609,PadCountry[],2)</f>
        <v>Kazakhstan</v>
      </c>
      <c r="J609" t="str">
        <f>VLOOKUP(I609,CountryGeoLoc[],3)</f>
        <v>48.019573</v>
      </c>
      <c r="K609" t="str">
        <f>VLOOKUP(I609,CountryGeoLoc[],4)</f>
        <v>66.923684</v>
      </c>
    </row>
    <row r="610" spans="1:11" x14ac:dyDescent="0.3">
      <c r="A610" t="s">
        <v>1909</v>
      </c>
      <c r="B610" t="s">
        <v>8</v>
      </c>
      <c r="C610" t="s">
        <v>9</v>
      </c>
      <c r="D610" t="s">
        <v>995</v>
      </c>
      <c r="E610" t="s">
        <v>1910</v>
      </c>
      <c r="F610" t="s">
        <v>1911</v>
      </c>
      <c r="G610" s="2" t="str">
        <f t="shared" si="9"/>
        <v>1966</v>
      </c>
      <c r="H610" t="s">
        <v>1882</v>
      </c>
      <c r="I610" t="str">
        <f>VLOOKUP(RawData!H610,PadCountry[],2)</f>
        <v>Russia</v>
      </c>
      <c r="J610" t="str">
        <f>VLOOKUP(I610,CountryGeoLoc[],3)</f>
        <v>61.52401</v>
      </c>
      <c r="K610" t="str">
        <f>VLOOKUP(I610,CountryGeoLoc[],4)</f>
        <v>105.318756</v>
      </c>
    </row>
    <row r="611" spans="1:11" x14ac:dyDescent="0.3">
      <c r="A611" t="s">
        <v>1912</v>
      </c>
      <c r="B611" t="s">
        <v>8</v>
      </c>
      <c r="C611" t="s">
        <v>117</v>
      </c>
      <c r="D611" t="s">
        <v>812</v>
      </c>
      <c r="E611" t="s">
        <v>1913</v>
      </c>
      <c r="F611" t="s">
        <v>1914</v>
      </c>
      <c r="G611" s="2" t="str">
        <f t="shared" si="9"/>
        <v>1966</v>
      </c>
      <c r="H611" t="s">
        <v>303</v>
      </c>
      <c r="I611" t="str">
        <f>VLOOKUP(RawData!H611,PadCountry[],2)</f>
        <v>United States</v>
      </c>
      <c r="J611" t="str">
        <f>VLOOKUP(I611,CountryGeoLoc[],3)</f>
        <v>37.09024</v>
      </c>
      <c r="K611" t="str">
        <f>VLOOKUP(I611,CountryGeoLoc[],4)</f>
        <v>-95.712891</v>
      </c>
    </row>
    <row r="612" spans="1:11" x14ac:dyDescent="0.3">
      <c r="A612" t="s">
        <v>1915</v>
      </c>
      <c r="B612" t="s">
        <v>8</v>
      </c>
      <c r="C612" t="s">
        <v>117</v>
      </c>
      <c r="D612" t="s">
        <v>1620</v>
      </c>
      <c r="E612" t="s">
        <v>1916</v>
      </c>
      <c r="F612" t="s">
        <v>1917</v>
      </c>
      <c r="G612" s="2" t="str">
        <f t="shared" si="9"/>
        <v>1966</v>
      </c>
      <c r="H612" t="s">
        <v>1623</v>
      </c>
      <c r="I612" t="str">
        <f>VLOOKUP(RawData!H612,PadCountry[],2)</f>
        <v>United States</v>
      </c>
      <c r="J612" t="str">
        <f>VLOOKUP(I612,CountryGeoLoc[],3)</f>
        <v>37.09024</v>
      </c>
      <c r="K612" t="str">
        <f>VLOOKUP(I612,CountryGeoLoc[],4)</f>
        <v>-95.712891</v>
      </c>
    </row>
    <row r="613" spans="1:11" x14ac:dyDescent="0.3">
      <c r="A613" t="s">
        <v>1918</v>
      </c>
      <c r="B613" t="s">
        <v>8</v>
      </c>
      <c r="C613" t="s">
        <v>117</v>
      </c>
      <c r="D613" t="s">
        <v>1210</v>
      </c>
      <c r="E613" t="s">
        <v>1919</v>
      </c>
      <c r="F613" t="s">
        <v>1920</v>
      </c>
      <c r="G613" s="2" t="str">
        <f t="shared" si="9"/>
        <v>1966</v>
      </c>
      <c r="H613" t="s">
        <v>287</v>
      </c>
      <c r="I613" t="str">
        <f>VLOOKUP(RawData!H613,PadCountry[],2)</f>
        <v>United States</v>
      </c>
      <c r="J613" t="str">
        <f>VLOOKUP(I613,CountryGeoLoc[],3)</f>
        <v>37.09024</v>
      </c>
      <c r="K613" t="str">
        <f>VLOOKUP(I613,CountryGeoLoc[],4)</f>
        <v>-95.712891</v>
      </c>
    </row>
    <row r="614" spans="1:11" x14ac:dyDescent="0.3">
      <c r="A614" t="s">
        <v>1921</v>
      </c>
      <c r="B614" t="s">
        <v>8</v>
      </c>
      <c r="C614" t="s">
        <v>117</v>
      </c>
      <c r="D614" t="s">
        <v>1210</v>
      </c>
      <c r="E614" t="s">
        <v>1922</v>
      </c>
      <c r="F614" t="s">
        <v>1923</v>
      </c>
      <c r="G614" s="2" t="str">
        <f t="shared" si="9"/>
        <v>1966</v>
      </c>
      <c r="H614" t="s">
        <v>1213</v>
      </c>
      <c r="I614" t="str">
        <f>VLOOKUP(RawData!H614,PadCountry[],2)</f>
        <v>United States</v>
      </c>
      <c r="J614" t="str">
        <f>VLOOKUP(I614,CountryGeoLoc[],3)</f>
        <v>37.09024</v>
      </c>
      <c r="K614" t="str">
        <f>VLOOKUP(I614,CountryGeoLoc[],4)</f>
        <v>-95.712891</v>
      </c>
    </row>
    <row r="615" spans="1:11" x14ac:dyDescent="0.3">
      <c r="A615" t="s">
        <v>1924</v>
      </c>
      <c r="B615" t="s">
        <v>8</v>
      </c>
      <c r="C615" t="s">
        <v>9</v>
      </c>
      <c r="D615" t="s">
        <v>607</v>
      </c>
      <c r="E615" t="s">
        <v>1925</v>
      </c>
      <c r="F615" t="s">
        <v>1926</v>
      </c>
      <c r="G615" s="2" t="str">
        <f t="shared" si="9"/>
        <v>1966</v>
      </c>
      <c r="H615" t="s">
        <v>987</v>
      </c>
      <c r="I615" t="str">
        <f>VLOOKUP(RawData!H615,PadCountry[],2)</f>
        <v>Kazakhstan</v>
      </c>
      <c r="J615" t="str">
        <f>VLOOKUP(I615,CountryGeoLoc[],3)</f>
        <v>48.019573</v>
      </c>
      <c r="K615" t="str">
        <f>VLOOKUP(I615,CountryGeoLoc[],4)</f>
        <v>66.923684</v>
      </c>
    </row>
    <row r="616" spans="1:11" x14ac:dyDescent="0.3">
      <c r="A616" t="s">
        <v>1927</v>
      </c>
      <c r="B616" t="s">
        <v>8</v>
      </c>
      <c r="C616" t="s">
        <v>117</v>
      </c>
      <c r="D616" t="s">
        <v>1613</v>
      </c>
      <c r="E616" t="s">
        <v>1928</v>
      </c>
      <c r="F616" t="s">
        <v>1929</v>
      </c>
      <c r="G616" s="2" t="str">
        <f t="shared" si="9"/>
        <v>1966</v>
      </c>
      <c r="H616" t="s">
        <v>573</v>
      </c>
      <c r="I616" t="str">
        <f>VLOOKUP(RawData!H616,PadCountry[],2)</f>
        <v>United States</v>
      </c>
      <c r="J616" t="str">
        <f>VLOOKUP(I616,CountryGeoLoc[],3)</f>
        <v>37.09024</v>
      </c>
      <c r="K616" t="str">
        <f>VLOOKUP(I616,CountryGeoLoc[],4)</f>
        <v>-95.712891</v>
      </c>
    </row>
    <row r="617" spans="1:11" x14ac:dyDescent="0.3">
      <c r="A617" t="s">
        <v>1930</v>
      </c>
      <c r="B617" t="s">
        <v>8</v>
      </c>
      <c r="C617" t="s">
        <v>9</v>
      </c>
      <c r="D617" t="s">
        <v>297</v>
      </c>
      <c r="E617" t="s">
        <v>1931</v>
      </c>
      <c r="F617" t="s">
        <v>1932</v>
      </c>
      <c r="G617" s="2" t="str">
        <f t="shared" si="9"/>
        <v>1966</v>
      </c>
      <c r="H617" t="s">
        <v>987</v>
      </c>
      <c r="I617" t="str">
        <f>VLOOKUP(RawData!H617,PadCountry[],2)</f>
        <v>Kazakhstan</v>
      </c>
      <c r="J617" t="str">
        <f>VLOOKUP(I617,CountryGeoLoc[],3)</f>
        <v>48.019573</v>
      </c>
      <c r="K617" t="str">
        <f>VLOOKUP(I617,CountryGeoLoc[],4)</f>
        <v>66.923684</v>
      </c>
    </row>
    <row r="618" spans="1:11" x14ac:dyDescent="0.3">
      <c r="A618" t="s">
        <v>1933</v>
      </c>
      <c r="B618" t="s">
        <v>8</v>
      </c>
      <c r="C618" t="s">
        <v>9</v>
      </c>
      <c r="D618" t="s">
        <v>1695</v>
      </c>
      <c r="E618" t="s">
        <v>1934</v>
      </c>
      <c r="F618" t="s">
        <v>1935</v>
      </c>
      <c r="G618" s="2" t="str">
        <f t="shared" si="9"/>
        <v>1966</v>
      </c>
      <c r="H618" t="s">
        <v>1336</v>
      </c>
      <c r="I618" t="str">
        <f>VLOOKUP(RawData!H618,PadCountry[],2)</f>
        <v>Russia</v>
      </c>
      <c r="J618" t="str">
        <f>VLOOKUP(I618,CountryGeoLoc[],3)</f>
        <v>61.52401</v>
      </c>
      <c r="K618" t="str">
        <f>VLOOKUP(I618,CountryGeoLoc[],4)</f>
        <v>105.318756</v>
      </c>
    </row>
    <row r="619" spans="1:11" x14ac:dyDescent="0.3">
      <c r="A619" t="s">
        <v>1936</v>
      </c>
      <c r="B619" t="s">
        <v>18</v>
      </c>
      <c r="C619" t="s">
        <v>117</v>
      </c>
      <c r="D619" t="s">
        <v>812</v>
      </c>
      <c r="E619" t="s">
        <v>1937</v>
      </c>
      <c r="F619" t="s">
        <v>1938</v>
      </c>
      <c r="G619" s="2" t="str">
        <f t="shared" si="9"/>
        <v>1966</v>
      </c>
      <c r="H619" t="s">
        <v>139</v>
      </c>
      <c r="I619" t="str">
        <f>VLOOKUP(RawData!H619,PadCountry[],2)</f>
        <v>United States</v>
      </c>
      <c r="J619" t="str">
        <f>VLOOKUP(I619,CountryGeoLoc[],3)</f>
        <v>37.09024</v>
      </c>
      <c r="K619" t="str">
        <f>VLOOKUP(I619,CountryGeoLoc[],4)</f>
        <v>-95.712891</v>
      </c>
    </row>
    <row r="620" spans="1:11" x14ac:dyDescent="0.3">
      <c r="A620" t="s">
        <v>1939</v>
      </c>
      <c r="B620" t="s">
        <v>8</v>
      </c>
      <c r="C620" t="s">
        <v>9</v>
      </c>
      <c r="D620" t="s">
        <v>607</v>
      </c>
      <c r="E620" t="s">
        <v>1940</v>
      </c>
      <c r="F620" t="s">
        <v>1941</v>
      </c>
      <c r="G620" s="2" t="str">
        <f t="shared" si="9"/>
        <v>1966</v>
      </c>
      <c r="H620" t="s">
        <v>987</v>
      </c>
      <c r="I620" t="str">
        <f>VLOOKUP(RawData!H620,PadCountry[],2)</f>
        <v>Kazakhstan</v>
      </c>
      <c r="J620" t="str">
        <f>VLOOKUP(I620,CountryGeoLoc[],3)</f>
        <v>48.019573</v>
      </c>
      <c r="K620" t="str">
        <f>VLOOKUP(I620,CountryGeoLoc[],4)</f>
        <v>66.923684</v>
      </c>
    </row>
    <row r="621" spans="1:11" x14ac:dyDescent="0.3">
      <c r="A621" t="s">
        <v>1942</v>
      </c>
      <c r="B621" t="s">
        <v>8</v>
      </c>
      <c r="C621" t="s">
        <v>9</v>
      </c>
      <c r="D621" t="s">
        <v>1243</v>
      </c>
      <c r="E621" t="s">
        <v>1943</v>
      </c>
      <c r="F621" t="s">
        <v>1944</v>
      </c>
      <c r="G621" s="2" t="str">
        <f t="shared" si="9"/>
        <v>1966</v>
      </c>
      <c r="H621" t="s">
        <v>987</v>
      </c>
      <c r="I621" t="str">
        <f>VLOOKUP(RawData!H621,PadCountry[],2)</f>
        <v>Kazakhstan</v>
      </c>
      <c r="J621" t="str">
        <f>VLOOKUP(I621,CountryGeoLoc[],3)</f>
        <v>48.019573</v>
      </c>
      <c r="K621" t="str">
        <f>VLOOKUP(I621,CountryGeoLoc[],4)</f>
        <v>66.923684</v>
      </c>
    </row>
    <row r="622" spans="1:11" x14ac:dyDescent="0.3">
      <c r="A622" t="s">
        <v>1945</v>
      </c>
      <c r="B622" t="s">
        <v>8</v>
      </c>
      <c r="C622" t="s">
        <v>117</v>
      </c>
      <c r="D622" t="s">
        <v>1210</v>
      </c>
      <c r="E622" t="s">
        <v>1946</v>
      </c>
      <c r="F622" t="s">
        <v>1947</v>
      </c>
      <c r="G622" s="2" t="str">
        <f t="shared" si="9"/>
        <v>1966</v>
      </c>
      <c r="H622" t="s">
        <v>1213</v>
      </c>
      <c r="I622" t="str">
        <f>VLOOKUP(RawData!H622,PadCountry[],2)</f>
        <v>United States</v>
      </c>
      <c r="J622" t="str">
        <f>VLOOKUP(I622,CountryGeoLoc[],3)</f>
        <v>37.09024</v>
      </c>
      <c r="K622" t="str">
        <f>VLOOKUP(I622,CountryGeoLoc[],4)</f>
        <v>-95.712891</v>
      </c>
    </row>
    <row r="623" spans="1:11" x14ac:dyDescent="0.3">
      <c r="A623" t="s">
        <v>1948</v>
      </c>
      <c r="B623" t="s">
        <v>8</v>
      </c>
      <c r="C623" t="s">
        <v>117</v>
      </c>
      <c r="D623" t="s">
        <v>907</v>
      </c>
      <c r="E623" t="s">
        <v>1949</v>
      </c>
      <c r="F623" t="s">
        <v>1950</v>
      </c>
      <c r="G623" s="2" t="str">
        <f t="shared" si="9"/>
        <v>1966</v>
      </c>
      <c r="H623" t="s">
        <v>422</v>
      </c>
      <c r="I623" t="str">
        <f>VLOOKUP(RawData!H623,PadCountry[],2)</f>
        <v>United States</v>
      </c>
      <c r="J623" t="str">
        <f>VLOOKUP(I623,CountryGeoLoc[],3)</f>
        <v>37.09024</v>
      </c>
      <c r="K623" t="str">
        <f>VLOOKUP(I623,CountryGeoLoc[],4)</f>
        <v>-95.712891</v>
      </c>
    </row>
    <row r="624" spans="1:11" x14ac:dyDescent="0.3">
      <c r="A624" t="s">
        <v>1951</v>
      </c>
      <c r="B624" t="s">
        <v>18</v>
      </c>
      <c r="C624" t="s">
        <v>9</v>
      </c>
      <c r="D624" t="s">
        <v>995</v>
      </c>
      <c r="E624" t="s">
        <v>1952</v>
      </c>
      <c r="F624" t="s">
        <v>1953</v>
      </c>
      <c r="G624" s="2" t="str">
        <f t="shared" si="9"/>
        <v>1966</v>
      </c>
      <c r="H624" t="s">
        <v>1882</v>
      </c>
      <c r="I624" t="str">
        <f>VLOOKUP(RawData!H624,PadCountry[],2)</f>
        <v>Russia</v>
      </c>
      <c r="J624" t="str">
        <f>VLOOKUP(I624,CountryGeoLoc[],3)</f>
        <v>61.52401</v>
      </c>
      <c r="K624" t="str">
        <f>VLOOKUP(I624,CountryGeoLoc[],4)</f>
        <v>105.318756</v>
      </c>
    </row>
    <row r="625" spans="1:11" x14ac:dyDescent="0.3">
      <c r="A625" t="s">
        <v>1954</v>
      </c>
      <c r="B625" t="s">
        <v>18</v>
      </c>
      <c r="C625" t="s">
        <v>117</v>
      </c>
      <c r="D625" t="s">
        <v>1210</v>
      </c>
      <c r="E625" t="s">
        <v>1955</v>
      </c>
      <c r="F625" t="s">
        <v>1956</v>
      </c>
      <c r="G625" s="2" t="str">
        <f t="shared" si="9"/>
        <v>1966</v>
      </c>
      <c r="H625" t="s">
        <v>166</v>
      </c>
      <c r="I625" t="str">
        <f>VLOOKUP(RawData!H625,PadCountry[],2)</f>
        <v>United States</v>
      </c>
      <c r="J625" t="str">
        <f>VLOOKUP(I625,CountryGeoLoc[],3)</f>
        <v>37.09024</v>
      </c>
      <c r="K625" t="str">
        <f>VLOOKUP(I625,CountryGeoLoc[],4)</f>
        <v>-95.712891</v>
      </c>
    </row>
    <row r="626" spans="1:11" x14ac:dyDescent="0.3">
      <c r="A626" t="s">
        <v>1957</v>
      </c>
      <c r="B626" t="s">
        <v>8</v>
      </c>
      <c r="C626" t="s">
        <v>117</v>
      </c>
      <c r="D626" t="s">
        <v>1784</v>
      </c>
      <c r="E626" t="s">
        <v>1958</v>
      </c>
      <c r="F626" t="s">
        <v>1959</v>
      </c>
      <c r="G626" s="2" t="str">
        <f t="shared" si="9"/>
        <v>1966</v>
      </c>
      <c r="H626" t="s">
        <v>573</v>
      </c>
      <c r="I626" t="str">
        <f>VLOOKUP(RawData!H626,PadCountry[],2)</f>
        <v>United States</v>
      </c>
      <c r="J626" t="str">
        <f>VLOOKUP(I626,CountryGeoLoc[],3)</f>
        <v>37.09024</v>
      </c>
      <c r="K626" t="str">
        <f>VLOOKUP(I626,CountryGeoLoc[],4)</f>
        <v>-95.712891</v>
      </c>
    </row>
    <row r="627" spans="1:11" x14ac:dyDescent="0.3">
      <c r="A627" t="s">
        <v>1960</v>
      </c>
      <c r="B627" t="s">
        <v>8</v>
      </c>
      <c r="C627" t="s">
        <v>9</v>
      </c>
      <c r="D627" t="s">
        <v>1769</v>
      </c>
      <c r="E627" t="s">
        <v>1961</v>
      </c>
      <c r="F627" t="s">
        <v>1962</v>
      </c>
      <c r="G627" s="2" t="str">
        <f t="shared" si="9"/>
        <v>1966</v>
      </c>
      <c r="H627" t="s">
        <v>1963</v>
      </c>
      <c r="I627" t="str">
        <f>VLOOKUP(RawData!H627,PadCountry[],2)</f>
        <v>Kazakhstan</v>
      </c>
      <c r="J627" t="str">
        <f>VLOOKUP(I627,CountryGeoLoc[],3)</f>
        <v>48.019573</v>
      </c>
      <c r="K627" t="str">
        <f>VLOOKUP(I627,CountryGeoLoc[],4)</f>
        <v>66.923684</v>
      </c>
    </row>
    <row r="628" spans="1:11" x14ac:dyDescent="0.3">
      <c r="A628" t="s">
        <v>1964</v>
      </c>
      <c r="B628" t="s">
        <v>8</v>
      </c>
      <c r="C628" t="s">
        <v>117</v>
      </c>
      <c r="D628" t="s">
        <v>812</v>
      </c>
      <c r="E628" t="s">
        <v>1965</v>
      </c>
      <c r="F628" t="s">
        <v>1966</v>
      </c>
      <c r="G628" s="2" t="str">
        <f t="shared" si="9"/>
        <v>1966</v>
      </c>
      <c r="H628" t="s">
        <v>303</v>
      </c>
      <c r="I628" t="str">
        <f>VLOOKUP(RawData!H628,PadCountry[],2)</f>
        <v>United States</v>
      </c>
      <c r="J628" t="str">
        <f>VLOOKUP(I628,CountryGeoLoc[],3)</f>
        <v>37.09024</v>
      </c>
      <c r="K628" t="str">
        <f>VLOOKUP(I628,CountryGeoLoc[],4)</f>
        <v>-95.712891</v>
      </c>
    </row>
    <row r="629" spans="1:11" x14ac:dyDescent="0.3">
      <c r="A629" t="s">
        <v>1967</v>
      </c>
      <c r="B629" t="s">
        <v>8</v>
      </c>
      <c r="C629" t="s">
        <v>9</v>
      </c>
      <c r="D629" t="s">
        <v>1695</v>
      </c>
      <c r="E629" t="s">
        <v>1968</v>
      </c>
      <c r="F629" t="s">
        <v>1969</v>
      </c>
      <c r="G629" s="2" t="str">
        <f t="shared" si="9"/>
        <v>1966</v>
      </c>
      <c r="H629" t="s">
        <v>1336</v>
      </c>
      <c r="I629" t="str">
        <f>VLOOKUP(RawData!H629,PadCountry[],2)</f>
        <v>Russia</v>
      </c>
      <c r="J629" t="str">
        <f>VLOOKUP(I629,CountryGeoLoc[],3)</f>
        <v>61.52401</v>
      </c>
      <c r="K629" t="str">
        <f>VLOOKUP(I629,CountryGeoLoc[],4)</f>
        <v>105.318756</v>
      </c>
    </row>
    <row r="630" spans="1:11" x14ac:dyDescent="0.3">
      <c r="A630" t="s">
        <v>1970</v>
      </c>
      <c r="B630" t="s">
        <v>8</v>
      </c>
      <c r="C630" t="s">
        <v>117</v>
      </c>
      <c r="D630" t="s">
        <v>1971</v>
      </c>
      <c r="E630" t="s">
        <v>1972</v>
      </c>
      <c r="F630" t="s">
        <v>1973</v>
      </c>
      <c r="G630" s="2" t="str">
        <f t="shared" si="9"/>
        <v>1966</v>
      </c>
      <c r="H630" t="s">
        <v>229</v>
      </c>
      <c r="I630" t="str">
        <f>VLOOKUP(RawData!H630,PadCountry[],2)</f>
        <v>United States</v>
      </c>
      <c r="J630" t="str">
        <f>VLOOKUP(I630,CountryGeoLoc[],3)</f>
        <v>37.09024</v>
      </c>
      <c r="K630" t="str">
        <f>VLOOKUP(I630,CountryGeoLoc[],4)</f>
        <v>-95.712891</v>
      </c>
    </row>
    <row r="631" spans="1:11" x14ac:dyDescent="0.3">
      <c r="A631" t="s">
        <v>1974</v>
      </c>
      <c r="B631" t="s">
        <v>8</v>
      </c>
      <c r="C631" t="s">
        <v>117</v>
      </c>
      <c r="D631" t="s">
        <v>1620</v>
      </c>
      <c r="E631" t="s">
        <v>1975</v>
      </c>
      <c r="F631" t="s">
        <v>1976</v>
      </c>
      <c r="G631" s="2" t="str">
        <f t="shared" si="9"/>
        <v>1966</v>
      </c>
      <c r="H631" t="s">
        <v>1006</v>
      </c>
      <c r="I631" t="str">
        <f>VLOOKUP(RawData!H631,PadCountry[],2)</f>
        <v>United States</v>
      </c>
      <c r="J631" t="str">
        <f>VLOOKUP(I631,CountryGeoLoc[],3)</f>
        <v>37.09024</v>
      </c>
      <c r="K631" t="str">
        <f>VLOOKUP(I631,CountryGeoLoc[],4)</f>
        <v>-95.712891</v>
      </c>
    </row>
    <row r="632" spans="1:11" x14ac:dyDescent="0.3">
      <c r="A632" t="s">
        <v>1977</v>
      </c>
      <c r="B632" t="s">
        <v>8</v>
      </c>
      <c r="C632" t="s">
        <v>117</v>
      </c>
      <c r="D632" t="s">
        <v>1978</v>
      </c>
      <c r="E632" t="s">
        <v>1979</v>
      </c>
      <c r="F632" t="s">
        <v>1980</v>
      </c>
      <c r="G632" s="2" t="str">
        <f t="shared" si="9"/>
        <v>1966</v>
      </c>
      <c r="H632" t="s">
        <v>166</v>
      </c>
      <c r="I632" t="str">
        <f>VLOOKUP(RawData!H632,PadCountry[],2)</f>
        <v>United States</v>
      </c>
      <c r="J632" t="str">
        <f>VLOOKUP(I632,CountryGeoLoc[],3)</f>
        <v>37.09024</v>
      </c>
      <c r="K632" t="str">
        <f>VLOOKUP(I632,CountryGeoLoc[],4)</f>
        <v>-95.712891</v>
      </c>
    </row>
    <row r="633" spans="1:11" x14ac:dyDescent="0.3">
      <c r="A633" t="s">
        <v>1981</v>
      </c>
      <c r="B633" t="s">
        <v>8</v>
      </c>
      <c r="C633" t="s">
        <v>100</v>
      </c>
      <c r="D633" t="s">
        <v>1105</v>
      </c>
      <c r="E633" t="s">
        <v>1982</v>
      </c>
      <c r="F633" t="s">
        <v>1983</v>
      </c>
      <c r="G633" s="2" t="str">
        <f t="shared" si="9"/>
        <v>1966</v>
      </c>
      <c r="H633" t="s">
        <v>1108</v>
      </c>
      <c r="I633" t="str">
        <f>VLOOKUP(RawData!H633,PadCountry[],2)</f>
        <v>United States</v>
      </c>
      <c r="J633" t="str">
        <f>VLOOKUP(I633,CountryGeoLoc[],3)</f>
        <v>37.09024</v>
      </c>
      <c r="K633" t="str">
        <f>VLOOKUP(I633,CountryGeoLoc[],4)</f>
        <v>-95.712891</v>
      </c>
    </row>
    <row r="634" spans="1:11" x14ac:dyDescent="0.3">
      <c r="A634" t="s">
        <v>1984</v>
      </c>
      <c r="B634" t="s">
        <v>8</v>
      </c>
      <c r="C634" t="s">
        <v>117</v>
      </c>
      <c r="D634" t="s">
        <v>1210</v>
      </c>
      <c r="E634" t="s">
        <v>1985</v>
      </c>
      <c r="F634" t="s">
        <v>1986</v>
      </c>
      <c r="G634" s="2" t="str">
        <f t="shared" si="9"/>
        <v>1966</v>
      </c>
      <c r="H634" t="s">
        <v>1213</v>
      </c>
      <c r="I634" t="str">
        <f>VLOOKUP(RawData!H634,PadCountry[],2)</f>
        <v>United States</v>
      </c>
      <c r="J634" t="str">
        <f>VLOOKUP(I634,CountryGeoLoc[],3)</f>
        <v>37.09024</v>
      </c>
      <c r="K634" t="str">
        <f>VLOOKUP(I634,CountryGeoLoc[],4)</f>
        <v>-95.712891</v>
      </c>
    </row>
    <row r="635" spans="1:11" x14ac:dyDescent="0.3">
      <c r="A635" t="s">
        <v>1987</v>
      </c>
      <c r="B635" t="s">
        <v>8</v>
      </c>
      <c r="C635" t="s">
        <v>117</v>
      </c>
      <c r="D635" t="s">
        <v>1988</v>
      </c>
      <c r="E635" t="s">
        <v>1989</v>
      </c>
      <c r="F635" t="s">
        <v>1990</v>
      </c>
      <c r="G635" s="2" t="str">
        <f t="shared" si="9"/>
        <v>1966</v>
      </c>
      <c r="H635" t="s">
        <v>287</v>
      </c>
      <c r="I635" t="str">
        <f>VLOOKUP(RawData!H635,PadCountry[],2)</f>
        <v>United States</v>
      </c>
      <c r="J635" t="str">
        <f>VLOOKUP(I635,CountryGeoLoc[],3)</f>
        <v>37.09024</v>
      </c>
      <c r="K635" t="str">
        <f>VLOOKUP(I635,CountryGeoLoc[],4)</f>
        <v>-95.712891</v>
      </c>
    </row>
    <row r="636" spans="1:11" x14ac:dyDescent="0.3">
      <c r="A636" t="s">
        <v>1991</v>
      </c>
      <c r="B636" t="s">
        <v>8</v>
      </c>
      <c r="C636" t="s">
        <v>9</v>
      </c>
      <c r="D636" t="s">
        <v>995</v>
      </c>
      <c r="E636" t="s">
        <v>1992</v>
      </c>
      <c r="F636" t="s">
        <v>1993</v>
      </c>
      <c r="G636" s="2" t="str">
        <f t="shared" si="9"/>
        <v>1966</v>
      </c>
      <c r="H636" t="s">
        <v>987</v>
      </c>
      <c r="I636" t="str">
        <f>VLOOKUP(RawData!H636,PadCountry[],2)</f>
        <v>Kazakhstan</v>
      </c>
      <c r="J636" t="str">
        <f>VLOOKUP(I636,CountryGeoLoc[],3)</f>
        <v>48.019573</v>
      </c>
      <c r="K636" t="str">
        <f>VLOOKUP(I636,CountryGeoLoc[],4)</f>
        <v>66.923684</v>
      </c>
    </row>
    <row r="637" spans="1:11" x14ac:dyDescent="0.3">
      <c r="A637" t="s">
        <v>1994</v>
      </c>
      <c r="B637" t="s">
        <v>8</v>
      </c>
      <c r="C637" t="s">
        <v>117</v>
      </c>
      <c r="D637" t="s">
        <v>1210</v>
      </c>
      <c r="E637" t="s">
        <v>1995</v>
      </c>
      <c r="F637" t="s">
        <v>1996</v>
      </c>
      <c r="G637" s="2" t="str">
        <f t="shared" si="9"/>
        <v>1966</v>
      </c>
      <c r="H637" t="s">
        <v>433</v>
      </c>
      <c r="I637" t="str">
        <f>VLOOKUP(RawData!H637,PadCountry[],2)</f>
        <v>United States</v>
      </c>
      <c r="J637" t="str">
        <f>VLOOKUP(I637,CountryGeoLoc[],3)</f>
        <v>37.09024</v>
      </c>
      <c r="K637" t="str">
        <f>VLOOKUP(I637,CountryGeoLoc[],4)</f>
        <v>-95.712891</v>
      </c>
    </row>
    <row r="638" spans="1:11" x14ac:dyDescent="0.3">
      <c r="A638" t="s">
        <v>1997</v>
      </c>
      <c r="B638" t="s">
        <v>8</v>
      </c>
      <c r="C638" t="s">
        <v>117</v>
      </c>
      <c r="D638" t="s">
        <v>1613</v>
      </c>
      <c r="E638" t="s">
        <v>1998</v>
      </c>
      <c r="F638" t="s">
        <v>1999</v>
      </c>
      <c r="G638" s="2" t="str">
        <f t="shared" si="9"/>
        <v>1966</v>
      </c>
      <c r="H638" t="s">
        <v>1359</v>
      </c>
      <c r="I638" t="str">
        <f>VLOOKUP(RawData!H638,PadCountry[],2)</f>
        <v>United States</v>
      </c>
      <c r="J638" t="str">
        <f>VLOOKUP(I638,CountryGeoLoc[],3)</f>
        <v>37.09024</v>
      </c>
      <c r="K638" t="str">
        <f>VLOOKUP(I638,CountryGeoLoc[],4)</f>
        <v>-95.712891</v>
      </c>
    </row>
    <row r="639" spans="1:11" x14ac:dyDescent="0.3">
      <c r="A639" t="s">
        <v>2000</v>
      </c>
      <c r="B639" t="s">
        <v>8</v>
      </c>
      <c r="C639" t="s">
        <v>117</v>
      </c>
      <c r="D639" t="s">
        <v>1552</v>
      </c>
      <c r="E639" t="s">
        <v>2001</v>
      </c>
      <c r="F639" t="s">
        <v>2002</v>
      </c>
      <c r="G639" s="2" t="str">
        <f t="shared" si="9"/>
        <v>1966</v>
      </c>
      <c r="H639" t="s">
        <v>1782</v>
      </c>
      <c r="I639" t="str">
        <f>VLOOKUP(RawData!H639,PadCountry[],2)</f>
        <v>United States</v>
      </c>
      <c r="J639" t="str">
        <f>VLOOKUP(I639,CountryGeoLoc[],3)</f>
        <v>37.09024</v>
      </c>
      <c r="K639" t="str">
        <f>VLOOKUP(I639,CountryGeoLoc[],4)</f>
        <v>-95.712891</v>
      </c>
    </row>
    <row r="640" spans="1:11" x14ac:dyDescent="0.3">
      <c r="A640" t="s">
        <v>2003</v>
      </c>
      <c r="B640" t="s">
        <v>8</v>
      </c>
      <c r="C640" t="s">
        <v>9</v>
      </c>
      <c r="D640" t="s">
        <v>995</v>
      </c>
      <c r="E640" t="s">
        <v>2004</v>
      </c>
      <c r="F640" t="s">
        <v>2005</v>
      </c>
      <c r="G640" s="2" t="str">
        <f t="shared" si="9"/>
        <v>1966</v>
      </c>
      <c r="H640" t="s">
        <v>1882</v>
      </c>
      <c r="I640" t="str">
        <f>VLOOKUP(RawData!H640,PadCountry[],2)</f>
        <v>Russia</v>
      </c>
      <c r="J640" t="str">
        <f>VLOOKUP(I640,CountryGeoLoc[],3)</f>
        <v>61.52401</v>
      </c>
      <c r="K640" t="str">
        <f>VLOOKUP(I640,CountryGeoLoc[],4)</f>
        <v>105.318756</v>
      </c>
    </row>
    <row r="641" spans="1:11" x14ac:dyDescent="0.3">
      <c r="A641" t="s">
        <v>2006</v>
      </c>
      <c r="B641" t="s">
        <v>8</v>
      </c>
      <c r="C641" t="s">
        <v>117</v>
      </c>
      <c r="D641" t="s">
        <v>812</v>
      </c>
      <c r="E641" t="s">
        <v>2007</v>
      </c>
      <c r="F641" t="s">
        <v>2008</v>
      </c>
      <c r="G641" s="2" t="str">
        <f t="shared" si="9"/>
        <v>1966</v>
      </c>
      <c r="H641" t="s">
        <v>139</v>
      </c>
      <c r="I641" t="str">
        <f>VLOOKUP(RawData!H641,PadCountry[],2)</f>
        <v>United States</v>
      </c>
      <c r="J641" t="str">
        <f>VLOOKUP(I641,CountryGeoLoc[],3)</f>
        <v>37.09024</v>
      </c>
      <c r="K641" t="str">
        <f>VLOOKUP(I641,CountryGeoLoc[],4)</f>
        <v>-95.712891</v>
      </c>
    </row>
    <row r="642" spans="1:11" x14ac:dyDescent="0.3">
      <c r="A642" t="s">
        <v>2009</v>
      </c>
      <c r="B642" t="s">
        <v>8</v>
      </c>
      <c r="C642" t="s">
        <v>117</v>
      </c>
      <c r="D642" t="s">
        <v>812</v>
      </c>
      <c r="E642" t="s">
        <v>2010</v>
      </c>
      <c r="F642" t="s">
        <v>2011</v>
      </c>
      <c r="G642" s="2" t="str">
        <f t="shared" si="9"/>
        <v>1966</v>
      </c>
      <c r="H642" t="s">
        <v>422</v>
      </c>
      <c r="I642" t="str">
        <f>VLOOKUP(RawData!H642,PadCountry[],2)</f>
        <v>United States</v>
      </c>
      <c r="J642" t="str">
        <f>VLOOKUP(I642,CountryGeoLoc[],3)</f>
        <v>37.09024</v>
      </c>
      <c r="K642" t="str">
        <f>VLOOKUP(I642,CountryGeoLoc[],4)</f>
        <v>-95.712891</v>
      </c>
    </row>
    <row r="643" spans="1:11" x14ac:dyDescent="0.3">
      <c r="A643" t="s">
        <v>2012</v>
      </c>
      <c r="B643" t="s">
        <v>8</v>
      </c>
      <c r="C643" t="s">
        <v>9</v>
      </c>
      <c r="D643" t="s">
        <v>1243</v>
      </c>
      <c r="E643" t="s">
        <v>2013</v>
      </c>
      <c r="F643" t="s">
        <v>2014</v>
      </c>
      <c r="G643" s="2" t="str">
        <f t="shared" ref="G643:G706" si="10">MID(F643,7,4)</f>
        <v>1966</v>
      </c>
      <c r="H643" t="s">
        <v>987</v>
      </c>
      <c r="I643" t="str">
        <f>VLOOKUP(RawData!H643,PadCountry[],2)</f>
        <v>Kazakhstan</v>
      </c>
      <c r="J643" t="str">
        <f>VLOOKUP(I643,CountryGeoLoc[],3)</f>
        <v>48.019573</v>
      </c>
      <c r="K643" t="str">
        <f>VLOOKUP(I643,CountryGeoLoc[],4)</f>
        <v>66.923684</v>
      </c>
    </row>
    <row r="644" spans="1:11" x14ac:dyDescent="0.3">
      <c r="A644" t="s">
        <v>2015</v>
      </c>
      <c r="B644" t="s">
        <v>8</v>
      </c>
      <c r="C644" t="s">
        <v>117</v>
      </c>
      <c r="D644" t="s">
        <v>2016</v>
      </c>
      <c r="E644" t="s">
        <v>2017</v>
      </c>
      <c r="F644" t="s">
        <v>2018</v>
      </c>
      <c r="G644" s="2" t="str">
        <f t="shared" si="10"/>
        <v>1966</v>
      </c>
      <c r="H644" t="s">
        <v>63</v>
      </c>
      <c r="I644" t="str">
        <f>VLOOKUP(RawData!H644,PadCountry[],2)</f>
        <v>United States</v>
      </c>
      <c r="J644" t="str">
        <f>VLOOKUP(I644,CountryGeoLoc[],3)</f>
        <v>37.09024</v>
      </c>
      <c r="K644" t="str">
        <f>VLOOKUP(I644,CountryGeoLoc[],4)</f>
        <v>-95.712891</v>
      </c>
    </row>
    <row r="645" spans="1:11" x14ac:dyDescent="0.3">
      <c r="A645" t="s">
        <v>2019</v>
      </c>
      <c r="B645" t="s">
        <v>8</v>
      </c>
      <c r="C645" t="s">
        <v>100</v>
      </c>
      <c r="D645" t="s">
        <v>1861</v>
      </c>
      <c r="E645" t="s">
        <v>2020</v>
      </c>
      <c r="F645" t="s">
        <v>2021</v>
      </c>
      <c r="G645" s="2" t="str">
        <f t="shared" si="10"/>
        <v>1966</v>
      </c>
      <c r="H645" t="s">
        <v>1050</v>
      </c>
      <c r="I645" t="str">
        <f>VLOOKUP(RawData!H645,PadCountry[],2)</f>
        <v>United States</v>
      </c>
      <c r="J645" t="str">
        <f>VLOOKUP(I645,CountryGeoLoc[],3)</f>
        <v>37.09024</v>
      </c>
      <c r="K645" t="str">
        <f>VLOOKUP(I645,CountryGeoLoc[],4)</f>
        <v>-95.712891</v>
      </c>
    </row>
    <row r="646" spans="1:11" x14ac:dyDescent="0.3">
      <c r="A646" t="s">
        <v>2022</v>
      </c>
      <c r="B646" t="s">
        <v>8</v>
      </c>
      <c r="C646" t="s">
        <v>9</v>
      </c>
      <c r="D646" t="s">
        <v>1584</v>
      </c>
      <c r="E646" t="s">
        <v>2023</v>
      </c>
      <c r="F646" t="s">
        <v>2024</v>
      </c>
      <c r="G646" s="2" t="str">
        <f t="shared" si="10"/>
        <v>1966</v>
      </c>
      <c r="H646" t="s">
        <v>1587</v>
      </c>
      <c r="I646" t="str">
        <f>VLOOKUP(RawData!H646,PadCountry[],2)</f>
        <v>Kazakhstan</v>
      </c>
      <c r="J646" t="str">
        <f>VLOOKUP(I646,CountryGeoLoc[],3)</f>
        <v>48.019573</v>
      </c>
      <c r="K646" t="str">
        <f>VLOOKUP(I646,CountryGeoLoc[],4)</f>
        <v>66.923684</v>
      </c>
    </row>
    <row r="647" spans="1:11" x14ac:dyDescent="0.3">
      <c r="A647" t="s">
        <v>2025</v>
      </c>
      <c r="B647" t="s">
        <v>8</v>
      </c>
      <c r="C647" t="s">
        <v>9</v>
      </c>
      <c r="D647" t="s">
        <v>481</v>
      </c>
      <c r="E647" t="s">
        <v>2026</v>
      </c>
      <c r="F647" t="s">
        <v>2027</v>
      </c>
      <c r="G647" s="2" t="str">
        <f t="shared" si="10"/>
        <v>1966</v>
      </c>
      <c r="H647" t="s">
        <v>1336</v>
      </c>
      <c r="I647" t="str">
        <f>VLOOKUP(RawData!H647,PadCountry[],2)</f>
        <v>Russia</v>
      </c>
      <c r="J647" t="str">
        <f>VLOOKUP(I647,CountryGeoLoc[],3)</f>
        <v>61.52401</v>
      </c>
      <c r="K647" t="str">
        <f>VLOOKUP(I647,CountryGeoLoc[],4)</f>
        <v>105.318756</v>
      </c>
    </row>
    <row r="648" spans="1:11" x14ac:dyDescent="0.3">
      <c r="A648" t="s">
        <v>2028</v>
      </c>
      <c r="B648" t="s">
        <v>8</v>
      </c>
      <c r="C648" t="s">
        <v>117</v>
      </c>
      <c r="D648" t="s">
        <v>1210</v>
      </c>
      <c r="E648" t="s">
        <v>2029</v>
      </c>
      <c r="F648" t="s">
        <v>2030</v>
      </c>
      <c r="G648" s="2" t="str">
        <f t="shared" si="10"/>
        <v>1966</v>
      </c>
      <c r="H648" t="s">
        <v>1213</v>
      </c>
      <c r="I648" t="str">
        <f>VLOOKUP(RawData!H648,PadCountry[],2)</f>
        <v>United States</v>
      </c>
      <c r="J648" t="str">
        <f>VLOOKUP(I648,CountryGeoLoc[],3)</f>
        <v>37.09024</v>
      </c>
      <c r="K648" t="str">
        <f>VLOOKUP(I648,CountryGeoLoc[],4)</f>
        <v>-95.712891</v>
      </c>
    </row>
    <row r="649" spans="1:11" x14ac:dyDescent="0.3">
      <c r="A649" t="s">
        <v>2031</v>
      </c>
      <c r="B649" t="s">
        <v>8</v>
      </c>
      <c r="C649" t="s">
        <v>117</v>
      </c>
      <c r="D649" t="s">
        <v>1113</v>
      </c>
      <c r="E649" t="s">
        <v>2032</v>
      </c>
      <c r="F649" t="s">
        <v>2033</v>
      </c>
      <c r="G649" s="2" t="str">
        <f t="shared" si="10"/>
        <v>1966</v>
      </c>
      <c r="H649" t="s">
        <v>1386</v>
      </c>
      <c r="I649" t="str">
        <f>VLOOKUP(RawData!H649,PadCountry[],2)</f>
        <v>United States</v>
      </c>
      <c r="J649" t="str">
        <f>VLOOKUP(I649,CountryGeoLoc[],3)</f>
        <v>37.09024</v>
      </c>
      <c r="K649" t="str">
        <f>VLOOKUP(I649,CountryGeoLoc[],4)</f>
        <v>-95.712891</v>
      </c>
    </row>
    <row r="650" spans="1:11" x14ac:dyDescent="0.3">
      <c r="A650" t="s">
        <v>2034</v>
      </c>
      <c r="B650" t="s">
        <v>8</v>
      </c>
      <c r="C650" t="s">
        <v>9</v>
      </c>
      <c r="D650" t="s">
        <v>995</v>
      </c>
      <c r="E650" t="s">
        <v>2035</v>
      </c>
      <c r="F650" t="s">
        <v>2036</v>
      </c>
      <c r="G650" s="2" t="str">
        <f t="shared" si="10"/>
        <v>1966</v>
      </c>
      <c r="H650" t="s">
        <v>987</v>
      </c>
      <c r="I650" t="str">
        <f>VLOOKUP(RawData!H650,PadCountry[],2)</f>
        <v>Kazakhstan</v>
      </c>
      <c r="J650" t="str">
        <f>VLOOKUP(I650,CountryGeoLoc[],3)</f>
        <v>48.019573</v>
      </c>
      <c r="K650" t="str">
        <f>VLOOKUP(I650,CountryGeoLoc[],4)</f>
        <v>66.923684</v>
      </c>
    </row>
    <row r="651" spans="1:11" x14ac:dyDescent="0.3">
      <c r="A651" t="s">
        <v>2037</v>
      </c>
      <c r="B651" t="s">
        <v>8</v>
      </c>
      <c r="C651" t="s">
        <v>117</v>
      </c>
      <c r="D651" t="s">
        <v>1210</v>
      </c>
      <c r="E651" t="s">
        <v>2038</v>
      </c>
      <c r="F651" t="s">
        <v>2039</v>
      </c>
      <c r="G651" s="2" t="str">
        <f t="shared" si="10"/>
        <v>1966</v>
      </c>
      <c r="H651" t="s">
        <v>166</v>
      </c>
      <c r="I651" t="str">
        <f>VLOOKUP(RawData!H651,PadCountry[],2)</f>
        <v>United States</v>
      </c>
      <c r="J651" t="str">
        <f>VLOOKUP(I651,CountryGeoLoc[],3)</f>
        <v>37.09024</v>
      </c>
      <c r="K651" t="str">
        <f>VLOOKUP(I651,CountryGeoLoc[],4)</f>
        <v>-95.712891</v>
      </c>
    </row>
    <row r="652" spans="1:11" x14ac:dyDescent="0.3">
      <c r="A652" t="s">
        <v>2040</v>
      </c>
      <c r="B652" t="s">
        <v>8</v>
      </c>
      <c r="C652" t="s">
        <v>100</v>
      </c>
      <c r="D652" t="s">
        <v>1105</v>
      </c>
      <c r="E652" t="s">
        <v>2041</v>
      </c>
      <c r="F652" t="s">
        <v>2042</v>
      </c>
      <c r="G652" s="2" t="str">
        <f t="shared" si="10"/>
        <v>1966</v>
      </c>
      <c r="H652" t="s">
        <v>1108</v>
      </c>
      <c r="I652" t="str">
        <f>VLOOKUP(RawData!H652,PadCountry[],2)</f>
        <v>United States</v>
      </c>
      <c r="J652" t="str">
        <f>VLOOKUP(I652,CountryGeoLoc[],3)</f>
        <v>37.09024</v>
      </c>
      <c r="K652" t="str">
        <f>VLOOKUP(I652,CountryGeoLoc[],4)</f>
        <v>-95.712891</v>
      </c>
    </row>
    <row r="653" spans="1:11" x14ac:dyDescent="0.3">
      <c r="A653" t="s">
        <v>2043</v>
      </c>
      <c r="B653" t="s">
        <v>8</v>
      </c>
      <c r="C653" t="s">
        <v>9</v>
      </c>
      <c r="D653" t="s">
        <v>1791</v>
      </c>
      <c r="E653" t="s">
        <v>2044</v>
      </c>
      <c r="F653" t="s">
        <v>2045</v>
      </c>
      <c r="G653" s="2" t="str">
        <f t="shared" si="10"/>
        <v>1966</v>
      </c>
      <c r="H653" t="s">
        <v>987</v>
      </c>
      <c r="I653" t="str">
        <f>VLOOKUP(RawData!H653,PadCountry[],2)</f>
        <v>Kazakhstan</v>
      </c>
      <c r="J653" t="str">
        <f>VLOOKUP(I653,CountryGeoLoc[],3)</f>
        <v>48.019573</v>
      </c>
      <c r="K653" t="str">
        <f>VLOOKUP(I653,CountryGeoLoc[],4)</f>
        <v>66.923684</v>
      </c>
    </row>
    <row r="654" spans="1:11" x14ac:dyDescent="0.3">
      <c r="A654" t="s">
        <v>2046</v>
      </c>
      <c r="B654" t="s">
        <v>8</v>
      </c>
      <c r="C654" t="s">
        <v>9</v>
      </c>
      <c r="D654" t="s">
        <v>995</v>
      </c>
      <c r="E654" t="s">
        <v>2047</v>
      </c>
      <c r="F654" t="s">
        <v>2048</v>
      </c>
      <c r="G654" s="2" t="str">
        <f t="shared" si="10"/>
        <v>1966</v>
      </c>
      <c r="H654" t="s">
        <v>987</v>
      </c>
      <c r="I654" t="str">
        <f>VLOOKUP(RawData!H654,PadCountry[],2)</f>
        <v>Kazakhstan</v>
      </c>
      <c r="J654" t="str">
        <f>VLOOKUP(I654,CountryGeoLoc[],3)</f>
        <v>48.019573</v>
      </c>
      <c r="K654" t="str">
        <f>VLOOKUP(I654,CountryGeoLoc[],4)</f>
        <v>66.923684</v>
      </c>
    </row>
    <row r="655" spans="1:11" x14ac:dyDescent="0.3">
      <c r="A655" t="s">
        <v>2049</v>
      </c>
      <c r="B655" t="s">
        <v>8</v>
      </c>
      <c r="C655" t="s">
        <v>117</v>
      </c>
      <c r="D655" t="s">
        <v>2050</v>
      </c>
      <c r="E655" t="s">
        <v>2051</v>
      </c>
      <c r="F655" t="s">
        <v>2052</v>
      </c>
      <c r="G655" s="2" t="str">
        <f t="shared" si="10"/>
        <v>1966</v>
      </c>
      <c r="H655" t="s">
        <v>914</v>
      </c>
      <c r="I655" t="str">
        <f>VLOOKUP(RawData!H655,PadCountry[],2)</f>
        <v>United States</v>
      </c>
      <c r="J655" t="str">
        <f>VLOOKUP(I655,CountryGeoLoc[],3)</f>
        <v>37.09024</v>
      </c>
      <c r="K655" t="str">
        <f>VLOOKUP(I655,CountryGeoLoc[],4)</f>
        <v>-95.712891</v>
      </c>
    </row>
    <row r="656" spans="1:11" x14ac:dyDescent="0.3">
      <c r="A656" t="s">
        <v>2053</v>
      </c>
      <c r="B656" t="s">
        <v>8</v>
      </c>
      <c r="C656" t="s">
        <v>117</v>
      </c>
      <c r="D656" t="s">
        <v>1613</v>
      </c>
      <c r="E656" t="s">
        <v>2054</v>
      </c>
      <c r="F656" t="s">
        <v>2055</v>
      </c>
      <c r="G656" s="2" t="str">
        <f t="shared" si="10"/>
        <v>1966</v>
      </c>
      <c r="H656" t="s">
        <v>573</v>
      </c>
      <c r="I656" t="str">
        <f>VLOOKUP(RawData!H656,PadCountry[],2)</f>
        <v>United States</v>
      </c>
      <c r="J656" t="str">
        <f>VLOOKUP(I656,CountryGeoLoc[],3)</f>
        <v>37.09024</v>
      </c>
      <c r="K656" t="str">
        <f>VLOOKUP(I656,CountryGeoLoc[],4)</f>
        <v>-95.712891</v>
      </c>
    </row>
    <row r="657" spans="1:11" x14ac:dyDescent="0.3">
      <c r="A657" t="s">
        <v>2056</v>
      </c>
      <c r="B657" t="s">
        <v>8</v>
      </c>
      <c r="C657" t="s">
        <v>9</v>
      </c>
      <c r="D657" t="s">
        <v>995</v>
      </c>
      <c r="E657" t="s">
        <v>2057</v>
      </c>
      <c r="F657" t="s">
        <v>2058</v>
      </c>
      <c r="G657" s="2" t="str">
        <f t="shared" si="10"/>
        <v>1966</v>
      </c>
      <c r="H657" t="s">
        <v>987</v>
      </c>
      <c r="I657" t="str">
        <f>VLOOKUP(RawData!H657,PadCountry[],2)</f>
        <v>Kazakhstan</v>
      </c>
      <c r="J657" t="str">
        <f>VLOOKUP(I657,CountryGeoLoc[],3)</f>
        <v>48.019573</v>
      </c>
      <c r="K657" t="str">
        <f>VLOOKUP(I657,CountryGeoLoc[],4)</f>
        <v>66.923684</v>
      </c>
    </row>
    <row r="658" spans="1:11" x14ac:dyDescent="0.3">
      <c r="A658" t="s">
        <v>2059</v>
      </c>
      <c r="B658" t="s">
        <v>8</v>
      </c>
      <c r="C658" t="s">
        <v>117</v>
      </c>
      <c r="D658" t="s">
        <v>2060</v>
      </c>
      <c r="E658" t="s">
        <v>2061</v>
      </c>
      <c r="F658" t="s">
        <v>2062</v>
      </c>
      <c r="G658" s="2" t="str">
        <f t="shared" si="10"/>
        <v>1966</v>
      </c>
      <c r="H658" t="s">
        <v>121</v>
      </c>
      <c r="I658" t="str">
        <f>VLOOKUP(RawData!H658,PadCountry[],2)</f>
        <v>United States</v>
      </c>
      <c r="J658" t="str">
        <f>VLOOKUP(I658,CountryGeoLoc[],3)</f>
        <v>37.09024</v>
      </c>
      <c r="K658" t="str">
        <f>VLOOKUP(I658,CountryGeoLoc[],4)</f>
        <v>-95.712891</v>
      </c>
    </row>
    <row r="659" spans="1:11" x14ac:dyDescent="0.3">
      <c r="A659" t="s">
        <v>2063</v>
      </c>
      <c r="B659" t="s">
        <v>8</v>
      </c>
      <c r="C659" t="s">
        <v>117</v>
      </c>
      <c r="D659" t="s">
        <v>1210</v>
      </c>
      <c r="E659" t="s">
        <v>2064</v>
      </c>
      <c r="F659" t="s">
        <v>2065</v>
      </c>
      <c r="G659" s="2" t="str">
        <f t="shared" si="10"/>
        <v>1966</v>
      </c>
      <c r="H659" t="s">
        <v>970</v>
      </c>
      <c r="I659" t="str">
        <f>VLOOKUP(RawData!H659,PadCountry[],2)</f>
        <v>United States</v>
      </c>
      <c r="J659" t="str">
        <f>VLOOKUP(I659,CountryGeoLoc[],3)</f>
        <v>37.09024</v>
      </c>
      <c r="K659" t="str">
        <f>VLOOKUP(I659,CountryGeoLoc[],4)</f>
        <v>-95.712891</v>
      </c>
    </row>
    <row r="660" spans="1:11" x14ac:dyDescent="0.3">
      <c r="A660" t="s">
        <v>2066</v>
      </c>
      <c r="B660" t="s">
        <v>8</v>
      </c>
      <c r="C660" t="s">
        <v>117</v>
      </c>
      <c r="D660" t="s">
        <v>1210</v>
      </c>
      <c r="E660" t="s">
        <v>2067</v>
      </c>
      <c r="F660" t="s">
        <v>2068</v>
      </c>
      <c r="G660" s="2" t="str">
        <f t="shared" si="10"/>
        <v>1966</v>
      </c>
      <c r="H660" t="s">
        <v>1213</v>
      </c>
      <c r="I660" t="str">
        <f>VLOOKUP(RawData!H660,PadCountry[],2)</f>
        <v>United States</v>
      </c>
      <c r="J660" t="str">
        <f>VLOOKUP(I660,CountryGeoLoc[],3)</f>
        <v>37.09024</v>
      </c>
      <c r="K660" t="str">
        <f>VLOOKUP(I660,CountryGeoLoc[],4)</f>
        <v>-95.712891</v>
      </c>
    </row>
    <row r="661" spans="1:11" x14ac:dyDescent="0.3">
      <c r="A661" t="s">
        <v>2069</v>
      </c>
      <c r="B661" t="s">
        <v>8</v>
      </c>
      <c r="C661" t="s">
        <v>117</v>
      </c>
      <c r="D661" t="s">
        <v>2016</v>
      </c>
      <c r="E661" t="s">
        <v>2070</v>
      </c>
      <c r="F661" t="s">
        <v>2071</v>
      </c>
      <c r="G661" s="2" t="str">
        <f t="shared" si="10"/>
        <v>1966</v>
      </c>
      <c r="H661" t="s">
        <v>63</v>
      </c>
      <c r="I661" t="str">
        <f>VLOOKUP(RawData!H661,PadCountry[],2)</f>
        <v>United States</v>
      </c>
      <c r="J661" t="str">
        <f>VLOOKUP(I661,CountryGeoLoc[],3)</f>
        <v>37.09024</v>
      </c>
      <c r="K661" t="str">
        <f>VLOOKUP(I661,CountryGeoLoc[],4)</f>
        <v>-95.712891</v>
      </c>
    </row>
    <row r="662" spans="1:11" x14ac:dyDescent="0.3">
      <c r="A662" t="s">
        <v>2072</v>
      </c>
      <c r="B662" t="s">
        <v>8</v>
      </c>
      <c r="C662" t="s">
        <v>117</v>
      </c>
      <c r="D662" t="s">
        <v>1784</v>
      </c>
      <c r="E662" t="s">
        <v>2073</v>
      </c>
      <c r="F662" t="s">
        <v>2074</v>
      </c>
      <c r="G662" s="2" t="str">
        <f t="shared" si="10"/>
        <v>1966</v>
      </c>
      <c r="H662" t="s">
        <v>573</v>
      </c>
      <c r="I662" t="str">
        <f>VLOOKUP(RawData!H662,PadCountry[],2)</f>
        <v>United States</v>
      </c>
      <c r="J662" t="str">
        <f>VLOOKUP(I662,CountryGeoLoc[],3)</f>
        <v>37.09024</v>
      </c>
      <c r="K662" t="str">
        <f>VLOOKUP(I662,CountryGeoLoc[],4)</f>
        <v>-95.712891</v>
      </c>
    </row>
    <row r="663" spans="1:11" x14ac:dyDescent="0.3">
      <c r="A663" t="s">
        <v>2075</v>
      </c>
      <c r="B663" t="s">
        <v>8</v>
      </c>
      <c r="C663" t="s">
        <v>117</v>
      </c>
      <c r="D663" t="s">
        <v>1210</v>
      </c>
      <c r="E663" t="s">
        <v>2076</v>
      </c>
      <c r="F663" t="s">
        <v>2077</v>
      </c>
      <c r="G663" s="2" t="str">
        <f t="shared" si="10"/>
        <v>1966</v>
      </c>
      <c r="H663" t="s">
        <v>433</v>
      </c>
      <c r="I663" t="str">
        <f>VLOOKUP(RawData!H663,PadCountry[],2)</f>
        <v>United States</v>
      </c>
      <c r="J663" t="str">
        <f>VLOOKUP(I663,CountryGeoLoc[],3)</f>
        <v>37.09024</v>
      </c>
      <c r="K663" t="str">
        <f>VLOOKUP(I663,CountryGeoLoc[],4)</f>
        <v>-95.712891</v>
      </c>
    </row>
    <row r="664" spans="1:11" x14ac:dyDescent="0.3">
      <c r="A664" t="s">
        <v>2078</v>
      </c>
      <c r="B664" t="s">
        <v>8</v>
      </c>
      <c r="C664" t="s">
        <v>9</v>
      </c>
      <c r="D664" t="s">
        <v>1670</v>
      </c>
      <c r="E664" t="s">
        <v>2079</v>
      </c>
      <c r="F664" t="s">
        <v>2080</v>
      </c>
      <c r="G664" s="2" t="str">
        <f t="shared" si="10"/>
        <v>1966</v>
      </c>
      <c r="H664" t="s">
        <v>987</v>
      </c>
      <c r="I664" t="str">
        <f>VLOOKUP(RawData!H664,PadCountry[],2)</f>
        <v>Kazakhstan</v>
      </c>
      <c r="J664" t="str">
        <f>VLOOKUP(I664,CountryGeoLoc[],3)</f>
        <v>48.019573</v>
      </c>
      <c r="K664" t="str">
        <f>VLOOKUP(I664,CountryGeoLoc[],4)</f>
        <v>66.923684</v>
      </c>
    </row>
    <row r="665" spans="1:11" x14ac:dyDescent="0.3">
      <c r="A665" t="s">
        <v>2081</v>
      </c>
      <c r="B665" t="s">
        <v>8</v>
      </c>
      <c r="C665" t="s">
        <v>100</v>
      </c>
      <c r="D665" t="s">
        <v>1861</v>
      </c>
      <c r="E665" t="s">
        <v>2082</v>
      </c>
      <c r="F665" t="s">
        <v>2083</v>
      </c>
      <c r="G665" s="2" t="str">
        <f t="shared" si="10"/>
        <v>1966</v>
      </c>
      <c r="H665" t="s">
        <v>478</v>
      </c>
      <c r="I665" t="str">
        <f>VLOOKUP(RawData!H665,PadCountry[],2)</f>
        <v>United States</v>
      </c>
      <c r="J665" t="str">
        <f>VLOOKUP(I665,CountryGeoLoc[],3)</f>
        <v>37.09024</v>
      </c>
      <c r="K665" t="str">
        <f>VLOOKUP(I665,CountryGeoLoc[],4)</f>
        <v>-95.712891</v>
      </c>
    </row>
    <row r="666" spans="1:11" x14ac:dyDescent="0.3">
      <c r="A666" t="s">
        <v>2084</v>
      </c>
      <c r="B666" t="s">
        <v>18</v>
      </c>
      <c r="C666" t="s">
        <v>117</v>
      </c>
      <c r="D666" t="s">
        <v>1552</v>
      </c>
      <c r="E666" t="s">
        <v>2085</v>
      </c>
      <c r="F666" t="s">
        <v>2086</v>
      </c>
      <c r="G666" s="2" t="str">
        <f t="shared" si="10"/>
        <v>1966</v>
      </c>
      <c r="H666" t="s">
        <v>1782</v>
      </c>
      <c r="I666" t="str">
        <f>VLOOKUP(RawData!H666,PadCountry[],2)</f>
        <v>United States</v>
      </c>
      <c r="J666" t="str">
        <f>VLOOKUP(I666,CountryGeoLoc[],3)</f>
        <v>37.09024</v>
      </c>
      <c r="K666" t="str">
        <f>VLOOKUP(I666,CountryGeoLoc[],4)</f>
        <v>-95.712891</v>
      </c>
    </row>
    <row r="667" spans="1:11" x14ac:dyDescent="0.3">
      <c r="A667" t="s">
        <v>2087</v>
      </c>
      <c r="B667" t="s">
        <v>8</v>
      </c>
      <c r="C667" t="s">
        <v>9</v>
      </c>
      <c r="D667" t="s">
        <v>995</v>
      </c>
      <c r="E667" t="s">
        <v>2088</v>
      </c>
      <c r="F667" t="s">
        <v>2089</v>
      </c>
      <c r="G667" s="2" t="str">
        <f t="shared" si="10"/>
        <v>1966</v>
      </c>
      <c r="H667" t="s">
        <v>13</v>
      </c>
      <c r="I667" t="str">
        <f>VLOOKUP(RawData!H667,PadCountry[],2)</f>
        <v>Kazakhstan</v>
      </c>
      <c r="J667" t="str">
        <f>VLOOKUP(I667,CountryGeoLoc[],3)</f>
        <v>48.019573</v>
      </c>
      <c r="K667" t="str">
        <f>VLOOKUP(I667,CountryGeoLoc[],4)</f>
        <v>66.923684</v>
      </c>
    </row>
    <row r="668" spans="1:11" x14ac:dyDescent="0.3">
      <c r="A668" t="s">
        <v>2090</v>
      </c>
      <c r="B668" t="s">
        <v>8</v>
      </c>
      <c r="C668" t="s">
        <v>117</v>
      </c>
      <c r="D668" t="s">
        <v>1210</v>
      </c>
      <c r="E668" t="s">
        <v>2091</v>
      </c>
      <c r="F668" t="s">
        <v>2092</v>
      </c>
      <c r="G668" s="2" t="str">
        <f t="shared" si="10"/>
        <v>1966</v>
      </c>
      <c r="H668" t="s">
        <v>166</v>
      </c>
      <c r="I668" t="str">
        <f>VLOOKUP(RawData!H668,PadCountry[],2)</f>
        <v>United States</v>
      </c>
      <c r="J668" t="str">
        <f>VLOOKUP(I668,CountryGeoLoc[],3)</f>
        <v>37.09024</v>
      </c>
      <c r="K668" t="str">
        <f>VLOOKUP(I668,CountryGeoLoc[],4)</f>
        <v>-95.712891</v>
      </c>
    </row>
    <row r="669" spans="1:11" x14ac:dyDescent="0.3">
      <c r="A669" t="s">
        <v>2093</v>
      </c>
      <c r="B669" t="s">
        <v>8</v>
      </c>
      <c r="C669" t="s">
        <v>100</v>
      </c>
      <c r="D669" t="s">
        <v>1105</v>
      </c>
      <c r="E669" t="s">
        <v>2094</v>
      </c>
      <c r="F669" t="s">
        <v>2095</v>
      </c>
      <c r="G669" s="2" t="str">
        <f t="shared" si="10"/>
        <v>1966</v>
      </c>
      <c r="H669" t="s">
        <v>1108</v>
      </c>
      <c r="I669" t="str">
        <f>VLOOKUP(RawData!H669,PadCountry[],2)</f>
        <v>United States</v>
      </c>
      <c r="J669" t="str">
        <f>VLOOKUP(I669,CountryGeoLoc[],3)</f>
        <v>37.09024</v>
      </c>
      <c r="K669" t="str">
        <f>VLOOKUP(I669,CountryGeoLoc[],4)</f>
        <v>-95.712891</v>
      </c>
    </row>
    <row r="670" spans="1:11" x14ac:dyDescent="0.3">
      <c r="A670" t="s">
        <v>2096</v>
      </c>
      <c r="B670" t="s">
        <v>8</v>
      </c>
      <c r="C670" t="s">
        <v>117</v>
      </c>
      <c r="D670" t="s">
        <v>2097</v>
      </c>
      <c r="E670" t="s">
        <v>2098</v>
      </c>
      <c r="F670" t="s">
        <v>2099</v>
      </c>
      <c r="G670" s="2" t="str">
        <f t="shared" si="10"/>
        <v>1966</v>
      </c>
      <c r="H670" t="s">
        <v>1379</v>
      </c>
      <c r="I670" t="str">
        <f>VLOOKUP(RawData!H670,PadCountry[],2)</f>
        <v>United States</v>
      </c>
      <c r="J670" t="str">
        <f>VLOOKUP(I670,CountryGeoLoc[],3)</f>
        <v>37.09024</v>
      </c>
      <c r="K670" t="str">
        <f>VLOOKUP(I670,CountryGeoLoc[],4)</f>
        <v>-95.712891</v>
      </c>
    </row>
    <row r="671" spans="1:11" x14ac:dyDescent="0.3">
      <c r="A671" t="s">
        <v>2100</v>
      </c>
      <c r="B671" t="s">
        <v>18</v>
      </c>
      <c r="C671" t="s">
        <v>9</v>
      </c>
      <c r="D671" t="s">
        <v>607</v>
      </c>
      <c r="E671" t="s">
        <v>2101</v>
      </c>
      <c r="F671" t="s">
        <v>2102</v>
      </c>
      <c r="G671" s="2" t="str">
        <f t="shared" si="10"/>
        <v>1966</v>
      </c>
      <c r="H671" t="s">
        <v>987</v>
      </c>
      <c r="I671" t="str">
        <f>VLOOKUP(RawData!H671,PadCountry[],2)</f>
        <v>Kazakhstan</v>
      </c>
      <c r="J671" t="str">
        <f>VLOOKUP(I671,CountryGeoLoc[],3)</f>
        <v>48.019573</v>
      </c>
      <c r="K671" t="str">
        <f>VLOOKUP(I671,CountryGeoLoc[],4)</f>
        <v>66.923684</v>
      </c>
    </row>
    <row r="672" spans="1:11" x14ac:dyDescent="0.3">
      <c r="A672" t="s">
        <v>2103</v>
      </c>
      <c r="B672" t="s">
        <v>8</v>
      </c>
      <c r="C672" t="s">
        <v>117</v>
      </c>
      <c r="D672" t="s">
        <v>1210</v>
      </c>
      <c r="E672" t="s">
        <v>2104</v>
      </c>
      <c r="F672" t="s">
        <v>2105</v>
      </c>
      <c r="G672" s="2" t="str">
        <f t="shared" si="10"/>
        <v>1966</v>
      </c>
      <c r="H672" t="s">
        <v>1213</v>
      </c>
      <c r="I672" t="str">
        <f>VLOOKUP(RawData!H672,PadCountry[],2)</f>
        <v>United States</v>
      </c>
      <c r="J672" t="str">
        <f>VLOOKUP(I672,CountryGeoLoc[],3)</f>
        <v>37.09024</v>
      </c>
      <c r="K672" t="str">
        <f>VLOOKUP(I672,CountryGeoLoc[],4)</f>
        <v>-95.712891</v>
      </c>
    </row>
    <row r="673" spans="1:11" x14ac:dyDescent="0.3">
      <c r="A673" t="s">
        <v>1075</v>
      </c>
      <c r="B673" t="s">
        <v>8</v>
      </c>
      <c r="C673" t="s">
        <v>100</v>
      </c>
      <c r="D673" t="s">
        <v>1076</v>
      </c>
      <c r="E673" t="s">
        <v>1077</v>
      </c>
      <c r="F673" t="s">
        <v>2106</v>
      </c>
      <c r="G673" s="2" t="str">
        <f t="shared" si="10"/>
        <v>1966</v>
      </c>
      <c r="H673" t="s">
        <v>402</v>
      </c>
      <c r="I673" t="str">
        <f>VLOOKUP(RawData!H673,PadCountry[],2)</f>
        <v>United States</v>
      </c>
      <c r="J673" t="str">
        <f>VLOOKUP(I673,CountryGeoLoc[],3)</f>
        <v>37.09024</v>
      </c>
      <c r="K673" t="str">
        <f>VLOOKUP(I673,CountryGeoLoc[],4)</f>
        <v>-95.712891</v>
      </c>
    </row>
    <row r="674" spans="1:11" x14ac:dyDescent="0.3">
      <c r="A674" t="s">
        <v>2107</v>
      </c>
      <c r="B674" t="s">
        <v>8</v>
      </c>
      <c r="C674" t="s">
        <v>9</v>
      </c>
      <c r="D674" t="s">
        <v>1769</v>
      </c>
      <c r="E674" t="s">
        <v>2108</v>
      </c>
      <c r="F674" t="s">
        <v>2109</v>
      </c>
      <c r="G674" s="2" t="str">
        <f t="shared" si="10"/>
        <v>1966</v>
      </c>
      <c r="H674" t="s">
        <v>2110</v>
      </c>
      <c r="I674" t="str">
        <f>VLOOKUP(RawData!H674,PadCountry[],2)</f>
        <v>Kazakhstan</v>
      </c>
      <c r="J674" t="str">
        <f>VLOOKUP(I674,CountryGeoLoc[],3)</f>
        <v>48.019573</v>
      </c>
      <c r="K674" t="str">
        <f>VLOOKUP(I674,CountryGeoLoc[],4)</f>
        <v>66.923684</v>
      </c>
    </row>
    <row r="675" spans="1:11" x14ac:dyDescent="0.3">
      <c r="A675" t="s">
        <v>2111</v>
      </c>
      <c r="B675" t="s">
        <v>8</v>
      </c>
      <c r="C675" t="s">
        <v>117</v>
      </c>
      <c r="D675" t="s">
        <v>1620</v>
      </c>
      <c r="E675" t="s">
        <v>2112</v>
      </c>
      <c r="F675" t="s">
        <v>2113</v>
      </c>
      <c r="G675" s="2" t="str">
        <f t="shared" si="10"/>
        <v>1966</v>
      </c>
      <c r="H675" t="s">
        <v>1006</v>
      </c>
      <c r="I675" t="str">
        <f>VLOOKUP(RawData!H675,PadCountry[],2)</f>
        <v>United States</v>
      </c>
      <c r="J675" t="str">
        <f>VLOOKUP(I675,CountryGeoLoc[],3)</f>
        <v>37.09024</v>
      </c>
      <c r="K675" t="str">
        <f>VLOOKUP(I675,CountryGeoLoc[],4)</f>
        <v>-95.712891</v>
      </c>
    </row>
    <row r="676" spans="1:11" x14ac:dyDescent="0.3">
      <c r="A676" t="s">
        <v>2114</v>
      </c>
      <c r="B676" t="s">
        <v>8</v>
      </c>
      <c r="C676" t="s">
        <v>117</v>
      </c>
      <c r="D676" t="s">
        <v>812</v>
      </c>
      <c r="E676" t="s">
        <v>2115</v>
      </c>
      <c r="F676" t="s">
        <v>2116</v>
      </c>
      <c r="G676" s="2" t="str">
        <f t="shared" si="10"/>
        <v>1966</v>
      </c>
      <c r="H676" t="s">
        <v>303</v>
      </c>
      <c r="I676" t="str">
        <f>VLOOKUP(RawData!H676,PadCountry[],2)</f>
        <v>United States</v>
      </c>
      <c r="J676" t="str">
        <f>VLOOKUP(I676,CountryGeoLoc[],3)</f>
        <v>37.09024</v>
      </c>
      <c r="K676" t="str">
        <f>VLOOKUP(I676,CountryGeoLoc[],4)</f>
        <v>-95.712891</v>
      </c>
    </row>
    <row r="677" spans="1:11" x14ac:dyDescent="0.3">
      <c r="A677" t="s">
        <v>2117</v>
      </c>
      <c r="B677" t="s">
        <v>18</v>
      </c>
      <c r="C677" t="s">
        <v>2118</v>
      </c>
      <c r="D677" t="s">
        <v>2119</v>
      </c>
      <c r="E677" t="s">
        <v>2120</v>
      </c>
      <c r="F677" t="s">
        <v>2121</v>
      </c>
      <c r="G677" s="2" t="str">
        <f t="shared" si="10"/>
        <v>1966</v>
      </c>
      <c r="H677" t="s">
        <v>2122</v>
      </c>
      <c r="I677" t="str">
        <f>VLOOKUP(RawData!H677,PadCountry[],2)</f>
        <v>Japan</v>
      </c>
      <c r="J677" t="str">
        <f>VLOOKUP(I677,CountryGeoLoc[],3)</f>
        <v>36.204824</v>
      </c>
      <c r="K677" t="str">
        <f>VLOOKUP(I677,CountryGeoLoc[],4)</f>
        <v>138.252924</v>
      </c>
    </row>
    <row r="678" spans="1:11" x14ac:dyDescent="0.3">
      <c r="A678" t="s">
        <v>2123</v>
      </c>
      <c r="B678" t="s">
        <v>8</v>
      </c>
      <c r="C678" t="s">
        <v>117</v>
      </c>
      <c r="D678" t="s">
        <v>2050</v>
      </c>
      <c r="E678" t="s">
        <v>2124</v>
      </c>
      <c r="F678" t="s">
        <v>2125</v>
      </c>
      <c r="G678" s="2" t="str">
        <f t="shared" si="10"/>
        <v>1966</v>
      </c>
      <c r="H678" t="s">
        <v>914</v>
      </c>
      <c r="I678" t="str">
        <f>VLOOKUP(RawData!H678,PadCountry[],2)</f>
        <v>United States</v>
      </c>
      <c r="J678" t="str">
        <f>VLOOKUP(I678,CountryGeoLoc[],3)</f>
        <v>37.09024</v>
      </c>
      <c r="K678" t="str">
        <f>VLOOKUP(I678,CountryGeoLoc[],4)</f>
        <v>-95.712891</v>
      </c>
    </row>
    <row r="679" spans="1:11" x14ac:dyDescent="0.3">
      <c r="A679" t="s">
        <v>2126</v>
      </c>
      <c r="B679" t="s">
        <v>8</v>
      </c>
      <c r="C679" t="s">
        <v>117</v>
      </c>
      <c r="D679" t="s">
        <v>1714</v>
      </c>
      <c r="E679" t="s">
        <v>2127</v>
      </c>
      <c r="F679" t="s">
        <v>2128</v>
      </c>
      <c r="G679" s="2" t="str">
        <f t="shared" si="10"/>
        <v>1966</v>
      </c>
      <c r="H679" t="s">
        <v>422</v>
      </c>
      <c r="I679" t="str">
        <f>VLOOKUP(RawData!H679,PadCountry[],2)</f>
        <v>United States</v>
      </c>
      <c r="J679" t="str">
        <f>VLOOKUP(I679,CountryGeoLoc[],3)</f>
        <v>37.09024</v>
      </c>
      <c r="K679" t="str">
        <f>VLOOKUP(I679,CountryGeoLoc[],4)</f>
        <v>-95.712891</v>
      </c>
    </row>
    <row r="680" spans="1:11" x14ac:dyDescent="0.3">
      <c r="A680" t="s">
        <v>2129</v>
      </c>
      <c r="B680" t="s">
        <v>8</v>
      </c>
      <c r="C680" t="s">
        <v>117</v>
      </c>
      <c r="D680" t="s">
        <v>1210</v>
      </c>
      <c r="E680" t="s">
        <v>2130</v>
      </c>
      <c r="F680" t="s">
        <v>2131</v>
      </c>
      <c r="G680" s="2" t="str">
        <f t="shared" si="10"/>
        <v>1966</v>
      </c>
      <c r="H680" t="s">
        <v>433</v>
      </c>
      <c r="I680" t="str">
        <f>VLOOKUP(RawData!H680,PadCountry[],2)</f>
        <v>United States</v>
      </c>
      <c r="J680" t="str">
        <f>VLOOKUP(I680,CountryGeoLoc[],3)</f>
        <v>37.09024</v>
      </c>
      <c r="K680" t="str">
        <f>VLOOKUP(I680,CountryGeoLoc[],4)</f>
        <v>-95.712891</v>
      </c>
    </row>
    <row r="681" spans="1:11" x14ac:dyDescent="0.3">
      <c r="A681" t="s">
        <v>2132</v>
      </c>
      <c r="B681" t="s">
        <v>8</v>
      </c>
      <c r="C681" t="s">
        <v>117</v>
      </c>
      <c r="D681" t="s">
        <v>1210</v>
      </c>
      <c r="E681" t="s">
        <v>2133</v>
      </c>
      <c r="F681" t="s">
        <v>2134</v>
      </c>
      <c r="G681" s="2" t="str">
        <f t="shared" si="10"/>
        <v>1966</v>
      </c>
      <c r="H681" t="s">
        <v>1213</v>
      </c>
      <c r="I681" t="str">
        <f>VLOOKUP(RawData!H681,PadCountry[],2)</f>
        <v>United States</v>
      </c>
      <c r="J681" t="str">
        <f>VLOOKUP(I681,CountryGeoLoc[],3)</f>
        <v>37.09024</v>
      </c>
      <c r="K681" t="str">
        <f>VLOOKUP(I681,CountryGeoLoc[],4)</f>
        <v>-95.712891</v>
      </c>
    </row>
    <row r="682" spans="1:11" x14ac:dyDescent="0.3">
      <c r="A682" t="s">
        <v>2135</v>
      </c>
      <c r="B682" t="s">
        <v>8</v>
      </c>
      <c r="C682" t="s">
        <v>9</v>
      </c>
      <c r="D682" t="s">
        <v>607</v>
      </c>
      <c r="E682" t="s">
        <v>2136</v>
      </c>
      <c r="F682" t="s">
        <v>2137</v>
      </c>
      <c r="G682" s="2" t="str">
        <f t="shared" si="10"/>
        <v>1966</v>
      </c>
      <c r="H682" t="s">
        <v>1882</v>
      </c>
      <c r="I682" t="str">
        <f>VLOOKUP(RawData!H682,PadCountry[],2)</f>
        <v>Russia</v>
      </c>
      <c r="J682" t="str">
        <f>VLOOKUP(I682,CountryGeoLoc[],3)</f>
        <v>61.52401</v>
      </c>
      <c r="K682" t="str">
        <f>VLOOKUP(I682,CountryGeoLoc[],4)</f>
        <v>105.318756</v>
      </c>
    </row>
    <row r="683" spans="1:11" x14ac:dyDescent="0.3">
      <c r="A683" t="s">
        <v>2138</v>
      </c>
      <c r="B683" t="s">
        <v>8</v>
      </c>
      <c r="C683" t="s">
        <v>9</v>
      </c>
      <c r="D683" t="s">
        <v>297</v>
      </c>
      <c r="E683" t="s">
        <v>2139</v>
      </c>
      <c r="F683" t="s">
        <v>2140</v>
      </c>
      <c r="G683" s="2" t="str">
        <f t="shared" si="10"/>
        <v>1966</v>
      </c>
      <c r="H683" t="s">
        <v>13</v>
      </c>
      <c r="I683" t="str">
        <f>VLOOKUP(RawData!H683,PadCountry[],2)</f>
        <v>Kazakhstan</v>
      </c>
      <c r="J683" t="str">
        <f>VLOOKUP(I683,CountryGeoLoc[],3)</f>
        <v>48.019573</v>
      </c>
      <c r="K683" t="str">
        <f>VLOOKUP(I683,CountryGeoLoc[],4)</f>
        <v>66.923684</v>
      </c>
    </row>
    <row r="684" spans="1:11" x14ac:dyDescent="0.3">
      <c r="A684" t="s">
        <v>2141</v>
      </c>
      <c r="B684" t="s">
        <v>8</v>
      </c>
      <c r="C684" t="s">
        <v>9</v>
      </c>
      <c r="D684" t="s">
        <v>995</v>
      </c>
      <c r="E684" t="s">
        <v>2142</v>
      </c>
      <c r="F684" t="s">
        <v>2143</v>
      </c>
      <c r="G684" s="2" t="str">
        <f t="shared" si="10"/>
        <v>1966</v>
      </c>
      <c r="H684" t="s">
        <v>987</v>
      </c>
      <c r="I684" t="str">
        <f>VLOOKUP(RawData!H684,PadCountry[],2)</f>
        <v>Kazakhstan</v>
      </c>
      <c r="J684" t="str">
        <f>VLOOKUP(I684,CountryGeoLoc[],3)</f>
        <v>48.019573</v>
      </c>
      <c r="K684" t="str">
        <f>VLOOKUP(I684,CountryGeoLoc[],4)</f>
        <v>66.923684</v>
      </c>
    </row>
    <row r="685" spans="1:11" x14ac:dyDescent="0.3">
      <c r="A685" t="s">
        <v>2144</v>
      </c>
      <c r="B685" t="s">
        <v>8</v>
      </c>
      <c r="C685" t="s">
        <v>9</v>
      </c>
      <c r="D685" t="s">
        <v>1670</v>
      </c>
      <c r="E685" t="s">
        <v>2145</v>
      </c>
      <c r="F685" t="s">
        <v>2146</v>
      </c>
      <c r="G685" s="2" t="str">
        <f t="shared" si="10"/>
        <v>1966</v>
      </c>
      <c r="H685" t="s">
        <v>987</v>
      </c>
      <c r="I685" t="str">
        <f>VLOOKUP(RawData!H685,PadCountry[],2)</f>
        <v>Kazakhstan</v>
      </c>
      <c r="J685" t="str">
        <f>VLOOKUP(I685,CountryGeoLoc[],3)</f>
        <v>48.019573</v>
      </c>
      <c r="K685" t="str">
        <f>VLOOKUP(I685,CountryGeoLoc[],4)</f>
        <v>66.923684</v>
      </c>
    </row>
    <row r="686" spans="1:11" x14ac:dyDescent="0.3">
      <c r="A686" t="s">
        <v>2147</v>
      </c>
      <c r="B686" t="s">
        <v>8</v>
      </c>
      <c r="C686" t="s">
        <v>117</v>
      </c>
      <c r="D686" t="s">
        <v>1620</v>
      </c>
      <c r="E686" t="s">
        <v>2148</v>
      </c>
      <c r="F686" t="s">
        <v>2149</v>
      </c>
      <c r="G686" s="2" t="str">
        <f t="shared" si="10"/>
        <v>1966</v>
      </c>
      <c r="H686" t="s">
        <v>1623</v>
      </c>
      <c r="I686" t="str">
        <f>VLOOKUP(RawData!H686,PadCountry[],2)</f>
        <v>United States</v>
      </c>
      <c r="J686" t="str">
        <f>VLOOKUP(I686,CountryGeoLoc[],3)</f>
        <v>37.09024</v>
      </c>
      <c r="K686" t="str">
        <f>VLOOKUP(I686,CountryGeoLoc[],4)</f>
        <v>-95.712891</v>
      </c>
    </row>
    <row r="687" spans="1:11" x14ac:dyDescent="0.3">
      <c r="A687" t="s">
        <v>2150</v>
      </c>
      <c r="B687" t="s">
        <v>8</v>
      </c>
      <c r="C687" t="s">
        <v>117</v>
      </c>
      <c r="D687" t="s">
        <v>2016</v>
      </c>
      <c r="E687" t="s">
        <v>2151</v>
      </c>
      <c r="F687" t="s">
        <v>2152</v>
      </c>
      <c r="G687" s="2" t="str">
        <f t="shared" si="10"/>
        <v>1966</v>
      </c>
      <c r="H687" t="s">
        <v>229</v>
      </c>
      <c r="I687" t="str">
        <f>VLOOKUP(RawData!H687,PadCountry[],2)</f>
        <v>United States</v>
      </c>
      <c r="J687" t="str">
        <f>VLOOKUP(I687,CountryGeoLoc[],3)</f>
        <v>37.09024</v>
      </c>
      <c r="K687" t="str">
        <f>VLOOKUP(I687,CountryGeoLoc[],4)</f>
        <v>-95.712891</v>
      </c>
    </row>
    <row r="688" spans="1:11" x14ac:dyDescent="0.3">
      <c r="A688" t="s">
        <v>2153</v>
      </c>
      <c r="B688" t="s">
        <v>8</v>
      </c>
      <c r="C688" t="s">
        <v>117</v>
      </c>
      <c r="D688" t="s">
        <v>1613</v>
      </c>
      <c r="E688" t="s">
        <v>2154</v>
      </c>
      <c r="F688" t="s">
        <v>2155</v>
      </c>
      <c r="G688" s="2" t="str">
        <f t="shared" si="10"/>
        <v>1966</v>
      </c>
      <c r="H688" t="s">
        <v>573</v>
      </c>
      <c r="I688" t="str">
        <f>VLOOKUP(RawData!H688,PadCountry[],2)</f>
        <v>United States</v>
      </c>
      <c r="J688" t="str">
        <f>VLOOKUP(I688,CountryGeoLoc[],3)</f>
        <v>37.09024</v>
      </c>
      <c r="K688" t="str">
        <f>VLOOKUP(I688,CountryGeoLoc[],4)</f>
        <v>-95.712891</v>
      </c>
    </row>
    <row r="689" spans="1:11" x14ac:dyDescent="0.3">
      <c r="A689" t="s">
        <v>2156</v>
      </c>
      <c r="B689" t="s">
        <v>8</v>
      </c>
      <c r="C689" t="s">
        <v>117</v>
      </c>
      <c r="D689" t="s">
        <v>636</v>
      </c>
      <c r="E689" t="s">
        <v>2157</v>
      </c>
      <c r="F689" t="s">
        <v>2158</v>
      </c>
      <c r="G689" s="2" t="str">
        <f t="shared" si="10"/>
        <v>1966</v>
      </c>
      <c r="H689" t="s">
        <v>639</v>
      </c>
      <c r="I689" t="str">
        <f>VLOOKUP(RawData!H689,PadCountry[],2)</f>
        <v>United States</v>
      </c>
      <c r="J689" t="str">
        <f>VLOOKUP(I689,CountryGeoLoc[],3)</f>
        <v>37.09024</v>
      </c>
      <c r="K689" t="str">
        <f>VLOOKUP(I689,CountryGeoLoc[],4)</f>
        <v>-95.712891</v>
      </c>
    </row>
    <row r="690" spans="1:11" x14ac:dyDescent="0.3">
      <c r="A690" t="s">
        <v>2159</v>
      </c>
      <c r="B690" t="s">
        <v>18</v>
      </c>
      <c r="C690" t="s">
        <v>9</v>
      </c>
      <c r="D690" t="s">
        <v>1769</v>
      </c>
      <c r="E690" t="s">
        <v>2160</v>
      </c>
      <c r="F690" t="s">
        <v>2161</v>
      </c>
      <c r="G690" s="2" t="str">
        <f t="shared" si="10"/>
        <v>1966</v>
      </c>
      <c r="H690" t="s">
        <v>2110</v>
      </c>
      <c r="I690" t="str">
        <f>VLOOKUP(RawData!H690,PadCountry[],2)</f>
        <v>Kazakhstan</v>
      </c>
      <c r="J690" t="str">
        <f>VLOOKUP(I690,CountryGeoLoc[],3)</f>
        <v>48.019573</v>
      </c>
      <c r="K690" t="str">
        <f>VLOOKUP(I690,CountryGeoLoc[],4)</f>
        <v>66.923684</v>
      </c>
    </row>
    <row r="691" spans="1:11" x14ac:dyDescent="0.3">
      <c r="A691" t="s">
        <v>2162</v>
      </c>
      <c r="B691" t="s">
        <v>8</v>
      </c>
      <c r="C691" t="s">
        <v>117</v>
      </c>
      <c r="D691" t="s">
        <v>1210</v>
      </c>
      <c r="E691" t="s">
        <v>2163</v>
      </c>
      <c r="F691" t="s">
        <v>2164</v>
      </c>
      <c r="G691" s="2" t="str">
        <f t="shared" si="10"/>
        <v>1966</v>
      </c>
      <c r="H691" t="s">
        <v>1213</v>
      </c>
      <c r="I691" t="str">
        <f>VLOOKUP(RawData!H691,PadCountry[],2)</f>
        <v>United States</v>
      </c>
      <c r="J691" t="str">
        <f>VLOOKUP(I691,CountryGeoLoc[],3)</f>
        <v>37.09024</v>
      </c>
      <c r="K691" t="str">
        <f>VLOOKUP(I691,CountryGeoLoc[],4)</f>
        <v>-95.712891</v>
      </c>
    </row>
    <row r="692" spans="1:11" x14ac:dyDescent="0.3">
      <c r="A692" t="s">
        <v>2165</v>
      </c>
      <c r="B692" t="s">
        <v>8</v>
      </c>
      <c r="C692" t="s">
        <v>117</v>
      </c>
      <c r="D692" t="s">
        <v>1552</v>
      </c>
      <c r="E692" t="s">
        <v>2166</v>
      </c>
      <c r="F692" t="s">
        <v>2167</v>
      </c>
      <c r="G692" s="2" t="str">
        <f t="shared" si="10"/>
        <v>1966</v>
      </c>
      <c r="H692" t="s">
        <v>1555</v>
      </c>
      <c r="I692" t="str">
        <f>VLOOKUP(RawData!H692,PadCountry[],2)</f>
        <v>United States</v>
      </c>
      <c r="J692" t="str">
        <f>VLOOKUP(I692,CountryGeoLoc[],3)</f>
        <v>37.09024</v>
      </c>
      <c r="K692" t="str">
        <f>VLOOKUP(I692,CountryGeoLoc[],4)</f>
        <v>-95.712891</v>
      </c>
    </row>
    <row r="693" spans="1:11" x14ac:dyDescent="0.3">
      <c r="A693" t="s">
        <v>2168</v>
      </c>
      <c r="B693" t="s">
        <v>8</v>
      </c>
      <c r="C693" t="s">
        <v>117</v>
      </c>
      <c r="D693" t="s">
        <v>1210</v>
      </c>
      <c r="E693" t="s">
        <v>2169</v>
      </c>
      <c r="F693" t="s">
        <v>2170</v>
      </c>
      <c r="G693" s="2" t="str">
        <f t="shared" si="10"/>
        <v>1966</v>
      </c>
      <c r="H693" t="s">
        <v>970</v>
      </c>
      <c r="I693" t="str">
        <f>VLOOKUP(RawData!H693,PadCountry[],2)</f>
        <v>United States</v>
      </c>
      <c r="J693" t="str">
        <f>VLOOKUP(I693,CountryGeoLoc[],3)</f>
        <v>37.09024</v>
      </c>
      <c r="K693" t="str">
        <f>VLOOKUP(I693,CountryGeoLoc[],4)</f>
        <v>-95.712891</v>
      </c>
    </row>
    <row r="694" spans="1:11" x14ac:dyDescent="0.3">
      <c r="A694" t="s">
        <v>2171</v>
      </c>
      <c r="B694" t="s">
        <v>8</v>
      </c>
      <c r="C694" t="s">
        <v>117</v>
      </c>
      <c r="D694" t="s">
        <v>2060</v>
      </c>
      <c r="E694" t="s">
        <v>2172</v>
      </c>
      <c r="F694" t="s">
        <v>2173</v>
      </c>
      <c r="G694" s="2" t="str">
        <f t="shared" si="10"/>
        <v>1966</v>
      </c>
      <c r="H694" t="s">
        <v>121</v>
      </c>
      <c r="I694" t="str">
        <f>VLOOKUP(RawData!H694,PadCountry[],2)</f>
        <v>United States</v>
      </c>
      <c r="J694" t="str">
        <f>VLOOKUP(I694,CountryGeoLoc[],3)</f>
        <v>37.09024</v>
      </c>
      <c r="K694" t="str">
        <f>VLOOKUP(I694,CountryGeoLoc[],4)</f>
        <v>-95.712891</v>
      </c>
    </row>
    <row r="695" spans="1:11" x14ac:dyDescent="0.3">
      <c r="A695" t="s">
        <v>2174</v>
      </c>
      <c r="B695" t="s">
        <v>8</v>
      </c>
      <c r="C695" t="s">
        <v>117</v>
      </c>
      <c r="D695" t="s">
        <v>1210</v>
      </c>
      <c r="E695" t="s">
        <v>2175</v>
      </c>
      <c r="F695" t="s">
        <v>2176</v>
      </c>
      <c r="G695" s="2" t="str">
        <f t="shared" si="10"/>
        <v>1966</v>
      </c>
      <c r="H695" t="s">
        <v>166</v>
      </c>
      <c r="I695" t="str">
        <f>VLOOKUP(RawData!H695,PadCountry[],2)</f>
        <v>United States</v>
      </c>
      <c r="J695" t="str">
        <f>VLOOKUP(I695,CountryGeoLoc[],3)</f>
        <v>37.09024</v>
      </c>
      <c r="K695" t="str">
        <f>VLOOKUP(I695,CountryGeoLoc[],4)</f>
        <v>-95.712891</v>
      </c>
    </row>
    <row r="696" spans="1:11" x14ac:dyDescent="0.3">
      <c r="A696" t="s">
        <v>2177</v>
      </c>
      <c r="B696" t="s">
        <v>8</v>
      </c>
      <c r="C696" t="s">
        <v>100</v>
      </c>
      <c r="D696" t="s">
        <v>1105</v>
      </c>
      <c r="E696" t="s">
        <v>2178</v>
      </c>
      <c r="F696" t="s">
        <v>2179</v>
      </c>
      <c r="G696" s="2" t="str">
        <f t="shared" si="10"/>
        <v>1966</v>
      </c>
      <c r="H696" t="s">
        <v>1108</v>
      </c>
      <c r="I696" t="str">
        <f>VLOOKUP(RawData!H696,PadCountry[],2)</f>
        <v>United States</v>
      </c>
      <c r="J696" t="str">
        <f>VLOOKUP(I696,CountryGeoLoc[],3)</f>
        <v>37.09024</v>
      </c>
      <c r="K696" t="str">
        <f>VLOOKUP(I696,CountryGeoLoc[],4)</f>
        <v>-95.712891</v>
      </c>
    </row>
    <row r="697" spans="1:11" x14ac:dyDescent="0.3">
      <c r="A697" t="s">
        <v>2180</v>
      </c>
      <c r="B697" t="s">
        <v>8</v>
      </c>
      <c r="C697" t="s">
        <v>9</v>
      </c>
      <c r="D697" t="s">
        <v>995</v>
      </c>
      <c r="E697" t="s">
        <v>2181</v>
      </c>
      <c r="F697" t="s">
        <v>2182</v>
      </c>
      <c r="G697" s="2" t="str">
        <f t="shared" si="10"/>
        <v>1966</v>
      </c>
      <c r="H697" t="s">
        <v>1882</v>
      </c>
      <c r="I697" t="str">
        <f>VLOOKUP(RawData!H697,PadCountry[],2)</f>
        <v>Russia</v>
      </c>
      <c r="J697" t="str">
        <f>VLOOKUP(I697,CountryGeoLoc[],3)</f>
        <v>61.52401</v>
      </c>
      <c r="K697" t="str">
        <f>VLOOKUP(I697,CountryGeoLoc[],4)</f>
        <v>105.318756</v>
      </c>
    </row>
    <row r="698" spans="1:11" x14ac:dyDescent="0.3">
      <c r="A698" t="s">
        <v>2183</v>
      </c>
      <c r="B698" t="s">
        <v>18</v>
      </c>
      <c r="C698" t="s">
        <v>9</v>
      </c>
      <c r="D698" t="s">
        <v>2184</v>
      </c>
      <c r="E698" t="s">
        <v>2185</v>
      </c>
      <c r="F698" t="s">
        <v>2186</v>
      </c>
      <c r="G698" s="2" t="str">
        <f t="shared" si="10"/>
        <v>1966</v>
      </c>
      <c r="H698" t="s">
        <v>1222</v>
      </c>
      <c r="I698" t="str">
        <f>VLOOKUP(RawData!H698,PadCountry[],2)</f>
        <v>Kazakhstan</v>
      </c>
      <c r="J698" t="str">
        <f>VLOOKUP(I698,CountryGeoLoc[],3)</f>
        <v>48.019573</v>
      </c>
      <c r="K698" t="str">
        <f>VLOOKUP(I698,CountryGeoLoc[],4)</f>
        <v>66.923684</v>
      </c>
    </row>
    <row r="699" spans="1:11" x14ac:dyDescent="0.3">
      <c r="A699" t="s">
        <v>2187</v>
      </c>
      <c r="B699" t="s">
        <v>8</v>
      </c>
      <c r="C699" t="s">
        <v>9</v>
      </c>
      <c r="D699" t="s">
        <v>607</v>
      </c>
      <c r="E699" t="s">
        <v>2188</v>
      </c>
      <c r="F699" t="s">
        <v>2189</v>
      </c>
      <c r="G699" s="2" t="str">
        <f t="shared" si="10"/>
        <v>1966</v>
      </c>
      <c r="H699" t="s">
        <v>987</v>
      </c>
      <c r="I699" t="str">
        <f>VLOOKUP(RawData!H699,PadCountry[],2)</f>
        <v>Kazakhstan</v>
      </c>
      <c r="J699" t="str">
        <f>VLOOKUP(I699,CountryGeoLoc[],3)</f>
        <v>48.019573</v>
      </c>
      <c r="K699" t="str">
        <f>VLOOKUP(I699,CountryGeoLoc[],4)</f>
        <v>66.923684</v>
      </c>
    </row>
    <row r="700" spans="1:11" x14ac:dyDescent="0.3">
      <c r="A700" t="s">
        <v>2190</v>
      </c>
      <c r="B700" t="s">
        <v>8</v>
      </c>
      <c r="C700" t="s">
        <v>9</v>
      </c>
      <c r="D700" t="s">
        <v>2191</v>
      </c>
      <c r="E700" t="s">
        <v>357</v>
      </c>
      <c r="F700" t="s">
        <v>2192</v>
      </c>
      <c r="G700" s="2" t="str">
        <f t="shared" si="10"/>
        <v>1966</v>
      </c>
      <c r="H700" t="s">
        <v>987</v>
      </c>
      <c r="I700" t="str">
        <f>VLOOKUP(RawData!H700,PadCountry[],2)</f>
        <v>Kazakhstan</v>
      </c>
      <c r="J700" t="str">
        <f>VLOOKUP(I700,CountryGeoLoc[],3)</f>
        <v>48.019573</v>
      </c>
      <c r="K700" t="str">
        <f>VLOOKUP(I700,CountryGeoLoc[],4)</f>
        <v>66.923684</v>
      </c>
    </row>
    <row r="701" spans="1:11" x14ac:dyDescent="0.3">
      <c r="A701" t="s">
        <v>2193</v>
      </c>
      <c r="B701" t="s">
        <v>8</v>
      </c>
      <c r="C701" t="s">
        <v>9</v>
      </c>
      <c r="D701" t="s">
        <v>995</v>
      </c>
      <c r="E701" t="s">
        <v>2194</v>
      </c>
      <c r="F701" t="s">
        <v>2195</v>
      </c>
      <c r="G701" s="2" t="str">
        <f t="shared" si="10"/>
        <v>1966</v>
      </c>
      <c r="H701" t="s">
        <v>987</v>
      </c>
      <c r="I701" t="str">
        <f>VLOOKUP(RawData!H701,PadCountry[],2)</f>
        <v>Kazakhstan</v>
      </c>
      <c r="J701" t="str">
        <f>VLOOKUP(I701,CountryGeoLoc[],3)</f>
        <v>48.019573</v>
      </c>
      <c r="K701" t="str">
        <f>VLOOKUP(I701,CountryGeoLoc[],4)</f>
        <v>66.923684</v>
      </c>
    </row>
    <row r="702" spans="1:11" x14ac:dyDescent="0.3">
      <c r="A702" t="s">
        <v>2196</v>
      </c>
      <c r="B702" t="s">
        <v>8</v>
      </c>
      <c r="C702" t="s">
        <v>117</v>
      </c>
      <c r="D702" t="s">
        <v>1210</v>
      </c>
      <c r="E702" t="s">
        <v>2197</v>
      </c>
      <c r="F702" t="s">
        <v>2198</v>
      </c>
      <c r="G702" s="2" t="str">
        <f t="shared" si="10"/>
        <v>1966</v>
      </c>
      <c r="H702" t="s">
        <v>1213</v>
      </c>
      <c r="I702" t="str">
        <f>VLOOKUP(RawData!H702,PadCountry[],2)</f>
        <v>United States</v>
      </c>
      <c r="J702" t="str">
        <f>VLOOKUP(I702,CountryGeoLoc[],3)</f>
        <v>37.09024</v>
      </c>
      <c r="K702" t="str">
        <f>VLOOKUP(I702,CountryGeoLoc[],4)</f>
        <v>-95.712891</v>
      </c>
    </row>
    <row r="703" spans="1:11" x14ac:dyDescent="0.3">
      <c r="A703" t="s">
        <v>2199</v>
      </c>
      <c r="B703" t="s">
        <v>8</v>
      </c>
      <c r="C703" t="s">
        <v>117</v>
      </c>
      <c r="D703" t="s">
        <v>1210</v>
      </c>
      <c r="E703" t="s">
        <v>2200</v>
      </c>
      <c r="F703" t="s">
        <v>2201</v>
      </c>
      <c r="G703" s="2" t="str">
        <f t="shared" si="10"/>
        <v>1966</v>
      </c>
      <c r="H703" t="s">
        <v>287</v>
      </c>
      <c r="I703" t="str">
        <f>VLOOKUP(RawData!H703,PadCountry[],2)</f>
        <v>United States</v>
      </c>
      <c r="J703" t="str">
        <f>VLOOKUP(I703,CountryGeoLoc[],3)</f>
        <v>37.09024</v>
      </c>
      <c r="K703" t="str">
        <f>VLOOKUP(I703,CountryGeoLoc[],4)</f>
        <v>-95.712891</v>
      </c>
    </row>
    <row r="704" spans="1:11" x14ac:dyDescent="0.3">
      <c r="A704" t="s">
        <v>2202</v>
      </c>
      <c r="B704" t="s">
        <v>8</v>
      </c>
      <c r="C704" t="s">
        <v>117</v>
      </c>
      <c r="D704" t="s">
        <v>1113</v>
      </c>
      <c r="E704" t="s">
        <v>2203</v>
      </c>
      <c r="F704" t="s">
        <v>2204</v>
      </c>
      <c r="G704" s="2" t="str">
        <f t="shared" si="10"/>
        <v>1966</v>
      </c>
      <c r="H704" t="s">
        <v>1386</v>
      </c>
      <c r="I704" t="str">
        <f>VLOOKUP(RawData!H704,PadCountry[],2)</f>
        <v>United States</v>
      </c>
      <c r="J704" t="str">
        <f>VLOOKUP(I704,CountryGeoLoc[],3)</f>
        <v>37.09024</v>
      </c>
      <c r="K704" t="str">
        <f>VLOOKUP(I704,CountryGeoLoc[],4)</f>
        <v>-95.712891</v>
      </c>
    </row>
    <row r="705" spans="1:11" x14ac:dyDescent="0.3">
      <c r="A705" t="s">
        <v>2205</v>
      </c>
      <c r="B705" t="s">
        <v>8</v>
      </c>
      <c r="C705" t="s">
        <v>9</v>
      </c>
      <c r="D705" t="s">
        <v>1695</v>
      </c>
      <c r="E705" t="s">
        <v>2206</v>
      </c>
      <c r="F705" t="s">
        <v>2207</v>
      </c>
      <c r="G705" s="2" t="str">
        <f t="shared" si="10"/>
        <v>1966</v>
      </c>
      <c r="H705" t="s">
        <v>1336</v>
      </c>
      <c r="I705" t="str">
        <f>VLOOKUP(RawData!H705,PadCountry[],2)</f>
        <v>Russia</v>
      </c>
      <c r="J705" t="str">
        <f>VLOOKUP(I705,CountryGeoLoc[],3)</f>
        <v>61.52401</v>
      </c>
      <c r="K705" t="str">
        <f>VLOOKUP(I705,CountryGeoLoc[],4)</f>
        <v>105.318756</v>
      </c>
    </row>
    <row r="706" spans="1:11" x14ac:dyDescent="0.3">
      <c r="A706" t="s">
        <v>2208</v>
      </c>
      <c r="B706" t="s">
        <v>18</v>
      </c>
      <c r="C706" t="s">
        <v>9</v>
      </c>
      <c r="D706" t="s">
        <v>2191</v>
      </c>
      <c r="E706" t="s">
        <v>357</v>
      </c>
      <c r="F706" t="s">
        <v>2209</v>
      </c>
      <c r="G706" s="2" t="str">
        <f t="shared" si="10"/>
        <v>1966</v>
      </c>
      <c r="H706" t="s">
        <v>987</v>
      </c>
      <c r="I706" t="str">
        <f>VLOOKUP(RawData!H706,PadCountry[],2)</f>
        <v>Kazakhstan</v>
      </c>
      <c r="J706" t="str">
        <f>VLOOKUP(I706,CountryGeoLoc[],3)</f>
        <v>48.019573</v>
      </c>
      <c r="K706" t="str">
        <f>VLOOKUP(I706,CountryGeoLoc[],4)</f>
        <v>66.923684</v>
      </c>
    </row>
    <row r="707" spans="1:11" x14ac:dyDescent="0.3">
      <c r="A707" t="s">
        <v>2210</v>
      </c>
      <c r="B707" t="s">
        <v>8</v>
      </c>
      <c r="C707" t="s">
        <v>117</v>
      </c>
      <c r="D707" t="s">
        <v>2050</v>
      </c>
      <c r="E707" t="s">
        <v>2211</v>
      </c>
      <c r="F707" t="s">
        <v>2212</v>
      </c>
      <c r="G707" s="2" t="str">
        <f t="shared" ref="G707:G770" si="11">MID(F707,7,4)</f>
        <v>1966</v>
      </c>
      <c r="H707" t="s">
        <v>914</v>
      </c>
      <c r="I707" t="str">
        <f>VLOOKUP(RawData!H707,PadCountry[],2)</f>
        <v>United States</v>
      </c>
      <c r="J707" t="str">
        <f>VLOOKUP(I707,CountryGeoLoc[],3)</f>
        <v>37.09024</v>
      </c>
      <c r="K707" t="str">
        <f>VLOOKUP(I707,CountryGeoLoc[],4)</f>
        <v>-95.712891</v>
      </c>
    </row>
    <row r="708" spans="1:11" x14ac:dyDescent="0.3">
      <c r="A708" t="s">
        <v>2213</v>
      </c>
      <c r="B708" t="s">
        <v>8</v>
      </c>
      <c r="C708" t="s">
        <v>117</v>
      </c>
      <c r="D708" t="s">
        <v>2214</v>
      </c>
      <c r="E708" t="s">
        <v>2215</v>
      </c>
      <c r="F708" t="s">
        <v>2216</v>
      </c>
      <c r="G708" s="2" t="str">
        <f t="shared" si="11"/>
        <v>1966</v>
      </c>
      <c r="H708" t="s">
        <v>63</v>
      </c>
      <c r="I708" t="str">
        <f>VLOOKUP(RawData!H708,PadCountry[],2)</f>
        <v>United States</v>
      </c>
      <c r="J708" t="str">
        <f>VLOOKUP(I708,CountryGeoLoc[],3)</f>
        <v>37.09024</v>
      </c>
      <c r="K708" t="str">
        <f>VLOOKUP(I708,CountryGeoLoc[],4)</f>
        <v>-95.712891</v>
      </c>
    </row>
    <row r="709" spans="1:11" x14ac:dyDescent="0.3">
      <c r="A709" t="s">
        <v>2217</v>
      </c>
      <c r="B709" t="s">
        <v>8</v>
      </c>
      <c r="C709" t="s">
        <v>9</v>
      </c>
      <c r="D709" t="s">
        <v>607</v>
      </c>
      <c r="E709" t="s">
        <v>2218</v>
      </c>
      <c r="F709" t="s">
        <v>2219</v>
      </c>
      <c r="G709" s="2" t="str">
        <f t="shared" si="11"/>
        <v>1966</v>
      </c>
      <c r="H709" t="s">
        <v>1882</v>
      </c>
      <c r="I709" t="str">
        <f>VLOOKUP(RawData!H709,PadCountry[],2)</f>
        <v>Russia</v>
      </c>
      <c r="J709" t="str">
        <f>VLOOKUP(I709,CountryGeoLoc[],3)</f>
        <v>61.52401</v>
      </c>
      <c r="K709" t="str">
        <f>VLOOKUP(I709,CountryGeoLoc[],4)</f>
        <v>105.318756</v>
      </c>
    </row>
    <row r="710" spans="1:11" x14ac:dyDescent="0.3">
      <c r="A710" t="s">
        <v>2220</v>
      </c>
      <c r="B710" t="s">
        <v>18</v>
      </c>
      <c r="C710" t="s">
        <v>2118</v>
      </c>
      <c r="D710" t="s">
        <v>2119</v>
      </c>
      <c r="E710" t="s">
        <v>2221</v>
      </c>
      <c r="F710" t="s">
        <v>2222</v>
      </c>
      <c r="G710" s="2" t="str">
        <f t="shared" si="11"/>
        <v>1966</v>
      </c>
      <c r="H710" t="s">
        <v>2122</v>
      </c>
      <c r="I710" t="str">
        <f>VLOOKUP(RawData!H710,PadCountry[],2)</f>
        <v>Japan</v>
      </c>
      <c r="J710" t="str">
        <f>VLOOKUP(I710,CountryGeoLoc[],3)</f>
        <v>36.204824</v>
      </c>
      <c r="K710" t="str">
        <f>VLOOKUP(I710,CountryGeoLoc[],4)</f>
        <v>138.252924</v>
      </c>
    </row>
    <row r="711" spans="1:11" x14ac:dyDescent="0.3">
      <c r="A711" t="s">
        <v>2223</v>
      </c>
      <c r="B711" t="s">
        <v>8</v>
      </c>
      <c r="C711" t="s">
        <v>9</v>
      </c>
      <c r="D711" t="s">
        <v>1670</v>
      </c>
      <c r="E711" t="s">
        <v>2224</v>
      </c>
      <c r="F711" t="s">
        <v>2225</v>
      </c>
      <c r="G711" s="2" t="str">
        <f t="shared" si="11"/>
        <v>1966</v>
      </c>
      <c r="H711" t="s">
        <v>13</v>
      </c>
      <c r="I711" t="str">
        <f>VLOOKUP(RawData!H711,PadCountry[],2)</f>
        <v>Kazakhstan</v>
      </c>
      <c r="J711" t="str">
        <f>VLOOKUP(I711,CountryGeoLoc[],3)</f>
        <v>48.019573</v>
      </c>
      <c r="K711" t="str">
        <f>VLOOKUP(I711,CountryGeoLoc[],4)</f>
        <v>66.923684</v>
      </c>
    </row>
    <row r="712" spans="1:11" x14ac:dyDescent="0.3">
      <c r="A712" t="s">
        <v>2226</v>
      </c>
      <c r="B712" t="s">
        <v>8</v>
      </c>
      <c r="C712" t="s">
        <v>9</v>
      </c>
      <c r="D712" t="s">
        <v>481</v>
      </c>
      <c r="E712" t="s">
        <v>2227</v>
      </c>
      <c r="F712" t="s">
        <v>2228</v>
      </c>
      <c r="G712" s="2" t="str">
        <f t="shared" si="11"/>
        <v>1966</v>
      </c>
      <c r="H712" t="s">
        <v>1336</v>
      </c>
      <c r="I712" t="str">
        <f>VLOOKUP(RawData!H712,PadCountry[],2)</f>
        <v>Russia</v>
      </c>
      <c r="J712" t="str">
        <f>VLOOKUP(I712,CountryGeoLoc[],3)</f>
        <v>61.52401</v>
      </c>
      <c r="K712" t="str">
        <f>VLOOKUP(I712,CountryGeoLoc[],4)</f>
        <v>105.318756</v>
      </c>
    </row>
    <row r="713" spans="1:11" x14ac:dyDescent="0.3">
      <c r="A713" t="s">
        <v>2229</v>
      </c>
      <c r="B713" t="s">
        <v>8</v>
      </c>
      <c r="C713" t="s">
        <v>117</v>
      </c>
      <c r="D713" t="s">
        <v>1978</v>
      </c>
      <c r="E713" t="s">
        <v>2230</v>
      </c>
      <c r="F713" t="s">
        <v>2231</v>
      </c>
      <c r="G713" s="2" t="str">
        <f t="shared" si="11"/>
        <v>1966</v>
      </c>
      <c r="H713" t="s">
        <v>433</v>
      </c>
      <c r="I713" t="str">
        <f>VLOOKUP(RawData!H713,PadCountry[],2)</f>
        <v>United States</v>
      </c>
      <c r="J713" t="str">
        <f>VLOOKUP(I713,CountryGeoLoc[],3)</f>
        <v>37.09024</v>
      </c>
      <c r="K713" t="str">
        <f>VLOOKUP(I713,CountryGeoLoc[],4)</f>
        <v>-95.712891</v>
      </c>
    </row>
    <row r="714" spans="1:11" x14ac:dyDescent="0.3">
      <c r="A714" t="s">
        <v>2232</v>
      </c>
      <c r="B714" t="s">
        <v>8</v>
      </c>
      <c r="C714" t="s">
        <v>117</v>
      </c>
      <c r="D714" t="s">
        <v>812</v>
      </c>
      <c r="E714" t="s">
        <v>2233</v>
      </c>
      <c r="F714" t="s">
        <v>2234</v>
      </c>
      <c r="G714" s="2" t="str">
        <f t="shared" si="11"/>
        <v>1966</v>
      </c>
      <c r="H714" t="s">
        <v>682</v>
      </c>
      <c r="I714" t="str">
        <f>VLOOKUP(RawData!H714,PadCountry[],2)</f>
        <v>United States</v>
      </c>
      <c r="J714" t="str">
        <f>VLOOKUP(I714,CountryGeoLoc[],3)</f>
        <v>37.09024</v>
      </c>
      <c r="K714" t="str">
        <f>VLOOKUP(I714,CountryGeoLoc[],4)</f>
        <v>-95.712891</v>
      </c>
    </row>
    <row r="715" spans="1:11" x14ac:dyDescent="0.3">
      <c r="A715" t="s">
        <v>2235</v>
      </c>
      <c r="B715" t="s">
        <v>8</v>
      </c>
      <c r="C715" t="s">
        <v>117</v>
      </c>
      <c r="D715" t="s">
        <v>2016</v>
      </c>
      <c r="E715" t="s">
        <v>2236</v>
      </c>
      <c r="F715" t="s">
        <v>2237</v>
      </c>
      <c r="G715" s="2" t="str">
        <f t="shared" si="11"/>
        <v>1967</v>
      </c>
      <c r="H715" t="s">
        <v>229</v>
      </c>
      <c r="I715" t="str">
        <f>VLOOKUP(RawData!H715,PadCountry[],2)</f>
        <v>United States</v>
      </c>
      <c r="J715" t="str">
        <f>VLOOKUP(I715,CountryGeoLoc[],3)</f>
        <v>37.09024</v>
      </c>
      <c r="K715" t="str">
        <f>VLOOKUP(I715,CountryGeoLoc[],4)</f>
        <v>-95.712891</v>
      </c>
    </row>
    <row r="716" spans="1:11" x14ac:dyDescent="0.3">
      <c r="A716" t="s">
        <v>2238</v>
      </c>
      <c r="B716" t="s">
        <v>8</v>
      </c>
      <c r="C716" t="s">
        <v>117</v>
      </c>
      <c r="D716" t="s">
        <v>812</v>
      </c>
      <c r="E716" t="s">
        <v>2239</v>
      </c>
      <c r="F716" t="s">
        <v>2240</v>
      </c>
      <c r="G716" s="2" t="str">
        <f t="shared" si="11"/>
        <v>1967</v>
      </c>
      <c r="H716" t="s">
        <v>303</v>
      </c>
      <c r="I716" t="str">
        <f>VLOOKUP(RawData!H716,PadCountry[],2)</f>
        <v>United States</v>
      </c>
      <c r="J716" t="str">
        <f>VLOOKUP(I716,CountryGeoLoc[],3)</f>
        <v>37.09024</v>
      </c>
      <c r="K716" t="str">
        <f>VLOOKUP(I716,CountryGeoLoc[],4)</f>
        <v>-95.712891</v>
      </c>
    </row>
    <row r="717" spans="1:11" x14ac:dyDescent="0.3">
      <c r="A717" t="s">
        <v>2241</v>
      </c>
      <c r="B717" t="s">
        <v>8</v>
      </c>
      <c r="C717" t="s">
        <v>117</v>
      </c>
      <c r="D717" t="s">
        <v>1552</v>
      </c>
      <c r="E717" t="s">
        <v>2242</v>
      </c>
      <c r="F717" t="s">
        <v>2243</v>
      </c>
      <c r="G717" s="2" t="str">
        <f t="shared" si="11"/>
        <v>1967</v>
      </c>
      <c r="H717" t="s">
        <v>1782</v>
      </c>
      <c r="I717" t="str">
        <f>VLOOKUP(RawData!H717,PadCountry[],2)</f>
        <v>United States</v>
      </c>
      <c r="J717" t="str">
        <f>VLOOKUP(I717,CountryGeoLoc[],3)</f>
        <v>37.09024</v>
      </c>
      <c r="K717" t="str">
        <f>VLOOKUP(I717,CountryGeoLoc[],4)</f>
        <v>-95.712891</v>
      </c>
    </row>
    <row r="718" spans="1:11" x14ac:dyDescent="0.3">
      <c r="A718" t="s">
        <v>2244</v>
      </c>
      <c r="B718" t="s">
        <v>8</v>
      </c>
      <c r="C718" t="s">
        <v>9</v>
      </c>
      <c r="D718" t="s">
        <v>607</v>
      </c>
      <c r="E718" t="s">
        <v>2245</v>
      </c>
      <c r="F718" t="s">
        <v>2246</v>
      </c>
      <c r="G718" s="2" t="str">
        <f t="shared" si="11"/>
        <v>1967</v>
      </c>
      <c r="H718" t="s">
        <v>1882</v>
      </c>
      <c r="I718" t="str">
        <f>VLOOKUP(RawData!H718,PadCountry[],2)</f>
        <v>Russia</v>
      </c>
      <c r="J718" t="str">
        <f>VLOOKUP(I718,CountryGeoLoc[],3)</f>
        <v>61.52401</v>
      </c>
      <c r="K718" t="str">
        <f>VLOOKUP(I718,CountryGeoLoc[],4)</f>
        <v>105.318756</v>
      </c>
    </row>
    <row r="719" spans="1:11" x14ac:dyDescent="0.3">
      <c r="A719" t="s">
        <v>2247</v>
      </c>
      <c r="B719" t="s">
        <v>8</v>
      </c>
      <c r="C719" t="s">
        <v>9</v>
      </c>
      <c r="D719" t="s">
        <v>1769</v>
      </c>
      <c r="E719" t="s">
        <v>2248</v>
      </c>
      <c r="F719" t="s">
        <v>2249</v>
      </c>
      <c r="G719" s="2" t="str">
        <f t="shared" si="11"/>
        <v>1967</v>
      </c>
      <c r="H719" t="s">
        <v>2110</v>
      </c>
      <c r="I719" t="str">
        <f>VLOOKUP(RawData!H719,PadCountry[],2)</f>
        <v>Kazakhstan</v>
      </c>
      <c r="J719" t="str">
        <f>VLOOKUP(I719,CountryGeoLoc[],3)</f>
        <v>48.019573</v>
      </c>
      <c r="K719" t="str">
        <f>VLOOKUP(I719,CountryGeoLoc[],4)</f>
        <v>66.923684</v>
      </c>
    </row>
    <row r="720" spans="1:11" x14ac:dyDescent="0.3">
      <c r="A720" t="s">
        <v>2250</v>
      </c>
      <c r="B720" t="s">
        <v>8</v>
      </c>
      <c r="C720" t="s">
        <v>117</v>
      </c>
      <c r="D720" t="s">
        <v>1714</v>
      </c>
      <c r="E720" t="s">
        <v>2251</v>
      </c>
      <c r="F720" t="s">
        <v>2252</v>
      </c>
      <c r="G720" s="2" t="str">
        <f t="shared" si="11"/>
        <v>1967</v>
      </c>
      <c r="H720" t="s">
        <v>422</v>
      </c>
      <c r="I720" t="str">
        <f>VLOOKUP(RawData!H720,PadCountry[],2)</f>
        <v>United States</v>
      </c>
      <c r="J720" t="str">
        <f>VLOOKUP(I720,CountryGeoLoc[],3)</f>
        <v>37.09024</v>
      </c>
      <c r="K720" t="str">
        <f>VLOOKUP(I720,CountryGeoLoc[],4)</f>
        <v>-95.712891</v>
      </c>
    </row>
    <row r="721" spans="1:11" x14ac:dyDescent="0.3">
      <c r="A721" t="s">
        <v>2253</v>
      </c>
      <c r="B721" t="s">
        <v>18</v>
      </c>
      <c r="C721" t="s">
        <v>117</v>
      </c>
      <c r="D721" t="s">
        <v>1613</v>
      </c>
      <c r="E721" t="s">
        <v>2254</v>
      </c>
      <c r="F721" t="s">
        <v>2255</v>
      </c>
      <c r="G721" s="2" t="str">
        <f t="shared" si="11"/>
        <v>1967</v>
      </c>
      <c r="H721" t="s">
        <v>573</v>
      </c>
      <c r="I721" t="str">
        <f>VLOOKUP(RawData!H721,PadCountry[],2)</f>
        <v>United States</v>
      </c>
      <c r="J721" t="str">
        <f>VLOOKUP(I721,CountryGeoLoc[],3)</f>
        <v>37.09024</v>
      </c>
      <c r="K721" t="str">
        <f>VLOOKUP(I721,CountryGeoLoc[],4)</f>
        <v>-95.712891</v>
      </c>
    </row>
    <row r="722" spans="1:11" x14ac:dyDescent="0.3">
      <c r="A722" t="s">
        <v>2256</v>
      </c>
      <c r="B722" t="s">
        <v>8</v>
      </c>
      <c r="C722" t="s">
        <v>117</v>
      </c>
      <c r="D722" t="s">
        <v>1210</v>
      </c>
      <c r="E722" t="s">
        <v>2257</v>
      </c>
      <c r="F722" t="s">
        <v>2258</v>
      </c>
      <c r="G722" s="2" t="str">
        <f t="shared" si="11"/>
        <v>1967</v>
      </c>
      <c r="H722" t="s">
        <v>1213</v>
      </c>
      <c r="I722" t="str">
        <f>VLOOKUP(RawData!H722,PadCountry[],2)</f>
        <v>United States</v>
      </c>
      <c r="J722" t="str">
        <f>VLOOKUP(I722,CountryGeoLoc[],3)</f>
        <v>37.09024</v>
      </c>
      <c r="K722" t="str">
        <f>VLOOKUP(I722,CountryGeoLoc[],4)</f>
        <v>-95.712891</v>
      </c>
    </row>
    <row r="723" spans="1:11" x14ac:dyDescent="0.3">
      <c r="A723" t="s">
        <v>2259</v>
      </c>
      <c r="B723" t="s">
        <v>8</v>
      </c>
      <c r="C723" t="s">
        <v>117</v>
      </c>
      <c r="D723" t="s">
        <v>1210</v>
      </c>
      <c r="E723" t="s">
        <v>2260</v>
      </c>
      <c r="F723" t="s">
        <v>2261</v>
      </c>
      <c r="G723" s="2" t="str">
        <f t="shared" si="11"/>
        <v>1967</v>
      </c>
      <c r="H723" t="s">
        <v>970</v>
      </c>
      <c r="I723" t="str">
        <f>VLOOKUP(RawData!H723,PadCountry[],2)</f>
        <v>United States</v>
      </c>
      <c r="J723" t="str">
        <f>VLOOKUP(I723,CountryGeoLoc[],3)</f>
        <v>37.09024</v>
      </c>
      <c r="K723" t="str">
        <f>VLOOKUP(I723,CountryGeoLoc[],4)</f>
        <v>-95.712891</v>
      </c>
    </row>
    <row r="724" spans="1:11" x14ac:dyDescent="0.3">
      <c r="A724" t="s">
        <v>2262</v>
      </c>
      <c r="B724" t="s">
        <v>8</v>
      </c>
      <c r="C724" t="s">
        <v>9</v>
      </c>
      <c r="D724" t="s">
        <v>2191</v>
      </c>
      <c r="E724" t="s">
        <v>357</v>
      </c>
      <c r="F724" t="s">
        <v>2263</v>
      </c>
      <c r="G724" s="2" t="str">
        <f t="shared" si="11"/>
        <v>1967</v>
      </c>
      <c r="H724" t="s">
        <v>13</v>
      </c>
      <c r="I724" t="str">
        <f>VLOOKUP(RawData!H724,PadCountry[],2)</f>
        <v>Kazakhstan</v>
      </c>
      <c r="J724" t="str">
        <f>VLOOKUP(I724,CountryGeoLoc[],3)</f>
        <v>48.019573</v>
      </c>
      <c r="K724" t="str">
        <f>VLOOKUP(I724,CountryGeoLoc[],4)</f>
        <v>66.923684</v>
      </c>
    </row>
    <row r="725" spans="1:11" x14ac:dyDescent="0.3">
      <c r="A725" t="s">
        <v>2264</v>
      </c>
      <c r="B725" t="s">
        <v>8</v>
      </c>
      <c r="C725" t="s">
        <v>117</v>
      </c>
      <c r="D725" t="s">
        <v>2097</v>
      </c>
      <c r="E725" t="s">
        <v>2265</v>
      </c>
      <c r="F725" t="s">
        <v>2266</v>
      </c>
      <c r="G725" s="2" t="str">
        <f t="shared" si="11"/>
        <v>1967</v>
      </c>
      <c r="H725" t="s">
        <v>1379</v>
      </c>
      <c r="I725" t="str">
        <f>VLOOKUP(RawData!H725,PadCountry[],2)</f>
        <v>United States</v>
      </c>
      <c r="J725" t="str">
        <f>VLOOKUP(I725,CountryGeoLoc[],3)</f>
        <v>37.09024</v>
      </c>
      <c r="K725" t="str">
        <f>VLOOKUP(I725,CountryGeoLoc[],4)</f>
        <v>-95.712891</v>
      </c>
    </row>
    <row r="726" spans="1:11" x14ac:dyDescent="0.3">
      <c r="A726" t="s">
        <v>2267</v>
      </c>
      <c r="B726" t="s">
        <v>8</v>
      </c>
      <c r="C726" t="s">
        <v>1736</v>
      </c>
      <c r="D726" t="s">
        <v>1737</v>
      </c>
      <c r="E726" t="s">
        <v>2268</v>
      </c>
      <c r="F726" t="s">
        <v>2269</v>
      </c>
      <c r="G726" s="2" t="str">
        <f t="shared" si="11"/>
        <v>1967</v>
      </c>
      <c r="H726" t="s">
        <v>1740</v>
      </c>
      <c r="I726" t="str">
        <f>VLOOKUP(RawData!H726,PadCountry[],2)</f>
        <v>Algeria</v>
      </c>
      <c r="J726" t="str">
        <f>VLOOKUP(I726,CountryGeoLoc[],3)</f>
        <v>28.033886</v>
      </c>
      <c r="K726" t="str">
        <f>VLOOKUP(I726,CountryGeoLoc[],4)</f>
        <v>1.659626</v>
      </c>
    </row>
    <row r="727" spans="1:11" x14ac:dyDescent="0.3">
      <c r="A727" t="s">
        <v>2270</v>
      </c>
      <c r="B727" t="s">
        <v>8</v>
      </c>
      <c r="C727" t="s">
        <v>9</v>
      </c>
      <c r="D727" t="s">
        <v>995</v>
      </c>
      <c r="E727" t="s">
        <v>2271</v>
      </c>
      <c r="F727" t="s">
        <v>2272</v>
      </c>
      <c r="G727" s="2" t="str">
        <f t="shared" si="11"/>
        <v>1967</v>
      </c>
      <c r="H727" t="s">
        <v>1882</v>
      </c>
      <c r="I727" t="str">
        <f>VLOOKUP(RawData!H727,PadCountry[],2)</f>
        <v>Russia</v>
      </c>
      <c r="J727" t="str">
        <f>VLOOKUP(I727,CountryGeoLoc[],3)</f>
        <v>61.52401</v>
      </c>
      <c r="K727" t="str">
        <f>VLOOKUP(I727,CountryGeoLoc[],4)</f>
        <v>105.318756</v>
      </c>
    </row>
    <row r="728" spans="1:11" x14ac:dyDescent="0.3">
      <c r="A728" t="s">
        <v>1883</v>
      </c>
      <c r="B728" t="s">
        <v>8</v>
      </c>
      <c r="C728" t="s">
        <v>100</v>
      </c>
      <c r="D728" t="s">
        <v>584</v>
      </c>
      <c r="E728" t="s">
        <v>1077</v>
      </c>
      <c r="F728" t="s">
        <v>2273</v>
      </c>
      <c r="G728" s="2" t="str">
        <f t="shared" si="11"/>
        <v>1967</v>
      </c>
      <c r="H728" t="s">
        <v>402</v>
      </c>
      <c r="I728" t="str">
        <f>VLOOKUP(RawData!H728,PadCountry[],2)</f>
        <v>United States</v>
      </c>
      <c r="J728" t="str">
        <f>VLOOKUP(I728,CountryGeoLoc[],3)</f>
        <v>37.09024</v>
      </c>
      <c r="K728" t="str">
        <f>VLOOKUP(I728,CountryGeoLoc[],4)</f>
        <v>-95.712891</v>
      </c>
    </row>
    <row r="729" spans="1:11" x14ac:dyDescent="0.3">
      <c r="A729" t="s">
        <v>2274</v>
      </c>
      <c r="B729" t="s">
        <v>8</v>
      </c>
      <c r="C729" t="s">
        <v>9</v>
      </c>
      <c r="D729" t="s">
        <v>1695</v>
      </c>
      <c r="E729" t="s">
        <v>2275</v>
      </c>
      <c r="F729" t="s">
        <v>2276</v>
      </c>
      <c r="G729" s="2" t="str">
        <f t="shared" si="11"/>
        <v>1967</v>
      </c>
      <c r="H729" t="s">
        <v>1336</v>
      </c>
      <c r="I729" t="str">
        <f>VLOOKUP(RawData!H729,PadCountry[],2)</f>
        <v>Russia</v>
      </c>
      <c r="J729" t="str">
        <f>VLOOKUP(I729,CountryGeoLoc[],3)</f>
        <v>61.52401</v>
      </c>
      <c r="K729" t="str">
        <f>VLOOKUP(I729,CountryGeoLoc[],4)</f>
        <v>105.318756</v>
      </c>
    </row>
    <row r="730" spans="1:11" x14ac:dyDescent="0.3">
      <c r="A730" t="s">
        <v>2277</v>
      </c>
      <c r="B730" t="s">
        <v>8</v>
      </c>
      <c r="C730" t="s">
        <v>1736</v>
      </c>
      <c r="D730" t="s">
        <v>1737</v>
      </c>
      <c r="E730" t="s">
        <v>2278</v>
      </c>
      <c r="F730" t="s">
        <v>2279</v>
      </c>
      <c r="G730" s="2" t="str">
        <f t="shared" si="11"/>
        <v>1967</v>
      </c>
      <c r="H730" t="s">
        <v>1740</v>
      </c>
      <c r="I730" t="str">
        <f>VLOOKUP(RawData!H730,PadCountry[],2)</f>
        <v>Algeria</v>
      </c>
      <c r="J730" t="str">
        <f>VLOOKUP(I730,CountryGeoLoc[],3)</f>
        <v>28.033886</v>
      </c>
      <c r="K730" t="str">
        <f>VLOOKUP(I730,CountryGeoLoc[],4)</f>
        <v>1.659626</v>
      </c>
    </row>
    <row r="731" spans="1:11" x14ac:dyDescent="0.3">
      <c r="A731" t="s">
        <v>2280</v>
      </c>
      <c r="B731" t="s">
        <v>18</v>
      </c>
      <c r="C731" t="s">
        <v>100</v>
      </c>
      <c r="D731" t="s">
        <v>1861</v>
      </c>
      <c r="E731" t="s">
        <v>2281</v>
      </c>
      <c r="F731" t="s">
        <v>2282</v>
      </c>
      <c r="G731" s="2" t="str">
        <f t="shared" si="11"/>
        <v>1967</v>
      </c>
      <c r="H731" t="s">
        <v>478</v>
      </c>
      <c r="I731" t="str">
        <f>VLOOKUP(RawData!H731,PadCountry[],2)</f>
        <v>United States</v>
      </c>
      <c r="J731" t="str">
        <f>VLOOKUP(I731,CountryGeoLoc[],3)</f>
        <v>37.09024</v>
      </c>
      <c r="K731" t="str">
        <f>VLOOKUP(I731,CountryGeoLoc[],4)</f>
        <v>-95.712891</v>
      </c>
    </row>
    <row r="732" spans="1:11" x14ac:dyDescent="0.3">
      <c r="A732" t="s">
        <v>2283</v>
      </c>
      <c r="B732" t="s">
        <v>8</v>
      </c>
      <c r="C732" t="s">
        <v>117</v>
      </c>
      <c r="D732" t="s">
        <v>812</v>
      </c>
      <c r="E732" t="s">
        <v>2284</v>
      </c>
      <c r="F732" t="s">
        <v>2285</v>
      </c>
      <c r="G732" s="2" t="str">
        <f t="shared" si="11"/>
        <v>1967</v>
      </c>
      <c r="H732" t="s">
        <v>303</v>
      </c>
      <c r="I732" t="str">
        <f>VLOOKUP(RawData!H732,PadCountry[],2)</f>
        <v>United States</v>
      </c>
      <c r="J732" t="str">
        <f>VLOOKUP(I732,CountryGeoLoc[],3)</f>
        <v>37.09024</v>
      </c>
      <c r="K732" t="str">
        <f>VLOOKUP(I732,CountryGeoLoc[],4)</f>
        <v>-95.712891</v>
      </c>
    </row>
    <row r="733" spans="1:11" x14ac:dyDescent="0.3">
      <c r="A733" t="s">
        <v>2286</v>
      </c>
      <c r="B733" t="s">
        <v>8</v>
      </c>
      <c r="C733" t="s">
        <v>117</v>
      </c>
      <c r="D733" t="s">
        <v>2050</v>
      </c>
      <c r="E733" t="s">
        <v>2287</v>
      </c>
      <c r="F733" t="s">
        <v>2288</v>
      </c>
      <c r="G733" s="2" t="str">
        <f t="shared" si="11"/>
        <v>1967</v>
      </c>
      <c r="H733" t="s">
        <v>914</v>
      </c>
      <c r="I733" t="str">
        <f>VLOOKUP(RawData!H733,PadCountry[],2)</f>
        <v>United States</v>
      </c>
      <c r="J733" t="str">
        <f>VLOOKUP(I733,CountryGeoLoc[],3)</f>
        <v>37.09024</v>
      </c>
      <c r="K733" t="str">
        <f>VLOOKUP(I733,CountryGeoLoc[],4)</f>
        <v>-95.712891</v>
      </c>
    </row>
    <row r="734" spans="1:11" x14ac:dyDescent="0.3">
      <c r="A734" t="s">
        <v>2289</v>
      </c>
      <c r="B734" t="s">
        <v>8</v>
      </c>
      <c r="C734" t="s">
        <v>9</v>
      </c>
      <c r="D734" t="s">
        <v>607</v>
      </c>
      <c r="E734" t="s">
        <v>2290</v>
      </c>
      <c r="F734" t="s">
        <v>2291</v>
      </c>
      <c r="G734" s="2" t="str">
        <f t="shared" si="11"/>
        <v>1967</v>
      </c>
      <c r="H734" t="s">
        <v>13</v>
      </c>
      <c r="I734" t="str">
        <f>VLOOKUP(RawData!H734,PadCountry[],2)</f>
        <v>Kazakhstan</v>
      </c>
      <c r="J734" t="str">
        <f>VLOOKUP(I734,CountryGeoLoc[],3)</f>
        <v>48.019573</v>
      </c>
      <c r="K734" t="str">
        <f>VLOOKUP(I734,CountryGeoLoc[],4)</f>
        <v>66.923684</v>
      </c>
    </row>
    <row r="735" spans="1:11" x14ac:dyDescent="0.3">
      <c r="A735" t="s">
        <v>2292</v>
      </c>
      <c r="B735" t="s">
        <v>8</v>
      </c>
      <c r="C735" t="s">
        <v>9</v>
      </c>
      <c r="D735" t="s">
        <v>1243</v>
      </c>
      <c r="E735" t="s">
        <v>2293</v>
      </c>
      <c r="F735" t="s">
        <v>2294</v>
      </c>
      <c r="G735" s="2" t="str">
        <f t="shared" si="11"/>
        <v>1967</v>
      </c>
      <c r="H735" t="s">
        <v>1882</v>
      </c>
      <c r="I735" t="str">
        <f>VLOOKUP(RawData!H735,PadCountry[],2)</f>
        <v>Russia</v>
      </c>
      <c r="J735" t="str">
        <f>VLOOKUP(I735,CountryGeoLoc[],3)</f>
        <v>61.52401</v>
      </c>
      <c r="K735" t="str">
        <f>VLOOKUP(I735,CountryGeoLoc[],4)</f>
        <v>105.318756</v>
      </c>
    </row>
    <row r="736" spans="1:11" x14ac:dyDescent="0.3">
      <c r="A736" t="s">
        <v>2295</v>
      </c>
      <c r="B736" t="s">
        <v>8</v>
      </c>
      <c r="C736" t="s">
        <v>9</v>
      </c>
      <c r="D736" t="s">
        <v>1695</v>
      </c>
      <c r="E736" t="s">
        <v>2296</v>
      </c>
      <c r="F736" t="s">
        <v>2297</v>
      </c>
      <c r="G736" s="2" t="str">
        <f t="shared" si="11"/>
        <v>1967</v>
      </c>
      <c r="H736" t="s">
        <v>1336</v>
      </c>
      <c r="I736" t="str">
        <f>VLOOKUP(RawData!H736,PadCountry[],2)</f>
        <v>Russia</v>
      </c>
      <c r="J736" t="str">
        <f>VLOOKUP(I736,CountryGeoLoc[],3)</f>
        <v>61.52401</v>
      </c>
      <c r="K736" t="str">
        <f>VLOOKUP(I736,CountryGeoLoc[],4)</f>
        <v>105.318756</v>
      </c>
    </row>
    <row r="737" spans="1:11" x14ac:dyDescent="0.3">
      <c r="A737" t="s">
        <v>2298</v>
      </c>
      <c r="B737" t="s">
        <v>8</v>
      </c>
      <c r="C737" t="s">
        <v>117</v>
      </c>
      <c r="D737" t="s">
        <v>1978</v>
      </c>
      <c r="E737" t="s">
        <v>2299</v>
      </c>
      <c r="F737" t="s">
        <v>2300</v>
      </c>
      <c r="G737" s="2" t="str">
        <f t="shared" si="11"/>
        <v>1967</v>
      </c>
      <c r="H737" t="s">
        <v>433</v>
      </c>
      <c r="I737" t="str">
        <f>VLOOKUP(RawData!H737,PadCountry[],2)</f>
        <v>United States</v>
      </c>
      <c r="J737" t="str">
        <f>VLOOKUP(I737,CountryGeoLoc[],3)</f>
        <v>37.09024</v>
      </c>
      <c r="K737" t="str">
        <f>VLOOKUP(I737,CountryGeoLoc[],4)</f>
        <v>-95.712891</v>
      </c>
    </row>
    <row r="738" spans="1:11" x14ac:dyDescent="0.3">
      <c r="A738" t="s">
        <v>2301</v>
      </c>
      <c r="B738" t="s">
        <v>8</v>
      </c>
      <c r="C738" t="s">
        <v>117</v>
      </c>
      <c r="D738" t="s">
        <v>999</v>
      </c>
      <c r="E738" t="s">
        <v>2302</v>
      </c>
      <c r="F738" t="s">
        <v>2303</v>
      </c>
      <c r="G738" s="2" t="str">
        <f t="shared" si="11"/>
        <v>1967</v>
      </c>
      <c r="H738" t="s">
        <v>63</v>
      </c>
      <c r="I738" t="str">
        <f>VLOOKUP(RawData!H738,PadCountry[],2)</f>
        <v>United States</v>
      </c>
      <c r="J738" t="str">
        <f>VLOOKUP(I738,CountryGeoLoc[],3)</f>
        <v>37.09024</v>
      </c>
      <c r="K738" t="str">
        <f>VLOOKUP(I738,CountryGeoLoc[],4)</f>
        <v>-95.712891</v>
      </c>
    </row>
    <row r="739" spans="1:11" x14ac:dyDescent="0.3">
      <c r="A739" t="s">
        <v>2304</v>
      </c>
      <c r="B739" t="s">
        <v>8</v>
      </c>
      <c r="C739" t="s">
        <v>9</v>
      </c>
      <c r="D739" t="s">
        <v>2305</v>
      </c>
      <c r="E739" t="s">
        <v>357</v>
      </c>
      <c r="F739" t="s">
        <v>2306</v>
      </c>
      <c r="G739" s="2" t="str">
        <f t="shared" si="11"/>
        <v>1967</v>
      </c>
      <c r="H739" t="s">
        <v>1587</v>
      </c>
      <c r="I739" t="str">
        <f>VLOOKUP(RawData!H739,PadCountry[],2)</f>
        <v>Kazakhstan</v>
      </c>
      <c r="J739" t="str">
        <f>VLOOKUP(I739,CountryGeoLoc[],3)</f>
        <v>48.019573</v>
      </c>
      <c r="K739" t="str">
        <f>VLOOKUP(I739,CountryGeoLoc[],4)</f>
        <v>66.923684</v>
      </c>
    </row>
    <row r="740" spans="1:11" x14ac:dyDescent="0.3">
      <c r="A740" t="s">
        <v>2307</v>
      </c>
      <c r="B740" t="s">
        <v>8</v>
      </c>
      <c r="C740" t="s">
        <v>9</v>
      </c>
      <c r="D740" t="s">
        <v>607</v>
      </c>
      <c r="E740" t="s">
        <v>2308</v>
      </c>
      <c r="F740" t="s">
        <v>2309</v>
      </c>
      <c r="G740" s="2" t="str">
        <f t="shared" si="11"/>
        <v>1967</v>
      </c>
      <c r="H740" t="s">
        <v>1882</v>
      </c>
      <c r="I740" t="str">
        <f>VLOOKUP(RawData!H740,PadCountry[],2)</f>
        <v>Russia</v>
      </c>
      <c r="J740" t="str">
        <f>VLOOKUP(I740,CountryGeoLoc[],3)</f>
        <v>61.52401</v>
      </c>
      <c r="K740" t="str">
        <f>VLOOKUP(I740,CountryGeoLoc[],4)</f>
        <v>105.318756</v>
      </c>
    </row>
    <row r="741" spans="1:11" x14ac:dyDescent="0.3">
      <c r="A741" t="s">
        <v>2310</v>
      </c>
      <c r="B741" t="s">
        <v>8</v>
      </c>
      <c r="C741" t="s">
        <v>9</v>
      </c>
      <c r="D741" t="s">
        <v>1695</v>
      </c>
      <c r="E741" t="s">
        <v>2311</v>
      </c>
      <c r="F741" t="s">
        <v>2312</v>
      </c>
      <c r="G741" s="2" t="str">
        <f t="shared" si="11"/>
        <v>1967</v>
      </c>
      <c r="H741" t="s">
        <v>2313</v>
      </c>
      <c r="I741" t="str">
        <f>VLOOKUP(RawData!H741,PadCountry[],2)</f>
        <v>Russia</v>
      </c>
      <c r="J741" t="str">
        <f>VLOOKUP(I741,CountryGeoLoc[],3)</f>
        <v>61.52401</v>
      </c>
      <c r="K741" t="str">
        <f>VLOOKUP(I741,CountryGeoLoc[],4)</f>
        <v>105.318756</v>
      </c>
    </row>
    <row r="742" spans="1:11" x14ac:dyDescent="0.3">
      <c r="A742" t="s">
        <v>2314</v>
      </c>
      <c r="B742" t="s">
        <v>8</v>
      </c>
      <c r="C742" t="s">
        <v>9</v>
      </c>
      <c r="D742" t="s">
        <v>1695</v>
      </c>
      <c r="E742" t="s">
        <v>2315</v>
      </c>
      <c r="F742" t="s">
        <v>2316</v>
      </c>
      <c r="G742" s="2" t="str">
        <f t="shared" si="11"/>
        <v>1967</v>
      </c>
      <c r="H742" t="s">
        <v>1336</v>
      </c>
      <c r="I742" t="str">
        <f>VLOOKUP(RawData!H742,PadCountry[],2)</f>
        <v>Russia</v>
      </c>
      <c r="J742" t="str">
        <f>VLOOKUP(I742,CountryGeoLoc[],3)</f>
        <v>61.52401</v>
      </c>
      <c r="K742" t="str">
        <f>VLOOKUP(I742,CountryGeoLoc[],4)</f>
        <v>105.318756</v>
      </c>
    </row>
    <row r="743" spans="1:11" x14ac:dyDescent="0.3">
      <c r="A743" t="s">
        <v>2317</v>
      </c>
      <c r="B743" t="s">
        <v>8</v>
      </c>
      <c r="C743" t="s">
        <v>9</v>
      </c>
      <c r="D743" t="s">
        <v>995</v>
      </c>
      <c r="E743" t="s">
        <v>2318</v>
      </c>
      <c r="F743" t="s">
        <v>2319</v>
      </c>
      <c r="G743" s="2" t="str">
        <f t="shared" si="11"/>
        <v>1967</v>
      </c>
      <c r="H743" t="s">
        <v>1882</v>
      </c>
      <c r="I743" t="str">
        <f>VLOOKUP(RawData!H743,PadCountry[],2)</f>
        <v>Russia</v>
      </c>
      <c r="J743" t="str">
        <f>VLOOKUP(I743,CountryGeoLoc[],3)</f>
        <v>61.52401</v>
      </c>
      <c r="K743" t="str">
        <f>VLOOKUP(I743,CountryGeoLoc[],4)</f>
        <v>105.318756</v>
      </c>
    </row>
    <row r="744" spans="1:11" x14ac:dyDescent="0.3">
      <c r="A744" t="s">
        <v>2320</v>
      </c>
      <c r="B744" t="s">
        <v>18</v>
      </c>
      <c r="C744" t="s">
        <v>9</v>
      </c>
      <c r="D744" t="s">
        <v>1769</v>
      </c>
      <c r="E744" t="s">
        <v>2321</v>
      </c>
      <c r="F744" t="s">
        <v>2322</v>
      </c>
      <c r="G744" s="2" t="str">
        <f t="shared" si="11"/>
        <v>1967</v>
      </c>
      <c r="H744" t="s">
        <v>2323</v>
      </c>
      <c r="I744" t="str">
        <f>VLOOKUP(RawData!H744,PadCountry[],2)</f>
        <v>Kazakhstan</v>
      </c>
      <c r="J744" t="str">
        <f>VLOOKUP(I744,CountryGeoLoc[],3)</f>
        <v>48.019573</v>
      </c>
      <c r="K744" t="str">
        <f>VLOOKUP(I744,CountryGeoLoc[],4)</f>
        <v>66.923684</v>
      </c>
    </row>
    <row r="745" spans="1:11" x14ac:dyDescent="0.3">
      <c r="A745" t="s">
        <v>2324</v>
      </c>
      <c r="B745" t="s">
        <v>8</v>
      </c>
      <c r="C745" t="s">
        <v>117</v>
      </c>
      <c r="D745" t="s">
        <v>2016</v>
      </c>
      <c r="E745" t="s">
        <v>2325</v>
      </c>
      <c r="F745" t="s">
        <v>2326</v>
      </c>
      <c r="G745" s="2" t="str">
        <f t="shared" si="11"/>
        <v>1967</v>
      </c>
      <c r="H745" t="s">
        <v>229</v>
      </c>
      <c r="I745" t="str">
        <f>VLOOKUP(RawData!H745,PadCountry[],2)</f>
        <v>United States</v>
      </c>
      <c r="J745" t="str">
        <f>VLOOKUP(I745,CountryGeoLoc[],3)</f>
        <v>37.09024</v>
      </c>
      <c r="K745" t="str">
        <f>VLOOKUP(I745,CountryGeoLoc[],4)</f>
        <v>-95.712891</v>
      </c>
    </row>
    <row r="746" spans="1:11" x14ac:dyDescent="0.3">
      <c r="A746" t="s">
        <v>2327</v>
      </c>
      <c r="B746" t="s">
        <v>8</v>
      </c>
      <c r="C746" t="s">
        <v>9</v>
      </c>
      <c r="D746" t="s">
        <v>2184</v>
      </c>
      <c r="E746" t="s">
        <v>2328</v>
      </c>
      <c r="F746" t="s">
        <v>2329</v>
      </c>
      <c r="G746" s="2" t="str">
        <f t="shared" si="11"/>
        <v>1967</v>
      </c>
      <c r="H746" t="s">
        <v>1222</v>
      </c>
      <c r="I746" t="str">
        <f>VLOOKUP(RawData!H746,PadCountry[],2)</f>
        <v>Kazakhstan</v>
      </c>
      <c r="J746" t="str">
        <f>VLOOKUP(I746,CountryGeoLoc[],3)</f>
        <v>48.019573</v>
      </c>
      <c r="K746" t="str">
        <f>VLOOKUP(I746,CountryGeoLoc[],4)</f>
        <v>66.923684</v>
      </c>
    </row>
    <row r="747" spans="1:11" x14ac:dyDescent="0.3">
      <c r="A747" t="s">
        <v>2330</v>
      </c>
      <c r="B747" t="s">
        <v>8</v>
      </c>
      <c r="C747" t="s">
        <v>9</v>
      </c>
      <c r="D747" t="s">
        <v>1695</v>
      </c>
      <c r="E747" t="s">
        <v>2331</v>
      </c>
      <c r="F747" t="s">
        <v>2332</v>
      </c>
      <c r="G747" s="2" t="str">
        <f t="shared" si="11"/>
        <v>1967</v>
      </c>
      <c r="H747" t="s">
        <v>2313</v>
      </c>
      <c r="I747" t="str">
        <f>VLOOKUP(RawData!H747,PadCountry[],2)</f>
        <v>Russia</v>
      </c>
      <c r="J747" t="str">
        <f>VLOOKUP(I747,CountryGeoLoc[],3)</f>
        <v>61.52401</v>
      </c>
      <c r="K747" t="str">
        <f>VLOOKUP(I747,CountryGeoLoc[],4)</f>
        <v>105.318756</v>
      </c>
    </row>
    <row r="748" spans="1:11" x14ac:dyDescent="0.3">
      <c r="A748" t="s">
        <v>2333</v>
      </c>
      <c r="B748" t="s">
        <v>8</v>
      </c>
      <c r="C748" t="s">
        <v>117</v>
      </c>
      <c r="D748" t="s">
        <v>812</v>
      </c>
      <c r="E748" t="s">
        <v>2334</v>
      </c>
      <c r="F748" t="s">
        <v>2335</v>
      </c>
      <c r="G748" s="2" t="str">
        <f t="shared" si="11"/>
        <v>1967</v>
      </c>
      <c r="H748" t="s">
        <v>303</v>
      </c>
      <c r="I748" t="str">
        <f>VLOOKUP(RawData!H748,PadCountry[],2)</f>
        <v>United States</v>
      </c>
      <c r="J748" t="str">
        <f>VLOOKUP(I748,CountryGeoLoc[],3)</f>
        <v>37.09024</v>
      </c>
      <c r="K748" t="str">
        <f>VLOOKUP(I748,CountryGeoLoc[],4)</f>
        <v>-95.712891</v>
      </c>
    </row>
    <row r="749" spans="1:11" x14ac:dyDescent="0.3">
      <c r="A749" t="s">
        <v>2336</v>
      </c>
      <c r="B749" t="s">
        <v>8</v>
      </c>
      <c r="C749" t="s">
        <v>9</v>
      </c>
      <c r="D749" t="s">
        <v>607</v>
      </c>
      <c r="E749" t="s">
        <v>2337</v>
      </c>
      <c r="F749" t="s">
        <v>2338</v>
      </c>
      <c r="G749" s="2" t="str">
        <f t="shared" si="11"/>
        <v>1967</v>
      </c>
      <c r="H749" t="s">
        <v>1882</v>
      </c>
      <c r="I749" t="str">
        <f>VLOOKUP(RawData!H749,PadCountry[],2)</f>
        <v>Russia</v>
      </c>
      <c r="J749" t="str">
        <f>VLOOKUP(I749,CountryGeoLoc[],3)</f>
        <v>61.52401</v>
      </c>
      <c r="K749" t="str">
        <f>VLOOKUP(I749,CountryGeoLoc[],4)</f>
        <v>105.318756</v>
      </c>
    </row>
    <row r="750" spans="1:11" x14ac:dyDescent="0.3">
      <c r="A750" t="s">
        <v>2339</v>
      </c>
      <c r="B750" t="s">
        <v>8</v>
      </c>
      <c r="C750" t="s">
        <v>117</v>
      </c>
      <c r="D750" t="s">
        <v>1210</v>
      </c>
      <c r="E750" t="s">
        <v>2340</v>
      </c>
      <c r="F750" t="s">
        <v>2341</v>
      </c>
      <c r="G750" s="2" t="str">
        <f t="shared" si="11"/>
        <v>1967</v>
      </c>
      <c r="H750" t="s">
        <v>287</v>
      </c>
      <c r="I750" t="str">
        <f>VLOOKUP(RawData!H750,PadCountry[],2)</f>
        <v>United States</v>
      </c>
      <c r="J750" t="str">
        <f>VLOOKUP(I750,CountryGeoLoc[],3)</f>
        <v>37.09024</v>
      </c>
      <c r="K750" t="str">
        <f>VLOOKUP(I750,CountryGeoLoc[],4)</f>
        <v>-95.712891</v>
      </c>
    </row>
    <row r="751" spans="1:11" x14ac:dyDescent="0.3">
      <c r="A751" t="s">
        <v>2342</v>
      </c>
      <c r="B751" t="s">
        <v>18</v>
      </c>
      <c r="C751" t="s">
        <v>9</v>
      </c>
      <c r="D751" t="s">
        <v>2305</v>
      </c>
      <c r="E751" t="s">
        <v>357</v>
      </c>
      <c r="F751" t="s">
        <v>2343</v>
      </c>
      <c r="G751" s="2" t="str">
        <f t="shared" si="11"/>
        <v>1967</v>
      </c>
      <c r="H751" t="s">
        <v>1587</v>
      </c>
      <c r="I751" t="str">
        <f>VLOOKUP(RawData!H751,PadCountry[],2)</f>
        <v>Kazakhstan</v>
      </c>
      <c r="J751" t="str">
        <f>VLOOKUP(I751,CountryGeoLoc[],3)</f>
        <v>48.019573</v>
      </c>
      <c r="K751" t="str">
        <f>VLOOKUP(I751,CountryGeoLoc[],4)</f>
        <v>66.923684</v>
      </c>
    </row>
    <row r="752" spans="1:11" x14ac:dyDescent="0.3">
      <c r="A752" t="s">
        <v>2344</v>
      </c>
      <c r="B752" t="s">
        <v>8</v>
      </c>
      <c r="C752" t="s">
        <v>9</v>
      </c>
      <c r="D752" t="s">
        <v>995</v>
      </c>
      <c r="E752" t="s">
        <v>2345</v>
      </c>
      <c r="F752" t="s">
        <v>2346</v>
      </c>
      <c r="G752" s="2" t="str">
        <f t="shared" si="11"/>
        <v>1967</v>
      </c>
      <c r="H752" t="s">
        <v>13</v>
      </c>
      <c r="I752" t="str">
        <f>VLOOKUP(RawData!H752,PadCountry[],2)</f>
        <v>Kazakhstan</v>
      </c>
      <c r="J752" t="str">
        <f>VLOOKUP(I752,CountryGeoLoc[],3)</f>
        <v>48.019573</v>
      </c>
      <c r="K752" t="str">
        <f>VLOOKUP(I752,CountryGeoLoc[],4)</f>
        <v>66.923684</v>
      </c>
    </row>
    <row r="753" spans="1:11" x14ac:dyDescent="0.3">
      <c r="A753" t="s">
        <v>2347</v>
      </c>
      <c r="B753" t="s">
        <v>18</v>
      </c>
      <c r="C753" t="s">
        <v>2118</v>
      </c>
      <c r="D753" t="s">
        <v>2119</v>
      </c>
      <c r="E753" t="s">
        <v>2348</v>
      </c>
      <c r="F753" t="s">
        <v>2349</v>
      </c>
      <c r="G753" s="2" t="str">
        <f t="shared" si="11"/>
        <v>1967</v>
      </c>
      <c r="H753" t="s">
        <v>2122</v>
      </c>
      <c r="I753" t="str">
        <f>VLOOKUP(RawData!H753,PadCountry[],2)</f>
        <v>Japan</v>
      </c>
      <c r="J753" t="str">
        <f>VLOOKUP(I753,CountryGeoLoc[],3)</f>
        <v>36.204824</v>
      </c>
      <c r="K753" t="str">
        <f>VLOOKUP(I753,CountryGeoLoc[],4)</f>
        <v>138.252924</v>
      </c>
    </row>
    <row r="754" spans="1:11" x14ac:dyDescent="0.3">
      <c r="A754" t="s">
        <v>2350</v>
      </c>
      <c r="B754" t="s">
        <v>8</v>
      </c>
      <c r="C754" t="s">
        <v>117</v>
      </c>
      <c r="D754" t="s">
        <v>1784</v>
      </c>
      <c r="E754" t="s">
        <v>2351</v>
      </c>
      <c r="F754" t="s">
        <v>2352</v>
      </c>
      <c r="G754" s="2" t="str">
        <f t="shared" si="11"/>
        <v>1967</v>
      </c>
      <c r="H754" t="s">
        <v>573</v>
      </c>
      <c r="I754" t="str">
        <f>VLOOKUP(RawData!H754,PadCountry[],2)</f>
        <v>United States</v>
      </c>
      <c r="J754" t="str">
        <f>VLOOKUP(I754,CountryGeoLoc[],3)</f>
        <v>37.09024</v>
      </c>
      <c r="K754" t="str">
        <f>VLOOKUP(I754,CountryGeoLoc[],4)</f>
        <v>-95.712891</v>
      </c>
    </row>
    <row r="755" spans="1:11" x14ac:dyDescent="0.3">
      <c r="A755" t="s">
        <v>2353</v>
      </c>
      <c r="B755" t="s">
        <v>8</v>
      </c>
      <c r="C755" t="s">
        <v>117</v>
      </c>
      <c r="D755" t="s">
        <v>1620</v>
      </c>
      <c r="E755" t="s">
        <v>2354</v>
      </c>
      <c r="F755" t="s">
        <v>2355</v>
      </c>
      <c r="G755" s="2" t="str">
        <f t="shared" si="11"/>
        <v>1967</v>
      </c>
      <c r="H755" t="s">
        <v>1623</v>
      </c>
      <c r="I755" t="str">
        <f>VLOOKUP(RawData!H755,PadCountry[],2)</f>
        <v>United States</v>
      </c>
      <c r="J755" t="str">
        <f>VLOOKUP(I755,CountryGeoLoc[],3)</f>
        <v>37.09024</v>
      </c>
      <c r="K755" t="str">
        <f>VLOOKUP(I755,CountryGeoLoc[],4)</f>
        <v>-95.712891</v>
      </c>
    </row>
    <row r="756" spans="1:11" x14ac:dyDescent="0.3">
      <c r="A756" t="s">
        <v>2356</v>
      </c>
      <c r="B756" t="s">
        <v>8</v>
      </c>
      <c r="C756" t="s">
        <v>117</v>
      </c>
      <c r="D756" t="s">
        <v>1978</v>
      </c>
      <c r="E756" t="s">
        <v>2357</v>
      </c>
      <c r="F756" t="s">
        <v>2358</v>
      </c>
      <c r="G756" s="2" t="str">
        <f t="shared" si="11"/>
        <v>1967</v>
      </c>
      <c r="H756" t="s">
        <v>433</v>
      </c>
      <c r="I756" t="str">
        <f>VLOOKUP(RawData!H756,PadCountry[],2)</f>
        <v>United States</v>
      </c>
      <c r="J756" t="str">
        <f>VLOOKUP(I756,CountryGeoLoc[],3)</f>
        <v>37.09024</v>
      </c>
      <c r="K756" t="str">
        <f>VLOOKUP(I756,CountryGeoLoc[],4)</f>
        <v>-95.712891</v>
      </c>
    </row>
    <row r="757" spans="1:11" x14ac:dyDescent="0.3">
      <c r="A757" t="s">
        <v>2359</v>
      </c>
      <c r="B757" t="s">
        <v>8</v>
      </c>
      <c r="C757" t="s">
        <v>117</v>
      </c>
      <c r="D757" t="s">
        <v>1714</v>
      </c>
      <c r="E757" t="s">
        <v>2360</v>
      </c>
      <c r="F757" t="s">
        <v>2361</v>
      </c>
      <c r="G757" s="2" t="str">
        <f t="shared" si="11"/>
        <v>1967</v>
      </c>
      <c r="H757" t="s">
        <v>422</v>
      </c>
      <c r="I757" t="str">
        <f>VLOOKUP(RawData!H757,PadCountry[],2)</f>
        <v>United States</v>
      </c>
      <c r="J757" t="str">
        <f>VLOOKUP(I757,CountryGeoLoc[],3)</f>
        <v>37.09024</v>
      </c>
      <c r="K757" t="str">
        <f>VLOOKUP(I757,CountryGeoLoc[],4)</f>
        <v>-95.712891</v>
      </c>
    </row>
    <row r="758" spans="1:11" x14ac:dyDescent="0.3">
      <c r="A758" t="s">
        <v>2362</v>
      </c>
      <c r="B758" t="s">
        <v>8</v>
      </c>
      <c r="C758" t="s">
        <v>9</v>
      </c>
      <c r="D758" t="s">
        <v>2191</v>
      </c>
      <c r="E758" t="s">
        <v>2363</v>
      </c>
      <c r="F758" t="s">
        <v>2364</v>
      </c>
      <c r="G758" s="2" t="str">
        <f t="shared" si="11"/>
        <v>1967</v>
      </c>
      <c r="H758" t="s">
        <v>13</v>
      </c>
      <c r="I758" t="str">
        <f>VLOOKUP(RawData!H758,PadCountry[],2)</f>
        <v>Kazakhstan</v>
      </c>
      <c r="J758" t="str">
        <f>VLOOKUP(I758,CountryGeoLoc[],3)</f>
        <v>48.019573</v>
      </c>
      <c r="K758" t="str">
        <f>VLOOKUP(I758,CountryGeoLoc[],4)</f>
        <v>66.923684</v>
      </c>
    </row>
    <row r="759" spans="1:11" x14ac:dyDescent="0.3">
      <c r="A759" t="s">
        <v>2365</v>
      </c>
      <c r="B759" t="s">
        <v>8</v>
      </c>
      <c r="C759" t="s">
        <v>1356</v>
      </c>
      <c r="D759" t="s">
        <v>1613</v>
      </c>
      <c r="E759" t="s">
        <v>2366</v>
      </c>
      <c r="F759" t="s">
        <v>2367</v>
      </c>
      <c r="G759" s="2" t="str">
        <f t="shared" si="11"/>
        <v>1967</v>
      </c>
      <c r="H759" t="s">
        <v>2368</v>
      </c>
      <c r="I759" t="str">
        <f>VLOOKUP(RawData!H759,PadCountry[],2)</f>
        <v>Russia</v>
      </c>
      <c r="J759" t="str">
        <f>VLOOKUP(I759,CountryGeoLoc[],3)</f>
        <v>61.52401</v>
      </c>
      <c r="K759" t="str">
        <f>VLOOKUP(I759,CountryGeoLoc[],4)</f>
        <v>105.318756</v>
      </c>
    </row>
    <row r="760" spans="1:11" x14ac:dyDescent="0.3">
      <c r="A760" t="s">
        <v>2369</v>
      </c>
      <c r="B760" t="s">
        <v>18</v>
      </c>
      <c r="C760" t="s">
        <v>117</v>
      </c>
      <c r="D760" t="s">
        <v>2050</v>
      </c>
      <c r="E760" t="s">
        <v>2370</v>
      </c>
      <c r="F760" t="s">
        <v>2371</v>
      </c>
      <c r="G760" s="2" t="str">
        <f t="shared" si="11"/>
        <v>1967</v>
      </c>
      <c r="H760" t="s">
        <v>914</v>
      </c>
      <c r="I760" t="str">
        <f>VLOOKUP(RawData!H760,PadCountry[],2)</f>
        <v>United States</v>
      </c>
      <c r="J760" t="str">
        <f>VLOOKUP(I760,CountryGeoLoc[],3)</f>
        <v>37.09024</v>
      </c>
      <c r="K760" t="str">
        <f>VLOOKUP(I760,CountryGeoLoc[],4)</f>
        <v>-95.712891</v>
      </c>
    </row>
    <row r="761" spans="1:11" x14ac:dyDescent="0.3">
      <c r="A761" t="s">
        <v>2372</v>
      </c>
      <c r="B761" t="s">
        <v>8</v>
      </c>
      <c r="C761" t="s">
        <v>9</v>
      </c>
      <c r="D761" t="s">
        <v>1243</v>
      </c>
      <c r="E761" t="s">
        <v>2373</v>
      </c>
      <c r="F761" t="s">
        <v>2374</v>
      </c>
      <c r="G761" s="2" t="str">
        <f t="shared" si="11"/>
        <v>1967</v>
      </c>
      <c r="H761" t="s">
        <v>1882</v>
      </c>
      <c r="I761" t="str">
        <f>VLOOKUP(RawData!H761,PadCountry[],2)</f>
        <v>Russia</v>
      </c>
      <c r="J761" t="str">
        <f>VLOOKUP(I761,CountryGeoLoc[],3)</f>
        <v>61.52401</v>
      </c>
      <c r="K761" t="str">
        <f>VLOOKUP(I761,CountryGeoLoc[],4)</f>
        <v>105.318756</v>
      </c>
    </row>
    <row r="762" spans="1:11" x14ac:dyDescent="0.3">
      <c r="A762" t="s">
        <v>2375</v>
      </c>
      <c r="B762" t="s">
        <v>8</v>
      </c>
      <c r="C762" t="s">
        <v>117</v>
      </c>
      <c r="D762" t="s">
        <v>1552</v>
      </c>
      <c r="E762" t="s">
        <v>2376</v>
      </c>
      <c r="F762" t="s">
        <v>2377</v>
      </c>
      <c r="G762" s="2" t="str">
        <f t="shared" si="11"/>
        <v>1967</v>
      </c>
      <c r="H762" t="s">
        <v>1782</v>
      </c>
      <c r="I762" t="str">
        <f>VLOOKUP(RawData!H762,PadCountry[],2)</f>
        <v>United States</v>
      </c>
      <c r="J762" t="str">
        <f>VLOOKUP(I762,CountryGeoLoc[],3)</f>
        <v>37.09024</v>
      </c>
      <c r="K762" t="str">
        <f>VLOOKUP(I762,CountryGeoLoc[],4)</f>
        <v>-95.712891</v>
      </c>
    </row>
    <row r="763" spans="1:11" x14ac:dyDescent="0.3">
      <c r="A763" t="s">
        <v>2378</v>
      </c>
      <c r="B763" t="s">
        <v>8</v>
      </c>
      <c r="C763" t="s">
        <v>117</v>
      </c>
      <c r="D763" t="s">
        <v>1210</v>
      </c>
      <c r="E763" t="s">
        <v>2379</v>
      </c>
      <c r="F763" t="s">
        <v>2380</v>
      </c>
      <c r="G763" s="2" t="str">
        <f t="shared" si="11"/>
        <v>1967</v>
      </c>
      <c r="H763" t="s">
        <v>970</v>
      </c>
      <c r="I763" t="str">
        <f>VLOOKUP(RawData!H763,PadCountry[],2)</f>
        <v>United States</v>
      </c>
      <c r="J763" t="str">
        <f>VLOOKUP(I763,CountryGeoLoc[],3)</f>
        <v>37.09024</v>
      </c>
      <c r="K763" t="str">
        <f>VLOOKUP(I763,CountryGeoLoc[],4)</f>
        <v>-95.712891</v>
      </c>
    </row>
    <row r="764" spans="1:11" x14ac:dyDescent="0.3">
      <c r="A764" t="s">
        <v>2381</v>
      </c>
      <c r="B764" t="s">
        <v>8</v>
      </c>
      <c r="C764" t="s">
        <v>1095</v>
      </c>
      <c r="D764" t="s">
        <v>1784</v>
      </c>
      <c r="E764" t="s">
        <v>2382</v>
      </c>
      <c r="F764" t="s">
        <v>2383</v>
      </c>
      <c r="G764" s="2" t="str">
        <f t="shared" si="11"/>
        <v>1967</v>
      </c>
      <c r="H764" t="s">
        <v>573</v>
      </c>
      <c r="I764" t="str">
        <f>VLOOKUP(RawData!H764,PadCountry[],2)</f>
        <v>United States</v>
      </c>
      <c r="J764" t="str">
        <f>VLOOKUP(I764,CountryGeoLoc[],3)</f>
        <v>37.09024</v>
      </c>
      <c r="K764" t="str">
        <f>VLOOKUP(I764,CountryGeoLoc[],4)</f>
        <v>-95.712891</v>
      </c>
    </row>
    <row r="765" spans="1:11" x14ac:dyDescent="0.3">
      <c r="A765" t="s">
        <v>2384</v>
      </c>
      <c r="B765" t="s">
        <v>8</v>
      </c>
      <c r="C765" t="s">
        <v>117</v>
      </c>
      <c r="D765" t="s">
        <v>2060</v>
      </c>
      <c r="E765" t="s">
        <v>2385</v>
      </c>
      <c r="F765" t="s">
        <v>2386</v>
      </c>
      <c r="G765" s="2" t="str">
        <f t="shared" si="11"/>
        <v>1967</v>
      </c>
      <c r="H765" t="s">
        <v>139</v>
      </c>
      <c r="I765" t="str">
        <f>VLOOKUP(RawData!H765,PadCountry[],2)</f>
        <v>United States</v>
      </c>
      <c r="J765" t="str">
        <f>VLOOKUP(I765,CountryGeoLoc[],3)</f>
        <v>37.09024</v>
      </c>
      <c r="K765" t="str">
        <f>VLOOKUP(I765,CountryGeoLoc[],4)</f>
        <v>-95.712891</v>
      </c>
    </row>
    <row r="766" spans="1:11" x14ac:dyDescent="0.3">
      <c r="A766" t="s">
        <v>2387</v>
      </c>
      <c r="B766" t="s">
        <v>8</v>
      </c>
      <c r="C766" t="s">
        <v>9</v>
      </c>
      <c r="D766" t="s">
        <v>607</v>
      </c>
      <c r="E766" t="s">
        <v>2388</v>
      </c>
      <c r="F766" t="s">
        <v>2389</v>
      </c>
      <c r="G766" s="2" t="str">
        <f t="shared" si="11"/>
        <v>1967</v>
      </c>
      <c r="H766" t="s">
        <v>13</v>
      </c>
      <c r="I766" t="str">
        <f>VLOOKUP(RawData!H766,PadCountry[],2)</f>
        <v>Kazakhstan</v>
      </c>
      <c r="J766" t="str">
        <f>VLOOKUP(I766,CountryGeoLoc[],3)</f>
        <v>48.019573</v>
      </c>
      <c r="K766" t="str">
        <f>VLOOKUP(I766,CountryGeoLoc[],4)</f>
        <v>66.923684</v>
      </c>
    </row>
    <row r="767" spans="1:11" x14ac:dyDescent="0.3">
      <c r="A767" t="s">
        <v>2390</v>
      </c>
      <c r="B767" t="s">
        <v>8</v>
      </c>
      <c r="C767" t="s">
        <v>9</v>
      </c>
      <c r="D767" t="s">
        <v>2391</v>
      </c>
      <c r="E767" t="s">
        <v>2392</v>
      </c>
      <c r="F767" t="s">
        <v>2393</v>
      </c>
      <c r="G767" s="2" t="str">
        <f t="shared" si="11"/>
        <v>1967</v>
      </c>
      <c r="H767" t="s">
        <v>2394</v>
      </c>
      <c r="I767" t="str">
        <f>VLOOKUP(RawData!H767,PadCountry[],2)</f>
        <v>Russia</v>
      </c>
      <c r="J767" t="str">
        <f>VLOOKUP(I767,CountryGeoLoc[],3)</f>
        <v>61.52401</v>
      </c>
      <c r="K767" t="str">
        <f>VLOOKUP(I767,CountryGeoLoc[],4)</f>
        <v>105.318756</v>
      </c>
    </row>
    <row r="768" spans="1:11" x14ac:dyDescent="0.3">
      <c r="A768" t="s">
        <v>2395</v>
      </c>
      <c r="B768" t="s">
        <v>8</v>
      </c>
      <c r="C768" t="s">
        <v>9</v>
      </c>
      <c r="D768" t="s">
        <v>1670</v>
      </c>
      <c r="E768" t="s">
        <v>2396</v>
      </c>
      <c r="F768" t="s">
        <v>2397</v>
      </c>
      <c r="G768" s="2" t="str">
        <f t="shared" si="11"/>
        <v>1967</v>
      </c>
      <c r="H768" t="s">
        <v>13</v>
      </c>
      <c r="I768" t="str">
        <f>VLOOKUP(RawData!H768,PadCountry[],2)</f>
        <v>Kazakhstan</v>
      </c>
      <c r="J768" t="str">
        <f>VLOOKUP(I768,CountryGeoLoc[],3)</f>
        <v>48.019573</v>
      </c>
      <c r="K768" t="str">
        <f>VLOOKUP(I768,CountryGeoLoc[],4)</f>
        <v>66.923684</v>
      </c>
    </row>
    <row r="769" spans="1:11" x14ac:dyDescent="0.3">
      <c r="A769" t="s">
        <v>2398</v>
      </c>
      <c r="B769" t="s">
        <v>8</v>
      </c>
      <c r="C769" t="s">
        <v>9</v>
      </c>
      <c r="D769" t="s">
        <v>1769</v>
      </c>
      <c r="E769" t="s">
        <v>2399</v>
      </c>
      <c r="F769" t="s">
        <v>2400</v>
      </c>
      <c r="G769" s="2" t="str">
        <f t="shared" si="11"/>
        <v>1967</v>
      </c>
      <c r="H769" t="s">
        <v>2323</v>
      </c>
      <c r="I769" t="str">
        <f>VLOOKUP(RawData!H769,PadCountry[],2)</f>
        <v>Kazakhstan</v>
      </c>
      <c r="J769" t="str">
        <f>VLOOKUP(I769,CountryGeoLoc[],3)</f>
        <v>48.019573</v>
      </c>
      <c r="K769" t="str">
        <f>VLOOKUP(I769,CountryGeoLoc[],4)</f>
        <v>66.923684</v>
      </c>
    </row>
    <row r="770" spans="1:11" x14ac:dyDescent="0.3">
      <c r="A770" t="s">
        <v>2401</v>
      </c>
      <c r="B770" t="s">
        <v>8</v>
      </c>
      <c r="C770" t="s">
        <v>117</v>
      </c>
      <c r="D770" t="s">
        <v>1784</v>
      </c>
      <c r="E770" t="s">
        <v>2402</v>
      </c>
      <c r="F770" t="s">
        <v>2403</v>
      </c>
      <c r="G770" s="2" t="str">
        <f t="shared" si="11"/>
        <v>1967</v>
      </c>
      <c r="H770" t="s">
        <v>573</v>
      </c>
      <c r="I770" t="str">
        <f>VLOOKUP(RawData!H770,PadCountry[],2)</f>
        <v>United States</v>
      </c>
      <c r="J770" t="str">
        <f>VLOOKUP(I770,CountryGeoLoc[],3)</f>
        <v>37.09024</v>
      </c>
      <c r="K770" t="str">
        <f>VLOOKUP(I770,CountryGeoLoc[],4)</f>
        <v>-95.712891</v>
      </c>
    </row>
    <row r="771" spans="1:11" x14ac:dyDescent="0.3">
      <c r="A771" t="s">
        <v>2404</v>
      </c>
      <c r="B771" t="s">
        <v>8</v>
      </c>
      <c r="C771" t="s">
        <v>9</v>
      </c>
      <c r="D771" t="s">
        <v>995</v>
      </c>
      <c r="E771" t="s">
        <v>2405</v>
      </c>
      <c r="F771" t="s">
        <v>2406</v>
      </c>
      <c r="G771" s="2" t="str">
        <f t="shared" ref="G771:G834" si="12">MID(F771,7,4)</f>
        <v>1967</v>
      </c>
      <c r="H771" t="s">
        <v>1882</v>
      </c>
      <c r="I771" t="str">
        <f>VLOOKUP(RawData!H771,PadCountry[],2)</f>
        <v>Russia</v>
      </c>
      <c r="J771" t="str">
        <f>VLOOKUP(I771,CountryGeoLoc[],3)</f>
        <v>61.52401</v>
      </c>
      <c r="K771" t="str">
        <f>VLOOKUP(I771,CountryGeoLoc[],4)</f>
        <v>105.318756</v>
      </c>
    </row>
    <row r="772" spans="1:11" x14ac:dyDescent="0.3">
      <c r="A772" t="s">
        <v>2407</v>
      </c>
      <c r="B772" t="s">
        <v>8</v>
      </c>
      <c r="C772" t="s">
        <v>117</v>
      </c>
      <c r="D772" t="s">
        <v>1210</v>
      </c>
      <c r="E772" t="s">
        <v>2408</v>
      </c>
      <c r="F772" t="s">
        <v>2409</v>
      </c>
      <c r="G772" s="2" t="str">
        <f t="shared" si="12"/>
        <v>1967</v>
      </c>
      <c r="H772" t="s">
        <v>1213</v>
      </c>
      <c r="I772" t="str">
        <f>VLOOKUP(RawData!H772,PadCountry[],2)</f>
        <v>United States</v>
      </c>
      <c r="J772" t="str">
        <f>VLOOKUP(I772,CountryGeoLoc[],3)</f>
        <v>37.09024</v>
      </c>
      <c r="K772" t="str">
        <f>VLOOKUP(I772,CountryGeoLoc[],4)</f>
        <v>-95.712891</v>
      </c>
    </row>
    <row r="773" spans="1:11" x14ac:dyDescent="0.3">
      <c r="A773" t="s">
        <v>2410</v>
      </c>
      <c r="B773" t="s">
        <v>8</v>
      </c>
      <c r="C773" t="s">
        <v>117</v>
      </c>
      <c r="D773" t="s">
        <v>2016</v>
      </c>
      <c r="E773" t="s">
        <v>2411</v>
      </c>
      <c r="F773" t="s">
        <v>2412</v>
      </c>
      <c r="G773" s="2" t="str">
        <f t="shared" si="12"/>
        <v>1967</v>
      </c>
      <c r="H773" t="s">
        <v>422</v>
      </c>
      <c r="I773" t="str">
        <f>VLOOKUP(RawData!H773,PadCountry[],2)</f>
        <v>United States</v>
      </c>
      <c r="J773" t="str">
        <f>VLOOKUP(I773,CountryGeoLoc[],3)</f>
        <v>37.09024</v>
      </c>
      <c r="K773" t="str">
        <f>VLOOKUP(I773,CountryGeoLoc[],4)</f>
        <v>-95.712891</v>
      </c>
    </row>
    <row r="774" spans="1:11" x14ac:dyDescent="0.3">
      <c r="A774" t="s">
        <v>2413</v>
      </c>
      <c r="B774" t="s">
        <v>8</v>
      </c>
      <c r="C774" t="s">
        <v>9</v>
      </c>
      <c r="D774" t="s">
        <v>297</v>
      </c>
      <c r="E774" t="s">
        <v>2414</v>
      </c>
      <c r="F774" t="s">
        <v>2415</v>
      </c>
      <c r="G774" s="2" t="str">
        <f t="shared" si="12"/>
        <v>1967</v>
      </c>
      <c r="H774" t="s">
        <v>13</v>
      </c>
      <c r="I774" t="str">
        <f>VLOOKUP(RawData!H774,PadCountry[],2)</f>
        <v>Kazakhstan</v>
      </c>
      <c r="J774" t="str">
        <f>VLOOKUP(I774,CountryGeoLoc[],3)</f>
        <v>48.019573</v>
      </c>
      <c r="K774" t="str">
        <f>VLOOKUP(I774,CountryGeoLoc[],4)</f>
        <v>66.923684</v>
      </c>
    </row>
    <row r="775" spans="1:11" x14ac:dyDescent="0.3">
      <c r="A775" t="s">
        <v>2416</v>
      </c>
      <c r="B775" t="s">
        <v>18</v>
      </c>
      <c r="C775" t="s">
        <v>2417</v>
      </c>
      <c r="D775" t="s">
        <v>1613</v>
      </c>
      <c r="E775" t="s">
        <v>2418</v>
      </c>
      <c r="F775" t="s">
        <v>2419</v>
      </c>
      <c r="G775" s="2" t="str">
        <f t="shared" si="12"/>
        <v>1967</v>
      </c>
      <c r="H775" t="s">
        <v>573</v>
      </c>
      <c r="I775" t="str">
        <f>VLOOKUP(RawData!H775,PadCountry[],2)</f>
        <v>United States</v>
      </c>
      <c r="J775" t="str">
        <f>VLOOKUP(I775,CountryGeoLoc[],3)</f>
        <v>37.09024</v>
      </c>
      <c r="K775" t="str">
        <f>VLOOKUP(I775,CountryGeoLoc[],4)</f>
        <v>-95.712891</v>
      </c>
    </row>
    <row r="776" spans="1:11" x14ac:dyDescent="0.3">
      <c r="A776" t="s">
        <v>2420</v>
      </c>
      <c r="B776" t="s">
        <v>8</v>
      </c>
      <c r="C776" t="s">
        <v>117</v>
      </c>
      <c r="D776" t="s">
        <v>951</v>
      </c>
      <c r="E776" t="s">
        <v>2421</v>
      </c>
      <c r="F776" t="s">
        <v>2422</v>
      </c>
      <c r="G776" s="2" t="str">
        <f t="shared" si="12"/>
        <v>1967</v>
      </c>
      <c r="H776" t="s">
        <v>682</v>
      </c>
      <c r="I776" t="str">
        <f>VLOOKUP(RawData!H776,PadCountry[],2)</f>
        <v>United States</v>
      </c>
      <c r="J776" t="str">
        <f>VLOOKUP(I776,CountryGeoLoc[],3)</f>
        <v>37.09024</v>
      </c>
      <c r="K776" t="str">
        <f>VLOOKUP(I776,CountryGeoLoc[],4)</f>
        <v>-95.712891</v>
      </c>
    </row>
    <row r="777" spans="1:11" x14ac:dyDescent="0.3">
      <c r="A777" t="s">
        <v>2423</v>
      </c>
      <c r="B777" t="s">
        <v>8</v>
      </c>
      <c r="C777" t="s">
        <v>9</v>
      </c>
      <c r="D777" t="s">
        <v>995</v>
      </c>
      <c r="E777" t="s">
        <v>2424</v>
      </c>
      <c r="F777" t="s">
        <v>2425</v>
      </c>
      <c r="G777" s="2" t="str">
        <f t="shared" si="12"/>
        <v>1967</v>
      </c>
      <c r="H777" t="s">
        <v>13</v>
      </c>
      <c r="I777" t="str">
        <f>VLOOKUP(RawData!H777,PadCountry[],2)</f>
        <v>Kazakhstan</v>
      </c>
      <c r="J777" t="str">
        <f>VLOOKUP(I777,CountryGeoLoc[],3)</f>
        <v>48.019573</v>
      </c>
      <c r="K777" t="str">
        <f>VLOOKUP(I777,CountryGeoLoc[],4)</f>
        <v>66.923684</v>
      </c>
    </row>
    <row r="778" spans="1:11" x14ac:dyDescent="0.3">
      <c r="A778" t="s">
        <v>2426</v>
      </c>
      <c r="B778" t="s">
        <v>8</v>
      </c>
      <c r="C778" t="s">
        <v>117</v>
      </c>
      <c r="D778" t="s">
        <v>1210</v>
      </c>
      <c r="E778" t="s">
        <v>2427</v>
      </c>
      <c r="F778" t="s">
        <v>2428</v>
      </c>
      <c r="G778" s="2" t="str">
        <f t="shared" si="12"/>
        <v>1967</v>
      </c>
      <c r="H778" t="s">
        <v>1213</v>
      </c>
      <c r="I778" t="str">
        <f>VLOOKUP(RawData!H778,PadCountry[],2)</f>
        <v>United States</v>
      </c>
      <c r="J778" t="str">
        <f>VLOOKUP(I778,CountryGeoLoc[],3)</f>
        <v>37.09024</v>
      </c>
      <c r="K778" t="str">
        <f>VLOOKUP(I778,CountryGeoLoc[],4)</f>
        <v>-95.712891</v>
      </c>
    </row>
    <row r="779" spans="1:11" x14ac:dyDescent="0.3">
      <c r="A779" t="s">
        <v>2429</v>
      </c>
      <c r="B779" t="s">
        <v>8</v>
      </c>
      <c r="C779" t="s">
        <v>9</v>
      </c>
      <c r="D779" t="s">
        <v>1695</v>
      </c>
      <c r="E779" t="s">
        <v>2430</v>
      </c>
      <c r="F779" t="s">
        <v>2431</v>
      </c>
      <c r="G779" s="2" t="str">
        <f t="shared" si="12"/>
        <v>1967</v>
      </c>
      <c r="H779" t="s">
        <v>1336</v>
      </c>
      <c r="I779" t="str">
        <f>VLOOKUP(RawData!H779,PadCountry[],2)</f>
        <v>Russia</v>
      </c>
      <c r="J779" t="str">
        <f>VLOOKUP(I779,CountryGeoLoc[],3)</f>
        <v>61.52401</v>
      </c>
      <c r="K779" t="str">
        <f>VLOOKUP(I779,CountryGeoLoc[],4)</f>
        <v>105.318756</v>
      </c>
    </row>
    <row r="780" spans="1:11" x14ac:dyDescent="0.3">
      <c r="A780" t="s">
        <v>2432</v>
      </c>
      <c r="B780" t="s">
        <v>8</v>
      </c>
      <c r="C780" t="s">
        <v>9</v>
      </c>
      <c r="D780" t="s">
        <v>995</v>
      </c>
      <c r="E780" t="s">
        <v>2433</v>
      </c>
      <c r="F780" t="s">
        <v>2434</v>
      </c>
      <c r="G780" s="2" t="str">
        <f t="shared" si="12"/>
        <v>1967</v>
      </c>
      <c r="H780" t="s">
        <v>1882</v>
      </c>
      <c r="I780" t="str">
        <f>VLOOKUP(RawData!H780,PadCountry[],2)</f>
        <v>Russia</v>
      </c>
      <c r="J780" t="str">
        <f>VLOOKUP(I780,CountryGeoLoc[],3)</f>
        <v>61.52401</v>
      </c>
      <c r="K780" t="str">
        <f>VLOOKUP(I780,CountryGeoLoc[],4)</f>
        <v>105.318756</v>
      </c>
    </row>
    <row r="781" spans="1:11" x14ac:dyDescent="0.3">
      <c r="A781" t="s">
        <v>2435</v>
      </c>
      <c r="B781" t="s">
        <v>8</v>
      </c>
      <c r="C781" t="s">
        <v>9</v>
      </c>
      <c r="D781" t="s">
        <v>1670</v>
      </c>
      <c r="E781" t="s">
        <v>2436</v>
      </c>
      <c r="F781" t="s">
        <v>2437</v>
      </c>
      <c r="G781" s="2" t="str">
        <f t="shared" si="12"/>
        <v>1967</v>
      </c>
      <c r="H781" t="s">
        <v>13</v>
      </c>
      <c r="I781" t="str">
        <f>VLOOKUP(RawData!H781,PadCountry[],2)</f>
        <v>Kazakhstan</v>
      </c>
      <c r="J781" t="str">
        <f>VLOOKUP(I781,CountryGeoLoc[],3)</f>
        <v>48.019573</v>
      </c>
      <c r="K781" t="str">
        <f>VLOOKUP(I781,CountryGeoLoc[],4)</f>
        <v>66.923684</v>
      </c>
    </row>
    <row r="782" spans="1:11" x14ac:dyDescent="0.3">
      <c r="A782" t="s">
        <v>2438</v>
      </c>
      <c r="B782" t="s">
        <v>8</v>
      </c>
      <c r="C782" t="s">
        <v>9</v>
      </c>
      <c r="D782" t="s">
        <v>1695</v>
      </c>
      <c r="E782" t="s">
        <v>2439</v>
      </c>
      <c r="F782" t="s">
        <v>2440</v>
      </c>
      <c r="G782" s="2" t="str">
        <f t="shared" si="12"/>
        <v>1967</v>
      </c>
      <c r="H782" t="s">
        <v>2313</v>
      </c>
      <c r="I782" t="str">
        <f>VLOOKUP(RawData!H782,PadCountry[],2)</f>
        <v>Russia</v>
      </c>
      <c r="J782" t="str">
        <f>VLOOKUP(I782,CountryGeoLoc[],3)</f>
        <v>61.52401</v>
      </c>
      <c r="K782" t="str">
        <f>VLOOKUP(I782,CountryGeoLoc[],4)</f>
        <v>105.318756</v>
      </c>
    </row>
    <row r="783" spans="1:11" x14ac:dyDescent="0.3">
      <c r="A783" t="s">
        <v>2441</v>
      </c>
      <c r="B783" t="s">
        <v>8</v>
      </c>
      <c r="C783" t="s">
        <v>117</v>
      </c>
      <c r="D783" t="s">
        <v>1210</v>
      </c>
      <c r="E783" t="s">
        <v>2442</v>
      </c>
      <c r="F783" t="s">
        <v>2443</v>
      </c>
      <c r="G783" s="2" t="str">
        <f t="shared" si="12"/>
        <v>1967</v>
      </c>
      <c r="H783" t="s">
        <v>287</v>
      </c>
      <c r="I783" t="str">
        <f>VLOOKUP(RawData!H783,PadCountry[],2)</f>
        <v>United States</v>
      </c>
      <c r="J783" t="str">
        <f>VLOOKUP(I783,CountryGeoLoc[],3)</f>
        <v>37.09024</v>
      </c>
      <c r="K783" t="str">
        <f>VLOOKUP(I783,CountryGeoLoc[],4)</f>
        <v>-95.712891</v>
      </c>
    </row>
    <row r="784" spans="1:11" x14ac:dyDescent="0.3">
      <c r="A784" t="s">
        <v>2444</v>
      </c>
      <c r="B784" t="s">
        <v>8</v>
      </c>
      <c r="C784" t="s">
        <v>9</v>
      </c>
      <c r="D784" t="s">
        <v>1695</v>
      </c>
      <c r="E784" t="s">
        <v>2445</v>
      </c>
      <c r="F784" t="s">
        <v>2446</v>
      </c>
      <c r="G784" s="2" t="str">
        <f t="shared" si="12"/>
        <v>1967</v>
      </c>
      <c r="H784" t="s">
        <v>1336</v>
      </c>
      <c r="I784" t="str">
        <f>VLOOKUP(RawData!H784,PadCountry[],2)</f>
        <v>Russia</v>
      </c>
      <c r="J784" t="str">
        <f>VLOOKUP(I784,CountryGeoLoc[],3)</f>
        <v>61.52401</v>
      </c>
      <c r="K784" t="str">
        <f>VLOOKUP(I784,CountryGeoLoc[],4)</f>
        <v>105.318756</v>
      </c>
    </row>
    <row r="785" spans="1:11" x14ac:dyDescent="0.3">
      <c r="A785" t="s">
        <v>2447</v>
      </c>
      <c r="B785" t="s">
        <v>8</v>
      </c>
      <c r="C785" t="s">
        <v>117</v>
      </c>
      <c r="D785" t="s">
        <v>2060</v>
      </c>
      <c r="E785" t="s">
        <v>2448</v>
      </c>
      <c r="F785" t="s">
        <v>2449</v>
      </c>
      <c r="G785" s="2" t="str">
        <f t="shared" si="12"/>
        <v>1967</v>
      </c>
      <c r="H785" t="s">
        <v>121</v>
      </c>
      <c r="I785" t="str">
        <f>VLOOKUP(RawData!H785,PadCountry[],2)</f>
        <v>United States</v>
      </c>
      <c r="J785" t="str">
        <f>VLOOKUP(I785,CountryGeoLoc[],3)</f>
        <v>37.09024</v>
      </c>
      <c r="K785" t="str">
        <f>VLOOKUP(I785,CountryGeoLoc[],4)</f>
        <v>-95.712891</v>
      </c>
    </row>
    <row r="786" spans="1:11" x14ac:dyDescent="0.3">
      <c r="A786" t="s">
        <v>2450</v>
      </c>
      <c r="B786" t="s">
        <v>18</v>
      </c>
      <c r="C786" t="s">
        <v>9</v>
      </c>
      <c r="D786" t="s">
        <v>1670</v>
      </c>
      <c r="E786" t="s">
        <v>2451</v>
      </c>
      <c r="F786" t="s">
        <v>2452</v>
      </c>
      <c r="G786" s="2" t="str">
        <f t="shared" si="12"/>
        <v>1967</v>
      </c>
      <c r="H786" t="s">
        <v>13</v>
      </c>
      <c r="I786" t="str">
        <f>VLOOKUP(RawData!H786,PadCountry[],2)</f>
        <v>Kazakhstan</v>
      </c>
      <c r="J786" t="str">
        <f>VLOOKUP(I786,CountryGeoLoc[],3)</f>
        <v>48.019573</v>
      </c>
      <c r="K786" t="str">
        <f>VLOOKUP(I786,CountryGeoLoc[],4)</f>
        <v>66.923684</v>
      </c>
    </row>
    <row r="787" spans="1:11" x14ac:dyDescent="0.3">
      <c r="A787" t="s">
        <v>2453</v>
      </c>
      <c r="B787" t="s">
        <v>18</v>
      </c>
      <c r="C787" t="s">
        <v>9</v>
      </c>
      <c r="D787" t="s">
        <v>995</v>
      </c>
      <c r="E787" t="s">
        <v>2454</v>
      </c>
      <c r="F787" t="s">
        <v>2455</v>
      </c>
      <c r="G787" s="2" t="str">
        <f t="shared" si="12"/>
        <v>1967</v>
      </c>
      <c r="H787" t="s">
        <v>1882</v>
      </c>
      <c r="I787" t="str">
        <f>VLOOKUP(RawData!H787,PadCountry[],2)</f>
        <v>Russia</v>
      </c>
      <c r="J787" t="str">
        <f>VLOOKUP(I787,CountryGeoLoc[],3)</f>
        <v>61.52401</v>
      </c>
      <c r="K787" t="str">
        <f>VLOOKUP(I787,CountryGeoLoc[],4)</f>
        <v>105.318756</v>
      </c>
    </row>
    <row r="788" spans="1:11" x14ac:dyDescent="0.3">
      <c r="A788" t="s">
        <v>2456</v>
      </c>
      <c r="B788" t="s">
        <v>8</v>
      </c>
      <c r="C788" t="s">
        <v>117</v>
      </c>
      <c r="D788" t="s">
        <v>2050</v>
      </c>
      <c r="E788" t="s">
        <v>2457</v>
      </c>
      <c r="F788" t="s">
        <v>2458</v>
      </c>
      <c r="G788" s="2" t="str">
        <f t="shared" si="12"/>
        <v>1967</v>
      </c>
      <c r="H788" t="s">
        <v>914</v>
      </c>
      <c r="I788" t="str">
        <f>VLOOKUP(RawData!H788,PadCountry[],2)</f>
        <v>United States</v>
      </c>
      <c r="J788" t="str">
        <f>VLOOKUP(I788,CountryGeoLoc[],3)</f>
        <v>37.09024</v>
      </c>
      <c r="K788" t="str">
        <f>VLOOKUP(I788,CountryGeoLoc[],4)</f>
        <v>-95.712891</v>
      </c>
    </row>
    <row r="789" spans="1:11" x14ac:dyDescent="0.3">
      <c r="A789" t="s">
        <v>2459</v>
      </c>
      <c r="B789" t="s">
        <v>18</v>
      </c>
      <c r="C789" t="s">
        <v>9</v>
      </c>
      <c r="D789" t="s">
        <v>2391</v>
      </c>
      <c r="E789" t="s">
        <v>2460</v>
      </c>
      <c r="F789" t="s">
        <v>2461</v>
      </c>
      <c r="G789" s="2" t="str">
        <f t="shared" si="12"/>
        <v>1967</v>
      </c>
      <c r="H789" t="s">
        <v>2394</v>
      </c>
      <c r="I789" t="str">
        <f>VLOOKUP(RawData!H789,PadCountry[],2)</f>
        <v>Russia</v>
      </c>
      <c r="J789" t="str">
        <f>VLOOKUP(I789,CountryGeoLoc[],3)</f>
        <v>61.52401</v>
      </c>
      <c r="K789" t="str">
        <f>VLOOKUP(I789,CountryGeoLoc[],4)</f>
        <v>105.318756</v>
      </c>
    </row>
    <row r="790" spans="1:11" x14ac:dyDescent="0.3">
      <c r="A790" t="s">
        <v>2462</v>
      </c>
      <c r="B790" t="s">
        <v>8</v>
      </c>
      <c r="C790" t="s">
        <v>117</v>
      </c>
      <c r="D790" t="s">
        <v>2097</v>
      </c>
      <c r="E790" t="s">
        <v>2463</v>
      </c>
      <c r="F790" t="s">
        <v>2464</v>
      </c>
      <c r="G790" s="2" t="str">
        <f t="shared" si="12"/>
        <v>1967</v>
      </c>
      <c r="H790" t="s">
        <v>2465</v>
      </c>
      <c r="I790" t="str">
        <f>VLOOKUP(RawData!H790,PadCountry[],2)</f>
        <v>United States</v>
      </c>
      <c r="J790" t="str">
        <f>VLOOKUP(I790,CountryGeoLoc[],3)</f>
        <v>37.09024</v>
      </c>
      <c r="K790" t="str">
        <f>VLOOKUP(I790,CountryGeoLoc[],4)</f>
        <v>-95.712891</v>
      </c>
    </row>
    <row r="791" spans="1:11" x14ac:dyDescent="0.3">
      <c r="A791" t="s">
        <v>2466</v>
      </c>
      <c r="B791" t="s">
        <v>8</v>
      </c>
      <c r="C791" t="s">
        <v>117</v>
      </c>
      <c r="D791" t="s">
        <v>1552</v>
      </c>
      <c r="E791" t="s">
        <v>2467</v>
      </c>
      <c r="F791" t="s">
        <v>2468</v>
      </c>
      <c r="G791" s="2" t="str">
        <f t="shared" si="12"/>
        <v>1967</v>
      </c>
      <c r="H791" t="s">
        <v>1782</v>
      </c>
      <c r="I791" t="str">
        <f>VLOOKUP(RawData!H791,PadCountry[],2)</f>
        <v>United States</v>
      </c>
      <c r="J791" t="str">
        <f>VLOOKUP(I791,CountryGeoLoc[],3)</f>
        <v>37.09024</v>
      </c>
      <c r="K791" t="str">
        <f>VLOOKUP(I791,CountryGeoLoc[],4)</f>
        <v>-95.712891</v>
      </c>
    </row>
    <row r="792" spans="1:11" x14ac:dyDescent="0.3">
      <c r="A792" t="s">
        <v>2469</v>
      </c>
      <c r="B792" t="s">
        <v>8</v>
      </c>
      <c r="C792" t="s">
        <v>9</v>
      </c>
      <c r="D792" t="s">
        <v>995</v>
      </c>
      <c r="E792" t="s">
        <v>2470</v>
      </c>
      <c r="F792" t="s">
        <v>2471</v>
      </c>
      <c r="G792" s="2" t="str">
        <f t="shared" si="12"/>
        <v>1967</v>
      </c>
      <c r="H792" t="s">
        <v>987</v>
      </c>
      <c r="I792" t="str">
        <f>VLOOKUP(RawData!H792,PadCountry[],2)</f>
        <v>Kazakhstan</v>
      </c>
      <c r="J792" t="str">
        <f>VLOOKUP(I792,CountryGeoLoc[],3)</f>
        <v>48.019573</v>
      </c>
      <c r="K792" t="str">
        <f>VLOOKUP(I792,CountryGeoLoc[],4)</f>
        <v>66.923684</v>
      </c>
    </row>
    <row r="793" spans="1:11" x14ac:dyDescent="0.3">
      <c r="A793" t="s">
        <v>2472</v>
      </c>
      <c r="B793" t="s">
        <v>8</v>
      </c>
      <c r="C793" t="s">
        <v>117</v>
      </c>
      <c r="D793" t="s">
        <v>1620</v>
      </c>
      <c r="E793" t="s">
        <v>2473</v>
      </c>
      <c r="F793" t="s">
        <v>2474</v>
      </c>
      <c r="G793" s="2" t="str">
        <f t="shared" si="12"/>
        <v>1967</v>
      </c>
      <c r="H793" t="s">
        <v>1006</v>
      </c>
      <c r="I793" t="str">
        <f>VLOOKUP(RawData!H793,PadCountry[],2)</f>
        <v>United States</v>
      </c>
      <c r="J793" t="str">
        <f>VLOOKUP(I793,CountryGeoLoc[],3)</f>
        <v>37.09024</v>
      </c>
      <c r="K793" t="str">
        <f>VLOOKUP(I793,CountryGeoLoc[],4)</f>
        <v>-95.712891</v>
      </c>
    </row>
    <row r="794" spans="1:11" x14ac:dyDescent="0.3">
      <c r="A794" t="s">
        <v>2475</v>
      </c>
      <c r="B794" t="s">
        <v>8</v>
      </c>
      <c r="C794" t="s">
        <v>9</v>
      </c>
      <c r="D794" t="s">
        <v>1769</v>
      </c>
      <c r="E794" t="s">
        <v>2476</v>
      </c>
      <c r="F794" t="s">
        <v>2477</v>
      </c>
      <c r="G794" s="2" t="str">
        <f t="shared" si="12"/>
        <v>1967</v>
      </c>
      <c r="H794" t="s">
        <v>2110</v>
      </c>
      <c r="I794" t="str">
        <f>VLOOKUP(RawData!H794,PadCountry[],2)</f>
        <v>Kazakhstan</v>
      </c>
      <c r="J794" t="str">
        <f>VLOOKUP(I794,CountryGeoLoc[],3)</f>
        <v>48.019573</v>
      </c>
      <c r="K794" t="str">
        <f>VLOOKUP(I794,CountryGeoLoc[],4)</f>
        <v>66.923684</v>
      </c>
    </row>
    <row r="795" spans="1:11" x14ac:dyDescent="0.3">
      <c r="A795" t="s">
        <v>2478</v>
      </c>
      <c r="B795" t="s">
        <v>8</v>
      </c>
      <c r="C795" t="s">
        <v>117</v>
      </c>
      <c r="D795" t="s">
        <v>2016</v>
      </c>
      <c r="E795" t="s">
        <v>2479</v>
      </c>
      <c r="F795" t="s">
        <v>2480</v>
      </c>
      <c r="G795" s="2" t="str">
        <f t="shared" si="12"/>
        <v>1967</v>
      </c>
      <c r="H795" t="s">
        <v>229</v>
      </c>
      <c r="I795" t="str">
        <f>VLOOKUP(RawData!H795,PadCountry[],2)</f>
        <v>United States</v>
      </c>
      <c r="J795" t="str">
        <f>VLOOKUP(I795,CountryGeoLoc[],3)</f>
        <v>37.09024</v>
      </c>
      <c r="K795" t="str">
        <f>VLOOKUP(I795,CountryGeoLoc[],4)</f>
        <v>-95.712891</v>
      </c>
    </row>
    <row r="796" spans="1:11" x14ac:dyDescent="0.3">
      <c r="A796" t="s">
        <v>2481</v>
      </c>
      <c r="B796" t="s">
        <v>18</v>
      </c>
      <c r="C796" t="s">
        <v>9</v>
      </c>
      <c r="D796" t="s">
        <v>995</v>
      </c>
      <c r="E796" t="s">
        <v>2482</v>
      </c>
      <c r="F796" t="s">
        <v>2483</v>
      </c>
      <c r="G796" s="2" t="str">
        <f t="shared" si="12"/>
        <v>1967</v>
      </c>
      <c r="H796" t="s">
        <v>987</v>
      </c>
      <c r="I796" t="str">
        <f>VLOOKUP(RawData!H796,PadCountry[],2)</f>
        <v>Kazakhstan</v>
      </c>
      <c r="J796" t="str">
        <f>VLOOKUP(I796,CountryGeoLoc[],3)</f>
        <v>48.019573</v>
      </c>
      <c r="K796" t="str">
        <f>VLOOKUP(I796,CountryGeoLoc[],4)</f>
        <v>66.923684</v>
      </c>
    </row>
    <row r="797" spans="1:11" x14ac:dyDescent="0.3">
      <c r="A797" t="s">
        <v>2484</v>
      </c>
      <c r="B797" t="s">
        <v>8</v>
      </c>
      <c r="C797" t="s">
        <v>117</v>
      </c>
      <c r="D797" t="s">
        <v>812</v>
      </c>
      <c r="E797" t="s">
        <v>2485</v>
      </c>
      <c r="F797" t="s">
        <v>2486</v>
      </c>
      <c r="G797" s="2" t="str">
        <f t="shared" si="12"/>
        <v>1967</v>
      </c>
      <c r="H797" t="s">
        <v>682</v>
      </c>
      <c r="I797" t="str">
        <f>VLOOKUP(RawData!H797,PadCountry[],2)</f>
        <v>United States</v>
      </c>
      <c r="J797" t="str">
        <f>VLOOKUP(I797,CountryGeoLoc[],3)</f>
        <v>37.09024</v>
      </c>
      <c r="K797" t="str">
        <f>VLOOKUP(I797,CountryGeoLoc[],4)</f>
        <v>-95.712891</v>
      </c>
    </row>
    <row r="798" spans="1:11" x14ac:dyDescent="0.3">
      <c r="A798" t="s">
        <v>2487</v>
      </c>
      <c r="B798" t="s">
        <v>18</v>
      </c>
      <c r="C798" t="s">
        <v>117</v>
      </c>
      <c r="D798" t="s">
        <v>1113</v>
      </c>
      <c r="E798" t="s">
        <v>2488</v>
      </c>
      <c r="F798" t="s">
        <v>2489</v>
      </c>
      <c r="G798" s="2" t="str">
        <f t="shared" si="12"/>
        <v>1967</v>
      </c>
      <c r="H798" t="s">
        <v>1386</v>
      </c>
      <c r="I798" t="str">
        <f>VLOOKUP(RawData!H798,PadCountry[],2)</f>
        <v>United States</v>
      </c>
      <c r="J798" t="str">
        <f>VLOOKUP(I798,CountryGeoLoc[],3)</f>
        <v>37.09024</v>
      </c>
      <c r="K798" t="str">
        <f>VLOOKUP(I798,CountryGeoLoc[],4)</f>
        <v>-95.712891</v>
      </c>
    </row>
    <row r="799" spans="1:11" x14ac:dyDescent="0.3">
      <c r="A799" t="s">
        <v>2490</v>
      </c>
      <c r="B799" t="s">
        <v>8</v>
      </c>
      <c r="C799" t="s">
        <v>117</v>
      </c>
      <c r="D799" t="s">
        <v>812</v>
      </c>
      <c r="E799" t="s">
        <v>2491</v>
      </c>
      <c r="F799" t="s">
        <v>2492</v>
      </c>
      <c r="G799" s="2" t="str">
        <f t="shared" si="12"/>
        <v>1967</v>
      </c>
      <c r="H799" t="s">
        <v>422</v>
      </c>
      <c r="I799" t="str">
        <f>VLOOKUP(RawData!H799,PadCountry[],2)</f>
        <v>United States</v>
      </c>
      <c r="J799" t="str">
        <f>VLOOKUP(I799,CountryGeoLoc[],3)</f>
        <v>37.09024</v>
      </c>
      <c r="K799" t="str">
        <f>VLOOKUP(I799,CountryGeoLoc[],4)</f>
        <v>-95.712891</v>
      </c>
    </row>
    <row r="800" spans="1:11" x14ac:dyDescent="0.3">
      <c r="A800" t="s">
        <v>2493</v>
      </c>
      <c r="B800" t="s">
        <v>8</v>
      </c>
      <c r="C800" t="s">
        <v>9</v>
      </c>
      <c r="D800" t="s">
        <v>1769</v>
      </c>
      <c r="E800" t="s">
        <v>2494</v>
      </c>
      <c r="F800" t="s">
        <v>2495</v>
      </c>
      <c r="G800" s="2" t="str">
        <f t="shared" si="12"/>
        <v>1967</v>
      </c>
      <c r="H800" t="s">
        <v>2323</v>
      </c>
      <c r="I800" t="str">
        <f>VLOOKUP(RawData!H800,PadCountry[],2)</f>
        <v>Kazakhstan</v>
      </c>
      <c r="J800" t="str">
        <f>VLOOKUP(I800,CountryGeoLoc[],3)</f>
        <v>48.019573</v>
      </c>
      <c r="K800" t="str">
        <f>VLOOKUP(I800,CountryGeoLoc[],4)</f>
        <v>66.923684</v>
      </c>
    </row>
    <row r="801" spans="1:11" x14ac:dyDescent="0.3">
      <c r="A801" t="s">
        <v>2496</v>
      </c>
      <c r="B801" t="s">
        <v>8</v>
      </c>
      <c r="C801" t="s">
        <v>117</v>
      </c>
      <c r="D801" t="s">
        <v>1210</v>
      </c>
      <c r="E801" t="s">
        <v>2497</v>
      </c>
      <c r="F801" t="s">
        <v>2498</v>
      </c>
      <c r="G801" s="2" t="str">
        <f t="shared" si="12"/>
        <v>1967</v>
      </c>
      <c r="H801" t="s">
        <v>970</v>
      </c>
      <c r="I801" t="str">
        <f>VLOOKUP(RawData!H801,PadCountry[],2)</f>
        <v>United States</v>
      </c>
      <c r="J801" t="str">
        <f>VLOOKUP(I801,CountryGeoLoc[],3)</f>
        <v>37.09024</v>
      </c>
      <c r="K801" t="str">
        <f>VLOOKUP(I801,CountryGeoLoc[],4)</f>
        <v>-95.712891</v>
      </c>
    </row>
    <row r="802" spans="1:11" x14ac:dyDescent="0.3">
      <c r="A802" t="s">
        <v>2499</v>
      </c>
      <c r="B802" t="s">
        <v>8</v>
      </c>
      <c r="C802" t="s">
        <v>117</v>
      </c>
      <c r="D802" t="s">
        <v>2060</v>
      </c>
      <c r="E802" t="s">
        <v>2500</v>
      </c>
      <c r="F802" t="s">
        <v>2501</v>
      </c>
      <c r="G802" s="2" t="str">
        <f t="shared" si="12"/>
        <v>1967</v>
      </c>
      <c r="H802" t="s">
        <v>139</v>
      </c>
      <c r="I802" t="str">
        <f>VLOOKUP(RawData!H802,PadCountry[],2)</f>
        <v>United States</v>
      </c>
      <c r="J802" t="str">
        <f>VLOOKUP(I802,CountryGeoLoc[],3)</f>
        <v>37.09024</v>
      </c>
      <c r="K802" t="str">
        <f>VLOOKUP(I802,CountryGeoLoc[],4)</f>
        <v>-95.712891</v>
      </c>
    </row>
    <row r="803" spans="1:11" x14ac:dyDescent="0.3">
      <c r="A803" t="s">
        <v>2502</v>
      </c>
      <c r="B803" t="s">
        <v>8</v>
      </c>
      <c r="C803" t="s">
        <v>9</v>
      </c>
      <c r="D803" t="s">
        <v>1769</v>
      </c>
      <c r="E803" t="s">
        <v>2503</v>
      </c>
      <c r="F803" t="s">
        <v>2504</v>
      </c>
      <c r="G803" s="2" t="str">
        <f t="shared" si="12"/>
        <v>1967</v>
      </c>
      <c r="H803" t="s">
        <v>2110</v>
      </c>
      <c r="I803" t="str">
        <f>VLOOKUP(RawData!H803,PadCountry[],2)</f>
        <v>Kazakhstan</v>
      </c>
      <c r="J803" t="str">
        <f>VLOOKUP(I803,CountryGeoLoc[],3)</f>
        <v>48.019573</v>
      </c>
      <c r="K803" t="str">
        <f>VLOOKUP(I803,CountryGeoLoc[],4)</f>
        <v>66.923684</v>
      </c>
    </row>
    <row r="804" spans="1:11" x14ac:dyDescent="0.3">
      <c r="A804" t="s">
        <v>2505</v>
      </c>
      <c r="B804" t="s">
        <v>8</v>
      </c>
      <c r="C804" t="s">
        <v>9</v>
      </c>
      <c r="D804" t="s">
        <v>995</v>
      </c>
      <c r="E804" t="s">
        <v>2506</v>
      </c>
      <c r="F804" t="s">
        <v>2507</v>
      </c>
      <c r="G804" s="2" t="str">
        <f t="shared" si="12"/>
        <v>1967</v>
      </c>
      <c r="H804" t="s">
        <v>13</v>
      </c>
      <c r="I804" t="str">
        <f>VLOOKUP(RawData!H804,PadCountry[],2)</f>
        <v>Kazakhstan</v>
      </c>
      <c r="J804" t="str">
        <f>VLOOKUP(I804,CountryGeoLoc[],3)</f>
        <v>48.019573</v>
      </c>
      <c r="K804" t="str">
        <f>VLOOKUP(I804,CountryGeoLoc[],4)</f>
        <v>66.923684</v>
      </c>
    </row>
    <row r="805" spans="1:11" x14ac:dyDescent="0.3">
      <c r="A805" t="s">
        <v>2508</v>
      </c>
      <c r="B805" t="s">
        <v>8</v>
      </c>
      <c r="C805" t="s">
        <v>117</v>
      </c>
      <c r="D805" t="s">
        <v>2050</v>
      </c>
      <c r="E805" t="s">
        <v>2509</v>
      </c>
      <c r="F805" t="s">
        <v>2510</v>
      </c>
      <c r="G805" s="2" t="str">
        <f t="shared" si="12"/>
        <v>1967</v>
      </c>
      <c r="H805" t="s">
        <v>914</v>
      </c>
      <c r="I805" t="str">
        <f>VLOOKUP(RawData!H805,PadCountry[],2)</f>
        <v>United States</v>
      </c>
      <c r="J805" t="str">
        <f>VLOOKUP(I805,CountryGeoLoc[],3)</f>
        <v>37.09024</v>
      </c>
      <c r="K805" t="str">
        <f>VLOOKUP(I805,CountryGeoLoc[],4)</f>
        <v>-95.712891</v>
      </c>
    </row>
    <row r="806" spans="1:11" x14ac:dyDescent="0.3">
      <c r="A806" t="s">
        <v>2511</v>
      </c>
      <c r="B806" t="s">
        <v>8</v>
      </c>
      <c r="C806" t="s">
        <v>117</v>
      </c>
      <c r="D806" t="s">
        <v>2097</v>
      </c>
      <c r="E806" t="s">
        <v>2512</v>
      </c>
      <c r="F806" t="s">
        <v>2513</v>
      </c>
      <c r="G806" s="2" t="str">
        <f t="shared" si="12"/>
        <v>1967</v>
      </c>
      <c r="H806" t="s">
        <v>2465</v>
      </c>
      <c r="I806" t="str">
        <f>VLOOKUP(RawData!H806,PadCountry[],2)</f>
        <v>United States</v>
      </c>
      <c r="J806" t="str">
        <f>VLOOKUP(I806,CountryGeoLoc[],3)</f>
        <v>37.09024</v>
      </c>
      <c r="K806" t="str">
        <f>VLOOKUP(I806,CountryGeoLoc[],4)</f>
        <v>-95.712891</v>
      </c>
    </row>
    <row r="807" spans="1:11" x14ac:dyDescent="0.3">
      <c r="A807" t="s">
        <v>2514</v>
      </c>
      <c r="B807" t="s">
        <v>8</v>
      </c>
      <c r="C807" t="s">
        <v>9</v>
      </c>
      <c r="D807" t="s">
        <v>1695</v>
      </c>
      <c r="E807" t="s">
        <v>2515</v>
      </c>
      <c r="F807" t="s">
        <v>2516</v>
      </c>
      <c r="G807" s="2" t="str">
        <f t="shared" si="12"/>
        <v>1967</v>
      </c>
      <c r="H807" t="s">
        <v>2313</v>
      </c>
      <c r="I807" t="str">
        <f>VLOOKUP(RawData!H807,PadCountry[],2)</f>
        <v>Russia</v>
      </c>
      <c r="J807" t="str">
        <f>VLOOKUP(I807,CountryGeoLoc[],3)</f>
        <v>61.52401</v>
      </c>
      <c r="K807" t="str">
        <f>VLOOKUP(I807,CountryGeoLoc[],4)</f>
        <v>105.318756</v>
      </c>
    </row>
    <row r="808" spans="1:11" x14ac:dyDescent="0.3">
      <c r="A808" t="s">
        <v>2517</v>
      </c>
      <c r="B808" t="s">
        <v>8</v>
      </c>
      <c r="C808" t="s">
        <v>9</v>
      </c>
      <c r="D808" t="s">
        <v>297</v>
      </c>
      <c r="E808" t="s">
        <v>2518</v>
      </c>
      <c r="F808" t="s">
        <v>2519</v>
      </c>
      <c r="G808" s="2" t="str">
        <f t="shared" si="12"/>
        <v>1967</v>
      </c>
      <c r="H808" t="s">
        <v>13</v>
      </c>
      <c r="I808" t="str">
        <f>VLOOKUP(RawData!H808,PadCountry[],2)</f>
        <v>Kazakhstan</v>
      </c>
      <c r="J808" t="str">
        <f>VLOOKUP(I808,CountryGeoLoc[],3)</f>
        <v>48.019573</v>
      </c>
      <c r="K808" t="str">
        <f>VLOOKUP(I808,CountryGeoLoc[],4)</f>
        <v>66.923684</v>
      </c>
    </row>
    <row r="809" spans="1:11" x14ac:dyDescent="0.3">
      <c r="A809" t="s">
        <v>2520</v>
      </c>
      <c r="B809" t="s">
        <v>18</v>
      </c>
      <c r="C809" t="s">
        <v>9</v>
      </c>
      <c r="D809" t="s">
        <v>995</v>
      </c>
      <c r="E809" t="s">
        <v>2521</v>
      </c>
      <c r="F809" t="s">
        <v>2522</v>
      </c>
      <c r="G809" s="2" t="str">
        <f t="shared" si="12"/>
        <v>1967</v>
      </c>
      <c r="H809" t="s">
        <v>1882</v>
      </c>
      <c r="I809" t="str">
        <f>VLOOKUP(RawData!H809,PadCountry[],2)</f>
        <v>Russia</v>
      </c>
      <c r="J809" t="str">
        <f>VLOOKUP(I809,CountryGeoLoc[],3)</f>
        <v>61.52401</v>
      </c>
      <c r="K809" t="str">
        <f>VLOOKUP(I809,CountryGeoLoc[],4)</f>
        <v>105.318756</v>
      </c>
    </row>
    <row r="810" spans="1:11" x14ac:dyDescent="0.3">
      <c r="A810" t="s">
        <v>2523</v>
      </c>
      <c r="B810" t="s">
        <v>8</v>
      </c>
      <c r="C810" t="s">
        <v>117</v>
      </c>
      <c r="D810" t="s">
        <v>2214</v>
      </c>
      <c r="E810" t="s">
        <v>2524</v>
      </c>
      <c r="F810" t="s">
        <v>2525</v>
      </c>
      <c r="G810" s="2" t="str">
        <f t="shared" si="12"/>
        <v>1967</v>
      </c>
      <c r="H810" t="s">
        <v>229</v>
      </c>
      <c r="I810" t="str">
        <f>VLOOKUP(RawData!H810,PadCountry[],2)</f>
        <v>United States</v>
      </c>
      <c r="J810" t="str">
        <f>VLOOKUP(I810,CountryGeoLoc[],3)</f>
        <v>37.09024</v>
      </c>
      <c r="K810" t="str">
        <f>VLOOKUP(I810,CountryGeoLoc[],4)</f>
        <v>-95.712891</v>
      </c>
    </row>
    <row r="811" spans="1:11" x14ac:dyDescent="0.3">
      <c r="A811" t="s">
        <v>2526</v>
      </c>
      <c r="B811" t="s">
        <v>8</v>
      </c>
      <c r="C811" t="s">
        <v>117</v>
      </c>
      <c r="D811" t="s">
        <v>2527</v>
      </c>
      <c r="E811" t="s">
        <v>2528</v>
      </c>
      <c r="F811" t="s">
        <v>2529</v>
      </c>
      <c r="G811" s="2" t="str">
        <f t="shared" si="12"/>
        <v>1967</v>
      </c>
      <c r="H811" t="s">
        <v>1623</v>
      </c>
      <c r="I811" t="str">
        <f>VLOOKUP(RawData!H811,PadCountry[],2)</f>
        <v>United States</v>
      </c>
      <c r="J811" t="str">
        <f>VLOOKUP(I811,CountryGeoLoc[],3)</f>
        <v>37.09024</v>
      </c>
      <c r="K811" t="str">
        <f>VLOOKUP(I811,CountryGeoLoc[],4)</f>
        <v>-95.712891</v>
      </c>
    </row>
    <row r="812" spans="1:11" x14ac:dyDescent="0.3">
      <c r="A812" t="s">
        <v>2530</v>
      </c>
      <c r="B812" t="s">
        <v>8</v>
      </c>
      <c r="C812" t="s">
        <v>9</v>
      </c>
      <c r="D812" t="s">
        <v>995</v>
      </c>
      <c r="E812" t="s">
        <v>2531</v>
      </c>
      <c r="F812" t="s">
        <v>2532</v>
      </c>
      <c r="G812" s="2" t="str">
        <f t="shared" si="12"/>
        <v>1967</v>
      </c>
      <c r="H812" t="s">
        <v>1882</v>
      </c>
      <c r="I812" t="str">
        <f>VLOOKUP(RawData!H812,PadCountry[],2)</f>
        <v>Russia</v>
      </c>
      <c r="J812" t="str">
        <f>VLOOKUP(I812,CountryGeoLoc[],3)</f>
        <v>61.52401</v>
      </c>
      <c r="K812" t="str">
        <f>VLOOKUP(I812,CountryGeoLoc[],4)</f>
        <v>105.318756</v>
      </c>
    </row>
    <row r="813" spans="1:11" x14ac:dyDescent="0.3">
      <c r="A813" t="s">
        <v>2533</v>
      </c>
      <c r="B813" t="s">
        <v>8</v>
      </c>
      <c r="C813" t="s">
        <v>9</v>
      </c>
      <c r="D813" t="s">
        <v>1695</v>
      </c>
      <c r="E813" t="s">
        <v>2534</v>
      </c>
      <c r="F813" t="s">
        <v>2535</v>
      </c>
      <c r="G813" s="2" t="str">
        <f t="shared" si="12"/>
        <v>1967</v>
      </c>
      <c r="H813" t="s">
        <v>2313</v>
      </c>
      <c r="I813" t="str">
        <f>VLOOKUP(RawData!H813,PadCountry[],2)</f>
        <v>Russia</v>
      </c>
      <c r="J813" t="str">
        <f>VLOOKUP(I813,CountryGeoLoc[],3)</f>
        <v>61.52401</v>
      </c>
      <c r="K813" t="str">
        <f>VLOOKUP(I813,CountryGeoLoc[],4)</f>
        <v>105.318756</v>
      </c>
    </row>
    <row r="814" spans="1:11" x14ac:dyDescent="0.3">
      <c r="A814" t="s">
        <v>2536</v>
      </c>
      <c r="B814" t="s">
        <v>8</v>
      </c>
      <c r="C814" t="s">
        <v>117</v>
      </c>
      <c r="D814" t="s">
        <v>2060</v>
      </c>
      <c r="E814" t="s">
        <v>2537</v>
      </c>
      <c r="F814" t="s">
        <v>2538</v>
      </c>
      <c r="G814" s="2" t="str">
        <f t="shared" si="12"/>
        <v>1967</v>
      </c>
      <c r="H814" t="s">
        <v>121</v>
      </c>
      <c r="I814" t="str">
        <f>VLOOKUP(RawData!H814,PadCountry[],2)</f>
        <v>United States</v>
      </c>
      <c r="J814" t="str">
        <f>VLOOKUP(I814,CountryGeoLoc[],3)</f>
        <v>37.09024</v>
      </c>
      <c r="K814" t="str">
        <f>VLOOKUP(I814,CountryGeoLoc[],4)</f>
        <v>-95.712891</v>
      </c>
    </row>
    <row r="815" spans="1:11" x14ac:dyDescent="0.3">
      <c r="A815" t="s">
        <v>2539</v>
      </c>
      <c r="B815" t="s">
        <v>8</v>
      </c>
      <c r="C815" t="s">
        <v>9</v>
      </c>
      <c r="D815" t="s">
        <v>995</v>
      </c>
      <c r="E815" t="s">
        <v>2540</v>
      </c>
      <c r="F815" t="s">
        <v>2541</v>
      </c>
      <c r="G815" s="2" t="str">
        <f t="shared" si="12"/>
        <v>1967</v>
      </c>
      <c r="H815" t="s">
        <v>13</v>
      </c>
      <c r="I815" t="str">
        <f>VLOOKUP(RawData!H815,PadCountry[],2)</f>
        <v>Kazakhstan</v>
      </c>
      <c r="J815" t="str">
        <f>VLOOKUP(I815,CountryGeoLoc[],3)</f>
        <v>48.019573</v>
      </c>
      <c r="K815" t="str">
        <f>VLOOKUP(I815,CountryGeoLoc[],4)</f>
        <v>66.923684</v>
      </c>
    </row>
    <row r="816" spans="1:11" x14ac:dyDescent="0.3">
      <c r="A816" t="s">
        <v>2542</v>
      </c>
      <c r="B816" t="s">
        <v>8</v>
      </c>
      <c r="C816" t="s">
        <v>9</v>
      </c>
      <c r="D816" t="s">
        <v>1769</v>
      </c>
      <c r="E816" t="s">
        <v>2543</v>
      </c>
      <c r="F816" t="s">
        <v>2544</v>
      </c>
      <c r="G816" s="2" t="str">
        <f t="shared" si="12"/>
        <v>1967</v>
      </c>
      <c r="H816" t="s">
        <v>2323</v>
      </c>
      <c r="I816" t="str">
        <f>VLOOKUP(RawData!H816,PadCountry[],2)</f>
        <v>Kazakhstan</v>
      </c>
      <c r="J816" t="str">
        <f>VLOOKUP(I816,CountryGeoLoc[],3)</f>
        <v>48.019573</v>
      </c>
      <c r="K816" t="str">
        <f>VLOOKUP(I816,CountryGeoLoc[],4)</f>
        <v>66.923684</v>
      </c>
    </row>
    <row r="817" spans="1:11" x14ac:dyDescent="0.3">
      <c r="A817" t="s">
        <v>2545</v>
      </c>
      <c r="B817" t="s">
        <v>8</v>
      </c>
      <c r="C817" t="s">
        <v>117</v>
      </c>
      <c r="D817" t="s">
        <v>2050</v>
      </c>
      <c r="E817" t="s">
        <v>2546</v>
      </c>
      <c r="F817" t="s">
        <v>2547</v>
      </c>
      <c r="G817" s="2" t="str">
        <f t="shared" si="12"/>
        <v>1967</v>
      </c>
      <c r="H817" t="s">
        <v>914</v>
      </c>
      <c r="I817" t="str">
        <f>VLOOKUP(RawData!H817,PadCountry[],2)</f>
        <v>United States</v>
      </c>
      <c r="J817" t="str">
        <f>VLOOKUP(I817,CountryGeoLoc[],3)</f>
        <v>37.09024</v>
      </c>
      <c r="K817" t="str">
        <f>VLOOKUP(I817,CountryGeoLoc[],4)</f>
        <v>-95.712891</v>
      </c>
    </row>
    <row r="818" spans="1:11" x14ac:dyDescent="0.3">
      <c r="A818" t="s">
        <v>2548</v>
      </c>
      <c r="B818" t="s">
        <v>8</v>
      </c>
      <c r="C818" t="s">
        <v>9</v>
      </c>
      <c r="D818" t="s">
        <v>1769</v>
      </c>
      <c r="E818" t="s">
        <v>2549</v>
      </c>
      <c r="F818" t="s">
        <v>2550</v>
      </c>
      <c r="G818" s="2" t="str">
        <f t="shared" si="12"/>
        <v>1967</v>
      </c>
      <c r="H818" t="s">
        <v>2110</v>
      </c>
      <c r="I818" t="str">
        <f>VLOOKUP(RawData!H818,PadCountry[],2)</f>
        <v>Kazakhstan</v>
      </c>
      <c r="J818" t="str">
        <f>VLOOKUP(I818,CountryGeoLoc[],3)</f>
        <v>48.019573</v>
      </c>
      <c r="K818" t="str">
        <f>VLOOKUP(I818,CountryGeoLoc[],4)</f>
        <v>66.923684</v>
      </c>
    </row>
    <row r="819" spans="1:11" x14ac:dyDescent="0.3">
      <c r="A819" t="s">
        <v>2551</v>
      </c>
      <c r="B819" t="s">
        <v>8</v>
      </c>
      <c r="C819" t="s">
        <v>117</v>
      </c>
      <c r="D819" t="s">
        <v>1784</v>
      </c>
      <c r="E819" t="s">
        <v>2552</v>
      </c>
      <c r="F819" t="s">
        <v>2553</v>
      </c>
      <c r="G819" s="2" t="str">
        <f t="shared" si="12"/>
        <v>1967</v>
      </c>
      <c r="H819" t="s">
        <v>573</v>
      </c>
      <c r="I819" t="str">
        <f>VLOOKUP(RawData!H819,PadCountry[],2)</f>
        <v>United States</v>
      </c>
      <c r="J819" t="str">
        <f>VLOOKUP(I819,CountryGeoLoc[],3)</f>
        <v>37.09024</v>
      </c>
      <c r="K819" t="str">
        <f>VLOOKUP(I819,CountryGeoLoc[],4)</f>
        <v>-95.712891</v>
      </c>
    </row>
    <row r="820" spans="1:11" x14ac:dyDescent="0.3">
      <c r="A820" t="s">
        <v>2554</v>
      </c>
      <c r="B820" t="s">
        <v>8</v>
      </c>
      <c r="C820" t="s">
        <v>9</v>
      </c>
      <c r="D820" t="s">
        <v>995</v>
      </c>
      <c r="E820" t="s">
        <v>2555</v>
      </c>
      <c r="F820" t="s">
        <v>2556</v>
      </c>
      <c r="G820" s="2" t="str">
        <f t="shared" si="12"/>
        <v>1967</v>
      </c>
      <c r="H820" t="s">
        <v>1882</v>
      </c>
      <c r="I820" t="str">
        <f>VLOOKUP(RawData!H820,PadCountry[],2)</f>
        <v>Russia</v>
      </c>
      <c r="J820" t="str">
        <f>VLOOKUP(I820,CountryGeoLoc[],3)</f>
        <v>61.52401</v>
      </c>
      <c r="K820" t="str">
        <f>VLOOKUP(I820,CountryGeoLoc[],4)</f>
        <v>105.318756</v>
      </c>
    </row>
    <row r="821" spans="1:11" x14ac:dyDescent="0.3">
      <c r="A821" t="s">
        <v>2557</v>
      </c>
      <c r="B821" t="s">
        <v>18</v>
      </c>
      <c r="C821" t="s">
        <v>9</v>
      </c>
      <c r="D821" t="s">
        <v>2391</v>
      </c>
      <c r="E821" t="s">
        <v>2558</v>
      </c>
      <c r="F821" t="s">
        <v>2559</v>
      </c>
      <c r="G821" s="2" t="str">
        <f t="shared" si="12"/>
        <v>1967</v>
      </c>
      <c r="H821" t="s">
        <v>2394</v>
      </c>
      <c r="I821" t="str">
        <f>VLOOKUP(RawData!H821,PadCountry[],2)</f>
        <v>Russia</v>
      </c>
      <c r="J821" t="str">
        <f>VLOOKUP(I821,CountryGeoLoc[],3)</f>
        <v>61.52401</v>
      </c>
      <c r="K821" t="str">
        <f>VLOOKUP(I821,CountryGeoLoc[],4)</f>
        <v>105.318756</v>
      </c>
    </row>
    <row r="822" spans="1:11" x14ac:dyDescent="0.3">
      <c r="A822" t="s">
        <v>2560</v>
      </c>
      <c r="B822" t="s">
        <v>18</v>
      </c>
      <c r="C822" t="s">
        <v>9</v>
      </c>
      <c r="D822" t="s">
        <v>2305</v>
      </c>
      <c r="E822" t="s">
        <v>357</v>
      </c>
      <c r="F822" t="s">
        <v>2561</v>
      </c>
      <c r="G822" s="2" t="str">
        <f t="shared" si="12"/>
        <v>1967</v>
      </c>
      <c r="H822" t="s">
        <v>1587</v>
      </c>
      <c r="I822" t="str">
        <f>VLOOKUP(RawData!H822,PadCountry[],2)</f>
        <v>Kazakhstan</v>
      </c>
      <c r="J822" t="str">
        <f>VLOOKUP(I822,CountryGeoLoc[],3)</f>
        <v>48.019573</v>
      </c>
      <c r="K822" t="str">
        <f>VLOOKUP(I822,CountryGeoLoc[],4)</f>
        <v>66.923684</v>
      </c>
    </row>
    <row r="823" spans="1:11" x14ac:dyDescent="0.3">
      <c r="A823" t="s">
        <v>2562</v>
      </c>
      <c r="B823" t="s">
        <v>8</v>
      </c>
      <c r="C823" t="s">
        <v>117</v>
      </c>
      <c r="D823" t="s">
        <v>2016</v>
      </c>
      <c r="E823" t="s">
        <v>2563</v>
      </c>
      <c r="F823" t="s">
        <v>2564</v>
      </c>
      <c r="G823" s="2" t="str">
        <f t="shared" si="12"/>
        <v>1967</v>
      </c>
      <c r="H823" t="s">
        <v>229</v>
      </c>
      <c r="I823" t="str">
        <f>VLOOKUP(RawData!H823,PadCountry[],2)</f>
        <v>United States</v>
      </c>
      <c r="J823" t="str">
        <f>VLOOKUP(I823,CountryGeoLoc[],3)</f>
        <v>37.09024</v>
      </c>
      <c r="K823" t="str">
        <f>VLOOKUP(I823,CountryGeoLoc[],4)</f>
        <v>-95.712891</v>
      </c>
    </row>
    <row r="824" spans="1:11" x14ac:dyDescent="0.3">
      <c r="A824" t="s">
        <v>2565</v>
      </c>
      <c r="B824" t="s">
        <v>8</v>
      </c>
      <c r="C824" t="s">
        <v>9</v>
      </c>
      <c r="D824" t="s">
        <v>297</v>
      </c>
      <c r="E824" t="s">
        <v>2566</v>
      </c>
      <c r="F824" t="s">
        <v>2567</v>
      </c>
      <c r="G824" s="2" t="str">
        <f t="shared" si="12"/>
        <v>1967</v>
      </c>
      <c r="H824" t="s">
        <v>13</v>
      </c>
      <c r="I824" t="str">
        <f>VLOOKUP(RawData!H824,PadCountry[],2)</f>
        <v>Kazakhstan</v>
      </c>
      <c r="J824" t="str">
        <f>VLOOKUP(I824,CountryGeoLoc[],3)</f>
        <v>48.019573</v>
      </c>
      <c r="K824" t="str">
        <f>VLOOKUP(I824,CountryGeoLoc[],4)</f>
        <v>66.923684</v>
      </c>
    </row>
    <row r="825" spans="1:11" x14ac:dyDescent="0.3">
      <c r="A825" t="s">
        <v>2568</v>
      </c>
      <c r="B825" t="s">
        <v>8</v>
      </c>
      <c r="C825" t="s">
        <v>117</v>
      </c>
      <c r="D825" t="s">
        <v>2097</v>
      </c>
      <c r="E825" t="s">
        <v>2569</v>
      </c>
      <c r="F825" t="s">
        <v>2570</v>
      </c>
      <c r="G825" s="2" t="str">
        <f t="shared" si="12"/>
        <v>1967</v>
      </c>
      <c r="H825" t="s">
        <v>2465</v>
      </c>
      <c r="I825" t="str">
        <f>VLOOKUP(RawData!H825,PadCountry[],2)</f>
        <v>United States</v>
      </c>
      <c r="J825" t="str">
        <f>VLOOKUP(I825,CountryGeoLoc[],3)</f>
        <v>37.09024</v>
      </c>
      <c r="K825" t="str">
        <f>VLOOKUP(I825,CountryGeoLoc[],4)</f>
        <v>-95.712891</v>
      </c>
    </row>
    <row r="826" spans="1:11" x14ac:dyDescent="0.3">
      <c r="A826" t="s">
        <v>2571</v>
      </c>
      <c r="B826" t="s">
        <v>8</v>
      </c>
      <c r="C826" t="s">
        <v>9</v>
      </c>
      <c r="D826" t="s">
        <v>995</v>
      </c>
      <c r="E826" t="s">
        <v>2572</v>
      </c>
      <c r="F826" t="s">
        <v>2573</v>
      </c>
      <c r="G826" s="2" t="str">
        <f t="shared" si="12"/>
        <v>1967</v>
      </c>
      <c r="H826" t="s">
        <v>1882</v>
      </c>
      <c r="I826" t="str">
        <f>VLOOKUP(RawData!H826,PadCountry[],2)</f>
        <v>Russia</v>
      </c>
      <c r="J826" t="str">
        <f>VLOOKUP(I826,CountryGeoLoc[],3)</f>
        <v>61.52401</v>
      </c>
      <c r="K826" t="str">
        <f>VLOOKUP(I826,CountryGeoLoc[],4)</f>
        <v>105.318756</v>
      </c>
    </row>
    <row r="827" spans="1:11" x14ac:dyDescent="0.3">
      <c r="A827" t="s">
        <v>2574</v>
      </c>
      <c r="B827" t="s">
        <v>8</v>
      </c>
      <c r="C827" t="s">
        <v>9</v>
      </c>
      <c r="D827" t="s">
        <v>995</v>
      </c>
      <c r="E827" t="s">
        <v>2575</v>
      </c>
      <c r="F827" t="s">
        <v>2576</v>
      </c>
      <c r="G827" s="2" t="str">
        <f t="shared" si="12"/>
        <v>1967</v>
      </c>
      <c r="H827" t="s">
        <v>987</v>
      </c>
      <c r="I827" t="str">
        <f>VLOOKUP(RawData!H827,PadCountry[],2)</f>
        <v>Kazakhstan</v>
      </c>
      <c r="J827" t="str">
        <f>VLOOKUP(I827,CountryGeoLoc[],3)</f>
        <v>48.019573</v>
      </c>
      <c r="K827" t="str">
        <f>VLOOKUP(I827,CountryGeoLoc[],4)</f>
        <v>66.923684</v>
      </c>
    </row>
    <row r="828" spans="1:11" x14ac:dyDescent="0.3">
      <c r="A828" t="s">
        <v>2577</v>
      </c>
      <c r="B828" t="s">
        <v>8</v>
      </c>
      <c r="C828" t="s">
        <v>117</v>
      </c>
      <c r="D828" t="s">
        <v>636</v>
      </c>
      <c r="E828" t="s">
        <v>2578</v>
      </c>
      <c r="F828" t="s">
        <v>2579</v>
      </c>
      <c r="G828" s="2" t="str">
        <f t="shared" si="12"/>
        <v>1967</v>
      </c>
      <c r="H828" t="s">
        <v>639</v>
      </c>
      <c r="I828" t="str">
        <f>VLOOKUP(RawData!H828,PadCountry[],2)</f>
        <v>United States</v>
      </c>
      <c r="J828" t="str">
        <f>VLOOKUP(I828,CountryGeoLoc[],3)</f>
        <v>37.09024</v>
      </c>
      <c r="K828" t="str">
        <f>VLOOKUP(I828,CountryGeoLoc[],4)</f>
        <v>-95.712891</v>
      </c>
    </row>
    <row r="829" spans="1:11" x14ac:dyDescent="0.3">
      <c r="A829" t="s">
        <v>2580</v>
      </c>
      <c r="B829" t="s">
        <v>8</v>
      </c>
      <c r="C829" t="s">
        <v>9</v>
      </c>
      <c r="D829" t="s">
        <v>1769</v>
      </c>
      <c r="E829" t="s">
        <v>2581</v>
      </c>
      <c r="F829" t="s">
        <v>2582</v>
      </c>
      <c r="G829" s="2" t="str">
        <f t="shared" si="12"/>
        <v>1967</v>
      </c>
      <c r="H829" t="s">
        <v>2323</v>
      </c>
      <c r="I829" t="str">
        <f>VLOOKUP(RawData!H829,PadCountry[],2)</f>
        <v>Kazakhstan</v>
      </c>
      <c r="J829" t="str">
        <f>VLOOKUP(I829,CountryGeoLoc[],3)</f>
        <v>48.019573</v>
      </c>
      <c r="K829" t="str">
        <f>VLOOKUP(I829,CountryGeoLoc[],4)</f>
        <v>66.923684</v>
      </c>
    </row>
    <row r="830" spans="1:11" x14ac:dyDescent="0.3">
      <c r="A830" t="s">
        <v>2583</v>
      </c>
      <c r="B830" t="s">
        <v>8</v>
      </c>
      <c r="C830" t="s">
        <v>117</v>
      </c>
      <c r="D830" t="s">
        <v>1971</v>
      </c>
      <c r="E830" t="s">
        <v>2584</v>
      </c>
      <c r="F830" t="s">
        <v>2585</v>
      </c>
      <c r="G830" s="2" t="str">
        <f t="shared" si="12"/>
        <v>1967</v>
      </c>
      <c r="H830" t="s">
        <v>229</v>
      </c>
      <c r="I830" t="str">
        <f>VLOOKUP(RawData!H830,PadCountry[],2)</f>
        <v>United States</v>
      </c>
      <c r="J830" t="str">
        <f>VLOOKUP(I830,CountryGeoLoc[],3)</f>
        <v>37.09024</v>
      </c>
      <c r="K830" t="str">
        <f>VLOOKUP(I830,CountryGeoLoc[],4)</f>
        <v>-95.712891</v>
      </c>
    </row>
    <row r="831" spans="1:11" x14ac:dyDescent="0.3">
      <c r="A831" t="s">
        <v>2586</v>
      </c>
      <c r="B831" t="s">
        <v>8</v>
      </c>
      <c r="C831" t="s">
        <v>100</v>
      </c>
      <c r="D831" t="s">
        <v>1613</v>
      </c>
      <c r="E831" t="s">
        <v>2587</v>
      </c>
      <c r="F831" t="s">
        <v>2588</v>
      </c>
      <c r="G831" s="2" t="str">
        <f t="shared" si="12"/>
        <v>1967</v>
      </c>
      <c r="H831" t="s">
        <v>1359</v>
      </c>
      <c r="I831" t="str">
        <f>VLOOKUP(RawData!H831,PadCountry[],2)</f>
        <v>United States</v>
      </c>
      <c r="J831" t="str">
        <f>VLOOKUP(I831,CountryGeoLoc[],3)</f>
        <v>37.09024</v>
      </c>
      <c r="K831" t="str">
        <f>VLOOKUP(I831,CountryGeoLoc[],4)</f>
        <v>-95.712891</v>
      </c>
    </row>
    <row r="832" spans="1:11" x14ac:dyDescent="0.3">
      <c r="A832" t="s">
        <v>2589</v>
      </c>
      <c r="B832" t="s">
        <v>8</v>
      </c>
      <c r="C832" t="s">
        <v>9</v>
      </c>
      <c r="D832" t="s">
        <v>297</v>
      </c>
      <c r="E832" t="s">
        <v>2590</v>
      </c>
      <c r="F832" t="s">
        <v>2591</v>
      </c>
      <c r="G832" s="2" t="str">
        <f t="shared" si="12"/>
        <v>1967</v>
      </c>
      <c r="H832" t="s">
        <v>13</v>
      </c>
      <c r="I832" t="str">
        <f>VLOOKUP(RawData!H832,PadCountry[],2)</f>
        <v>Kazakhstan</v>
      </c>
      <c r="J832" t="str">
        <f>VLOOKUP(I832,CountryGeoLoc[],3)</f>
        <v>48.019573</v>
      </c>
      <c r="K832" t="str">
        <f>VLOOKUP(I832,CountryGeoLoc[],4)</f>
        <v>66.923684</v>
      </c>
    </row>
    <row r="833" spans="1:11" x14ac:dyDescent="0.3">
      <c r="A833" t="s">
        <v>2592</v>
      </c>
      <c r="B833" t="s">
        <v>8</v>
      </c>
      <c r="C833" t="s">
        <v>9</v>
      </c>
      <c r="D833" t="s">
        <v>1243</v>
      </c>
      <c r="E833" t="s">
        <v>2593</v>
      </c>
      <c r="F833" t="s">
        <v>2594</v>
      </c>
      <c r="G833" s="2" t="str">
        <f t="shared" si="12"/>
        <v>1967</v>
      </c>
      <c r="H833" t="s">
        <v>1882</v>
      </c>
      <c r="I833" t="str">
        <f>VLOOKUP(RawData!H833,PadCountry[],2)</f>
        <v>Russia</v>
      </c>
      <c r="J833" t="str">
        <f>VLOOKUP(I833,CountryGeoLoc[],3)</f>
        <v>61.52401</v>
      </c>
      <c r="K833" t="str">
        <f>VLOOKUP(I833,CountryGeoLoc[],4)</f>
        <v>105.318756</v>
      </c>
    </row>
    <row r="834" spans="1:11" x14ac:dyDescent="0.3">
      <c r="A834" t="s">
        <v>2595</v>
      </c>
      <c r="B834" t="s">
        <v>8</v>
      </c>
      <c r="C834" t="s">
        <v>117</v>
      </c>
      <c r="D834" t="s">
        <v>2050</v>
      </c>
      <c r="E834" t="s">
        <v>2596</v>
      </c>
      <c r="F834" t="s">
        <v>2597</v>
      </c>
      <c r="G834" s="2" t="str">
        <f t="shared" si="12"/>
        <v>1967</v>
      </c>
      <c r="H834" t="s">
        <v>914</v>
      </c>
      <c r="I834" t="str">
        <f>VLOOKUP(RawData!H834,PadCountry[],2)</f>
        <v>United States</v>
      </c>
      <c r="J834" t="str">
        <f>VLOOKUP(I834,CountryGeoLoc[],3)</f>
        <v>37.09024</v>
      </c>
      <c r="K834" t="str">
        <f>VLOOKUP(I834,CountryGeoLoc[],4)</f>
        <v>-95.712891</v>
      </c>
    </row>
    <row r="835" spans="1:11" x14ac:dyDescent="0.3">
      <c r="A835" t="s">
        <v>2598</v>
      </c>
      <c r="B835" t="s">
        <v>8</v>
      </c>
      <c r="C835" t="s">
        <v>9</v>
      </c>
      <c r="D835" t="s">
        <v>2599</v>
      </c>
      <c r="E835" t="s">
        <v>2600</v>
      </c>
      <c r="F835" t="s">
        <v>2601</v>
      </c>
      <c r="G835" s="2" t="str">
        <f t="shared" ref="G835:G898" si="13">MID(F835,7,4)</f>
        <v>1967</v>
      </c>
      <c r="H835" t="s">
        <v>2602</v>
      </c>
      <c r="I835" t="str">
        <f>VLOOKUP(RawData!H835,PadCountry[],2)</f>
        <v>Kazakhstan</v>
      </c>
      <c r="J835" t="str">
        <f>VLOOKUP(I835,CountryGeoLoc[],3)</f>
        <v>48.019573</v>
      </c>
      <c r="K835" t="str">
        <f>VLOOKUP(I835,CountryGeoLoc[],4)</f>
        <v>66.923684</v>
      </c>
    </row>
    <row r="836" spans="1:11" x14ac:dyDescent="0.3">
      <c r="A836" t="s">
        <v>2603</v>
      </c>
      <c r="B836" t="s">
        <v>8</v>
      </c>
      <c r="C836" t="s">
        <v>9</v>
      </c>
      <c r="D836" t="s">
        <v>2191</v>
      </c>
      <c r="E836" t="s">
        <v>357</v>
      </c>
      <c r="F836" t="s">
        <v>2604</v>
      </c>
      <c r="G836" s="2" t="str">
        <f t="shared" si="13"/>
        <v>1967</v>
      </c>
      <c r="H836" t="s">
        <v>987</v>
      </c>
      <c r="I836" t="str">
        <f>VLOOKUP(RawData!H836,PadCountry[],2)</f>
        <v>Kazakhstan</v>
      </c>
      <c r="J836" t="str">
        <f>VLOOKUP(I836,CountryGeoLoc[],3)</f>
        <v>48.019573</v>
      </c>
      <c r="K836" t="str">
        <f>VLOOKUP(I836,CountryGeoLoc[],4)</f>
        <v>66.923684</v>
      </c>
    </row>
    <row r="837" spans="1:11" x14ac:dyDescent="0.3">
      <c r="A837" t="s">
        <v>2605</v>
      </c>
      <c r="B837" t="s">
        <v>8</v>
      </c>
      <c r="C837" t="s">
        <v>9</v>
      </c>
      <c r="D837" t="s">
        <v>1769</v>
      </c>
      <c r="E837" t="s">
        <v>2606</v>
      </c>
      <c r="F837" t="s">
        <v>2607</v>
      </c>
      <c r="G837" s="2" t="str">
        <f t="shared" si="13"/>
        <v>1967</v>
      </c>
      <c r="H837" t="s">
        <v>2110</v>
      </c>
      <c r="I837" t="str">
        <f>VLOOKUP(RawData!H837,PadCountry[],2)</f>
        <v>Kazakhstan</v>
      </c>
      <c r="J837" t="str">
        <f>VLOOKUP(I837,CountryGeoLoc[],3)</f>
        <v>48.019573</v>
      </c>
      <c r="K837" t="str">
        <f>VLOOKUP(I837,CountryGeoLoc[],4)</f>
        <v>66.923684</v>
      </c>
    </row>
    <row r="838" spans="1:11" x14ac:dyDescent="0.3">
      <c r="A838" t="s">
        <v>2608</v>
      </c>
      <c r="B838" t="s">
        <v>8</v>
      </c>
      <c r="C838" t="s">
        <v>9</v>
      </c>
      <c r="D838" t="s">
        <v>2191</v>
      </c>
      <c r="E838" t="s">
        <v>357</v>
      </c>
      <c r="F838" t="s">
        <v>2609</v>
      </c>
      <c r="G838" s="2" t="str">
        <f t="shared" si="13"/>
        <v>1967</v>
      </c>
      <c r="H838" t="s">
        <v>13</v>
      </c>
      <c r="I838" t="str">
        <f>VLOOKUP(RawData!H838,PadCountry[],2)</f>
        <v>Kazakhstan</v>
      </c>
      <c r="J838" t="str">
        <f>VLOOKUP(I838,CountryGeoLoc[],3)</f>
        <v>48.019573</v>
      </c>
      <c r="K838" t="str">
        <f>VLOOKUP(I838,CountryGeoLoc[],4)</f>
        <v>66.923684</v>
      </c>
    </row>
    <row r="839" spans="1:11" x14ac:dyDescent="0.3">
      <c r="A839" t="s">
        <v>2610</v>
      </c>
      <c r="B839" t="s">
        <v>8</v>
      </c>
      <c r="C839" t="s">
        <v>9</v>
      </c>
      <c r="D839" t="s">
        <v>2391</v>
      </c>
      <c r="E839" t="s">
        <v>2611</v>
      </c>
      <c r="F839" t="s">
        <v>2612</v>
      </c>
      <c r="G839" s="2" t="str">
        <f t="shared" si="13"/>
        <v>1967</v>
      </c>
      <c r="H839" t="s">
        <v>2394</v>
      </c>
      <c r="I839" t="str">
        <f>VLOOKUP(RawData!H839,PadCountry[],2)</f>
        <v>Russia</v>
      </c>
      <c r="J839" t="str">
        <f>VLOOKUP(I839,CountryGeoLoc[],3)</f>
        <v>61.52401</v>
      </c>
      <c r="K839" t="str">
        <f>VLOOKUP(I839,CountryGeoLoc[],4)</f>
        <v>105.318756</v>
      </c>
    </row>
    <row r="840" spans="1:11" x14ac:dyDescent="0.3">
      <c r="A840" t="s">
        <v>2613</v>
      </c>
      <c r="B840" t="s">
        <v>8</v>
      </c>
      <c r="C840" t="s">
        <v>117</v>
      </c>
      <c r="D840" t="s">
        <v>2060</v>
      </c>
      <c r="E840" t="s">
        <v>2614</v>
      </c>
      <c r="F840" t="s">
        <v>2615</v>
      </c>
      <c r="G840" s="2" t="str">
        <f t="shared" si="13"/>
        <v>1967</v>
      </c>
      <c r="H840" t="s">
        <v>139</v>
      </c>
      <c r="I840" t="str">
        <f>VLOOKUP(RawData!H840,PadCountry[],2)</f>
        <v>United States</v>
      </c>
      <c r="J840" t="str">
        <f>VLOOKUP(I840,CountryGeoLoc[],3)</f>
        <v>37.09024</v>
      </c>
      <c r="K840" t="str">
        <f>VLOOKUP(I840,CountryGeoLoc[],4)</f>
        <v>-95.712891</v>
      </c>
    </row>
    <row r="841" spans="1:11" x14ac:dyDescent="0.3">
      <c r="A841" t="s">
        <v>2616</v>
      </c>
      <c r="B841" t="s">
        <v>8</v>
      </c>
      <c r="C841" t="s">
        <v>9</v>
      </c>
      <c r="D841" t="s">
        <v>995</v>
      </c>
      <c r="E841" t="s">
        <v>2617</v>
      </c>
      <c r="F841" t="s">
        <v>2618</v>
      </c>
      <c r="G841" s="2" t="str">
        <f t="shared" si="13"/>
        <v>1967</v>
      </c>
      <c r="H841" t="s">
        <v>1882</v>
      </c>
      <c r="I841" t="str">
        <f>VLOOKUP(RawData!H841,PadCountry[],2)</f>
        <v>Russia</v>
      </c>
      <c r="J841" t="str">
        <f>VLOOKUP(I841,CountryGeoLoc[],3)</f>
        <v>61.52401</v>
      </c>
      <c r="K841" t="str">
        <f>VLOOKUP(I841,CountryGeoLoc[],4)</f>
        <v>105.318756</v>
      </c>
    </row>
    <row r="842" spans="1:11" x14ac:dyDescent="0.3">
      <c r="A842" t="s">
        <v>2619</v>
      </c>
      <c r="B842" t="s">
        <v>8</v>
      </c>
      <c r="C842" t="s">
        <v>117</v>
      </c>
      <c r="D842" t="s">
        <v>1210</v>
      </c>
      <c r="E842" t="s">
        <v>2620</v>
      </c>
      <c r="F842" t="s">
        <v>2621</v>
      </c>
      <c r="G842" s="2" t="str">
        <f t="shared" si="13"/>
        <v>1967</v>
      </c>
      <c r="H842" t="s">
        <v>287</v>
      </c>
      <c r="I842" t="str">
        <f>VLOOKUP(RawData!H842,PadCountry[],2)</f>
        <v>United States</v>
      </c>
      <c r="J842" t="str">
        <f>VLOOKUP(I842,CountryGeoLoc[],3)</f>
        <v>37.09024</v>
      </c>
      <c r="K842" t="str">
        <f>VLOOKUP(I842,CountryGeoLoc[],4)</f>
        <v>-95.712891</v>
      </c>
    </row>
    <row r="843" spans="1:11" x14ac:dyDescent="0.3">
      <c r="A843" t="s">
        <v>2622</v>
      </c>
      <c r="B843" t="s">
        <v>8</v>
      </c>
      <c r="C843" t="s">
        <v>117</v>
      </c>
      <c r="D843" t="s">
        <v>2527</v>
      </c>
      <c r="E843" t="s">
        <v>2623</v>
      </c>
      <c r="F843" t="s">
        <v>2624</v>
      </c>
      <c r="G843" s="2" t="str">
        <f t="shared" si="13"/>
        <v>1967</v>
      </c>
      <c r="H843" t="s">
        <v>1623</v>
      </c>
      <c r="I843" t="str">
        <f>VLOOKUP(RawData!H843,PadCountry[],2)</f>
        <v>United States</v>
      </c>
      <c r="J843" t="str">
        <f>VLOOKUP(I843,CountryGeoLoc[],3)</f>
        <v>37.09024</v>
      </c>
      <c r="K843" t="str">
        <f>VLOOKUP(I843,CountryGeoLoc[],4)</f>
        <v>-95.712891</v>
      </c>
    </row>
    <row r="844" spans="1:11" x14ac:dyDescent="0.3">
      <c r="A844" t="s">
        <v>2625</v>
      </c>
      <c r="B844" t="s">
        <v>8</v>
      </c>
      <c r="C844" t="s">
        <v>100</v>
      </c>
      <c r="D844" t="s">
        <v>2626</v>
      </c>
      <c r="E844" t="s">
        <v>2627</v>
      </c>
      <c r="F844" t="s">
        <v>2628</v>
      </c>
      <c r="G844" s="2" t="str">
        <f t="shared" si="13"/>
        <v>1967</v>
      </c>
      <c r="H844" t="s">
        <v>2629</v>
      </c>
      <c r="I844" t="str">
        <f>VLOOKUP(RawData!H844,PadCountry[],2)</f>
        <v>United States</v>
      </c>
      <c r="J844" t="str">
        <f>VLOOKUP(I844,CountryGeoLoc[],3)</f>
        <v>37.09024</v>
      </c>
      <c r="K844" t="str">
        <f>VLOOKUP(I844,CountryGeoLoc[],4)</f>
        <v>-95.712891</v>
      </c>
    </row>
    <row r="845" spans="1:11" x14ac:dyDescent="0.3">
      <c r="A845" t="s">
        <v>2630</v>
      </c>
      <c r="B845" t="s">
        <v>8</v>
      </c>
      <c r="C845" t="s">
        <v>117</v>
      </c>
      <c r="D845" t="s">
        <v>2016</v>
      </c>
      <c r="E845" t="s">
        <v>2631</v>
      </c>
      <c r="F845" t="s">
        <v>2632</v>
      </c>
      <c r="G845" s="2" t="str">
        <f t="shared" si="13"/>
        <v>1967</v>
      </c>
      <c r="H845" t="s">
        <v>422</v>
      </c>
      <c r="I845" t="str">
        <f>VLOOKUP(RawData!H845,PadCountry[],2)</f>
        <v>United States</v>
      </c>
      <c r="J845" t="str">
        <f>VLOOKUP(I845,CountryGeoLoc[],3)</f>
        <v>37.09024</v>
      </c>
      <c r="K845" t="str">
        <f>VLOOKUP(I845,CountryGeoLoc[],4)</f>
        <v>-95.712891</v>
      </c>
    </row>
    <row r="846" spans="1:11" x14ac:dyDescent="0.3">
      <c r="A846" t="s">
        <v>2633</v>
      </c>
      <c r="B846" t="s">
        <v>18</v>
      </c>
      <c r="C846" t="s">
        <v>117</v>
      </c>
      <c r="D846" t="s">
        <v>636</v>
      </c>
      <c r="E846" t="s">
        <v>2634</v>
      </c>
      <c r="F846" t="s">
        <v>2635</v>
      </c>
      <c r="G846" s="2" t="str">
        <f t="shared" si="13"/>
        <v>1967</v>
      </c>
      <c r="H846" t="s">
        <v>639</v>
      </c>
      <c r="I846" t="str">
        <f>VLOOKUP(RawData!H846,PadCountry[],2)</f>
        <v>United States</v>
      </c>
      <c r="J846" t="str">
        <f>VLOOKUP(I846,CountryGeoLoc[],3)</f>
        <v>37.09024</v>
      </c>
      <c r="K846" t="str">
        <f>VLOOKUP(I846,CountryGeoLoc[],4)</f>
        <v>-95.712891</v>
      </c>
    </row>
    <row r="847" spans="1:11" x14ac:dyDescent="0.3">
      <c r="A847" t="s">
        <v>2636</v>
      </c>
      <c r="B847" t="s">
        <v>8</v>
      </c>
      <c r="C847" t="s">
        <v>9</v>
      </c>
      <c r="D847" t="s">
        <v>1695</v>
      </c>
      <c r="E847" t="s">
        <v>2637</v>
      </c>
      <c r="F847" t="s">
        <v>2638</v>
      </c>
      <c r="G847" s="2" t="str">
        <f t="shared" si="13"/>
        <v>1967</v>
      </c>
      <c r="H847" t="s">
        <v>2313</v>
      </c>
      <c r="I847" t="str">
        <f>VLOOKUP(RawData!H847,PadCountry[],2)</f>
        <v>Russia</v>
      </c>
      <c r="J847" t="str">
        <f>VLOOKUP(I847,CountryGeoLoc[],3)</f>
        <v>61.52401</v>
      </c>
      <c r="K847" t="str">
        <f>VLOOKUP(I847,CountryGeoLoc[],4)</f>
        <v>105.318756</v>
      </c>
    </row>
    <row r="848" spans="1:11" x14ac:dyDescent="0.3">
      <c r="A848" t="s">
        <v>2639</v>
      </c>
      <c r="B848" t="s">
        <v>18</v>
      </c>
      <c r="C848" t="s">
        <v>9</v>
      </c>
      <c r="D848" t="s">
        <v>2305</v>
      </c>
      <c r="E848" t="s">
        <v>357</v>
      </c>
      <c r="F848" t="s">
        <v>2640</v>
      </c>
      <c r="G848" s="2" t="str">
        <f t="shared" si="13"/>
        <v>1967</v>
      </c>
      <c r="H848" t="s">
        <v>2641</v>
      </c>
      <c r="I848" t="str">
        <f>VLOOKUP(RawData!H848,PadCountry[],2)</f>
        <v>Kazakhstan</v>
      </c>
      <c r="J848" t="str">
        <f>VLOOKUP(I848,CountryGeoLoc[],3)</f>
        <v>48.019573</v>
      </c>
      <c r="K848" t="str">
        <f>VLOOKUP(I848,CountryGeoLoc[],4)</f>
        <v>66.923684</v>
      </c>
    </row>
    <row r="849" spans="1:11" x14ac:dyDescent="0.3">
      <c r="A849" t="s">
        <v>2642</v>
      </c>
      <c r="B849" t="s">
        <v>8</v>
      </c>
      <c r="C849" t="s">
        <v>9</v>
      </c>
      <c r="D849" t="s">
        <v>2391</v>
      </c>
      <c r="E849" t="s">
        <v>2643</v>
      </c>
      <c r="F849" t="s">
        <v>2644</v>
      </c>
      <c r="G849" s="2" t="str">
        <f t="shared" si="13"/>
        <v>1967</v>
      </c>
      <c r="H849" t="s">
        <v>2394</v>
      </c>
      <c r="I849" t="str">
        <f>VLOOKUP(RawData!H849,PadCountry[],2)</f>
        <v>Russia</v>
      </c>
      <c r="J849" t="str">
        <f>VLOOKUP(I849,CountryGeoLoc[],3)</f>
        <v>61.52401</v>
      </c>
      <c r="K849" t="str">
        <f>VLOOKUP(I849,CountryGeoLoc[],4)</f>
        <v>105.318756</v>
      </c>
    </row>
    <row r="850" spans="1:11" x14ac:dyDescent="0.3">
      <c r="A850" t="s">
        <v>2645</v>
      </c>
      <c r="B850" t="s">
        <v>8</v>
      </c>
      <c r="C850" t="s">
        <v>9</v>
      </c>
      <c r="D850" t="s">
        <v>995</v>
      </c>
      <c r="E850" t="s">
        <v>2646</v>
      </c>
      <c r="F850" t="s">
        <v>2647</v>
      </c>
      <c r="G850" s="2" t="str">
        <f t="shared" si="13"/>
        <v>1967</v>
      </c>
      <c r="H850" t="s">
        <v>1882</v>
      </c>
      <c r="I850" t="str">
        <f>VLOOKUP(RawData!H850,PadCountry[],2)</f>
        <v>Russia</v>
      </c>
      <c r="J850" t="str">
        <f>VLOOKUP(I850,CountryGeoLoc[],3)</f>
        <v>61.52401</v>
      </c>
      <c r="K850" t="str">
        <f>VLOOKUP(I850,CountryGeoLoc[],4)</f>
        <v>105.318756</v>
      </c>
    </row>
    <row r="851" spans="1:11" x14ac:dyDescent="0.3">
      <c r="A851" t="s">
        <v>2648</v>
      </c>
      <c r="B851" t="s">
        <v>8</v>
      </c>
      <c r="C851" t="s">
        <v>2649</v>
      </c>
      <c r="D851" t="s">
        <v>2650</v>
      </c>
      <c r="E851" t="s">
        <v>2651</v>
      </c>
      <c r="F851" t="s">
        <v>2652</v>
      </c>
      <c r="G851" s="2" t="str">
        <f t="shared" si="13"/>
        <v>1967</v>
      </c>
      <c r="H851" t="s">
        <v>2653</v>
      </c>
      <c r="I851" t="str">
        <f>VLOOKUP(RawData!H851,PadCountry[],2)</f>
        <v>Australia</v>
      </c>
      <c r="J851" t="str">
        <f>VLOOKUP(I851,CountryGeoLoc[],3)</f>
        <v>-25.274398</v>
      </c>
      <c r="K851" t="str">
        <f>VLOOKUP(I851,CountryGeoLoc[],4)</f>
        <v>133.775136</v>
      </c>
    </row>
    <row r="852" spans="1:11" x14ac:dyDescent="0.3">
      <c r="A852" t="s">
        <v>2654</v>
      </c>
      <c r="B852" t="s">
        <v>8</v>
      </c>
      <c r="C852" t="s">
        <v>9</v>
      </c>
      <c r="D852" t="s">
        <v>995</v>
      </c>
      <c r="E852" t="s">
        <v>2655</v>
      </c>
      <c r="F852" t="s">
        <v>2656</v>
      </c>
      <c r="G852" s="2" t="str">
        <f t="shared" si="13"/>
        <v>1967</v>
      </c>
      <c r="H852" t="s">
        <v>1882</v>
      </c>
      <c r="I852" t="str">
        <f>VLOOKUP(RawData!H852,PadCountry[],2)</f>
        <v>Russia</v>
      </c>
      <c r="J852" t="str">
        <f>VLOOKUP(I852,CountryGeoLoc[],3)</f>
        <v>61.52401</v>
      </c>
      <c r="K852" t="str">
        <f>VLOOKUP(I852,CountryGeoLoc[],4)</f>
        <v>105.318756</v>
      </c>
    </row>
    <row r="853" spans="1:11" x14ac:dyDescent="0.3">
      <c r="A853" t="s">
        <v>2657</v>
      </c>
      <c r="B853" t="s">
        <v>8</v>
      </c>
      <c r="C853" t="s">
        <v>117</v>
      </c>
      <c r="D853" t="s">
        <v>1613</v>
      </c>
      <c r="E853" t="s">
        <v>2658</v>
      </c>
      <c r="F853" t="s">
        <v>2659</v>
      </c>
      <c r="G853" s="2" t="str">
        <f t="shared" si="13"/>
        <v>1967</v>
      </c>
      <c r="H853" t="s">
        <v>573</v>
      </c>
      <c r="I853" t="str">
        <f>VLOOKUP(RawData!H853,PadCountry[],2)</f>
        <v>United States</v>
      </c>
      <c r="J853" t="str">
        <f>VLOOKUP(I853,CountryGeoLoc[],3)</f>
        <v>37.09024</v>
      </c>
      <c r="K853" t="str">
        <f>VLOOKUP(I853,CountryGeoLoc[],4)</f>
        <v>-95.712891</v>
      </c>
    </row>
    <row r="854" spans="1:11" x14ac:dyDescent="0.3">
      <c r="A854" t="s">
        <v>2660</v>
      </c>
      <c r="B854" t="s">
        <v>8</v>
      </c>
      <c r="C854" t="s">
        <v>117</v>
      </c>
      <c r="D854" t="s">
        <v>2050</v>
      </c>
      <c r="E854" t="s">
        <v>2661</v>
      </c>
      <c r="F854" t="s">
        <v>2662</v>
      </c>
      <c r="G854" s="2" t="str">
        <f t="shared" si="13"/>
        <v>1967</v>
      </c>
      <c r="H854" t="s">
        <v>914</v>
      </c>
      <c r="I854" t="str">
        <f>VLOOKUP(RawData!H854,PadCountry[],2)</f>
        <v>United States</v>
      </c>
      <c r="J854" t="str">
        <f>VLOOKUP(I854,CountryGeoLoc[],3)</f>
        <v>37.09024</v>
      </c>
      <c r="K854" t="str">
        <f>VLOOKUP(I854,CountryGeoLoc[],4)</f>
        <v>-95.712891</v>
      </c>
    </row>
    <row r="855" spans="1:11" x14ac:dyDescent="0.3">
      <c r="A855" t="s">
        <v>2663</v>
      </c>
      <c r="B855" t="s">
        <v>8</v>
      </c>
      <c r="C855" t="s">
        <v>117</v>
      </c>
      <c r="D855" t="s">
        <v>2060</v>
      </c>
      <c r="E855" t="s">
        <v>2664</v>
      </c>
      <c r="F855" t="s">
        <v>2665</v>
      </c>
      <c r="G855" s="2" t="str">
        <f t="shared" si="13"/>
        <v>1967</v>
      </c>
      <c r="H855" t="s">
        <v>121</v>
      </c>
      <c r="I855" t="str">
        <f>VLOOKUP(RawData!H855,PadCountry[],2)</f>
        <v>United States</v>
      </c>
      <c r="J855" t="str">
        <f>VLOOKUP(I855,CountryGeoLoc[],3)</f>
        <v>37.09024</v>
      </c>
      <c r="K855" t="str">
        <f>VLOOKUP(I855,CountryGeoLoc[],4)</f>
        <v>-95.712891</v>
      </c>
    </row>
    <row r="856" spans="1:11" x14ac:dyDescent="0.3">
      <c r="A856" t="s">
        <v>2666</v>
      </c>
      <c r="B856" t="s">
        <v>8</v>
      </c>
      <c r="C856" t="s">
        <v>117</v>
      </c>
      <c r="D856" t="s">
        <v>2016</v>
      </c>
      <c r="E856" t="s">
        <v>2667</v>
      </c>
      <c r="F856" t="s">
        <v>2668</v>
      </c>
      <c r="G856" s="2" t="str">
        <f t="shared" si="13"/>
        <v>1967</v>
      </c>
      <c r="H856" t="s">
        <v>229</v>
      </c>
      <c r="I856" t="str">
        <f>VLOOKUP(RawData!H856,PadCountry[],2)</f>
        <v>United States</v>
      </c>
      <c r="J856" t="str">
        <f>VLOOKUP(I856,CountryGeoLoc[],3)</f>
        <v>37.09024</v>
      </c>
      <c r="K856" t="str">
        <f>VLOOKUP(I856,CountryGeoLoc[],4)</f>
        <v>-95.712891</v>
      </c>
    </row>
    <row r="857" spans="1:11" x14ac:dyDescent="0.3">
      <c r="A857" t="s">
        <v>2669</v>
      </c>
      <c r="B857" t="s">
        <v>8</v>
      </c>
      <c r="C857" t="s">
        <v>9</v>
      </c>
      <c r="D857" t="s">
        <v>995</v>
      </c>
      <c r="E857" t="s">
        <v>2670</v>
      </c>
      <c r="F857" t="s">
        <v>2671</v>
      </c>
      <c r="G857" s="2" t="str">
        <f t="shared" si="13"/>
        <v>1967</v>
      </c>
      <c r="H857" t="s">
        <v>1882</v>
      </c>
      <c r="I857" t="str">
        <f>VLOOKUP(RawData!H857,PadCountry[],2)</f>
        <v>Russia</v>
      </c>
      <c r="J857" t="str">
        <f>VLOOKUP(I857,CountryGeoLoc[],3)</f>
        <v>61.52401</v>
      </c>
      <c r="K857" t="str">
        <f>VLOOKUP(I857,CountryGeoLoc[],4)</f>
        <v>105.318756</v>
      </c>
    </row>
    <row r="858" spans="1:11" x14ac:dyDescent="0.3">
      <c r="A858" t="s">
        <v>2672</v>
      </c>
      <c r="B858" t="s">
        <v>8</v>
      </c>
      <c r="C858" t="s">
        <v>9</v>
      </c>
      <c r="D858" t="s">
        <v>481</v>
      </c>
      <c r="E858" t="s">
        <v>2673</v>
      </c>
      <c r="F858" t="s">
        <v>2674</v>
      </c>
      <c r="G858" s="2" t="str">
        <f t="shared" si="13"/>
        <v>1967</v>
      </c>
      <c r="H858" t="s">
        <v>1336</v>
      </c>
      <c r="I858" t="str">
        <f>VLOOKUP(RawData!H858,PadCountry[],2)</f>
        <v>Russia</v>
      </c>
      <c r="J858" t="str">
        <f>VLOOKUP(I858,CountryGeoLoc[],3)</f>
        <v>61.52401</v>
      </c>
      <c r="K858" t="str">
        <f>VLOOKUP(I858,CountryGeoLoc[],4)</f>
        <v>105.318756</v>
      </c>
    </row>
    <row r="859" spans="1:11" x14ac:dyDescent="0.3">
      <c r="A859" t="s">
        <v>2675</v>
      </c>
      <c r="B859" t="s">
        <v>8</v>
      </c>
      <c r="C859" t="s">
        <v>9</v>
      </c>
      <c r="D859" t="s">
        <v>1695</v>
      </c>
      <c r="E859" t="s">
        <v>2676</v>
      </c>
      <c r="F859" t="s">
        <v>2677</v>
      </c>
      <c r="G859" s="2" t="str">
        <f t="shared" si="13"/>
        <v>1967</v>
      </c>
      <c r="H859" t="s">
        <v>2678</v>
      </c>
      <c r="I859" t="str">
        <f>VLOOKUP(RawData!H859,PadCountry[],2)</f>
        <v>Russia</v>
      </c>
      <c r="J859" t="str">
        <f>VLOOKUP(I859,CountryGeoLoc[],3)</f>
        <v>61.52401</v>
      </c>
      <c r="K859" t="str">
        <f>VLOOKUP(I859,CountryGeoLoc[],4)</f>
        <v>105.318756</v>
      </c>
    </row>
    <row r="860" spans="1:11" x14ac:dyDescent="0.3">
      <c r="A860" t="s">
        <v>2679</v>
      </c>
      <c r="B860" t="s">
        <v>8</v>
      </c>
      <c r="C860" t="s">
        <v>9</v>
      </c>
      <c r="D860" t="s">
        <v>2599</v>
      </c>
      <c r="E860" t="s">
        <v>2680</v>
      </c>
      <c r="F860" t="s">
        <v>2681</v>
      </c>
      <c r="G860" s="2" t="str">
        <f t="shared" si="13"/>
        <v>1967</v>
      </c>
      <c r="H860" t="s">
        <v>2602</v>
      </c>
      <c r="I860" t="str">
        <f>VLOOKUP(RawData!H860,PadCountry[],2)</f>
        <v>Kazakhstan</v>
      </c>
      <c r="J860" t="str">
        <f>VLOOKUP(I860,CountryGeoLoc[],3)</f>
        <v>48.019573</v>
      </c>
      <c r="K860" t="str">
        <f>VLOOKUP(I860,CountryGeoLoc[],4)</f>
        <v>66.923684</v>
      </c>
    </row>
    <row r="861" spans="1:11" x14ac:dyDescent="0.3">
      <c r="A861" t="s">
        <v>2682</v>
      </c>
      <c r="B861" t="s">
        <v>8</v>
      </c>
      <c r="C861" t="s">
        <v>117</v>
      </c>
      <c r="D861" t="s">
        <v>2527</v>
      </c>
      <c r="E861" t="s">
        <v>2683</v>
      </c>
      <c r="F861" t="s">
        <v>2684</v>
      </c>
      <c r="G861" s="2" t="str">
        <f t="shared" si="13"/>
        <v>1968</v>
      </c>
      <c r="H861" t="s">
        <v>1006</v>
      </c>
      <c r="I861" t="str">
        <f>VLOOKUP(RawData!H861,PadCountry[],2)</f>
        <v>United States</v>
      </c>
      <c r="J861" t="str">
        <f>VLOOKUP(I861,CountryGeoLoc[],3)</f>
        <v>37.09024</v>
      </c>
      <c r="K861" t="str">
        <f>VLOOKUP(I861,CountryGeoLoc[],4)</f>
        <v>-95.712891</v>
      </c>
    </row>
    <row r="862" spans="1:11" x14ac:dyDescent="0.3">
      <c r="A862" t="s">
        <v>2685</v>
      </c>
      <c r="B862" t="s">
        <v>8</v>
      </c>
      <c r="C862" t="s">
        <v>117</v>
      </c>
      <c r="D862" t="s">
        <v>2016</v>
      </c>
      <c r="E862" t="s">
        <v>2686</v>
      </c>
      <c r="F862" t="s">
        <v>2687</v>
      </c>
      <c r="G862" s="2" t="str">
        <f t="shared" si="13"/>
        <v>1968</v>
      </c>
      <c r="H862" t="s">
        <v>422</v>
      </c>
      <c r="I862" t="str">
        <f>VLOOKUP(RawData!H862,PadCountry[],2)</f>
        <v>United States</v>
      </c>
      <c r="J862" t="str">
        <f>VLOOKUP(I862,CountryGeoLoc[],3)</f>
        <v>37.09024</v>
      </c>
      <c r="K862" t="str">
        <f>VLOOKUP(I862,CountryGeoLoc[],4)</f>
        <v>-95.712891</v>
      </c>
    </row>
    <row r="863" spans="1:11" x14ac:dyDescent="0.3">
      <c r="A863" t="s">
        <v>2688</v>
      </c>
      <c r="B863" t="s">
        <v>8</v>
      </c>
      <c r="C863" t="s">
        <v>9</v>
      </c>
      <c r="D863" t="s">
        <v>995</v>
      </c>
      <c r="E863" t="s">
        <v>2689</v>
      </c>
      <c r="F863" t="s">
        <v>2690</v>
      </c>
      <c r="G863" s="2" t="str">
        <f t="shared" si="13"/>
        <v>1968</v>
      </c>
      <c r="H863" t="s">
        <v>1882</v>
      </c>
      <c r="I863" t="str">
        <f>VLOOKUP(RawData!H863,PadCountry[],2)</f>
        <v>Russia</v>
      </c>
      <c r="J863" t="str">
        <f>VLOOKUP(I863,CountryGeoLoc[],3)</f>
        <v>61.52401</v>
      </c>
      <c r="K863" t="str">
        <f>VLOOKUP(I863,CountryGeoLoc[],4)</f>
        <v>105.318756</v>
      </c>
    </row>
    <row r="864" spans="1:11" x14ac:dyDescent="0.3">
      <c r="A864" t="s">
        <v>2691</v>
      </c>
      <c r="B864" t="s">
        <v>8</v>
      </c>
      <c r="C864" t="s">
        <v>117</v>
      </c>
      <c r="D864" t="s">
        <v>812</v>
      </c>
      <c r="E864" t="s">
        <v>2692</v>
      </c>
      <c r="F864" t="s">
        <v>2693</v>
      </c>
      <c r="G864" s="2" t="str">
        <f t="shared" si="13"/>
        <v>1968</v>
      </c>
      <c r="H864" t="s">
        <v>682</v>
      </c>
      <c r="I864" t="str">
        <f>VLOOKUP(RawData!H864,PadCountry[],2)</f>
        <v>United States</v>
      </c>
      <c r="J864" t="str">
        <f>VLOOKUP(I864,CountryGeoLoc[],3)</f>
        <v>37.09024</v>
      </c>
      <c r="K864" t="str">
        <f>VLOOKUP(I864,CountryGeoLoc[],4)</f>
        <v>-95.712891</v>
      </c>
    </row>
    <row r="865" spans="1:11" x14ac:dyDescent="0.3">
      <c r="A865" t="s">
        <v>2694</v>
      </c>
      <c r="B865" t="s">
        <v>8</v>
      </c>
      <c r="C865" t="s">
        <v>117</v>
      </c>
      <c r="D865" t="s">
        <v>2050</v>
      </c>
      <c r="E865" t="s">
        <v>2695</v>
      </c>
      <c r="F865" t="s">
        <v>2696</v>
      </c>
      <c r="G865" s="2" t="str">
        <f t="shared" si="13"/>
        <v>1968</v>
      </c>
      <c r="H865" t="s">
        <v>914</v>
      </c>
      <c r="I865" t="str">
        <f>VLOOKUP(RawData!H865,PadCountry[],2)</f>
        <v>United States</v>
      </c>
      <c r="J865" t="str">
        <f>VLOOKUP(I865,CountryGeoLoc[],3)</f>
        <v>37.09024</v>
      </c>
      <c r="K865" t="str">
        <f>VLOOKUP(I865,CountryGeoLoc[],4)</f>
        <v>-95.712891</v>
      </c>
    </row>
    <row r="866" spans="1:11" x14ac:dyDescent="0.3">
      <c r="A866" t="s">
        <v>2697</v>
      </c>
      <c r="B866" t="s">
        <v>8</v>
      </c>
      <c r="C866" t="s">
        <v>9</v>
      </c>
      <c r="D866" t="s">
        <v>2391</v>
      </c>
      <c r="E866" t="s">
        <v>2698</v>
      </c>
      <c r="F866" t="s">
        <v>2699</v>
      </c>
      <c r="G866" s="2" t="str">
        <f t="shared" si="13"/>
        <v>1968</v>
      </c>
      <c r="H866" t="s">
        <v>2394</v>
      </c>
      <c r="I866" t="str">
        <f>VLOOKUP(RawData!H866,PadCountry[],2)</f>
        <v>Russia</v>
      </c>
      <c r="J866" t="str">
        <f>VLOOKUP(I866,CountryGeoLoc[],3)</f>
        <v>61.52401</v>
      </c>
      <c r="K866" t="str">
        <f>VLOOKUP(I866,CountryGeoLoc[],4)</f>
        <v>105.318756</v>
      </c>
    </row>
    <row r="867" spans="1:11" x14ac:dyDescent="0.3">
      <c r="A867" t="s">
        <v>2700</v>
      </c>
      <c r="B867" t="s">
        <v>8</v>
      </c>
      <c r="C867" t="s">
        <v>100</v>
      </c>
      <c r="D867" t="s">
        <v>1861</v>
      </c>
      <c r="E867" t="s">
        <v>2701</v>
      </c>
      <c r="F867" t="s">
        <v>2702</v>
      </c>
      <c r="G867" s="2" t="str">
        <f t="shared" si="13"/>
        <v>1968</v>
      </c>
      <c r="H867" t="s">
        <v>478</v>
      </c>
      <c r="I867" t="str">
        <f>VLOOKUP(RawData!H867,PadCountry[],2)</f>
        <v>United States</v>
      </c>
      <c r="J867" t="str">
        <f>VLOOKUP(I867,CountryGeoLoc[],3)</f>
        <v>37.09024</v>
      </c>
      <c r="K867" t="str">
        <f>VLOOKUP(I867,CountryGeoLoc[],4)</f>
        <v>-95.712891</v>
      </c>
    </row>
    <row r="868" spans="1:11" x14ac:dyDescent="0.3">
      <c r="A868" t="s">
        <v>2703</v>
      </c>
      <c r="B868" t="s">
        <v>8</v>
      </c>
      <c r="C868" t="s">
        <v>117</v>
      </c>
      <c r="D868" t="s">
        <v>2060</v>
      </c>
      <c r="E868" t="s">
        <v>2704</v>
      </c>
      <c r="F868" t="s">
        <v>2705</v>
      </c>
      <c r="G868" s="2" t="str">
        <f t="shared" si="13"/>
        <v>1968</v>
      </c>
      <c r="H868" t="s">
        <v>139</v>
      </c>
      <c r="I868" t="str">
        <f>VLOOKUP(RawData!H868,PadCountry[],2)</f>
        <v>United States</v>
      </c>
      <c r="J868" t="str">
        <f>VLOOKUP(I868,CountryGeoLoc[],3)</f>
        <v>37.09024</v>
      </c>
      <c r="K868" t="str">
        <f>VLOOKUP(I868,CountryGeoLoc[],4)</f>
        <v>-95.712891</v>
      </c>
    </row>
    <row r="869" spans="1:11" x14ac:dyDescent="0.3">
      <c r="A869" t="s">
        <v>2706</v>
      </c>
      <c r="B869" t="s">
        <v>8</v>
      </c>
      <c r="C869" t="s">
        <v>9</v>
      </c>
      <c r="D869" t="s">
        <v>995</v>
      </c>
      <c r="E869" t="s">
        <v>2707</v>
      </c>
      <c r="F869" t="s">
        <v>2708</v>
      </c>
      <c r="G869" s="2" t="str">
        <f t="shared" si="13"/>
        <v>1968</v>
      </c>
      <c r="H869" t="s">
        <v>987</v>
      </c>
      <c r="I869" t="str">
        <f>VLOOKUP(RawData!H869,PadCountry[],2)</f>
        <v>Kazakhstan</v>
      </c>
      <c r="J869" t="str">
        <f>VLOOKUP(I869,CountryGeoLoc[],3)</f>
        <v>48.019573</v>
      </c>
      <c r="K869" t="str">
        <f>VLOOKUP(I869,CountryGeoLoc[],4)</f>
        <v>66.923684</v>
      </c>
    </row>
    <row r="870" spans="1:11" x14ac:dyDescent="0.3">
      <c r="A870" t="s">
        <v>2709</v>
      </c>
      <c r="B870" t="s">
        <v>18</v>
      </c>
      <c r="C870" t="s">
        <v>9</v>
      </c>
      <c r="D870" t="s">
        <v>1670</v>
      </c>
      <c r="E870" t="s">
        <v>2710</v>
      </c>
      <c r="F870" t="s">
        <v>2711</v>
      </c>
      <c r="G870" s="2" t="str">
        <f t="shared" si="13"/>
        <v>1968</v>
      </c>
      <c r="H870" t="s">
        <v>13</v>
      </c>
      <c r="I870" t="str">
        <f>VLOOKUP(RawData!H870,PadCountry[],2)</f>
        <v>Kazakhstan</v>
      </c>
      <c r="J870" t="str">
        <f>VLOOKUP(I870,CountryGeoLoc[],3)</f>
        <v>48.019573</v>
      </c>
      <c r="K870" t="str">
        <f>VLOOKUP(I870,CountryGeoLoc[],4)</f>
        <v>66.923684</v>
      </c>
    </row>
    <row r="871" spans="1:11" x14ac:dyDescent="0.3">
      <c r="A871" t="s">
        <v>2712</v>
      </c>
      <c r="B871" t="s">
        <v>8</v>
      </c>
      <c r="C871" t="s">
        <v>9</v>
      </c>
      <c r="D871" t="s">
        <v>1695</v>
      </c>
      <c r="E871" t="s">
        <v>2713</v>
      </c>
      <c r="F871" t="s">
        <v>2714</v>
      </c>
      <c r="G871" s="2" t="str">
        <f t="shared" si="13"/>
        <v>1968</v>
      </c>
      <c r="H871" t="s">
        <v>2678</v>
      </c>
      <c r="I871" t="str">
        <f>VLOOKUP(RawData!H871,PadCountry[],2)</f>
        <v>Russia</v>
      </c>
      <c r="J871" t="str">
        <f>VLOOKUP(I871,CountryGeoLoc[],3)</f>
        <v>61.52401</v>
      </c>
      <c r="K871" t="str">
        <f>VLOOKUP(I871,CountryGeoLoc[],4)</f>
        <v>105.318756</v>
      </c>
    </row>
    <row r="872" spans="1:11" x14ac:dyDescent="0.3">
      <c r="A872" t="s">
        <v>2715</v>
      </c>
      <c r="B872" t="s">
        <v>8</v>
      </c>
      <c r="C872" t="s">
        <v>9</v>
      </c>
      <c r="D872" t="s">
        <v>2391</v>
      </c>
      <c r="E872" t="s">
        <v>2716</v>
      </c>
      <c r="F872" t="s">
        <v>2717</v>
      </c>
      <c r="G872" s="2" t="str">
        <f t="shared" si="13"/>
        <v>1968</v>
      </c>
      <c r="H872" t="s">
        <v>2394</v>
      </c>
      <c r="I872" t="str">
        <f>VLOOKUP(RawData!H872,PadCountry[],2)</f>
        <v>Russia</v>
      </c>
      <c r="J872" t="str">
        <f>VLOOKUP(I872,CountryGeoLoc[],3)</f>
        <v>61.52401</v>
      </c>
      <c r="K872" t="str">
        <f>VLOOKUP(I872,CountryGeoLoc[],4)</f>
        <v>105.318756</v>
      </c>
    </row>
    <row r="873" spans="1:11" x14ac:dyDescent="0.3">
      <c r="A873" t="s">
        <v>2718</v>
      </c>
      <c r="B873" t="s">
        <v>8</v>
      </c>
      <c r="C873" t="s">
        <v>117</v>
      </c>
      <c r="D873" t="s">
        <v>1784</v>
      </c>
      <c r="E873" t="s">
        <v>2719</v>
      </c>
      <c r="F873" t="s">
        <v>2720</v>
      </c>
      <c r="G873" s="2" t="str">
        <f t="shared" si="13"/>
        <v>1968</v>
      </c>
      <c r="H873" t="s">
        <v>573</v>
      </c>
      <c r="I873" t="str">
        <f>VLOOKUP(RawData!H873,PadCountry[],2)</f>
        <v>United States</v>
      </c>
      <c r="J873" t="str">
        <f>VLOOKUP(I873,CountryGeoLoc[],3)</f>
        <v>37.09024</v>
      </c>
      <c r="K873" t="str">
        <f>VLOOKUP(I873,CountryGeoLoc[],4)</f>
        <v>-95.712891</v>
      </c>
    </row>
    <row r="874" spans="1:11" x14ac:dyDescent="0.3">
      <c r="A874" t="s">
        <v>2721</v>
      </c>
      <c r="B874" t="s">
        <v>8</v>
      </c>
      <c r="C874" t="s">
        <v>9</v>
      </c>
      <c r="D874" t="s">
        <v>2305</v>
      </c>
      <c r="E874" t="s">
        <v>357</v>
      </c>
      <c r="F874" t="s">
        <v>2722</v>
      </c>
      <c r="G874" s="2" t="str">
        <f t="shared" si="13"/>
        <v>1968</v>
      </c>
      <c r="H874" t="s">
        <v>1587</v>
      </c>
      <c r="I874" t="str">
        <f>VLOOKUP(RawData!H874,PadCountry[],2)</f>
        <v>Kazakhstan</v>
      </c>
      <c r="J874" t="str">
        <f>VLOOKUP(I874,CountryGeoLoc[],3)</f>
        <v>48.019573</v>
      </c>
      <c r="K874" t="str">
        <f>VLOOKUP(I874,CountryGeoLoc[],4)</f>
        <v>66.923684</v>
      </c>
    </row>
    <row r="875" spans="1:11" x14ac:dyDescent="0.3">
      <c r="A875" t="s">
        <v>2723</v>
      </c>
      <c r="B875" t="s">
        <v>8</v>
      </c>
      <c r="C875" t="s">
        <v>117</v>
      </c>
      <c r="D875" t="s">
        <v>2724</v>
      </c>
      <c r="E875" t="s">
        <v>2725</v>
      </c>
      <c r="F875" t="s">
        <v>2726</v>
      </c>
      <c r="G875" s="2" t="str">
        <f t="shared" si="13"/>
        <v>1968</v>
      </c>
      <c r="H875" t="s">
        <v>970</v>
      </c>
      <c r="I875" t="str">
        <f>VLOOKUP(RawData!H875,PadCountry[],2)</f>
        <v>United States</v>
      </c>
      <c r="J875" t="str">
        <f>VLOOKUP(I875,CountryGeoLoc[],3)</f>
        <v>37.09024</v>
      </c>
      <c r="K875" t="str">
        <f>VLOOKUP(I875,CountryGeoLoc[],4)</f>
        <v>-95.712891</v>
      </c>
    </row>
    <row r="876" spans="1:11" x14ac:dyDescent="0.3">
      <c r="A876" t="s">
        <v>2727</v>
      </c>
      <c r="B876" t="s">
        <v>8</v>
      </c>
      <c r="C876" t="s">
        <v>9</v>
      </c>
      <c r="D876" t="s">
        <v>1695</v>
      </c>
      <c r="E876" t="s">
        <v>2728</v>
      </c>
      <c r="F876" t="s">
        <v>2729</v>
      </c>
      <c r="G876" s="2" t="str">
        <f t="shared" si="13"/>
        <v>1968</v>
      </c>
      <c r="H876" t="s">
        <v>2313</v>
      </c>
      <c r="I876" t="str">
        <f>VLOOKUP(RawData!H876,PadCountry[],2)</f>
        <v>Russia</v>
      </c>
      <c r="J876" t="str">
        <f>VLOOKUP(I876,CountryGeoLoc[],3)</f>
        <v>61.52401</v>
      </c>
      <c r="K876" t="str">
        <f>VLOOKUP(I876,CountryGeoLoc[],4)</f>
        <v>105.318756</v>
      </c>
    </row>
    <row r="877" spans="1:11" x14ac:dyDescent="0.3">
      <c r="A877" t="s">
        <v>2730</v>
      </c>
      <c r="B877" t="s">
        <v>8</v>
      </c>
      <c r="C877" t="s">
        <v>9</v>
      </c>
      <c r="D877" t="s">
        <v>995</v>
      </c>
      <c r="E877" t="s">
        <v>2731</v>
      </c>
      <c r="F877" t="s">
        <v>2732</v>
      </c>
      <c r="G877" s="2" t="str">
        <f t="shared" si="13"/>
        <v>1968</v>
      </c>
      <c r="H877" t="s">
        <v>1882</v>
      </c>
      <c r="I877" t="str">
        <f>VLOOKUP(RawData!H877,PadCountry[],2)</f>
        <v>Russia</v>
      </c>
      <c r="J877" t="str">
        <f>VLOOKUP(I877,CountryGeoLoc[],3)</f>
        <v>61.52401</v>
      </c>
      <c r="K877" t="str">
        <f>VLOOKUP(I877,CountryGeoLoc[],4)</f>
        <v>105.318756</v>
      </c>
    </row>
    <row r="878" spans="1:11" x14ac:dyDescent="0.3">
      <c r="A878" t="s">
        <v>2733</v>
      </c>
      <c r="B878" t="s">
        <v>8</v>
      </c>
      <c r="C878" t="s">
        <v>100</v>
      </c>
      <c r="D878" t="s">
        <v>1613</v>
      </c>
      <c r="E878" t="s">
        <v>2734</v>
      </c>
      <c r="F878" t="s">
        <v>2735</v>
      </c>
      <c r="G878" s="2" t="str">
        <f t="shared" si="13"/>
        <v>1968</v>
      </c>
      <c r="H878" t="s">
        <v>1359</v>
      </c>
      <c r="I878" t="str">
        <f>VLOOKUP(RawData!H878,PadCountry[],2)</f>
        <v>United States</v>
      </c>
      <c r="J878" t="str">
        <f>VLOOKUP(I878,CountryGeoLoc[],3)</f>
        <v>37.09024</v>
      </c>
      <c r="K878" t="str">
        <f>VLOOKUP(I878,CountryGeoLoc[],4)</f>
        <v>-95.712891</v>
      </c>
    </row>
    <row r="879" spans="1:11" x14ac:dyDescent="0.3">
      <c r="A879" t="s">
        <v>2736</v>
      </c>
      <c r="B879" t="s">
        <v>18</v>
      </c>
      <c r="C879" t="s">
        <v>9</v>
      </c>
      <c r="D879" t="s">
        <v>1695</v>
      </c>
      <c r="E879" t="s">
        <v>2737</v>
      </c>
      <c r="F879" t="s">
        <v>2738</v>
      </c>
      <c r="G879" s="2" t="str">
        <f t="shared" si="13"/>
        <v>1968</v>
      </c>
      <c r="H879" t="s">
        <v>2678</v>
      </c>
      <c r="I879" t="str">
        <f>VLOOKUP(RawData!H879,PadCountry[],2)</f>
        <v>Russia</v>
      </c>
      <c r="J879" t="str">
        <f>VLOOKUP(I879,CountryGeoLoc[],3)</f>
        <v>61.52401</v>
      </c>
      <c r="K879" t="str">
        <f>VLOOKUP(I879,CountryGeoLoc[],4)</f>
        <v>105.318756</v>
      </c>
    </row>
    <row r="880" spans="1:11" x14ac:dyDescent="0.3">
      <c r="A880" t="s">
        <v>2739</v>
      </c>
      <c r="B880" t="s">
        <v>8</v>
      </c>
      <c r="C880" t="s">
        <v>117</v>
      </c>
      <c r="D880" t="s">
        <v>2050</v>
      </c>
      <c r="E880" t="s">
        <v>2740</v>
      </c>
      <c r="F880" t="s">
        <v>2741</v>
      </c>
      <c r="G880" s="2" t="str">
        <f t="shared" si="13"/>
        <v>1968</v>
      </c>
      <c r="H880" t="s">
        <v>914</v>
      </c>
      <c r="I880" t="str">
        <f>VLOOKUP(RawData!H880,PadCountry[],2)</f>
        <v>United States</v>
      </c>
      <c r="J880" t="str">
        <f>VLOOKUP(I880,CountryGeoLoc[],3)</f>
        <v>37.09024</v>
      </c>
      <c r="K880" t="str">
        <f>VLOOKUP(I880,CountryGeoLoc[],4)</f>
        <v>-95.712891</v>
      </c>
    </row>
    <row r="881" spans="1:11" x14ac:dyDescent="0.3">
      <c r="A881" t="s">
        <v>2742</v>
      </c>
      <c r="B881" t="s">
        <v>8</v>
      </c>
      <c r="C881" t="s">
        <v>9</v>
      </c>
      <c r="D881" t="s">
        <v>1243</v>
      </c>
      <c r="E881" t="s">
        <v>2743</v>
      </c>
      <c r="F881" t="s">
        <v>2744</v>
      </c>
      <c r="G881" s="2" t="str">
        <f t="shared" si="13"/>
        <v>1968</v>
      </c>
      <c r="H881" t="s">
        <v>1882</v>
      </c>
      <c r="I881" t="str">
        <f>VLOOKUP(RawData!H881,PadCountry[],2)</f>
        <v>Russia</v>
      </c>
      <c r="J881" t="str">
        <f>VLOOKUP(I881,CountryGeoLoc[],3)</f>
        <v>61.52401</v>
      </c>
      <c r="K881" t="str">
        <f>VLOOKUP(I881,CountryGeoLoc[],4)</f>
        <v>105.318756</v>
      </c>
    </row>
    <row r="882" spans="1:11" x14ac:dyDescent="0.3">
      <c r="A882" t="s">
        <v>2745</v>
      </c>
      <c r="B882" t="s">
        <v>8</v>
      </c>
      <c r="C882" t="s">
        <v>117</v>
      </c>
      <c r="D882" t="s">
        <v>2060</v>
      </c>
      <c r="E882" t="s">
        <v>2746</v>
      </c>
      <c r="F882" t="s">
        <v>2747</v>
      </c>
      <c r="G882" s="2" t="str">
        <f t="shared" si="13"/>
        <v>1968</v>
      </c>
      <c r="H882" t="s">
        <v>139</v>
      </c>
      <c r="I882" t="str">
        <f>VLOOKUP(RawData!H882,PadCountry[],2)</f>
        <v>United States</v>
      </c>
      <c r="J882" t="str">
        <f>VLOOKUP(I882,CountryGeoLoc[],3)</f>
        <v>37.09024</v>
      </c>
      <c r="K882" t="str">
        <f>VLOOKUP(I882,CountryGeoLoc[],4)</f>
        <v>-95.712891</v>
      </c>
    </row>
    <row r="883" spans="1:11" x14ac:dyDescent="0.3">
      <c r="A883" t="s">
        <v>2748</v>
      </c>
      <c r="B883" t="s">
        <v>8</v>
      </c>
      <c r="C883" t="s">
        <v>9</v>
      </c>
      <c r="D883" t="s">
        <v>995</v>
      </c>
      <c r="E883" t="s">
        <v>2749</v>
      </c>
      <c r="F883" t="s">
        <v>2750</v>
      </c>
      <c r="G883" s="2" t="str">
        <f t="shared" si="13"/>
        <v>1968</v>
      </c>
      <c r="H883" t="s">
        <v>1882</v>
      </c>
      <c r="I883" t="str">
        <f>VLOOKUP(RawData!H883,PadCountry[],2)</f>
        <v>Russia</v>
      </c>
      <c r="J883" t="str">
        <f>VLOOKUP(I883,CountryGeoLoc[],3)</f>
        <v>61.52401</v>
      </c>
      <c r="K883" t="str">
        <f>VLOOKUP(I883,CountryGeoLoc[],4)</f>
        <v>105.318756</v>
      </c>
    </row>
    <row r="884" spans="1:11" x14ac:dyDescent="0.3">
      <c r="A884" t="s">
        <v>2751</v>
      </c>
      <c r="B884" t="s">
        <v>8</v>
      </c>
      <c r="C884" t="s">
        <v>9</v>
      </c>
      <c r="D884" t="s">
        <v>995</v>
      </c>
      <c r="E884" t="s">
        <v>2752</v>
      </c>
      <c r="F884" t="s">
        <v>2753</v>
      </c>
      <c r="G884" s="2" t="str">
        <f t="shared" si="13"/>
        <v>1968</v>
      </c>
      <c r="H884" t="s">
        <v>13</v>
      </c>
      <c r="I884" t="str">
        <f>VLOOKUP(RawData!H884,PadCountry[],2)</f>
        <v>Kazakhstan</v>
      </c>
      <c r="J884" t="str">
        <f>VLOOKUP(I884,CountryGeoLoc[],3)</f>
        <v>48.019573</v>
      </c>
      <c r="K884" t="str">
        <f>VLOOKUP(I884,CountryGeoLoc[],4)</f>
        <v>66.923684</v>
      </c>
    </row>
    <row r="885" spans="1:11" x14ac:dyDescent="0.3">
      <c r="A885" t="s">
        <v>2754</v>
      </c>
      <c r="B885" t="s">
        <v>8</v>
      </c>
      <c r="C885" t="s">
        <v>9</v>
      </c>
      <c r="D885" t="s">
        <v>2599</v>
      </c>
      <c r="E885" t="s">
        <v>2755</v>
      </c>
      <c r="F885" t="s">
        <v>2756</v>
      </c>
      <c r="G885" s="2" t="str">
        <f t="shared" si="13"/>
        <v>1968</v>
      </c>
      <c r="H885" t="s">
        <v>2602</v>
      </c>
      <c r="I885" t="str">
        <f>VLOOKUP(RawData!H885,PadCountry[],2)</f>
        <v>Kazakhstan</v>
      </c>
      <c r="J885" t="str">
        <f>VLOOKUP(I885,CountryGeoLoc[],3)</f>
        <v>48.019573</v>
      </c>
      <c r="K885" t="str">
        <f>VLOOKUP(I885,CountryGeoLoc[],4)</f>
        <v>66.923684</v>
      </c>
    </row>
    <row r="886" spans="1:11" x14ac:dyDescent="0.3">
      <c r="A886" t="s">
        <v>2757</v>
      </c>
      <c r="B886" t="s">
        <v>8</v>
      </c>
      <c r="C886" t="s">
        <v>9</v>
      </c>
      <c r="D886" t="s">
        <v>995</v>
      </c>
      <c r="E886" t="s">
        <v>2758</v>
      </c>
      <c r="F886" t="s">
        <v>2759</v>
      </c>
      <c r="G886" s="2" t="str">
        <f t="shared" si="13"/>
        <v>1968</v>
      </c>
      <c r="H886" t="s">
        <v>1882</v>
      </c>
      <c r="I886" t="str">
        <f>VLOOKUP(RawData!H886,PadCountry[],2)</f>
        <v>Russia</v>
      </c>
      <c r="J886" t="str">
        <f>VLOOKUP(I886,CountryGeoLoc[],3)</f>
        <v>61.52401</v>
      </c>
      <c r="K886" t="str">
        <f>VLOOKUP(I886,CountryGeoLoc[],4)</f>
        <v>105.318756</v>
      </c>
    </row>
    <row r="887" spans="1:11" x14ac:dyDescent="0.3">
      <c r="A887" t="s">
        <v>2760</v>
      </c>
      <c r="B887" t="s">
        <v>162</v>
      </c>
      <c r="C887" t="s">
        <v>100</v>
      </c>
      <c r="D887" t="s">
        <v>2626</v>
      </c>
      <c r="E887" t="s">
        <v>2761</v>
      </c>
      <c r="F887" t="s">
        <v>2762</v>
      </c>
      <c r="G887" s="2" t="str">
        <f t="shared" si="13"/>
        <v>1968</v>
      </c>
      <c r="H887" t="s">
        <v>2629</v>
      </c>
      <c r="I887" t="str">
        <f>VLOOKUP(RawData!H887,PadCountry[],2)</f>
        <v>United States</v>
      </c>
      <c r="J887" t="str">
        <f>VLOOKUP(I887,CountryGeoLoc[],3)</f>
        <v>37.09024</v>
      </c>
      <c r="K887" t="str">
        <f>VLOOKUP(I887,CountryGeoLoc[],4)</f>
        <v>-95.712891</v>
      </c>
    </row>
    <row r="888" spans="1:11" x14ac:dyDescent="0.3">
      <c r="A888" t="s">
        <v>2763</v>
      </c>
      <c r="B888" t="s">
        <v>8</v>
      </c>
      <c r="C888" t="s">
        <v>117</v>
      </c>
      <c r="D888" t="s">
        <v>2764</v>
      </c>
      <c r="E888" t="s">
        <v>2765</v>
      </c>
      <c r="F888" t="s">
        <v>2766</v>
      </c>
      <c r="G888" s="2" t="str">
        <f t="shared" si="13"/>
        <v>1968</v>
      </c>
      <c r="H888" t="s">
        <v>2767</v>
      </c>
      <c r="I888" t="str">
        <f>VLOOKUP(RawData!H888,PadCountry[],2)</f>
        <v>United States</v>
      </c>
      <c r="J888" t="str">
        <f>VLOOKUP(I888,CountryGeoLoc[],3)</f>
        <v>37.09024</v>
      </c>
      <c r="K888" t="str">
        <f>VLOOKUP(I888,CountryGeoLoc[],4)</f>
        <v>-95.712891</v>
      </c>
    </row>
    <row r="889" spans="1:11" x14ac:dyDescent="0.3">
      <c r="A889" t="s">
        <v>2768</v>
      </c>
      <c r="B889" t="s">
        <v>8</v>
      </c>
      <c r="C889" t="s">
        <v>9</v>
      </c>
      <c r="D889" t="s">
        <v>1670</v>
      </c>
      <c r="E889" t="s">
        <v>2769</v>
      </c>
      <c r="F889" t="s">
        <v>2770</v>
      </c>
      <c r="G889" s="2" t="str">
        <f t="shared" si="13"/>
        <v>1968</v>
      </c>
      <c r="H889" t="s">
        <v>13</v>
      </c>
      <c r="I889" t="str">
        <f>VLOOKUP(RawData!H889,PadCountry[],2)</f>
        <v>Kazakhstan</v>
      </c>
      <c r="J889" t="str">
        <f>VLOOKUP(I889,CountryGeoLoc[],3)</f>
        <v>48.019573</v>
      </c>
      <c r="K889" t="str">
        <f>VLOOKUP(I889,CountryGeoLoc[],4)</f>
        <v>66.923684</v>
      </c>
    </row>
    <row r="890" spans="1:11" x14ac:dyDescent="0.3">
      <c r="A890" t="s">
        <v>2771</v>
      </c>
      <c r="B890" t="s">
        <v>8</v>
      </c>
      <c r="C890" t="s">
        <v>9</v>
      </c>
      <c r="D890" t="s">
        <v>1695</v>
      </c>
      <c r="E890" t="s">
        <v>2772</v>
      </c>
      <c r="F890" t="s">
        <v>2773</v>
      </c>
      <c r="G890" s="2" t="str">
        <f t="shared" si="13"/>
        <v>1968</v>
      </c>
      <c r="H890" t="s">
        <v>2313</v>
      </c>
      <c r="I890" t="str">
        <f>VLOOKUP(RawData!H890,PadCountry[],2)</f>
        <v>Russia</v>
      </c>
      <c r="J890" t="str">
        <f>VLOOKUP(I890,CountryGeoLoc[],3)</f>
        <v>61.52401</v>
      </c>
      <c r="K890" t="str">
        <f>VLOOKUP(I890,CountryGeoLoc[],4)</f>
        <v>105.318756</v>
      </c>
    </row>
    <row r="891" spans="1:11" x14ac:dyDescent="0.3">
      <c r="A891" t="s">
        <v>2774</v>
      </c>
      <c r="B891" t="s">
        <v>8</v>
      </c>
      <c r="C891" t="s">
        <v>9</v>
      </c>
      <c r="D891" t="s">
        <v>2191</v>
      </c>
      <c r="E891" t="s">
        <v>357</v>
      </c>
      <c r="F891" t="s">
        <v>2775</v>
      </c>
      <c r="G891" s="2" t="str">
        <f t="shared" si="13"/>
        <v>1968</v>
      </c>
      <c r="H891" t="s">
        <v>987</v>
      </c>
      <c r="I891" t="str">
        <f>VLOOKUP(RawData!H891,PadCountry[],2)</f>
        <v>Kazakhstan</v>
      </c>
      <c r="J891" t="str">
        <f>VLOOKUP(I891,CountryGeoLoc[],3)</f>
        <v>48.019573</v>
      </c>
      <c r="K891" t="str">
        <f>VLOOKUP(I891,CountryGeoLoc[],4)</f>
        <v>66.923684</v>
      </c>
    </row>
    <row r="892" spans="1:11" x14ac:dyDescent="0.3">
      <c r="A892" t="s">
        <v>2776</v>
      </c>
      <c r="B892" t="s">
        <v>8</v>
      </c>
      <c r="C892" t="s">
        <v>9</v>
      </c>
      <c r="D892" t="s">
        <v>2191</v>
      </c>
      <c r="E892" t="s">
        <v>357</v>
      </c>
      <c r="F892" t="s">
        <v>2777</v>
      </c>
      <c r="G892" s="2" t="str">
        <f t="shared" si="13"/>
        <v>1968</v>
      </c>
      <c r="H892" t="s">
        <v>13</v>
      </c>
      <c r="I892" t="str">
        <f>VLOOKUP(RawData!H892,PadCountry[],2)</f>
        <v>Kazakhstan</v>
      </c>
      <c r="J892" t="str">
        <f>VLOOKUP(I892,CountryGeoLoc[],3)</f>
        <v>48.019573</v>
      </c>
      <c r="K892" t="str">
        <f>VLOOKUP(I892,CountryGeoLoc[],4)</f>
        <v>66.923684</v>
      </c>
    </row>
    <row r="893" spans="1:11" x14ac:dyDescent="0.3">
      <c r="A893" t="s">
        <v>2778</v>
      </c>
      <c r="B893" t="s">
        <v>8</v>
      </c>
      <c r="C893" t="s">
        <v>117</v>
      </c>
      <c r="D893" t="s">
        <v>2050</v>
      </c>
      <c r="E893" t="s">
        <v>2779</v>
      </c>
      <c r="F893" t="s">
        <v>2780</v>
      </c>
      <c r="G893" s="2" t="str">
        <f t="shared" si="13"/>
        <v>1968</v>
      </c>
      <c r="H893" t="s">
        <v>914</v>
      </c>
      <c r="I893" t="str">
        <f>VLOOKUP(RawData!H893,PadCountry[],2)</f>
        <v>United States</v>
      </c>
      <c r="J893" t="str">
        <f>VLOOKUP(I893,CountryGeoLoc[],3)</f>
        <v>37.09024</v>
      </c>
      <c r="K893" t="str">
        <f>VLOOKUP(I893,CountryGeoLoc[],4)</f>
        <v>-95.712891</v>
      </c>
    </row>
    <row r="894" spans="1:11" x14ac:dyDescent="0.3">
      <c r="A894" t="s">
        <v>2781</v>
      </c>
      <c r="B894" t="s">
        <v>8</v>
      </c>
      <c r="C894" t="s">
        <v>9</v>
      </c>
      <c r="D894" t="s">
        <v>995</v>
      </c>
      <c r="E894" t="s">
        <v>2782</v>
      </c>
      <c r="F894" t="s">
        <v>2783</v>
      </c>
      <c r="G894" s="2" t="str">
        <f t="shared" si="13"/>
        <v>1968</v>
      </c>
      <c r="H894" t="s">
        <v>1882</v>
      </c>
      <c r="I894" t="str">
        <f>VLOOKUP(RawData!H894,PadCountry[],2)</f>
        <v>Russia</v>
      </c>
      <c r="J894" t="str">
        <f>VLOOKUP(I894,CountryGeoLoc[],3)</f>
        <v>61.52401</v>
      </c>
      <c r="K894" t="str">
        <f>VLOOKUP(I894,CountryGeoLoc[],4)</f>
        <v>105.318756</v>
      </c>
    </row>
    <row r="895" spans="1:11" x14ac:dyDescent="0.3">
      <c r="A895" t="s">
        <v>2784</v>
      </c>
      <c r="B895" t="s">
        <v>8</v>
      </c>
      <c r="C895" t="s">
        <v>9</v>
      </c>
      <c r="D895" t="s">
        <v>1695</v>
      </c>
      <c r="E895" t="s">
        <v>2785</v>
      </c>
      <c r="F895" t="s">
        <v>2786</v>
      </c>
      <c r="G895" s="2" t="str">
        <f t="shared" si="13"/>
        <v>1968</v>
      </c>
      <c r="H895" t="s">
        <v>2678</v>
      </c>
      <c r="I895" t="str">
        <f>VLOOKUP(RawData!H895,PadCountry[],2)</f>
        <v>Russia</v>
      </c>
      <c r="J895" t="str">
        <f>VLOOKUP(I895,CountryGeoLoc[],3)</f>
        <v>61.52401</v>
      </c>
      <c r="K895" t="str">
        <f>VLOOKUP(I895,CountryGeoLoc[],4)</f>
        <v>105.318756</v>
      </c>
    </row>
    <row r="896" spans="1:11" x14ac:dyDescent="0.3">
      <c r="A896" t="s">
        <v>2787</v>
      </c>
      <c r="B896" t="s">
        <v>8</v>
      </c>
      <c r="C896" t="s">
        <v>9</v>
      </c>
      <c r="D896" t="s">
        <v>995</v>
      </c>
      <c r="E896" t="s">
        <v>2788</v>
      </c>
      <c r="F896" t="s">
        <v>2789</v>
      </c>
      <c r="G896" s="2" t="str">
        <f t="shared" si="13"/>
        <v>1968</v>
      </c>
      <c r="H896" t="s">
        <v>987</v>
      </c>
      <c r="I896" t="str">
        <f>VLOOKUP(RawData!H896,PadCountry[],2)</f>
        <v>Kazakhstan</v>
      </c>
      <c r="J896" t="str">
        <f>VLOOKUP(I896,CountryGeoLoc[],3)</f>
        <v>48.019573</v>
      </c>
      <c r="K896" t="str">
        <f>VLOOKUP(I896,CountryGeoLoc[],4)</f>
        <v>66.923684</v>
      </c>
    </row>
    <row r="897" spans="1:11" x14ac:dyDescent="0.3">
      <c r="A897" t="s">
        <v>2790</v>
      </c>
      <c r="B897" t="s">
        <v>8</v>
      </c>
      <c r="C897" t="s">
        <v>9</v>
      </c>
      <c r="D897" t="s">
        <v>1670</v>
      </c>
      <c r="E897" t="s">
        <v>2791</v>
      </c>
      <c r="F897" t="s">
        <v>2792</v>
      </c>
      <c r="G897" s="2" t="str">
        <f t="shared" si="13"/>
        <v>1968</v>
      </c>
      <c r="H897" t="s">
        <v>13</v>
      </c>
      <c r="I897" t="str">
        <f>VLOOKUP(RawData!H897,PadCountry[],2)</f>
        <v>Kazakhstan</v>
      </c>
      <c r="J897" t="str">
        <f>VLOOKUP(I897,CountryGeoLoc[],3)</f>
        <v>48.019573</v>
      </c>
      <c r="K897" t="str">
        <f>VLOOKUP(I897,CountryGeoLoc[],4)</f>
        <v>66.923684</v>
      </c>
    </row>
    <row r="898" spans="1:11" x14ac:dyDescent="0.3">
      <c r="A898" t="s">
        <v>2793</v>
      </c>
      <c r="B898" t="s">
        <v>18</v>
      </c>
      <c r="C898" t="s">
        <v>9</v>
      </c>
      <c r="D898" t="s">
        <v>2305</v>
      </c>
      <c r="E898" t="s">
        <v>357</v>
      </c>
      <c r="F898" t="s">
        <v>2794</v>
      </c>
      <c r="G898" s="2" t="str">
        <f t="shared" si="13"/>
        <v>1968</v>
      </c>
      <c r="H898" t="s">
        <v>2641</v>
      </c>
      <c r="I898" t="str">
        <f>VLOOKUP(RawData!H898,PadCountry[],2)</f>
        <v>Kazakhstan</v>
      </c>
      <c r="J898" t="str">
        <f>VLOOKUP(I898,CountryGeoLoc[],3)</f>
        <v>48.019573</v>
      </c>
      <c r="K898" t="str">
        <f>VLOOKUP(I898,CountryGeoLoc[],4)</f>
        <v>66.923684</v>
      </c>
    </row>
    <row r="899" spans="1:11" x14ac:dyDescent="0.3">
      <c r="A899" t="s">
        <v>2795</v>
      </c>
      <c r="B899" t="s">
        <v>8</v>
      </c>
      <c r="C899" t="s">
        <v>9</v>
      </c>
      <c r="D899" t="s">
        <v>2599</v>
      </c>
      <c r="E899" t="s">
        <v>2796</v>
      </c>
      <c r="F899" t="s">
        <v>2797</v>
      </c>
      <c r="G899" s="2" t="str">
        <f t="shared" ref="G899:G962" si="14">MID(F899,7,4)</f>
        <v>1968</v>
      </c>
      <c r="H899" t="s">
        <v>2798</v>
      </c>
      <c r="I899" t="str">
        <f>VLOOKUP(RawData!H899,PadCountry[],2)</f>
        <v>Kazakhstan</v>
      </c>
      <c r="J899" t="str">
        <f>VLOOKUP(I899,CountryGeoLoc[],3)</f>
        <v>48.019573</v>
      </c>
      <c r="K899" t="str">
        <f>VLOOKUP(I899,CountryGeoLoc[],4)</f>
        <v>66.923684</v>
      </c>
    </row>
    <row r="900" spans="1:11" x14ac:dyDescent="0.3">
      <c r="A900" t="s">
        <v>2799</v>
      </c>
      <c r="B900" t="s">
        <v>8</v>
      </c>
      <c r="C900" t="s">
        <v>9</v>
      </c>
      <c r="D900" t="s">
        <v>1769</v>
      </c>
      <c r="E900" t="s">
        <v>2800</v>
      </c>
      <c r="F900" t="s">
        <v>2801</v>
      </c>
      <c r="G900" s="2" t="str">
        <f t="shared" si="14"/>
        <v>1968</v>
      </c>
      <c r="H900" t="s">
        <v>2110</v>
      </c>
      <c r="I900" t="str">
        <f>VLOOKUP(RawData!H900,PadCountry[],2)</f>
        <v>Kazakhstan</v>
      </c>
      <c r="J900" t="str">
        <f>VLOOKUP(I900,CountryGeoLoc[],3)</f>
        <v>48.019573</v>
      </c>
      <c r="K900" t="str">
        <f>VLOOKUP(I900,CountryGeoLoc[],4)</f>
        <v>66.923684</v>
      </c>
    </row>
    <row r="901" spans="1:11" x14ac:dyDescent="0.3">
      <c r="A901" t="s">
        <v>2802</v>
      </c>
      <c r="B901" t="s">
        <v>8</v>
      </c>
      <c r="C901" t="s">
        <v>9</v>
      </c>
      <c r="D901" t="s">
        <v>1695</v>
      </c>
      <c r="E901" t="s">
        <v>2803</v>
      </c>
      <c r="F901" t="s">
        <v>2804</v>
      </c>
      <c r="G901" s="2" t="str">
        <f t="shared" si="14"/>
        <v>1968</v>
      </c>
      <c r="H901" t="s">
        <v>2678</v>
      </c>
      <c r="I901" t="str">
        <f>VLOOKUP(RawData!H901,PadCountry[],2)</f>
        <v>Russia</v>
      </c>
      <c r="J901" t="str">
        <f>VLOOKUP(I901,CountryGeoLoc[],3)</f>
        <v>61.52401</v>
      </c>
      <c r="K901" t="str">
        <f>VLOOKUP(I901,CountryGeoLoc[],4)</f>
        <v>105.318756</v>
      </c>
    </row>
    <row r="902" spans="1:11" x14ac:dyDescent="0.3">
      <c r="A902" t="s">
        <v>2805</v>
      </c>
      <c r="B902" t="s">
        <v>8</v>
      </c>
      <c r="C902" t="s">
        <v>117</v>
      </c>
      <c r="D902" t="s">
        <v>2060</v>
      </c>
      <c r="E902" t="s">
        <v>2806</v>
      </c>
      <c r="F902" t="s">
        <v>2807</v>
      </c>
      <c r="G902" s="2" t="str">
        <f t="shared" si="14"/>
        <v>1968</v>
      </c>
      <c r="H902" t="s">
        <v>303</v>
      </c>
      <c r="I902" t="str">
        <f>VLOOKUP(RawData!H902,PadCountry[],2)</f>
        <v>United States</v>
      </c>
      <c r="J902" t="str">
        <f>VLOOKUP(I902,CountryGeoLoc[],3)</f>
        <v>37.09024</v>
      </c>
      <c r="K902" t="str">
        <f>VLOOKUP(I902,CountryGeoLoc[],4)</f>
        <v>-95.712891</v>
      </c>
    </row>
    <row r="903" spans="1:11" x14ac:dyDescent="0.3">
      <c r="A903" t="s">
        <v>2808</v>
      </c>
      <c r="B903" t="s">
        <v>8</v>
      </c>
      <c r="C903" t="s">
        <v>9</v>
      </c>
      <c r="D903" t="s">
        <v>2391</v>
      </c>
      <c r="E903" t="s">
        <v>2809</v>
      </c>
      <c r="F903" t="s">
        <v>2810</v>
      </c>
      <c r="G903" s="2" t="str">
        <f t="shared" si="14"/>
        <v>1968</v>
      </c>
      <c r="H903" t="s">
        <v>2394</v>
      </c>
      <c r="I903" t="str">
        <f>VLOOKUP(RawData!H903,PadCountry[],2)</f>
        <v>Russia</v>
      </c>
      <c r="J903" t="str">
        <f>VLOOKUP(I903,CountryGeoLoc[],3)</f>
        <v>61.52401</v>
      </c>
      <c r="K903" t="str">
        <f>VLOOKUP(I903,CountryGeoLoc[],4)</f>
        <v>105.318756</v>
      </c>
    </row>
    <row r="904" spans="1:11" x14ac:dyDescent="0.3">
      <c r="A904" t="s">
        <v>2811</v>
      </c>
      <c r="B904" t="s">
        <v>8</v>
      </c>
      <c r="C904" t="s">
        <v>2417</v>
      </c>
      <c r="D904" t="s">
        <v>1613</v>
      </c>
      <c r="E904" t="s">
        <v>2812</v>
      </c>
      <c r="F904" t="s">
        <v>2813</v>
      </c>
      <c r="G904" s="2" t="str">
        <f t="shared" si="14"/>
        <v>1968</v>
      </c>
      <c r="H904" t="s">
        <v>573</v>
      </c>
      <c r="I904" t="str">
        <f>VLOOKUP(RawData!H904,PadCountry[],2)</f>
        <v>United States</v>
      </c>
      <c r="J904" t="str">
        <f>VLOOKUP(I904,CountryGeoLoc[],3)</f>
        <v>37.09024</v>
      </c>
      <c r="K904" t="str">
        <f>VLOOKUP(I904,CountryGeoLoc[],4)</f>
        <v>-95.712891</v>
      </c>
    </row>
    <row r="905" spans="1:11" x14ac:dyDescent="0.3">
      <c r="A905" t="s">
        <v>2814</v>
      </c>
      <c r="B905" t="s">
        <v>18</v>
      </c>
      <c r="C905" t="s">
        <v>117</v>
      </c>
      <c r="D905" t="s">
        <v>2060</v>
      </c>
      <c r="E905" t="s">
        <v>2815</v>
      </c>
      <c r="F905" t="s">
        <v>2816</v>
      </c>
      <c r="G905" s="2" t="str">
        <f t="shared" si="14"/>
        <v>1968</v>
      </c>
      <c r="H905" t="s">
        <v>422</v>
      </c>
      <c r="I905" t="str">
        <f>VLOOKUP(RawData!H905,PadCountry[],2)</f>
        <v>United States</v>
      </c>
      <c r="J905" t="str">
        <f>VLOOKUP(I905,CountryGeoLoc[],3)</f>
        <v>37.09024</v>
      </c>
      <c r="K905" t="str">
        <f>VLOOKUP(I905,CountryGeoLoc[],4)</f>
        <v>-95.712891</v>
      </c>
    </row>
    <row r="906" spans="1:11" x14ac:dyDescent="0.3">
      <c r="A906" t="s">
        <v>2817</v>
      </c>
      <c r="B906" t="s">
        <v>8</v>
      </c>
      <c r="C906" t="s">
        <v>9</v>
      </c>
      <c r="D906" t="s">
        <v>1769</v>
      </c>
      <c r="E906" t="s">
        <v>2818</v>
      </c>
      <c r="F906" t="s">
        <v>2819</v>
      </c>
      <c r="G906" s="2" t="str">
        <f t="shared" si="14"/>
        <v>1968</v>
      </c>
      <c r="H906" t="s">
        <v>2110</v>
      </c>
      <c r="I906" t="str">
        <f>VLOOKUP(RawData!H906,PadCountry[],2)</f>
        <v>Kazakhstan</v>
      </c>
      <c r="J906" t="str">
        <f>VLOOKUP(I906,CountryGeoLoc[],3)</f>
        <v>48.019573</v>
      </c>
      <c r="K906" t="str">
        <f>VLOOKUP(I906,CountryGeoLoc[],4)</f>
        <v>66.923684</v>
      </c>
    </row>
    <row r="907" spans="1:11" x14ac:dyDescent="0.3">
      <c r="A907" t="s">
        <v>2820</v>
      </c>
      <c r="B907" t="s">
        <v>8</v>
      </c>
      <c r="C907" t="s">
        <v>117</v>
      </c>
      <c r="D907" t="s">
        <v>2097</v>
      </c>
      <c r="E907" t="s">
        <v>2821</v>
      </c>
      <c r="F907" t="s">
        <v>2822</v>
      </c>
      <c r="G907" s="2" t="str">
        <f t="shared" si="14"/>
        <v>1968</v>
      </c>
      <c r="H907" t="s">
        <v>1379</v>
      </c>
      <c r="I907" t="str">
        <f>VLOOKUP(RawData!H907,PadCountry[],2)</f>
        <v>United States</v>
      </c>
      <c r="J907" t="str">
        <f>VLOOKUP(I907,CountryGeoLoc[],3)</f>
        <v>37.09024</v>
      </c>
      <c r="K907" t="str">
        <f>VLOOKUP(I907,CountryGeoLoc[],4)</f>
        <v>-95.712891</v>
      </c>
    </row>
    <row r="908" spans="1:11" x14ac:dyDescent="0.3">
      <c r="A908" t="s">
        <v>2823</v>
      </c>
      <c r="B908" t="s">
        <v>8</v>
      </c>
      <c r="C908" t="s">
        <v>9</v>
      </c>
      <c r="D908" t="s">
        <v>1695</v>
      </c>
      <c r="E908" t="s">
        <v>2824</v>
      </c>
      <c r="F908" t="s">
        <v>2825</v>
      </c>
      <c r="G908" s="2" t="str">
        <f t="shared" si="14"/>
        <v>1968</v>
      </c>
      <c r="H908" t="s">
        <v>2678</v>
      </c>
      <c r="I908" t="str">
        <f>VLOOKUP(RawData!H908,PadCountry[],2)</f>
        <v>Russia</v>
      </c>
      <c r="J908" t="str">
        <f>VLOOKUP(I908,CountryGeoLoc[],3)</f>
        <v>61.52401</v>
      </c>
      <c r="K908" t="str">
        <f>VLOOKUP(I908,CountryGeoLoc[],4)</f>
        <v>105.318756</v>
      </c>
    </row>
    <row r="909" spans="1:11" x14ac:dyDescent="0.3">
      <c r="A909" t="s">
        <v>2826</v>
      </c>
      <c r="B909" t="s">
        <v>8</v>
      </c>
      <c r="C909" t="s">
        <v>9</v>
      </c>
      <c r="D909" t="s">
        <v>1769</v>
      </c>
      <c r="E909" t="s">
        <v>2827</v>
      </c>
      <c r="F909" t="s">
        <v>2828</v>
      </c>
      <c r="G909" s="2" t="str">
        <f t="shared" si="14"/>
        <v>1968</v>
      </c>
      <c r="H909" t="s">
        <v>2323</v>
      </c>
      <c r="I909" t="str">
        <f>VLOOKUP(RawData!H909,PadCountry[],2)</f>
        <v>Kazakhstan</v>
      </c>
      <c r="J909" t="str">
        <f>VLOOKUP(I909,CountryGeoLoc[],3)</f>
        <v>48.019573</v>
      </c>
      <c r="K909" t="str">
        <f>VLOOKUP(I909,CountryGeoLoc[],4)</f>
        <v>66.923684</v>
      </c>
    </row>
    <row r="910" spans="1:11" x14ac:dyDescent="0.3">
      <c r="A910" t="s">
        <v>2829</v>
      </c>
      <c r="B910" t="s">
        <v>8</v>
      </c>
      <c r="C910" t="s">
        <v>9</v>
      </c>
      <c r="D910" t="s">
        <v>1695</v>
      </c>
      <c r="E910" t="s">
        <v>2830</v>
      </c>
      <c r="F910" t="s">
        <v>2831</v>
      </c>
      <c r="G910" s="2" t="str">
        <f t="shared" si="14"/>
        <v>1968</v>
      </c>
      <c r="H910" t="s">
        <v>2313</v>
      </c>
      <c r="I910" t="str">
        <f>VLOOKUP(RawData!H910,PadCountry[],2)</f>
        <v>Russia</v>
      </c>
      <c r="J910" t="str">
        <f>VLOOKUP(I910,CountryGeoLoc[],3)</f>
        <v>61.52401</v>
      </c>
      <c r="K910" t="str">
        <f>VLOOKUP(I910,CountryGeoLoc[],4)</f>
        <v>105.318756</v>
      </c>
    </row>
    <row r="911" spans="1:11" x14ac:dyDescent="0.3">
      <c r="A911" t="s">
        <v>2832</v>
      </c>
      <c r="B911" t="s">
        <v>8</v>
      </c>
      <c r="C911" t="s">
        <v>9</v>
      </c>
      <c r="D911" t="s">
        <v>995</v>
      </c>
      <c r="E911" t="s">
        <v>2833</v>
      </c>
      <c r="F911" t="s">
        <v>2834</v>
      </c>
      <c r="G911" s="2" t="str">
        <f t="shared" si="14"/>
        <v>1968</v>
      </c>
      <c r="H911" t="s">
        <v>1882</v>
      </c>
      <c r="I911" t="str">
        <f>VLOOKUP(RawData!H911,PadCountry[],2)</f>
        <v>Russia</v>
      </c>
      <c r="J911" t="str">
        <f>VLOOKUP(I911,CountryGeoLoc[],3)</f>
        <v>61.52401</v>
      </c>
      <c r="K911" t="str">
        <f>VLOOKUP(I911,CountryGeoLoc[],4)</f>
        <v>105.318756</v>
      </c>
    </row>
    <row r="912" spans="1:11" x14ac:dyDescent="0.3">
      <c r="A912" t="s">
        <v>2835</v>
      </c>
      <c r="B912" t="s">
        <v>8</v>
      </c>
      <c r="C912" t="s">
        <v>9</v>
      </c>
      <c r="D912" t="s">
        <v>995</v>
      </c>
      <c r="E912" t="s">
        <v>2836</v>
      </c>
      <c r="F912" t="s">
        <v>2837</v>
      </c>
      <c r="G912" s="2" t="str">
        <f t="shared" si="14"/>
        <v>1968</v>
      </c>
      <c r="H912" t="s">
        <v>987</v>
      </c>
      <c r="I912" t="str">
        <f>VLOOKUP(RawData!H912,PadCountry[],2)</f>
        <v>Kazakhstan</v>
      </c>
      <c r="J912" t="str">
        <f>VLOOKUP(I912,CountryGeoLoc[],3)</f>
        <v>48.019573</v>
      </c>
      <c r="K912" t="str">
        <f>VLOOKUP(I912,CountryGeoLoc[],4)</f>
        <v>66.923684</v>
      </c>
    </row>
    <row r="913" spans="1:11" x14ac:dyDescent="0.3">
      <c r="A913" t="s">
        <v>2838</v>
      </c>
      <c r="B913" t="s">
        <v>18</v>
      </c>
      <c r="C913" t="s">
        <v>9</v>
      </c>
      <c r="D913" t="s">
        <v>2391</v>
      </c>
      <c r="E913" t="s">
        <v>2839</v>
      </c>
      <c r="F913" t="s">
        <v>2840</v>
      </c>
      <c r="G913" s="2" t="str">
        <f t="shared" si="14"/>
        <v>1968</v>
      </c>
      <c r="H913" t="s">
        <v>2394</v>
      </c>
      <c r="I913" t="str">
        <f>VLOOKUP(RawData!H913,PadCountry[],2)</f>
        <v>Russia</v>
      </c>
      <c r="J913" t="str">
        <f>VLOOKUP(I913,CountryGeoLoc[],3)</f>
        <v>61.52401</v>
      </c>
      <c r="K913" t="str">
        <f>VLOOKUP(I913,CountryGeoLoc[],4)</f>
        <v>105.318756</v>
      </c>
    </row>
    <row r="914" spans="1:11" x14ac:dyDescent="0.3">
      <c r="A914" t="s">
        <v>2841</v>
      </c>
      <c r="B914" t="s">
        <v>8</v>
      </c>
      <c r="C914" t="s">
        <v>117</v>
      </c>
      <c r="D914" t="s">
        <v>2050</v>
      </c>
      <c r="E914" t="s">
        <v>2842</v>
      </c>
      <c r="F914" t="s">
        <v>2843</v>
      </c>
      <c r="G914" s="2" t="str">
        <f t="shared" si="14"/>
        <v>1968</v>
      </c>
      <c r="H914" t="s">
        <v>914</v>
      </c>
      <c r="I914" t="str">
        <f>VLOOKUP(RawData!H914,PadCountry[],2)</f>
        <v>United States</v>
      </c>
      <c r="J914" t="str">
        <f>VLOOKUP(I914,CountryGeoLoc[],3)</f>
        <v>37.09024</v>
      </c>
      <c r="K914" t="str">
        <f>VLOOKUP(I914,CountryGeoLoc[],4)</f>
        <v>-95.712891</v>
      </c>
    </row>
    <row r="915" spans="1:11" x14ac:dyDescent="0.3">
      <c r="A915" t="s">
        <v>2844</v>
      </c>
      <c r="B915" t="s">
        <v>8</v>
      </c>
      <c r="C915" t="s">
        <v>9</v>
      </c>
      <c r="D915" t="s">
        <v>1695</v>
      </c>
      <c r="E915" t="s">
        <v>2845</v>
      </c>
      <c r="F915" t="s">
        <v>2846</v>
      </c>
      <c r="G915" s="2" t="str">
        <f t="shared" si="14"/>
        <v>1968</v>
      </c>
      <c r="H915" t="s">
        <v>2678</v>
      </c>
      <c r="I915" t="str">
        <f>VLOOKUP(RawData!H915,PadCountry[],2)</f>
        <v>Russia</v>
      </c>
      <c r="J915" t="str">
        <f>VLOOKUP(I915,CountryGeoLoc[],3)</f>
        <v>61.52401</v>
      </c>
      <c r="K915" t="str">
        <f>VLOOKUP(I915,CountryGeoLoc[],4)</f>
        <v>105.318756</v>
      </c>
    </row>
    <row r="916" spans="1:11" x14ac:dyDescent="0.3">
      <c r="A916" t="s">
        <v>2847</v>
      </c>
      <c r="B916" t="s">
        <v>8</v>
      </c>
      <c r="C916" t="s">
        <v>9</v>
      </c>
      <c r="D916" t="s">
        <v>1243</v>
      </c>
      <c r="E916" t="s">
        <v>2848</v>
      </c>
      <c r="F916" t="s">
        <v>2849</v>
      </c>
      <c r="G916" s="2" t="str">
        <f t="shared" si="14"/>
        <v>1968</v>
      </c>
      <c r="H916" t="s">
        <v>1882</v>
      </c>
      <c r="I916" t="str">
        <f>VLOOKUP(RawData!H916,PadCountry[],2)</f>
        <v>Russia</v>
      </c>
      <c r="J916" t="str">
        <f>VLOOKUP(I916,CountryGeoLoc[],3)</f>
        <v>61.52401</v>
      </c>
      <c r="K916" t="str">
        <f>VLOOKUP(I916,CountryGeoLoc[],4)</f>
        <v>105.318756</v>
      </c>
    </row>
    <row r="917" spans="1:11" x14ac:dyDescent="0.3">
      <c r="A917" t="s">
        <v>2850</v>
      </c>
      <c r="B917" t="s">
        <v>8</v>
      </c>
      <c r="C917" t="s">
        <v>117</v>
      </c>
      <c r="D917" t="s">
        <v>1552</v>
      </c>
      <c r="E917" t="s">
        <v>2851</v>
      </c>
      <c r="F917" t="s">
        <v>2852</v>
      </c>
      <c r="G917" s="2" t="str">
        <f t="shared" si="14"/>
        <v>1968</v>
      </c>
      <c r="H917" t="s">
        <v>1782</v>
      </c>
      <c r="I917" t="str">
        <f>VLOOKUP(RawData!H917,PadCountry[],2)</f>
        <v>United States</v>
      </c>
      <c r="J917" t="str">
        <f>VLOOKUP(I917,CountryGeoLoc[],3)</f>
        <v>37.09024</v>
      </c>
      <c r="K917" t="str">
        <f>VLOOKUP(I917,CountryGeoLoc[],4)</f>
        <v>-95.712891</v>
      </c>
    </row>
    <row r="918" spans="1:11" x14ac:dyDescent="0.3">
      <c r="A918" t="s">
        <v>2853</v>
      </c>
      <c r="B918" t="s">
        <v>18</v>
      </c>
      <c r="C918" t="s">
        <v>9</v>
      </c>
      <c r="D918" t="s">
        <v>2184</v>
      </c>
      <c r="E918" t="s">
        <v>2854</v>
      </c>
      <c r="F918" t="s">
        <v>2855</v>
      </c>
      <c r="G918" s="2" t="str">
        <f t="shared" si="14"/>
        <v>1968</v>
      </c>
      <c r="H918" t="s">
        <v>1222</v>
      </c>
      <c r="I918" t="str">
        <f>VLOOKUP(RawData!H918,PadCountry[],2)</f>
        <v>Kazakhstan</v>
      </c>
      <c r="J918" t="str">
        <f>VLOOKUP(I918,CountryGeoLoc[],3)</f>
        <v>48.019573</v>
      </c>
      <c r="K918" t="str">
        <f>VLOOKUP(I918,CountryGeoLoc[],4)</f>
        <v>66.923684</v>
      </c>
    </row>
    <row r="919" spans="1:11" x14ac:dyDescent="0.3">
      <c r="A919" t="s">
        <v>2856</v>
      </c>
      <c r="B919" t="s">
        <v>8</v>
      </c>
      <c r="C919" t="s">
        <v>9</v>
      </c>
      <c r="D919" t="s">
        <v>995</v>
      </c>
      <c r="E919" t="s">
        <v>2857</v>
      </c>
      <c r="F919" t="s">
        <v>2858</v>
      </c>
      <c r="G919" s="2" t="str">
        <f t="shared" si="14"/>
        <v>1968</v>
      </c>
      <c r="H919" t="s">
        <v>987</v>
      </c>
      <c r="I919" t="str">
        <f>VLOOKUP(RawData!H919,PadCountry[],2)</f>
        <v>Kazakhstan</v>
      </c>
      <c r="J919" t="str">
        <f>VLOOKUP(I919,CountryGeoLoc[],3)</f>
        <v>48.019573</v>
      </c>
      <c r="K919" t="str">
        <f>VLOOKUP(I919,CountryGeoLoc[],4)</f>
        <v>66.923684</v>
      </c>
    </row>
    <row r="920" spans="1:11" x14ac:dyDescent="0.3">
      <c r="A920" t="s">
        <v>2859</v>
      </c>
      <c r="B920" t="s">
        <v>8</v>
      </c>
      <c r="C920" t="s">
        <v>117</v>
      </c>
      <c r="D920" t="s">
        <v>2060</v>
      </c>
      <c r="E920" t="s">
        <v>2860</v>
      </c>
      <c r="F920" t="s">
        <v>2861</v>
      </c>
      <c r="G920" s="2" t="str">
        <f t="shared" si="14"/>
        <v>1968</v>
      </c>
      <c r="H920" t="s">
        <v>139</v>
      </c>
      <c r="I920" t="str">
        <f>VLOOKUP(RawData!H920,PadCountry[],2)</f>
        <v>United States</v>
      </c>
      <c r="J920" t="str">
        <f>VLOOKUP(I920,CountryGeoLoc[],3)</f>
        <v>37.09024</v>
      </c>
      <c r="K920" t="str">
        <f>VLOOKUP(I920,CountryGeoLoc[],4)</f>
        <v>-95.712891</v>
      </c>
    </row>
    <row r="921" spans="1:11" x14ac:dyDescent="0.3">
      <c r="A921" t="s">
        <v>2862</v>
      </c>
      <c r="B921" t="s">
        <v>8</v>
      </c>
      <c r="C921" t="s">
        <v>9</v>
      </c>
      <c r="D921" t="s">
        <v>995</v>
      </c>
      <c r="E921" t="s">
        <v>2863</v>
      </c>
      <c r="F921" t="s">
        <v>2864</v>
      </c>
      <c r="G921" s="2" t="str">
        <f t="shared" si="14"/>
        <v>1968</v>
      </c>
      <c r="H921" t="s">
        <v>13</v>
      </c>
      <c r="I921" t="str">
        <f>VLOOKUP(RawData!H921,PadCountry[],2)</f>
        <v>Kazakhstan</v>
      </c>
      <c r="J921" t="str">
        <f>VLOOKUP(I921,CountryGeoLoc[],3)</f>
        <v>48.019573</v>
      </c>
      <c r="K921" t="str">
        <f>VLOOKUP(I921,CountryGeoLoc[],4)</f>
        <v>66.923684</v>
      </c>
    </row>
    <row r="922" spans="1:11" x14ac:dyDescent="0.3">
      <c r="A922" t="s">
        <v>2865</v>
      </c>
      <c r="B922" t="s">
        <v>8</v>
      </c>
      <c r="C922" t="s">
        <v>9</v>
      </c>
      <c r="D922" t="s">
        <v>995</v>
      </c>
      <c r="E922" t="s">
        <v>2866</v>
      </c>
      <c r="F922" t="s">
        <v>2867</v>
      </c>
      <c r="G922" s="2" t="str">
        <f t="shared" si="14"/>
        <v>1968</v>
      </c>
      <c r="H922" t="s">
        <v>1882</v>
      </c>
      <c r="I922" t="str">
        <f>VLOOKUP(RawData!H922,PadCountry[],2)</f>
        <v>Russia</v>
      </c>
      <c r="J922" t="str">
        <f>VLOOKUP(I922,CountryGeoLoc[],3)</f>
        <v>61.52401</v>
      </c>
      <c r="K922" t="str">
        <f>VLOOKUP(I922,CountryGeoLoc[],4)</f>
        <v>105.318756</v>
      </c>
    </row>
    <row r="923" spans="1:11" x14ac:dyDescent="0.3">
      <c r="A923" t="s">
        <v>2868</v>
      </c>
      <c r="B923" t="s">
        <v>8</v>
      </c>
      <c r="C923" t="s">
        <v>117</v>
      </c>
      <c r="D923" t="s">
        <v>2869</v>
      </c>
      <c r="E923" t="s">
        <v>2870</v>
      </c>
      <c r="F923" t="s">
        <v>2871</v>
      </c>
      <c r="G923" s="2" t="str">
        <f t="shared" si="14"/>
        <v>1968</v>
      </c>
      <c r="H923" t="s">
        <v>422</v>
      </c>
      <c r="I923" t="str">
        <f>VLOOKUP(RawData!H923,PadCountry[],2)</f>
        <v>United States</v>
      </c>
      <c r="J923" t="str">
        <f>VLOOKUP(I923,CountryGeoLoc[],3)</f>
        <v>37.09024</v>
      </c>
      <c r="K923" t="str">
        <f>VLOOKUP(I923,CountryGeoLoc[],4)</f>
        <v>-95.712891</v>
      </c>
    </row>
    <row r="924" spans="1:11" x14ac:dyDescent="0.3">
      <c r="A924" t="s">
        <v>2872</v>
      </c>
      <c r="B924" t="s">
        <v>8</v>
      </c>
      <c r="C924" t="s">
        <v>9</v>
      </c>
      <c r="D924" t="s">
        <v>1695</v>
      </c>
      <c r="E924" t="s">
        <v>2873</v>
      </c>
      <c r="F924" t="s">
        <v>2874</v>
      </c>
      <c r="G924" s="2" t="str">
        <f t="shared" si="14"/>
        <v>1968</v>
      </c>
      <c r="H924" t="s">
        <v>2678</v>
      </c>
      <c r="I924" t="str">
        <f>VLOOKUP(RawData!H924,PadCountry[],2)</f>
        <v>Russia</v>
      </c>
      <c r="J924" t="str">
        <f>VLOOKUP(I924,CountryGeoLoc[],3)</f>
        <v>61.52401</v>
      </c>
      <c r="K924" t="str">
        <f>VLOOKUP(I924,CountryGeoLoc[],4)</f>
        <v>105.318756</v>
      </c>
    </row>
    <row r="925" spans="1:11" x14ac:dyDescent="0.3">
      <c r="A925" t="s">
        <v>2875</v>
      </c>
      <c r="B925" t="s">
        <v>8</v>
      </c>
      <c r="C925" t="s">
        <v>9</v>
      </c>
      <c r="D925" t="s">
        <v>1670</v>
      </c>
      <c r="E925" t="s">
        <v>2876</v>
      </c>
      <c r="F925" t="s">
        <v>2877</v>
      </c>
      <c r="G925" s="2" t="str">
        <f t="shared" si="14"/>
        <v>1968</v>
      </c>
      <c r="H925" t="s">
        <v>13</v>
      </c>
      <c r="I925" t="str">
        <f>VLOOKUP(RawData!H925,PadCountry[],2)</f>
        <v>Kazakhstan</v>
      </c>
      <c r="J925" t="str">
        <f>VLOOKUP(I925,CountryGeoLoc[],3)</f>
        <v>48.019573</v>
      </c>
      <c r="K925" t="str">
        <f>VLOOKUP(I925,CountryGeoLoc[],4)</f>
        <v>66.923684</v>
      </c>
    </row>
    <row r="926" spans="1:11" x14ac:dyDescent="0.3">
      <c r="A926" t="s">
        <v>2878</v>
      </c>
      <c r="B926" t="s">
        <v>8</v>
      </c>
      <c r="C926" t="s">
        <v>9</v>
      </c>
      <c r="D926" t="s">
        <v>995</v>
      </c>
      <c r="E926" t="s">
        <v>2879</v>
      </c>
      <c r="F926" t="s">
        <v>2880</v>
      </c>
      <c r="G926" s="2" t="str">
        <f t="shared" si="14"/>
        <v>1968</v>
      </c>
      <c r="H926" t="s">
        <v>987</v>
      </c>
      <c r="I926" t="str">
        <f>VLOOKUP(RawData!H926,PadCountry[],2)</f>
        <v>Kazakhstan</v>
      </c>
      <c r="J926" t="str">
        <f>VLOOKUP(I926,CountryGeoLoc[],3)</f>
        <v>48.019573</v>
      </c>
      <c r="K926" t="str">
        <f>VLOOKUP(I926,CountryGeoLoc[],4)</f>
        <v>66.923684</v>
      </c>
    </row>
    <row r="927" spans="1:11" x14ac:dyDescent="0.3">
      <c r="A927" t="s">
        <v>2881</v>
      </c>
      <c r="B927" t="s">
        <v>8</v>
      </c>
      <c r="C927" t="s">
        <v>117</v>
      </c>
      <c r="D927" t="s">
        <v>2764</v>
      </c>
      <c r="E927" t="s">
        <v>2882</v>
      </c>
      <c r="F927" t="s">
        <v>2883</v>
      </c>
      <c r="G927" s="2" t="str">
        <f t="shared" si="14"/>
        <v>1968</v>
      </c>
      <c r="H927" t="s">
        <v>2767</v>
      </c>
      <c r="I927" t="str">
        <f>VLOOKUP(RawData!H927,PadCountry[],2)</f>
        <v>United States</v>
      </c>
      <c r="J927" t="str">
        <f>VLOOKUP(I927,CountryGeoLoc[],3)</f>
        <v>37.09024</v>
      </c>
      <c r="K927" t="str">
        <f>VLOOKUP(I927,CountryGeoLoc[],4)</f>
        <v>-95.712891</v>
      </c>
    </row>
    <row r="928" spans="1:11" x14ac:dyDescent="0.3">
      <c r="A928" t="s">
        <v>2884</v>
      </c>
      <c r="B928" t="s">
        <v>8</v>
      </c>
      <c r="C928" t="s">
        <v>9</v>
      </c>
      <c r="D928" t="s">
        <v>995</v>
      </c>
      <c r="E928" t="s">
        <v>2885</v>
      </c>
      <c r="F928" t="s">
        <v>2886</v>
      </c>
      <c r="G928" s="2" t="str">
        <f t="shared" si="14"/>
        <v>1968</v>
      </c>
      <c r="H928" t="s">
        <v>1882</v>
      </c>
      <c r="I928" t="str">
        <f>VLOOKUP(RawData!H928,PadCountry[],2)</f>
        <v>Russia</v>
      </c>
      <c r="J928" t="str">
        <f>VLOOKUP(I928,CountryGeoLoc[],3)</f>
        <v>61.52401</v>
      </c>
      <c r="K928" t="str">
        <f>VLOOKUP(I928,CountryGeoLoc[],4)</f>
        <v>105.318756</v>
      </c>
    </row>
    <row r="929" spans="1:11" x14ac:dyDescent="0.3">
      <c r="A929" t="s">
        <v>2887</v>
      </c>
      <c r="B929" t="s">
        <v>8</v>
      </c>
      <c r="C929" t="s">
        <v>9</v>
      </c>
      <c r="D929" t="s">
        <v>1695</v>
      </c>
      <c r="E929" t="s">
        <v>2888</v>
      </c>
      <c r="F929" t="s">
        <v>2889</v>
      </c>
      <c r="G929" s="2" t="str">
        <f t="shared" si="14"/>
        <v>1968</v>
      </c>
      <c r="H929" t="s">
        <v>2313</v>
      </c>
      <c r="I929" t="str">
        <f>VLOOKUP(RawData!H929,PadCountry[],2)</f>
        <v>Russia</v>
      </c>
      <c r="J929" t="str">
        <f>VLOOKUP(I929,CountryGeoLoc[],3)</f>
        <v>61.52401</v>
      </c>
      <c r="K929" t="str">
        <f>VLOOKUP(I929,CountryGeoLoc[],4)</f>
        <v>105.318756</v>
      </c>
    </row>
    <row r="930" spans="1:11" x14ac:dyDescent="0.3">
      <c r="A930" t="s">
        <v>2890</v>
      </c>
      <c r="B930" t="s">
        <v>18</v>
      </c>
      <c r="C930" t="s">
        <v>9</v>
      </c>
      <c r="D930" t="s">
        <v>2305</v>
      </c>
      <c r="E930" t="s">
        <v>357</v>
      </c>
      <c r="F930" t="s">
        <v>2891</v>
      </c>
      <c r="G930" s="2" t="str">
        <f t="shared" si="14"/>
        <v>1968</v>
      </c>
      <c r="H930" t="s">
        <v>1587</v>
      </c>
      <c r="I930" t="str">
        <f>VLOOKUP(RawData!H930,PadCountry[],2)</f>
        <v>Kazakhstan</v>
      </c>
      <c r="J930" t="str">
        <f>VLOOKUP(I930,CountryGeoLoc[],3)</f>
        <v>48.019573</v>
      </c>
      <c r="K930" t="str">
        <f>VLOOKUP(I930,CountryGeoLoc[],4)</f>
        <v>66.923684</v>
      </c>
    </row>
    <row r="931" spans="1:11" x14ac:dyDescent="0.3">
      <c r="A931" t="s">
        <v>2892</v>
      </c>
      <c r="B931" t="s">
        <v>8</v>
      </c>
      <c r="C931" t="s">
        <v>9</v>
      </c>
      <c r="D931" t="s">
        <v>995</v>
      </c>
      <c r="E931" t="s">
        <v>2893</v>
      </c>
      <c r="F931" t="s">
        <v>2894</v>
      </c>
      <c r="G931" s="2" t="str">
        <f t="shared" si="14"/>
        <v>1968</v>
      </c>
      <c r="H931" t="s">
        <v>987</v>
      </c>
      <c r="I931" t="str">
        <f>VLOOKUP(RawData!H931,PadCountry[],2)</f>
        <v>Kazakhstan</v>
      </c>
      <c r="J931" t="str">
        <f>VLOOKUP(I931,CountryGeoLoc[],3)</f>
        <v>48.019573</v>
      </c>
      <c r="K931" t="str">
        <f>VLOOKUP(I931,CountryGeoLoc[],4)</f>
        <v>66.923684</v>
      </c>
    </row>
    <row r="932" spans="1:11" x14ac:dyDescent="0.3">
      <c r="A932" t="s">
        <v>2895</v>
      </c>
      <c r="B932" t="s">
        <v>8</v>
      </c>
      <c r="C932" t="s">
        <v>117</v>
      </c>
      <c r="D932" t="s">
        <v>2724</v>
      </c>
      <c r="E932" t="s">
        <v>2896</v>
      </c>
      <c r="F932" t="s">
        <v>2897</v>
      </c>
      <c r="G932" s="2" t="str">
        <f t="shared" si="14"/>
        <v>1968</v>
      </c>
      <c r="H932" t="s">
        <v>970</v>
      </c>
      <c r="I932" t="str">
        <f>VLOOKUP(RawData!H932,PadCountry[],2)</f>
        <v>United States</v>
      </c>
      <c r="J932" t="str">
        <f>VLOOKUP(I932,CountryGeoLoc[],3)</f>
        <v>37.09024</v>
      </c>
      <c r="K932" t="str">
        <f>VLOOKUP(I932,CountryGeoLoc[],4)</f>
        <v>-95.712891</v>
      </c>
    </row>
    <row r="933" spans="1:11" x14ac:dyDescent="0.3">
      <c r="A933" t="s">
        <v>2898</v>
      </c>
      <c r="B933" t="s">
        <v>8</v>
      </c>
      <c r="C933" t="s">
        <v>117</v>
      </c>
      <c r="D933" t="s">
        <v>2050</v>
      </c>
      <c r="E933" t="s">
        <v>2899</v>
      </c>
      <c r="F933" t="s">
        <v>2900</v>
      </c>
      <c r="G933" s="2" t="str">
        <f t="shared" si="14"/>
        <v>1968</v>
      </c>
      <c r="H933" t="s">
        <v>914</v>
      </c>
      <c r="I933" t="str">
        <f>VLOOKUP(RawData!H933,PadCountry[],2)</f>
        <v>United States</v>
      </c>
      <c r="J933" t="str">
        <f>VLOOKUP(I933,CountryGeoLoc[],3)</f>
        <v>37.09024</v>
      </c>
      <c r="K933" t="str">
        <f>VLOOKUP(I933,CountryGeoLoc[],4)</f>
        <v>-95.712891</v>
      </c>
    </row>
    <row r="934" spans="1:11" x14ac:dyDescent="0.3">
      <c r="A934" t="s">
        <v>2901</v>
      </c>
      <c r="B934" t="s">
        <v>8</v>
      </c>
      <c r="C934" t="s">
        <v>117</v>
      </c>
      <c r="D934" t="s">
        <v>2060</v>
      </c>
      <c r="E934" t="s">
        <v>2902</v>
      </c>
      <c r="F934" t="s">
        <v>2903</v>
      </c>
      <c r="G934" s="2" t="str">
        <f t="shared" si="14"/>
        <v>1968</v>
      </c>
      <c r="H934" t="s">
        <v>303</v>
      </c>
      <c r="I934" t="str">
        <f>VLOOKUP(RawData!H934,PadCountry[],2)</f>
        <v>United States</v>
      </c>
      <c r="J934" t="str">
        <f>VLOOKUP(I934,CountryGeoLoc[],3)</f>
        <v>37.09024</v>
      </c>
      <c r="K934" t="str">
        <f>VLOOKUP(I934,CountryGeoLoc[],4)</f>
        <v>-95.712891</v>
      </c>
    </row>
    <row r="935" spans="1:11" x14ac:dyDescent="0.3">
      <c r="A935" t="s">
        <v>2904</v>
      </c>
      <c r="B935" t="s">
        <v>8</v>
      </c>
      <c r="C935" t="s">
        <v>100</v>
      </c>
      <c r="D935" t="s">
        <v>1613</v>
      </c>
      <c r="E935" t="s">
        <v>2905</v>
      </c>
      <c r="F935" t="s">
        <v>2906</v>
      </c>
      <c r="G935" s="2" t="str">
        <f t="shared" si="14"/>
        <v>1968</v>
      </c>
      <c r="H935" t="s">
        <v>573</v>
      </c>
      <c r="I935" t="str">
        <f>VLOOKUP(RawData!H935,PadCountry[],2)</f>
        <v>United States</v>
      </c>
      <c r="J935" t="str">
        <f>VLOOKUP(I935,CountryGeoLoc[],3)</f>
        <v>37.09024</v>
      </c>
      <c r="K935" t="str">
        <f>VLOOKUP(I935,CountryGeoLoc[],4)</f>
        <v>-95.712891</v>
      </c>
    </row>
    <row r="936" spans="1:11" x14ac:dyDescent="0.3">
      <c r="A936" t="s">
        <v>2907</v>
      </c>
      <c r="B936" t="s">
        <v>8</v>
      </c>
      <c r="C936" t="s">
        <v>9</v>
      </c>
      <c r="D936" t="s">
        <v>995</v>
      </c>
      <c r="E936" t="s">
        <v>2908</v>
      </c>
      <c r="F936" t="s">
        <v>2909</v>
      </c>
      <c r="G936" s="2" t="str">
        <f t="shared" si="14"/>
        <v>1968</v>
      </c>
      <c r="H936" t="s">
        <v>987</v>
      </c>
      <c r="I936" t="str">
        <f>VLOOKUP(RawData!H936,PadCountry[],2)</f>
        <v>Kazakhstan</v>
      </c>
      <c r="J936" t="str">
        <f>VLOOKUP(I936,CountryGeoLoc[],3)</f>
        <v>48.019573</v>
      </c>
      <c r="K936" t="str">
        <f>VLOOKUP(I936,CountryGeoLoc[],4)</f>
        <v>66.923684</v>
      </c>
    </row>
    <row r="937" spans="1:11" x14ac:dyDescent="0.3">
      <c r="A937" t="s">
        <v>2910</v>
      </c>
      <c r="B937" t="s">
        <v>8</v>
      </c>
      <c r="C937" t="s">
        <v>117</v>
      </c>
      <c r="D937" t="s">
        <v>2527</v>
      </c>
      <c r="E937" t="s">
        <v>2911</v>
      </c>
      <c r="F937" t="s">
        <v>2912</v>
      </c>
      <c r="G937" s="2" t="str">
        <f t="shared" si="14"/>
        <v>1968</v>
      </c>
      <c r="H937" t="s">
        <v>1006</v>
      </c>
      <c r="I937" t="str">
        <f>VLOOKUP(RawData!H937,PadCountry[],2)</f>
        <v>United States</v>
      </c>
      <c r="J937" t="str">
        <f>VLOOKUP(I937,CountryGeoLoc[],3)</f>
        <v>37.09024</v>
      </c>
      <c r="K937" t="str">
        <f>VLOOKUP(I937,CountryGeoLoc[],4)</f>
        <v>-95.712891</v>
      </c>
    </row>
    <row r="938" spans="1:11" x14ac:dyDescent="0.3">
      <c r="A938" t="s">
        <v>2913</v>
      </c>
      <c r="B938" t="s">
        <v>8</v>
      </c>
      <c r="C938" t="s">
        <v>117</v>
      </c>
      <c r="D938" t="s">
        <v>2914</v>
      </c>
      <c r="E938" t="s">
        <v>2915</v>
      </c>
      <c r="F938" t="s">
        <v>2916</v>
      </c>
      <c r="G938" s="2" t="str">
        <f t="shared" si="14"/>
        <v>1968</v>
      </c>
      <c r="H938" t="s">
        <v>422</v>
      </c>
      <c r="I938" t="str">
        <f>VLOOKUP(RawData!H938,PadCountry[],2)</f>
        <v>United States</v>
      </c>
      <c r="J938" t="str">
        <f>VLOOKUP(I938,CountryGeoLoc[],3)</f>
        <v>37.09024</v>
      </c>
      <c r="K938" t="str">
        <f>VLOOKUP(I938,CountryGeoLoc[],4)</f>
        <v>-95.712891</v>
      </c>
    </row>
    <row r="939" spans="1:11" x14ac:dyDescent="0.3">
      <c r="A939" t="s">
        <v>2917</v>
      </c>
      <c r="B939" t="s">
        <v>18</v>
      </c>
      <c r="C939" t="s">
        <v>117</v>
      </c>
      <c r="D939" t="s">
        <v>2918</v>
      </c>
      <c r="E939" t="s">
        <v>2919</v>
      </c>
      <c r="F939" t="s">
        <v>2920</v>
      </c>
      <c r="G939" s="2" t="str">
        <f t="shared" si="14"/>
        <v>1968</v>
      </c>
      <c r="H939" t="s">
        <v>433</v>
      </c>
      <c r="I939" t="str">
        <f>VLOOKUP(RawData!H939,PadCountry[],2)</f>
        <v>United States</v>
      </c>
      <c r="J939" t="str">
        <f>VLOOKUP(I939,CountryGeoLoc[],3)</f>
        <v>37.09024</v>
      </c>
      <c r="K939" t="str">
        <f>VLOOKUP(I939,CountryGeoLoc[],4)</f>
        <v>-95.712891</v>
      </c>
    </row>
    <row r="940" spans="1:11" x14ac:dyDescent="0.3">
      <c r="A940" t="s">
        <v>2921</v>
      </c>
      <c r="B940" t="s">
        <v>8</v>
      </c>
      <c r="C940" t="s">
        <v>117</v>
      </c>
      <c r="D940" t="s">
        <v>636</v>
      </c>
      <c r="E940" t="s">
        <v>2922</v>
      </c>
      <c r="F940" t="s">
        <v>2923</v>
      </c>
      <c r="G940" s="2" t="str">
        <f t="shared" si="14"/>
        <v>1968</v>
      </c>
      <c r="H940" t="s">
        <v>639</v>
      </c>
      <c r="I940" t="str">
        <f>VLOOKUP(RawData!H940,PadCountry[],2)</f>
        <v>United States</v>
      </c>
      <c r="J940" t="str">
        <f>VLOOKUP(I940,CountryGeoLoc[],3)</f>
        <v>37.09024</v>
      </c>
      <c r="K940" t="str">
        <f>VLOOKUP(I940,CountryGeoLoc[],4)</f>
        <v>-95.712891</v>
      </c>
    </row>
    <row r="941" spans="1:11" x14ac:dyDescent="0.3">
      <c r="A941" t="s">
        <v>2924</v>
      </c>
      <c r="B941" t="s">
        <v>8</v>
      </c>
      <c r="C941" t="s">
        <v>100</v>
      </c>
      <c r="D941" t="s">
        <v>1613</v>
      </c>
      <c r="E941" t="s">
        <v>2925</v>
      </c>
      <c r="F941" t="s">
        <v>2926</v>
      </c>
      <c r="G941" s="2" t="str">
        <f t="shared" si="14"/>
        <v>1968</v>
      </c>
      <c r="H941" t="s">
        <v>1359</v>
      </c>
      <c r="I941" t="str">
        <f>VLOOKUP(RawData!H941,PadCountry[],2)</f>
        <v>United States</v>
      </c>
      <c r="J941" t="str">
        <f>VLOOKUP(I941,CountryGeoLoc[],3)</f>
        <v>37.09024</v>
      </c>
      <c r="K941" t="str">
        <f>VLOOKUP(I941,CountryGeoLoc[],4)</f>
        <v>-95.712891</v>
      </c>
    </row>
    <row r="942" spans="1:11" x14ac:dyDescent="0.3">
      <c r="A942" t="s">
        <v>2927</v>
      </c>
      <c r="B942" t="s">
        <v>8</v>
      </c>
      <c r="C942" t="s">
        <v>9</v>
      </c>
      <c r="D942" t="s">
        <v>2184</v>
      </c>
      <c r="E942" t="s">
        <v>2928</v>
      </c>
      <c r="F942" t="s">
        <v>2929</v>
      </c>
      <c r="G942" s="2" t="str">
        <f t="shared" si="14"/>
        <v>1968</v>
      </c>
      <c r="H942" t="s">
        <v>1222</v>
      </c>
      <c r="I942" t="str">
        <f>VLOOKUP(RawData!H942,PadCountry[],2)</f>
        <v>Kazakhstan</v>
      </c>
      <c r="J942" t="str">
        <f>VLOOKUP(I942,CountryGeoLoc[],3)</f>
        <v>48.019573</v>
      </c>
      <c r="K942" t="str">
        <f>VLOOKUP(I942,CountryGeoLoc[],4)</f>
        <v>66.923684</v>
      </c>
    </row>
    <row r="943" spans="1:11" x14ac:dyDescent="0.3">
      <c r="A943" t="s">
        <v>2930</v>
      </c>
      <c r="B943" t="s">
        <v>8</v>
      </c>
      <c r="C943" t="s">
        <v>9</v>
      </c>
      <c r="D943" t="s">
        <v>995</v>
      </c>
      <c r="E943" t="s">
        <v>2931</v>
      </c>
      <c r="F943" t="s">
        <v>2932</v>
      </c>
      <c r="G943" s="2" t="str">
        <f t="shared" si="14"/>
        <v>1968</v>
      </c>
      <c r="H943" t="s">
        <v>1882</v>
      </c>
      <c r="I943" t="str">
        <f>VLOOKUP(RawData!H943,PadCountry[],2)</f>
        <v>Russia</v>
      </c>
      <c r="J943" t="str">
        <f>VLOOKUP(I943,CountryGeoLoc[],3)</f>
        <v>61.52401</v>
      </c>
      <c r="K943" t="str">
        <f>VLOOKUP(I943,CountryGeoLoc[],4)</f>
        <v>105.318756</v>
      </c>
    </row>
    <row r="944" spans="1:11" x14ac:dyDescent="0.3">
      <c r="A944" t="s">
        <v>2933</v>
      </c>
      <c r="B944" t="s">
        <v>8</v>
      </c>
      <c r="C944" t="s">
        <v>9</v>
      </c>
      <c r="D944" t="s">
        <v>2191</v>
      </c>
      <c r="E944" t="s">
        <v>357</v>
      </c>
      <c r="F944" t="s">
        <v>2934</v>
      </c>
      <c r="G944" s="2" t="str">
        <f t="shared" si="14"/>
        <v>1968</v>
      </c>
      <c r="H944" t="s">
        <v>987</v>
      </c>
      <c r="I944" t="str">
        <f>VLOOKUP(RawData!H944,PadCountry[],2)</f>
        <v>Kazakhstan</v>
      </c>
      <c r="J944" t="str">
        <f>VLOOKUP(I944,CountryGeoLoc[],3)</f>
        <v>48.019573</v>
      </c>
      <c r="K944" t="str">
        <f>VLOOKUP(I944,CountryGeoLoc[],4)</f>
        <v>66.923684</v>
      </c>
    </row>
    <row r="945" spans="1:11" x14ac:dyDescent="0.3">
      <c r="A945" t="s">
        <v>2935</v>
      </c>
      <c r="B945" t="s">
        <v>8</v>
      </c>
      <c r="C945" t="s">
        <v>9</v>
      </c>
      <c r="D945" t="s">
        <v>995</v>
      </c>
      <c r="E945" t="s">
        <v>2936</v>
      </c>
      <c r="F945" t="s">
        <v>2937</v>
      </c>
      <c r="G945" s="2" t="str">
        <f t="shared" si="14"/>
        <v>1968</v>
      </c>
      <c r="H945" t="s">
        <v>987</v>
      </c>
      <c r="I945" t="str">
        <f>VLOOKUP(RawData!H945,PadCountry[],2)</f>
        <v>Kazakhstan</v>
      </c>
      <c r="J945" t="str">
        <f>VLOOKUP(I945,CountryGeoLoc[],3)</f>
        <v>48.019573</v>
      </c>
      <c r="K945" t="str">
        <f>VLOOKUP(I945,CountryGeoLoc[],4)</f>
        <v>66.923684</v>
      </c>
    </row>
    <row r="946" spans="1:11" x14ac:dyDescent="0.3">
      <c r="A946" t="s">
        <v>2938</v>
      </c>
      <c r="B946" t="s">
        <v>8</v>
      </c>
      <c r="C946" t="s">
        <v>117</v>
      </c>
      <c r="D946" t="s">
        <v>2050</v>
      </c>
      <c r="E946" t="s">
        <v>2939</v>
      </c>
      <c r="F946" t="s">
        <v>2940</v>
      </c>
      <c r="G946" s="2" t="str">
        <f t="shared" si="14"/>
        <v>1968</v>
      </c>
      <c r="H946" t="s">
        <v>914</v>
      </c>
      <c r="I946" t="str">
        <f>VLOOKUP(RawData!H946,PadCountry[],2)</f>
        <v>United States</v>
      </c>
      <c r="J946" t="str">
        <f>VLOOKUP(I946,CountryGeoLoc[],3)</f>
        <v>37.09024</v>
      </c>
      <c r="K946" t="str">
        <f>VLOOKUP(I946,CountryGeoLoc[],4)</f>
        <v>-95.712891</v>
      </c>
    </row>
    <row r="947" spans="1:11" x14ac:dyDescent="0.3">
      <c r="A947" t="s">
        <v>2941</v>
      </c>
      <c r="B947" t="s">
        <v>8</v>
      </c>
      <c r="C947" t="s">
        <v>9</v>
      </c>
      <c r="D947" t="s">
        <v>995</v>
      </c>
      <c r="E947" t="s">
        <v>2942</v>
      </c>
      <c r="F947" t="s">
        <v>2943</v>
      </c>
      <c r="G947" s="2" t="str">
        <f t="shared" si="14"/>
        <v>1968</v>
      </c>
      <c r="H947" t="s">
        <v>987</v>
      </c>
      <c r="I947" t="str">
        <f>VLOOKUP(RawData!H947,PadCountry[],2)</f>
        <v>Kazakhstan</v>
      </c>
      <c r="J947" t="str">
        <f>VLOOKUP(I947,CountryGeoLoc[],3)</f>
        <v>48.019573</v>
      </c>
      <c r="K947" t="str">
        <f>VLOOKUP(I947,CountryGeoLoc[],4)</f>
        <v>66.923684</v>
      </c>
    </row>
    <row r="948" spans="1:11" x14ac:dyDescent="0.3">
      <c r="A948" t="s">
        <v>2944</v>
      </c>
      <c r="B948" t="s">
        <v>8</v>
      </c>
      <c r="C948" t="s">
        <v>9</v>
      </c>
      <c r="D948" t="s">
        <v>2305</v>
      </c>
      <c r="E948" t="s">
        <v>357</v>
      </c>
      <c r="F948" t="s">
        <v>2945</v>
      </c>
      <c r="G948" s="2" t="str">
        <f t="shared" si="14"/>
        <v>1968</v>
      </c>
      <c r="H948" t="s">
        <v>1587</v>
      </c>
      <c r="I948" t="str">
        <f>VLOOKUP(RawData!H948,PadCountry[],2)</f>
        <v>Kazakhstan</v>
      </c>
      <c r="J948" t="str">
        <f>VLOOKUP(I948,CountryGeoLoc[],3)</f>
        <v>48.019573</v>
      </c>
      <c r="K948" t="str">
        <f>VLOOKUP(I948,CountryGeoLoc[],4)</f>
        <v>66.923684</v>
      </c>
    </row>
    <row r="949" spans="1:11" x14ac:dyDescent="0.3">
      <c r="A949" t="s">
        <v>2946</v>
      </c>
      <c r="B949" t="s">
        <v>8</v>
      </c>
      <c r="C949" t="s">
        <v>9</v>
      </c>
      <c r="D949" t="s">
        <v>995</v>
      </c>
      <c r="E949" t="s">
        <v>2947</v>
      </c>
      <c r="F949" t="s">
        <v>2948</v>
      </c>
      <c r="G949" s="2" t="str">
        <f t="shared" si="14"/>
        <v>1968</v>
      </c>
      <c r="H949" t="s">
        <v>1882</v>
      </c>
      <c r="I949" t="str">
        <f>VLOOKUP(RawData!H949,PadCountry[],2)</f>
        <v>Russia</v>
      </c>
      <c r="J949" t="str">
        <f>VLOOKUP(I949,CountryGeoLoc[],3)</f>
        <v>61.52401</v>
      </c>
      <c r="K949" t="str">
        <f>VLOOKUP(I949,CountryGeoLoc[],4)</f>
        <v>105.318756</v>
      </c>
    </row>
    <row r="950" spans="1:11" x14ac:dyDescent="0.3">
      <c r="A950" t="s">
        <v>2949</v>
      </c>
      <c r="B950" t="s">
        <v>8</v>
      </c>
      <c r="C950" t="s">
        <v>117</v>
      </c>
      <c r="D950" t="s">
        <v>2060</v>
      </c>
      <c r="E950" t="s">
        <v>2950</v>
      </c>
      <c r="F950" t="s">
        <v>2951</v>
      </c>
      <c r="G950" s="2" t="str">
        <f t="shared" si="14"/>
        <v>1968</v>
      </c>
      <c r="H950" t="s">
        <v>139</v>
      </c>
      <c r="I950" t="str">
        <f>VLOOKUP(RawData!H950,PadCountry[],2)</f>
        <v>United States</v>
      </c>
      <c r="J950" t="str">
        <f>VLOOKUP(I950,CountryGeoLoc[],3)</f>
        <v>37.09024</v>
      </c>
      <c r="K950" t="str">
        <f>VLOOKUP(I950,CountryGeoLoc[],4)</f>
        <v>-95.712891</v>
      </c>
    </row>
    <row r="951" spans="1:11" x14ac:dyDescent="0.3">
      <c r="A951" t="s">
        <v>2952</v>
      </c>
      <c r="B951" t="s">
        <v>18</v>
      </c>
      <c r="C951" t="s">
        <v>117</v>
      </c>
      <c r="D951" t="s">
        <v>2953</v>
      </c>
      <c r="E951" t="s">
        <v>2954</v>
      </c>
      <c r="F951" t="s">
        <v>2955</v>
      </c>
      <c r="G951" s="2" t="str">
        <f t="shared" si="14"/>
        <v>1968</v>
      </c>
      <c r="H951" t="s">
        <v>63</v>
      </c>
      <c r="I951" t="str">
        <f>VLOOKUP(RawData!H951,PadCountry[],2)</f>
        <v>United States</v>
      </c>
      <c r="J951" t="str">
        <f>VLOOKUP(I951,CountryGeoLoc[],3)</f>
        <v>37.09024</v>
      </c>
      <c r="K951" t="str">
        <f>VLOOKUP(I951,CountryGeoLoc[],4)</f>
        <v>-95.712891</v>
      </c>
    </row>
    <row r="952" spans="1:11" x14ac:dyDescent="0.3">
      <c r="A952" t="s">
        <v>2956</v>
      </c>
      <c r="B952" t="s">
        <v>8</v>
      </c>
      <c r="C952" t="s">
        <v>9</v>
      </c>
      <c r="D952" t="s">
        <v>1695</v>
      </c>
      <c r="E952" t="s">
        <v>2957</v>
      </c>
      <c r="F952" t="s">
        <v>2958</v>
      </c>
      <c r="G952" s="2" t="str">
        <f t="shared" si="14"/>
        <v>1968</v>
      </c>
      <c r="H952" t="s">
        <v>2313</v>
      </c>
      <c r="I952" t="str">
        <f>VLOOKUP(RawData!H952,PadCountry[],2)</f>
        <v>Russia</v>
      </c>
      <c r="J952" t="str">
        <f>VLOOKUP(I952,CountryGeoLoc[],3)</f>
        <v>61.52401</v>
      </c>
      <c r="K952" t="str">
        <f>VLOOKUP(I952,CountryGeoLoc[],4)</f>
        <v>105.318756</v>
      </c>
    </row>
    <row r="953" spans="1:11" x14ac:dyDescent="0.3">
      <c r="A953" t="s">
        <v>2959</v>
      </c>
      <c r="B953" t="s">
        <v>8</v>
      </c>
      <c r="C953" t="s">
        <v>9</v>
      </c>
      <c r="D953" t="s">
        <v>995</v>
      </c>
      <c r="E953" t="s">
        <v>2960</v>
      </c>
      <c r="F953" t="s">
        <v>2961</v>
      </c>
      <c r="G953" s="2" t="str">
        <f t="shared" si="14"/>
        <v>1968</v>
      </c>
      <c r="H953" t="s">
        <v>13</v>
      </c>
      <c r="I953" t="str">
        <f>VLOOKUP(RawData!H953,PadCountry[],2)</f>
        <v>Kazakhstan</v>
      </c>
      <c r="J953" t="str">
        <f>VLOOKUP(I953,CountryGeoLoc[],3)</f>
        <v>48.019573</v>
      </c>
      <c r="K953" t="str">
        <f>VLOOKUP(I953,CountryGeoLoc[],4)</f>
        <v>66.923684</v>
      </c>
    </row>
    <row r="954" spans="1:11" x14ac:dyDescent="0.3">
      <c r="A954" t="s">
        <v>2962</v>
      </c>
      <c r="B954" t="s">
        <v>8</v>
      </c>
      <c r="C954" t="s">
        <v>117</v>
      </c>
      <c r="D954" t="s">
        <v>1552</v>
      </c>
      <c r="E954" t="s">
        <v>2963</v>
      </c>
      <c r="F954" t="s">
        <v>2964</v>
      </c>
      <c r="G954" s="2" t="str">
        <f t="shared" si="14"/>
        <v>1968</v>
      </c>
      <c r="H954" t="s">
        <v>1782</v>
      </c>
      <c r="I954" t="str">
        <f>VLOOKUP(RawData!H954,PadCountry[],2)</f>
        <v>United States</v>
      </c>
      <c r="J954" t="str">
        <f>VLOOKUP(I954,CountryGeoLoc[],3)</f>
        <v>37.09024</v>
      </c>
      <c r="K954" t="str">
        <f>VLOOKUP(I954,CountryGeoLoc[],4)</f>
        <v>-95.712891</v>
      </c>
    </row>
    <row r="955" spans="1:11" x14ac:dyDescent="0.3">
      <c r="A955" t="s">
        <v>2965</v>
      </c>
      <c r="B955" t="s">
        <v>8</v>
      </c>
      <c r="C955" t="s">
        <v>9</v>
      </c>
      <c r="D955" t="s">
        <v>1769</v>
      </c>
      <c r="E955" t="s">
        <v>2966</v>
      </c>
      <c r="F955" t="s">
        <v>2967</v>
      </c>
      <c r="G955" s="2" t="str">
        <f t="shared" si="14"/>
        <v>1968</v>
      </c>
      <c r="H955" t="s">
        <v>2323</v>
      </c>
      <c r="I955" t="str">
        <f>VLOOKUP(RawData!H955,PadCountry[],2)</f>
        <v>Kazakhstan</v>
      </c>
      <c r="J955" t="str">
        <f>VLOOKUP(I955,CountryGeoLoc[],3)</f>
        <v>48.019573</v>
      </c>
      <c r="K955" t="str">
        <f>VLOOKUP(I955,CountryGeoLoc[],4)</f>
        <v>66.923684</v>
      </c>
    </row>
    <row r="956" spans="1:11" x14ac:dyDescent="0.3">
      <c r="A956" t="s">
        <v>2968</v>
      </c>
      <c r="B956" t="s">
        <v>8</v>
      </c>
      <c r="C956" t="s">
        <v>9</v>
      </c>
      <c r="D956" t="s">
        <v>1695</v>
      </c>
      <c r="E956" t="s">
        <v>2969</v>
      </c>
      <c r="F956" t="s">
        <v>2970</v>
      </c>
      <c r="G956" s="2" t="str">
        <f t="shared" si="14"/>
        <v>1968</v>
      </c>
      <c r="H956" t="s">
        <v>2313</v>
      </c>
      <c r="I956" t="str">
        <f>VLOOKUP(RawData!H956,PadCountry[],2)</f>
        <v>Russia</v>
      </c>
      <c r="J956" t="str">
        <f>VLOOKUP(I956,CountryGeoLoc[],3)</f>
        <v>61.52401</v>
      </c>
      <c r="K956" t="str">
        <f>VLOOKUP(I956,CountryGeoLoc[],4)</f>
        <v>105.318756</v>
      </c>
    </row>
    <row r="957" spans="1:11" x14ac:dyDescent="0.3">
      <c r="A957" t="s">
        <v>2971</v>
      </c>
      <c r="B957" t="s">
        <v>8</v>
      </c>
      <c r="C957" t="s">
        <v>2417</v>
      </c>
      <c r="D957" t="s">
        <v>1613</v>
      </c>
      <c r="E957" t="s">
        <v>2972</v>
      </c>
      <c r="F957" t="s">
        <v>2973</v>
      </c>
      <c r="G957" s="2" t="str">
        <f t="shared" si="14"/>
        <v>1968</v>
      </c>
      <c r="H957" t="s">
        <v>573</v>
      </c>
      <c r="I957" t="str">
        <f>VLOOKUP(RawData!H957,PadCountry[],2)</f>
        <v>United States</v>
      </c>
      <c r="J957" t="str">
        <f>VLOOKUP(I957,CountryGeoLoc[],3)</f>
        <v>37.09024</v>
      </c>
      <c r="K957" t="str">
        <f>VLOOKUP(I957,CountryGeoLoc[],4)</f>
        <v>-95.712891</v>
      </c>
    </row>
    <row r="958" spans="1:11" x14ac:dyDescent="0.3">
      <c r="A958" t="s">
        <v>2974</v>
      </c>
      <c r="B958" t="s">
        <v>8</v>
      </c>
      <c r="C958" t="s">
        <v>9</v>
      </c>
      <c r="D958" t="s">
        <v>1670</v>
      </c>
      <c r="E958" t="s">
        <v>2975</v>
      </c>
      <c r="F958" t="s">
        <v>2976</v>
      </c>
      <c r="G958" s="2" t="str">
        <f t="shared" si="14"/>
        <v>1968</v>
      </c>
      <c r="H958" t="s">
        <v>13</v>
      </c>
      <c r="I958" t="str">
        <f>VLOOKUP(RawData!H958,PadCountry[],2)</f>
        <v>Kazakhstan</v>
      </c>
      <c r="J958" t="str">
        <f>VLOOKUP(I958,CountryGeoLoc[],3)</f>
        <v>48.019573</v>
      </c>
      <c r="K958" t="str">
        <f>VLOOKUP(I958,CountryGeoLoc[],4)</f>
        <v>66.923684</v>
      </c>
    </row>
    <row r="959" spans="1:11" x14ac:dyDescent="0.3">
      <c r="A959" t="s">
        <v>2977</v>
      </c>
      <c r="B959" t="s">
        <v>8</v>
      </c>
      <c r="C959" t="s">
        <v>117</v>
      </c>
      <c r="D959" t="s">
        <v>2060</v>
      </c>
      <c r="E959" t="s">
        <v>2978</v>
      </c>
      <c r="F959" t="s">
        <v>2979</v>
      </c>
      <c r="G959" s="2" t="str">
        <f t="shared" si="14"/>
        <v>1968</v>
      </c>
      <c r="H959" t="s">
        <v>121</v>
      </c>
      <c r="I959" t="str">
        <f>VLOOKUP(RawData!H959,PadCountry[],2)</f>
        <v>United States</v>
      </c>
      <c r="J959" t="str">
        <f>VLOOKUP(I959,CountryGeoLoc[],3)</f>
        <v>37.09024</v>
      </c>
      <c r="K959" t="str">
        <f>VLOOKUP(I959,CountryGeoLoc[],4)</f>
        <v>-95.712891</v>
      </c>
    </row>
    <row r="960" spans="1:11" x14ac:dyDescent="0.3">
      <c r="A960" t="s">
        <v>2980</v>
      </c>
      <c r="B960" t="s">
        <v>8</v>
      </c>
      <c r="C960" t="s">
        <v>9</v>
      </c>
      <c r="D960" t="s">
        <v>995</v>
      </c>
      <c r="E960" t="s">
        <v>2981</v>
      </c>
      <c r="F960" t="s">
        <v>2982</v>
      </c>
      <c r="G960" s="2" t="str">
        <f t="shared" si="14"/>
        <v>1968</v>
      </c>
      <c r="H960" t="s">
        <v>1882</v>
      </c>
      <c r="I960" t="str">
        <f>VLOOKUP(RawData!H960,PadCountry[],2)</f>
        <v>Russia</v>
      </c>
      <c r="J960" t="str">
        <f>VLOOKUP(I960,CountryGeoLoc[],3)</f>
        <v>61.52401</v>
      </c>
      <c r="K960" t="str">
        <f>VLOOKUP(I960,CountryGeoLoc[],4)</f>
        <v>105.318756</v>
      </c>
    </row>
    <row r="961" spans="1:11" x14ac:dyDescent="0.3">
      <c r="A961" t="s">
        <v>2983</v>
      </c>
      <c r="B961" t="s">
        <v>8</v>
      </c>
      <c r="C961" t="s">
        <v>9</v>
      </c>
      <c r="D961" t="s">
        <v>995</v>
      </c>
      <c r="E961" t="s">
        <v>2984</v>
      </c>
      <c r="F961" t="s">
        <v>2985</v>
      </c>
      <c r="G961" s="2" t="str">
        <f t="shared" si="14"/>
        <v>1968</v>
      </c>
      <c r="H961" t="s">
        <v>1882</v>
      </c>
      <c r="I961" t="str">
        <f>VLOOKUP(RawData!H961,PadCountry[],2)</f>
        <v>Russia</v>
      </c>
      <c r="J961" t="str">
        <f>VLOOKUP(I961,CountryGeoLoc[],3)</f>
        <v>61.52401</v>
      </c>
      <c r="K961" t="str">
        <f>VLOOKUP(I961,CountryGeoLoc[],4)</f>
        <v>105.318756</v>
      </c>
    </row>
    <row r="962" spans="1:11" x14ac:dyDescent="0.3">
      <c r="A962" t="s">
        <v>2986</v>
      </c>
      <c r="B962" t="s">
        <v>8</v>
      </c>
      <c r="C962" t="s">
        <v>100</v>
      </c>
      <c r="D962" t="s">
        <v>1861</v>
      </c>
      <c r="E962" t="s">
        <v>2987</v>
      </c>
      <c r="F962" t="s">
        <v>2988</v>
      </c>
      <c r="G962" s="2" t="str">
        <f t="shared" si="14"/>
        <v>1968</v>
      </c>
      <c r="H962" t="s">
        <v>478</v>
      </c>
      <c r="I962" t="str">
        <f>VLOOKUP(RawData!H962,PadCountry[],2)</f>
        <v>United States</v>
      </c>
      <c r="J962" t="str">
        <f>VLOOKUP(I962,CountryGeoLoc[],3)</f>
        <v>37.09024</v>
      </c>
      <c r="K962" t="str">
        <f>VLOOKUP(I962,CountryGeoLoc[],4)</f>
        <v>-95.712891</v>
      </c>
    </row>
    <row r="963" spans="1:11" x14ac:dyDescent="0.3">
      <c r="A963" t="s">
        <v>2989</v>
      </c>
      <c r="B963" t="s">
        <v>8</v>
      </c>
      <c r="C963" t="s">
        <v>9</v>
      </c>
      <c r="D963" t="s">
        <v>2599</v>
      </c>
      <c r="E963" t="s">
        <v>2990</v>
      </c>
      <c r="F963" t="s">
        <v>2991</v>
      </c>
      <c r="G963" s="2" t="str">
        <f t="shared" ref="G963:G1026" si="15">MID(F963,7,4)</f>
        <v>1968</v>
      </c>
      <c r="H963" t="s">
        <v>2602</v>
      </c>
      <c r="I963" t="str">
        <f>VLOOKUP(RawData!H963,PadCountry[],2)</f>
        <v>Kazakhstan</v>
      </c>
      <c r="J963" t="str">
        <f>VLOOKUP(I963,CountryGeoLoc[],3)</f>
        <v>48.019573</v>
      </c>
      <c r="K963" t="str">
        <f>VLOOKUP(I963,CountryGeoLoc[],4)</f>
        <v>66.923684</v>
      </c>
    </row>
    <row r="964" spans="1:11" x14ac:dyDescent="0.3">
      <c r="A964" t="s">
        <v>2992</v>
      </c>
      <c r="B964" t="s">
        <v>8</v>
      </c>
      <c r="C964" t="s">
        <v>9</v>
      </c>
      <c r="D964" t="s">
        <v>2599</v>
      </c>
      <c r="E964" t="s">
        <v>2993</v>
      </c>
      <c r="F964" t="s">
        <v>2994</v>
      </c>
      <c r="G964" s="2" t="str">
        <f t="shared" si="15"/>
        <v>1968</v>
      </c>
      <c r="H964" t="s">
        <v>2798</v>
      </c>
      <c r="I964" t="str">
        <f>VLOOKUP(RawData!H964,PadCountry[],2)</f>
        <v>Kazakhstan</v>
      </c>
      <c r="J964" t="str">
        <f>VLOOKUP(I964,CountryGeoLoc[],3)</f>
        <v>48.019573</v>
      </c>
      <c r="K964" t="str">
        <f>VLOOKUP(I964,CountryGeoLoc[],4)</f>
        <v>66.923684</v>
      </c>
    </row>
    <row r="965" spans="1:11" x14ac:dyDescent="0.3">
      <c r="A965" t="s">
        <v>2995</v>
      </c>
      <c r="B965" t="s">
        <v>8</v>
      </c>
      <c r="C965" t="s">
        <v>117</v>
      </c>
      <c r="D965" t="s">
        <v>2097</v>
      </c>
      <c r="E965" t="s">
        <v>2996</v>
      </c>
      <c r="F965" t="s">
        <v>2997</v>
      </c>
      <c r="G965" s="2" t="str">
        <f t="shared" si="15"/>
        <v>1968</v>
      </c>
      <c r="H965" t="s">
        <v>1379</v>
      </c>
      <c r="I965" t="str">
        <f>VLOOKUP(RawData!H965,PadCountry[],2)</f>
        <v>United States</v>
      </c>
      <c r="J965" t="str">
        <f>VLOOKUP(I965,CountryGeoLoc[],3)</f>
        <v>37.09024</v>
      </c>
      <c r="K965" t="str">
        <f>VLOOKUP(I965,CountryGeoLoc[],4)</f>
        <v>-95.712891</v>
      </c>
    </row>
    <row r="966" spans="1:11" x14ac:dyDescent="0.3">
      <c r="A966" t="s">
        <v>2998</v>
      </c>
      <c r="B966" t="s">
        <v>8</v>
      </c>
      <c r="C966" t="s">
        <v>9</v>
      </c>
      <c r="D966" t="s">
        <v>2191</v>
      </c>
      <c r="E966" t="s">
        <v>357</v>
      </c>
      <c r="F966" t="s">
        <v>2999</v>
      </c>
      <c r="G966" s="2" t="str">
        <f t="shared" si="15"/>
        <v>1968</v>
      </c>
      <c r="H966" t="s">
        <v>13</v>
      </c>
      <c r="I966" t="str">
        <f>VLOOKUP(RawData!H966,PadCountry[],2)</f>
        <v>Kazakhstan</v>
      </c>
      <c r="J966" t="str">
        <f>VLOOKUP(I966,CountryGeoLoc[],3)</f>
        <v>48.019573</v>
      </c>
      <c r="K966" t="str">
        <f>VLOOKUP(I966,CountryGeoLoc[],4)</f>
        <v>66.923684</v>
      </c>
    </row>
    <row r="967" spans="1:11" x14ac:dyDescent="0.3">
      <c r="A967" t="s">
        <v>3000</v>
      </c>
      <c r="B967" t="s">
        <v>8</v>
      </c>
      <c r="C967" t="s">
        <v>9</v>
      </c>
      <c r="D967" t="s">
        <v>2191</v>
      </c>
      <c r="E967" t="s">
        <v>3001</v>
      </c>
      <c r="F967" t="s">
        <v>3002</v>
      </c>
      <c r="G967" s="2" t="str">
        <f t="shared" si="15"/>
        <v>1968</v>
      </c>
      <c r="H967" t="s">
        <v>987</v>
      </c>
      <c r="I967" t="str">
        <f>VLOOKUP(RawData!H967,PadCountry[],2)</f>
        <v>Kazakhstan</v>
      </c>
      <c r="J967" t="str">
        <f>VLOOKUP(I967,CountryGeoLoc[],3)</f>
        <v>48.019573</v>
      </c>
      <c r="K967" t="str">
        <f>VLOOKUP(I967,CountryGeoLoc[],4)</f>
        <v>66.923684</v>
      </c>
    </row>
    <row r="968" spans="1:11" x14ac:dyDescent="0.3">
      <c r="A968" t="s">
        <v>3003</v>
      </c>
      <c r="B968" t="s">
        <v>8</v>
      </c>
      <c r="C968" t="s">
        <v>9</v>
      </c>
      <c r="D968" t="s">
        <v>2391</v>
      </c>
      <c r="E968" t="s">
        <v>3004</v>
      </c>
      <c r="F968" t="s">
        <v>3005</v>
      </c>
      <c r="G968" s="2" t="str">
        <f t="shared" si="15"/>
        <v>1968</v>
      </c>
      <c r="H968" t="s">
        <v>2394</v>
      </c>
      <c r="I968" t="str">
        <f>VLOOKUP(RawData!H968,PadCountry[],2)</f>
        <v>Russia</v>
      </c>
      <c r="J968" t="str">
        <f>VLOOKUP(I968,CountryGeoLoc[],3)</f>
        <v>61.52401</v>
      </c>
      <c r="K968" t="str">
        <f>VLOOKUP(I968,CountryGeoLoc[],4)</f>
        <v>105.318756</v>
      </c>
    </row>
    <row r="969" spans="1:11" x14ac:dyDescent="0.3">
      <c r="A969" t="s">
        <v>3006</v>
      </c>
      <c r="B969" t="s">
        <v>8</v>
      </c>
      <c r="C969" t="s">
        <v>9</v>
      </c>
      <c r="D969" t="s">
        <v>995</v>
      </c>
      <c r="E969" t="s">
        <v>3007</v>
      </c>
      <c r="F969" t="s">
        <v>3008</v>
      </c>
      <c r="G969" s="2" t="str">
        <f t="shared" si="15"/>
        <v>1968</v>
      </c>
      <c r="H969" t="s">
        <v>13</v>
      </c>
      <c r="I969" t="str">
        <f>VLOOKUP(RawData!H969,PadCountry[],2)</f>
        <v>Kazakhstan</v>
      </c>
      <c r="J969" t="str">
        <f>VLOOKUP(I969,CountryGeoLoc[],3)</f>
        <v>48.019573</v>
      </c>
      <c r="K969" t="str">
        <f>VLOOKUP(I969,CountryGeoLoc[],4)</f>
        <v>66.923684</v>
      </c>
    </row>
    <row r="970" spans="1:11" x14ac:dyDescent="0.3">
      <c r="A970" t="s">
        <v>3009</v>
      </c>
      <c r="B970" t="s">
        <v>8</v>
      </c>
      <c r="C970" t="s">
        <v>9</v>
      </c>
      <c r="D970" t="s">
        <v>2599</v>
      </c>
      <c r="E970" t="s">
        <v>3010</v>
      </c>
      <c r="F970" t="s">
        <v>3011</v>
      </c>
      <c r="G970" s="2" t="str">
        <f t="shared" si="15"/>
        <v>1968</v>
      </c>
      <c r="H970" t="s">
        <v>2798</v>
      </c>
      <c r="I970" t="str">
        <f>VLOOKUP(RawData!H970,PadCountry[],2)</f>
        <v>Kazakhstan</v>
      </c>
      <c r="J970" t="str">
        <f>VLOOKUP(I970,CountryGeoLoc[],3)</f>
        <v>48.019573</v>
      </c>
      <c r="K970" t="str">
        <f>VLOOKUP(I970,CountryGeoLoc[],4)</f>
        <v>66.923684</v>
      </c>
    </row>
    <row r="971" spans="1:11" x14ac:dyDescent="0.3">
      <c r="A971" t="s">
        <v>3012</v>
      </c>
      <c r="B971" t="s">
        <v>8</v>
      </c>
      <c r="C971" t="s">
        <v>117</v>
      </c>
      <c r="D971" t="s">
        <v>2060</v>
      </c>
      <c r="E971" t="s">
        <v>3013</v>
      </c>
      <c r="F971" t="s">
        <v>3014</v>
      </c>
      <c r="G971" s="2" t="str">
        <f t="shared" si="15"/>
        <v>1968</v>
      </c>
      <c r="H971" t="s">
        <v>303</v>
      </c>
      <c r="I971" t="str">
        <f>VLOOKUP(RawData!H971,PadCountry[],2)</f>
        <v>United States</v>
      </c>
      <c r="J971" t="str">
        <f>VLOOKUP(I971,CountryGeoLoc[],3)</f>
        <v>37.09024</v>
      </c>
      <c r="K971" t="str">
        <f>VLOOKUP(I971,CountryGeoLoc[],4)</f>
        <v>-95.712891</v>
      </c>
    </row>
    <row r="972" spans="1:11" x14ac:dyDescent="0.3">
      <c r="A972" t="s">
        <v>3015</v>
      </c>
      <c r="B972" t="s">
        <v>8</v>
      </c>
      <c r="C972" t="s">
        <v>117</v>
      </c>
      <c r="D972" t="s">
        <v>2050</v>
      </c>
      <c r="E972" t="s">
        <v>3016</v>
      </c>
      <c r="F972" t="s">
        <v>3017</v>
      </c>
      <c r="G972" s="2" t="str">
        <f t="shared" si="15"/>
        <v>1968</v>
      </c>
      <c r="H972" t="s">
        <v>914</v>
      </c>
      <c r="I972" t="str">
        <f>VLOOKUP(RawData!H972,PadCountry[],2)</f>
        <v>United States</v>
      </c>
      <c r="J972" t="str">
        <f>VLOOKUP(I972,CountryGeoLoc[],3)</f>
        <v>37.09024</v>
      </c>
      <c r="K972" t="str">
        <f>VLOOKUP(I972,CountryGeoLoc[],4)</f>
        <v>-95.712891</v>
      </c>
    </row>
    <row r="973" spans="1:11" x14ac:dyDescent="0.3">
      <c r="A973" t="s">
        <v>3018</v>
      </c>
      <c r="B973" t="s">
        <v>8</v>
      </c>
      <c r="C973" t="s">
        <v>117</v>
      </c>
      <c r="D973" t="s">
        <v>2016</v>
      </c>
      <c r="E973" t="s">
        <v>3019</v>
      </c>
      <c r="F973" t="s">
        <v>3020</v>
      </c>
      <c r="G973" s="2" t="str">
        <f t="shared" si="15"/>
        <v>1968</v>
      </c>
      <c r="H973" t="s">
        <v>229</v>
      </c>
      <c r="I973" t="str">
        <f>VLOOKUP(RawData!H973,PadCountry[],2)</f>
        <v>United States</v>
      </c>
      <c r="J973" t="str">
        <f>VLOOKUP(I973,CountryGeoLoc[],3)</f>
        <v>37.09024</v>
      </c>
      <c r="K973" t="str">
        <f>VLOOKUP(I973,CountryGeoLoc[],4)</f>
        <v>-95.712891</v>
      </c>
    </row>
    <row r="974" spans="1:11" x14ac:dyDescent="0.3">
      <c r="A974" t="s">
        <v>3021</v>
      </c>
      <c r="B974" t="s">
        <v>8</v>
      </c>
      <c r="C974" t="s">
        <v>9</v>
      </c>
      <c r="D974" t="s">
        <v>2305</v>
      </c>
      <c r="E974" t="s">
        <v>357</v>
      </c>
      <c r="F974" t="s">
        <v>3022</v>
      </c>
      <c r="G974" s="2" t="str">
        <f t="shared" si="15"/>
        <v>1968</v>
      </c>
      <c r="H974" t="s">
        <v>1587</v>
      </c>
      <c r="I974" t="str">
        <f>VLOOKUP(RawData!H974,PadCountry[],2)</f>
        <v>Kazakhstan</v>
      </c>
      <c r="J974" t="str">
        <f>VLOOKUP(I974,CountryGeoLoc[],3)</f>
        <v>48.019573</v>
      </c>
      <c r="K974" t="str">
        <f>VLOOKUP(I974,CountryGeoLoc[],4)</f>
        <v>66.923684</v>
      </c>
    </row>
    <row r="975" spans="1:11" x14ac:dyDescent="0.3">
      <c r="A975" t="s">
        <v>3023</v>
      </c>
      <c r="B975" t="s">
        <v>8</v>
      </c>
      <c r="C975" t="s">
        <v>9</v>
      </c>
      <c r="D975" t="s">
        <v>995</v>
      </c>
      <c r="E975" t="s">
        <v>3024</v>
      </c>
      <c r="F975" t="s">
        <v>3025</v>
      </c>
      <c r="G975" s="2" t="str">
        <f t="shared" si="15"/>
        <v>1968</v>
      </c>
      <c r="H975" t="s">
        <v>1882</v>
      </c>
      <c r="I975" t="str">
        <f>VLOOKUP(RawData!H975,PadCountry[],2)</f>
        <v>Russia</v>
      </c>
      <c r="J975" t="str">
        <f>VLOOKUP(I975,CountryGeoLoc[],3)</f>
        <v>61.52401</v>
      </c>
      <c r="K975" t="str">
        <f>VLOOKUP(I975,CountryGeoLoc[],4)</f>
        <v>105.318756</v>
      </c>
    </row>
    <row r="976" spans="1:11" x14ac:dyDescent="0.3">
      <c r="A976" t="s">
        <v>3026</v>
      </c>
      <c r="B976" t="s">
        <v>8</v>
      </c>
      <c r="C976" t="s">
        <v>9</v>
      </c>
      <c r="D976" t="s">
        <v>2305</v>
      </c>
      <c r="E976" t="s">
        <v>3027</v>
      </c>
      <c r="F976" t="s">
        <v>3028</v>
      </c>
      <c r="G976" s="2" t="str">
        <f t="shared" si="15"/>
        <v>1968</v>
      </c>
      <c r="H976" t="s">
        <v>2641</v>
      </c>
      <c r="I976" t="str">
        <f>VLOOKUP(RawData!H976,PadCountry[],2)</f>
        <v>Kazakhstan</v>
      </c>
      <c r="J976" t="str">
        <f>VLOOKUP(I976,CountryGeoLoc[],3)</f>
        <v>48.019573</v>
      </c>
      <c r="K976" t="str">
        <f>VLOOKUP(I976,CountryGeoLoc[],4)</f>
        <v>66.923684</v>
      </c>
    </row>
    <row r="977" spans="1:11" x14ac:dyDescent="0.3">
      <c r="A977" t="s">
        <v>3029</v>
      </c>
      <c r="B977" t="s">
        <v>8</v>
      </c>
      <c r="C977" t="s">
        <v>9</v>
      </c>
      <c r="D977" t="s">
        <v>995</v>
      </c>
      <c r="E977" t="s">
        <v>3030</v>
      </c>
      <c r="F977" t="s">
        <v>3031</v>
      </c>
      <c r="G977" s="2" t="str">
        <f t="shared" si="15"/>
        <v>1968</v>
      </c>
      <c r="H977" t="s">
        <v>1882</v>
      </c>
      <c r="I977" t="str">
        <f>VLOOKUP(RawData!H977,PadCountry[],2)</f>
        <v>Russia</v>
      </c>
      <c r="J977" t="str">
        <f>VLOOKUP(I977,CountryGeoLoc[],3)</f>
        <v>61.52401</v>
      </c>
      <c r="K977" t="str">
        <f>VLOOKUP(I977,CountryGeoLoc[],4)</f>
        <v>105.318756</v>
      </c>
    </row>
    <row r="978" spans="1:11" x14ac:dyDescent="0.3">
      <c r="A978" t="s">
        <v>3032</v>
      </c>
      <c r="B978" t="s">
        <v>8</v>
      </c>
      <c r="C978" t="s">
        <v>9</v>
      </c>
      <c r="D978" t="s">
        <v>995</v>
      </c>
      <c r="E978" t="s">
        <v>3033</v>
      </c>
      <c r="F978" t="s">
        <v>3034</v>
      </c>
      <c r="G978" s="2" t="str">
        <f t="shared" si="15"/>
        <v>1968</v>
      </c>
      <c r="H978" t="s">
        <v>1882</v>
      </c>
      <c r="I978" t="str">
        <f>VLOOKUP(RawData!H978,PadCountry[],2)</f>
        <v>Russia</v>
      </c>
      <c r="J978" t="str">
        <f>VLOOKUP(I978,CountryGeoLoc[],3)</f>
        <v>61.52401</v>
      </c>
      <c r="K978" t="str">
        <f>VLOOKUP(I978,CountryGeoLoc[],4)</f>
        <v>105.318756</v>
      </c>
    </row>
    <row r="979" spans="1:11" x14ac:dyDescent="0.3">
      <c r="A979" t="s">
        <v>3035</v>
      </c>
      <c r="B979" t="s">
        <v>18</v>
      </c>
      <c r="C979" t="s">
        <v>3036</v>
      </c>
      <c r="D979" t="s">
        <v>3037</v>
      </c>
      <c r="E979" t="s">
        <v>3038</v>
      </c>
      <c r="F979" t="s">
        <v>3039</v>
      </c>
      <c r="G979" s="2" t="str">
        <f t="shared" si="15"/>
        <v>1968</v>
      </c>
      <c r="H979" t="s">
        <v>3040</v>
      </c>
      <c r="I979" t="str">
        <f>VLOOKUP(RawData!H979,PadCountry[],2)</f>
        <v>Australia</v>
      </c>
      <c r="J979" t="str">
        <f>VLOOKUP(I979,CountryGeoLoc[],3)</f>
        <v>-25.274398</v>
      </c>
      <c r="K979" t="str">
        <f>VLOOKUP(I979,CountryGeoLoc[],4)</f>
        <v>133.775136</v>
      </c>
    </row>
    <row r="980" spans="1:11" x14ac:dyDescent="0.3">
      <c r="A980" t="s">
        <v>3041</v>
      </c>
      <c r="B980" t="s">
        <v>8</v>
      </c>
      <c r="C980" t="s">
        <v>9</v>
      </c>
      <c r="D980" t="s">
        <v>2391</v>
      </c>
      <c r="E980" t="s">
        <v>3042</v>
      </c>
      <c r="F980" t="s">
        <v>3043</v>
      </c>
      <c r="G980" s="2" t="str">
        <f t="shared" si="15"/>
        <v>1968</v>
      </c>
      <c r="H980" t="s">
        <v>2394</v>
      </c>
      <c r="I980" t="str">
        <f>VLOOKUP(RawData!H980,PadCountry[],2)</f>
        <v>Russia</v>
      </c>
      <c r="J980" t="str">
        <f>VLOOKUP(I980,CountryGeoLoc[],3)</f>
        <v>61.52401</v>
      </c>
      <c r="K980" t="str">
        <f>VLOOKUP(I980,CountryGeoLoc[],4)</f>
        <v>105.318756</v>
      </c>
    </row>
    <row r="981" spans="1:11" x14ac:dyDescent="0.3">
      <c r="A981" t="s">
        <v>3044</v>
      </c>
      <c r="B981" t="s">
        <v>8</v>
      </c>
      <c r="C981" t="s">
        <v>9</v>
      </c>
      <c r="D981" t="s">
        <v>1695</v>
      </c>
      <c r="E981" t="s">
        <v>3045</v>
      </c>
      <c r="F981" t="s">
        <v>3046</v>
      </c>
      <c r="G981" s="2" t="str">
        <f t="shared" si="15"/>
        <v>1968</v>
      </c>
      <c r="H981" t="s">
        <v>2313</v>
      </c>
      <c r="I981" t="str">
        <f>VLOOKUP(RawData!H981,PadCountry[],2)</f>
        <v>Russia</v>
      </c>
      <c r="J981" t="str">
        <f>VLOOKUP(I981,CountryGeoLoc[],3)</f>
        <v>61.52401</v>
      </c>
      <c r="K981" t="str">
        <f>VLOOKUP(I981,CountryGeoLoc[],4)</f>
        <v>105.318756</v>
      </c>
    </row>
    <row r="982" spans="1:11" x14ac:dyDescent="0.3">
      <c r="A982" t="s">
        <v>3047</v>
      </c>
      <c r="B982" t="s">
        <v>8</v>
      </c>
      <c r="C982" t="s">
        <v>117</v>
      </c>
      <c r="D982" t="s">
        <v>2050</v>
      </c>
      <c r="E982" t="s">
        <v>3048</v>
      </c>
      <c r="F982" t="s">
        <v>3049</v>
      </c>
      <c r="G982" s="2" t="str">
        <f t="shared" si="15"/>
        <v>1968</v>
      </c>
      <c r="H982" t="s">
        <v>914</v>
      </c>
      <c r="I982" t="str">
        <f>VLOOKUP(RawData!H982,PadCountry[],2)</f>
        <v>United States</v>
      </c>
      <c r="J982" t="str">
        <f>VLOOKUP(I982,CountryGeoLoc[],3)</f>
        <v>37.09024</v>
      </c>
      <c r="K982" t="str">
        <f>VLOOKUP(I982,CountryGeoLoc[],4)</f>
        <v>-95.712891</v>
      </c>
    </row>
    <row r="983" spans="1:11" x14ac:dyDescent="0.3">
      <c r="A983" t="s">
        <v>3050</v>
      </c>
      <c r="B983" t="s">
        <v>8</v>
      </c>
      <c r="C983" t="s">
        <v>117</v>
      </c>
      <c r="D983" t="s">
        <v>2016</v>
      </c>
      <c r="E983" t="s">
        <v>3051</v>
      </c>
      <c r="F983" t="s">
        <v>3052</v>
      </c>
      <c r="G983" s="2" t="str">
        <f t="shared" si="15"/>
        <v>1968</v>
      </c>
      <c r="H983" t="s">
        <v>229</v>
      </c>
      <c r="I983" t="str">
        <f>VLOOKUP(RawData!H983,PadCountry[],2)</f>
        <v>United States</v>
      </c>
      <c r="J983" t="str">
        <f>VLOOKUP(I983,CountryGeoLoc[],3)</f>
        <v>37.09024</v>
      </c>
      <c r="K983" t="str">
        <f>VLOOKUP(I983,CountryGeoLoc[],4)</f>
        <v>-95.712891</v>
      </c>
    </row>
    <row r="984" spans="1:11" x14ac:dyDescent="0.3">
      <c r="A984" t="s">
        <v>3053</v>
      </c>
      <c r="B984" t="s">
        <v>8</v>
      </c>
      <c r="C984" t="s">
        <v>117</v>
      </c>
      <c r="D984" t="s">
        <v>2527</v>
      </c>
      <c r="E984" t="s">
        <v>3054</v>
      </c>
      <c r="F984" t="s">
        <v>3055</v>
      </c>
      <c r="G984" s="2" t="str">
        <f t="shared" si="15"/>
        <v>1968</v>
      </c>
      <c r="H984" t="s">
        <v>1623</v>
      </c>
      <c r="I984" t="str">
        <f>VLOOKUP(RawData!H984,PadCountry[],2)</f>
        <v>United States</v>
      </c>
      <c r="J984" t="str">
        <f>VLOOKUP(I984,CountryGeoLoc[],3)</f>
        <v>37.09024</v>
      </c>
      <c r="K984" t="str">
        <f>VLOOKUP(I984,CountryGeoLoc[],4)</f>
        <v>-95.712891</v>
      </c>
    </row>
    <row r="985" spans="1:11" x14ac:dyDescent="0.3">
      <c r="A985" t="s">
        <v>3056</v>
      </c>
      <c r="B985" t="s">
        <v>8</v>
      </c>
      <c r="C985" t="s">
        <v>9</v>
      </c>
      <c r="D985" t="s">
        <v>995</v>
      </c>
      <c r="E985" t="s">
        <v>3057</v>
      </c>
      <c r="F985" t="s">
        <v>3058</v>
      </c>
      <c r="G985" s="2" t="str">
        <f t="shared" si="15"/>
        <v>1968</v>
      </c>
      <c r="H985" t="s">
        <v>987</v>
      </c>
      <c r="I985" t="str">
        <f>VLOOKUP(RawData!H985,PadCountry[],2)</f>
        <v>Kazakhstan</v>
      </c>
      <c r="J985" t="str">
        <f>VLOOKUP(I985,CountryGeoLoc[],3)</f>
        <v>48.019573</v>
      </c>
      <c r="K985" t="str">
        <f>VLOOKUP(I985,CountryGeoLoc[],4)</f>
        <v>66.923684</v>
      </c>
    </row>
    <row r="986" spans="1:11" x14ac:dyDescent="0.3">
      <c r="A986" t="s">
        <v>3059</v>
      </c>
      <c r="B986" t="s">
        <v>8</v>
      </c>
      <c r="C986" t="s">
        <v>117</v>
      </c>
      <c r="D986" t="s">
        <v>2060</v>
      </c>
      <c r="E986" t="s">
        <v>3060</v>
      </c>
      <c r="F986" t="s">
        <v>3061</v>
      </c>
      <c r="G986" s="2" t="str">
        <f t="shared" si="15"/>
        <v>1968</v>
      </c>
      <c r="H986" t="s">
        <v>303</v>
      </c>
      <c r="I986" t="str">
        <f>VLOOKUP(RawData!H986,PadCountry[],2)</f>
        <v>United States</v>
      </c>
      <c r="J986" t="str">
        <f>VLOOKUP(I986,CountryGeoLoc[],3)</f>
        <v>37.09024</v>
      </c>
      <c r="K986" t="str">
        <f>VLOOKUP(I986,CountryGeoLoc[],4)</f>
        <v>-95.712891</v>
      </c>
    </row>
    <row r="987" spans="1:11" x14ac:dyDescent="0.3">
      <c r="A987" t="s">
        <v>3062</v>
      </c>
      <c r="B987" t="s">
        <v>8</v>
      </c>
      <c r="C987" t="s">
        <v>9</v>
      </c>
      <c r="D987" t="s">
        <v>1695</v>
      </c>
      <c r="E987" t="s">
        <v>3063</v>
      </c>
      <c r="F987" t="s">
        <v>3064</v>
      </c>
      <c r="G987" s="2" t="str">
        <f t="shared" si="15"/>
        <v>1968</v>
      </c>
      <c r="H987" t="s">
        <v>2678</v>
      </c>
      <c r="I987" t="str">
        <f>VLOOKUP(RawData!H987,PadCountry[],2)</f>
        <v>Russia</v>
      </c>
      <c r="J987" t="str">
        <f>VLOOKUP(I987,CountryGeoLoc[],3)</f>
        <v>61.52401</v>
      </c>
      <c r="K987" t="str">
        <f>VLOOKUP(I987,CountryGeoLoc[],4)</f>
        <v>105.318756</v>
      </c>
    </row>
    <row r="988" spans="1:11" x14ac:dyDescent="0.3">
      <c r="A988" t="s">
        <v>3065</v>
      </c>
      <c r="B988" t="s">
        <v>8</v>
      </c>
      <c r="C988" t="s">
        <v>117</v>
      </c>
      <c r="D988" t="s">
        <v>2914</v>
      </c>
      <c r="E988" t="s">
        <v>3066</v>
      </c>
      <c r="F988" t="s">
        <v>3067</v>
      </c>
      <c r="G988" s="2" t="str">
        <f t="shared" si="15"/>
        <v>1968</v>
      </c>
      <c r="H988" t="s">
        <v>422</v>
      </c>
      <c r="I988" t="str">
        <f>VLOOKUP(RawData!H988,PadCountry[],2)</f>
        <v>United States</v>
      </c>
      <c r="J988" t="str">
        <f>VLOOKUP(I988,CountryGeoLoc[],3)</f>
        <v>37.09024</v>
      </c>
      <c r="K988" t="str">
        <f>VLOOKUP(I988,CountryGeoLoc[],4)</f>
        <v>-95.712891</v>
      </c>
    </row>
    <row r="989" spans="1:11" x14ac:dyDescent="0.3">
      <c r="A989" t="s">
        <v>3068</v>
      </c>
      <c r="B989" t="s">
        <v>8</v>
      </c>
      <c r="C989" t="s">
        <v>9</v>
      </c>
      <c r="D989" t="s">
        <v>1670</v>
      </c>
      <c r="E989" t="s">
        <v>3069</v>
      </c>
      <c r="F989" t="s">
        <v>3070</v>
      </c>
      <c r="G989" s="2" t="str">
        <f t="shared" si="15"/>
        <v>1968</v>
      </c>
      <c r="H989" t="s">
        <v>13</v>
      </c>
      <c r="I989" t="str">
        <f>VLOOKUP(RawData!H989,PadCountry[],2)</f>
        <v>Kazakhstan</v>
      </c>
      <c r="J989" t="str">
        <f>VLOOKUP(I989,CountryGeoLoc[],3)</f>
        <v>48.019573</v>
      </c>
      <c r="K989" t="str">
        <f>VLOOKUP(I989,CountryGeoLoc[],4)</f>
        <v>66.923684</v>
      </c>
    </row>
    <row r="990" spans="1:11" x14ac:dyDescent="0.3">
      <c r="A990" t="s">
        <v>3071</v>
      </c>
      <c r="B990" t="s">
        <v>8</v>
      </c>
      <c r="C990" t="s">
        <v>117</v>
      </c>
      <c r="D990" t="s">
        <v>2953</v>
      </c>
      <c r="E990" t="s">
        <v>3072</v>
      </c>
      <c r="F990" t="s">
        <v>3073</v>
      </c>
      <c r="G990" s="2" t="str">
        <f t="shared" si="15"/>
        <v>1968</v>
      </c>
      <c r="H990" t="s">
        <v>63</v>
      </c>
      <c r="I990" t="str">
        <f>VLOOKUP(RawData!H990,PadCountry[],2)</f>
        <v>United States</v>
      </c>
      <c r="J990" t="str">
        <f>VLOOKUP(I990,CountryGeoLoc[],3)</f>
        <v>37.09024</v>
      </c>
      <c r="K990" t="str">
        <f>VLOOKUP(I990,CountryGeoLoc[],4)</f>
        <v>-95.712891</v>
      </c>
    </row>
    <row r="991" spans="1:11" x14ac:dyDescent="0.3">
      <c r="A991" t="s">
        <v>3074</v>
      </c>
      <c r="B991" t="s">
        <v>8</v>
      </c>
      <c r="C991" t="s">
        <v>9</v>
      </c>
      <c r="D991" t="s">
        <v>1695</v>
      </c>
      <c r="E991" t="s">
        <v>3075</v>
      </c>
      <c r="F991" t="s">
        <v>3076</v>
      </c>
      <c r="G991" s="2" t="str">
        <f t="shared" si="15"/>
        <v>1968</v>
      </c>
      <c r="H991" t="s">
        <v>2313</v>
      </c>
      <c r="I991" t="str">
        <f>VLOOKUP(RawData!H991,PadCountry[],2)</f>
        <v>Russia</v>
      </c>
      <c r="J991" t="str">
        <f>VLOOKUP(I991,CountryGeoLoc[],3)</f>
        <v>61.52401</v>
      </c>
      <c r="K991" t="str">
        <f>VLOOKUP(I991,CountryGeoLoc[],4)</f>
        <v>105.318756</v>
      </c>
    </row>
    <row r="992" spans="1:11" x14ac:dyDescent="0.3">
      <c r="A992" t="s">
        <v>3077</v>
      </c>
      <c r="B992" t="s">
        <v>8</v>
      </c>
      <c r="C992" t="s">
        <v>100</v>
      </c>
      <c r="D992" t="s">
        <v>2626</v>
      </c>
      <c r="E992" t="s">
        <v>3078</v>
      </c>
      <c r="F992" t="s">
        <v>3079</v>
      </c>
      <c r="G992" s="2" t="str">
        <f t="shared" si="15"/>
        <v>1968</v>
      </c>
      <c r="H992" t="s">
        <v>2629</v>
      </c>
      <c r="I992" t="str">
        <f>VLOOKUP(RawData!H992,PadCountry[],2)</f>
        <v>United States</v>
      </c>
      <c r="J992" t="str">
        <f>VLOOKUP(I992,CountryGeoLoc[],3)</f>
        <v>37.09024</v>
      </c>
      <c r="K992" t="str">
        <f>VLOOKUP(I992,CountryGeoLoc[],4)</f>
        <v>-95.712891</v>
      </c>
    </row>
    <row r="993" spans="1:11" x14ac:dyDescent="0.3">
      <c r="A993" t="s">
        <v>3080</v>
      </c>
      <c r="B993" t="s">
        <v>8</v>
      </c>
      <c r="C993" t="s">
        <v>9</v>
      </c>
      <c r="D993" t="s">
        <v>1695</v>
      </c>
      <c r="E993" t="s">
        <v>3081</v>
      </c>
      <c r="F993" t="s">
        <v>3082</v>
      </c>
      <c r="G993" s="2" t="str">
        <f t="shared" si="15"/>
        <v>1968</v>
      </c>
      <c r="H993" t="s">
        <v>2678</v>
      </c>
      <c r="I993" t="str">
        <f>VLOOKUP(RawData!H993,PadCountry[],2)</f>
        <v>Russia</v>
      </c>
      <c r="J993" t="str">
        <f>VLOOKUP(I993,CountryGeoLoc[],3)</f>
        <v>61.52401</v>
      </c>
      <c r="K993" t="str">
        <f>VLOOKUP(I993,CountryGeoLoc[],4)</f>
        <v>105.318756</v>
      </c>
    </row>
    <row r="994" spans="1:11" x14ac:dyDescent="0.3">
      <c r="A994" t="s">
        <v>3083</v>
      </c>
      <c r="B994" t="s">
        <v>8</v>
      </c>
      <c r="C994" t="s">
        <v>9</v>
      </c>
      <c r="D994" t="s">
        <v>1670</v>
      </c>
      <c r="E994" t="s">
        <v>3084</v>
      </c>
      <c r="F994" t="s">
        <v>3085</v>
      </c>
      <c r="G994" s="2" t="str">
        <f t="shared" si="15"/>
        <v>1969</v>
      </c>
      <c r="H994" t="s">
        <v>13</v>
      </c>
      <c r="I994" t="str">
        <f>VLOOKUP(RawData!H994,PadCountry[],2)</f>
        <v>Kazakhstan</v>
      </c>
      <c r="J994" t="str">
        <f>VLOOKUP(I994,CountryGeoLoc[],3)</f>
        <v>48.019573</v>
      </c>
      <c r="K994" t="str">
        <f>VLOOKUP(I994,CountryGeoLoc[],4)</f>
        <v>66.923684</v>
      </c>
    </row>
    <row r="995" spans="1:11" x14ac:dyDescent="0.3">
      <c r="A995" t="s">
        <v>3086</v>
      </c>
      <c r="B995" t="s">
        <v>8</v>
      </c>
      <c r="C995" t="s">
        <v>9</v>
      </c>
      <c r="D995" t="s">
        <v>1670</v>
      </c>
      <c r="E995" t="s">
        <v>3087</v>
      </c>
      <c r="F995" t="s">
        <v>3088</v>
      </c>
      <c r="G995" s="2" t="str">
        <f t="shared" si="15"/>
        <v>1969</v>
      </c>
      <c r="H995" t="s">
        <v>13</v>
      </c>
      <c r="I995" t="str">
        <f>VLOOKUP(RawData!H995,PadCountry[],2)</f>
        <v>Kazakhstan</v>
      </c>
      <c r="J995" t="str">
        <f>VLOOKUP(I995,CountryGeoLoc[],3)</f>
        <v>48.019573</v>
      </c>
      <c r="K995" t="str">
        <f>VLOOKUP(I995,CountryGeoLoc[],4)</f>
        <v>66.923684</v>
      </c>
    </row>
    <row r="996" spans="1:11" x14ac:dyDescent="0.3">
      <c r="A996" t="s">
        <v>3089</v>
      </c>
      <c r="B996" t="s">
        <v>8</v>
      </c>
      <c r="C996" t="s">
        <v>9</v>
      </c>
      <c r="D996" t="s">
        <v>995</v>
      </c>
      <c r="E996" t="s">
        <v>3090</v>
      </c>
      <c r="F996" t="s">
        <v>3091</v>
      </c>
      <c r="G996" s="2" t="str">
        <f t="shared" si="15"/>
        <v>1969</v>
      </c>
      <c r="H996" t="s">
        <v>1882</v>
      </c>
      <c r="I996" t="str">
        <f>VLOOKUP(RawData!H996,PadCountry[],2)</f>
        <v>Russia</v>
      </c>
      <c r="J996" t="str">
        <f>VLOOKUP(I996,CountryGeoLoc[],3)</f>
        <v>61.52401</v>
      </c>
      <c r="K996" t="str">
        <f>VLOOKUP(I996,CountryGeoLoc[],4)</f>
        <v>105.318756</v>
      </c>
    </row>
    <row r="997" spans="1:11" x14ac:dyDescent="0.3">
      <c r="A997" t="s">
        <v>3092</v>
      </c>
      <c r="B997" t="s">
        <v>8</v>
      </c>
      <c r="C997" t="s">
        <v>9</v>
      </c>
      <c r="D997" t="s">
        <v>2191</v>
      </c>
      <c r="E997" t="s">
        <v>3093</v>
      </c>
      <c r="F997" t="s">
        <v>3094</v>
      </c>
      <c r="G997" s="2" t="str">
        <f t="shared" si="15"/>
        <v>1969</v>
      </c>
      <c r="H997" t="s">
        <v>987</v>
      </c>
      <c r="I997" t="str">
        <f>VLOOKUP(RawData!H997,PadCountry[],2)</f>
        <v>Kazakhstan</v>
      </c>
      <c r="J997" t="str">
        <f>VLOOKUP(I997,CountryGeoLoc[],3)</f>
        <v>48.019573</v>
      </c>
      <c r="K997" t="str">
        <f>VLOOKUP(I997,CountryGeoLoc[],4)</f>
        <v>66.923684</v>
      </c>
    </row>
    <row r="998" spans="1:11" x14ac:dyDescent="0.3">
      <c r="A998" t="s">
        <v>3095</v>
      </c>
      <c r="B998" t="s">
        <v>8</v>
      </c>
      <c r="C998" t="s">
        <v>9</v>
      </c>
      <c r="D998" t="s">
        <v>2191</v>
      </c>
      <c r="E998" t="s">
        <v>3096</v>
      </c>
      <c r="F998" t="s">
        <v>3097</v>
      </c>
      <c r="G998" s="2" t="str">
        <f t="shared" si="15"/>
        <v>1969</v>
      </c>
      <c r="H998" t="s">
        <v>13</v>
      </c>
      <c r="I998" t="str">
        <f>VLOOKUP(RawData!H998,PadCountry[],2)</f>
        <v>Kazakhstan</v>
      </c>
      <c r="J998" t="str">
        <f>VLOOKUP(I998,CountryGeoLoc[],3)</f>
        <v>48.019573</v>
      </c>
      <c r="K998" t="str">
        <f>VLOOKUP(I998,CountryGeoLoc[],4)</f>
        <v>66.923684</v>
      </c>
    </row>
    <row r="999" spans="1:11" x14ac:dyDescent="0.3">
      <c r="A999" t="s">
        <v>3098</v>
      </c>
      <c r="B999" t="s">
        <v>18</v>
      </c>
      <c r="C999" t="s">
        <v>9</v>
      </c>
      <c r="D999" t="s">
        <v>2305</v>
      </c>
      <c r="E999" t="s">
        <v>357</v>
      </c>
      <c r="F999" t="s">
        <v>3099</v>
      </c>
      <c r="G999" s="2" t="str">
        <f t="shared" si="15"/>
        <v>1969</v>
      </c>
      <c r="H999" t="s">
        <v>1587</v>
      </c>
      <c r="I999" t="str">
        <f>VLOOKUP(RawData!H999,PadCountry[],2)</f>
        <v>Kazakhstan</v>
      </c>
      <c r="J999" t="str">
        <f>VLOOKUP(I999,CountryGeoLoc[],3)</f>
        <v>48.019573</v>
      </c>
      <c r="K999" t="str">
        <f>VLOOKUP(I999,CountryGeoLoc[],4)</f>
        <v>66.923684</v>
      </c>
    </row>
    <row r="1000" spans="1:11" x14ac:dyDescent="0.3">
      <c r="A1000" t="s">
        <v>3100</v>
      </c>
      <c r="B1000" t="s">
        <v>8</v>
      </c>
      <c r="C1000" t="s">
        <v>117</v>
      </c>
      <c r="D1000" t="s">
        <v>1971</v>
      </c>
      <c r="E1000" t="s">
        <v>3101</v>
      </c>
      <c r="F1000" t="s">
        <v>3102</v>
      </c>
      <c r="G1000" s="2" t="str">
        <f t="shared" si="15"/>
        <v>1969</v>
      </c>
      <c r="H1000" t="s">
        <v>229</v>
      </c>
      <c r="I1000" t="str">
        <f>VLOOKUP(RawData!H1000,PadCountry[],2)</f>
        <v>United States</v>
      </c>
      <c r="J1000" t="str">
        <f>VLOOKUP(I1000,CountryGeoLoc[],3)</f>
        <v>37.09024</v>
      </c>
      <c r="K1000" t="str">
        <f>VLOOKUP(I1000,CountryGeoLoc[],4)</f>
        <v>-95.712891</v>
      </c>
    </row>
    <row r="1001" spans="1:11" x14ac:dyDescent="0.3">
      <c r="A1001" t="s">
        <v>3103</v>
      </c>
      <c r="B1001" t="s">
        <v>8</v>
      </c>
      <c r="C1001" t="s">
        <v>117</v>
      </c>
      <c r="D1001" t="s">
        <v>2050</v>
      </c>
      <c r="E1001" t="s">
        <v>3104</v>
      </c>
      <c r="F1001" t="s">
        <v>3105</v>
      </c>
      <c r="G1001" s="2" t="str">
        <f t="shared" si="15"/>
        <v>1969</v>
      </c>
      <c r="H1001" t="s">
        <v>914</v>
      </c>
      <c r="I1001" t="str">
        <f>VLOOKUP(RawData!H1001,PadCountry[],2)</f>
        <v>United States</v>
      </c>
      <c r="J1001" t="str">
        <f>VLOOKUP(I1001,CountryGeoLoc[],3)</f>
        <v>37.09024</v>
      </c>
      <c r="K1001" t="str">
        <f>VLOOKUP(I1001,CountryGeoLoc[],4)</f>
        <v>-95.712891</v>
      </c>
    </row>
    <row r="1002" spans="1:11" x14ac:dyDescent="0.3">
      <c r="A1002" t="s">
        <v>3106</v>
      </c>
      <c r="B1002" t="s">
        <v>8</v>
      </c>
      <c r="C1002" t="s">
        <v>9</v>
      </c>
      <c r="D1002" t="s">
        <v>995</v>
      </c>
      <c r="E1002" t="s">
        <v>3107</v>
      </c>
      <c r="F1002" t="s">
        <v>3108</v>
      </c>
      <c r="G1002" s="2" t="str">
        <f t="shared" si="15"/>
        <v>1969</v>
      </c>
      <c r="H1002" t="s">
        <v>13</v>
      </c>
      <c r="I1002" t="str">
        <f>VLOOKUP(RawData!H1002,PadCountry[],2)</f>
        <v>Kazakhstan</v>
      </c>
      <c r="J1002" t="str">
        <f>VLOOKUP(I1002,CountryGeoLoc[],3)</f>
        <v>48.019573</v>
      </c>
      <c r="K1002" t="str">
        <f>VLOOKUP(I1002,CountryGeoLoc[],4)</f>
        <v>66.923684</v>
      </c>
    </row>
    <row r="1003" spans="1:11" x14ac:dyDescent="0.3">
      <c r="A1003" t="s">
        <v>3109</v>
      </c>
      <c r="B1003" t="s">
        <v>18</v>
      </c>
      <c r="C1003" t="s">
        <v>9</v>
      </c>
      <c r="D1003" t="s">
        <v>2599</v>
      </c>
      <c r="E1003" t="s">
        <v>3110</v>
      </c>
      <c r="F1003" t="s">
        <v>3111</v>
      </c>
      <c r="G1003" s="2" t="str">
        <f t="shared" si="15"/>
        <v>1969</v>
      </c>
      <c r="H1003" t="s">
        <v>2602</v>
      </c>
      <c r="I1003" t="str">
        <f>VLOOKUP(RawData!H1003,PadCountry[],2)</f>
        <v>Kazakhstan</v>
      </c>
      <c r="J1003" t="str">
        <f>VLOOKUP(I1003,CountryGeoLoc[],3)</f>
        <v>48.019573</v>
      </c>
      <c r="K1003" t="str">
        <f>VLOOKUP(I1003,CountryGeoLoc[],4)</f>
        <v>66.923684</v>
      </c>
    </row>
    <row r="1004" spans="1:11" x14ac:dyDescent="0.3">
      <c r="A1004" t="s">
        <v>3112</v>
      </c>
      <c r="B1004" t="s">
        <v>8</v>
      </c>
      <c r="C1004" t="s">
        <v>117</v>
      </c>
      <c r="D1004" t="s">
        <v>2016</v>
      </c>
      <c r="E1004" t="s">
        <v>3113</v>
      </c>
      <c r="F1004" t="s">
        <v>3114</v>
      </c>
      <c r="G1004" s="2" t="str">
        <f t="shared" si="15"/>
        <v>1969</v>
      </c>
      <c r="H1004" t="s">
        <v>422</v>
      </c>
      <c r="I1004" t="str">
        <f>VLOOKUP(RawData!H1004,PadCountry[],2)</f>
        <v>United States</v>
      </c>
      <c r="J1004" t="str">
        <f>VLOOKUP(I1004,CountryGeoLoc[],3)</f>
        <v>37.09024</v>
      </c>
      <c r="K1004" t="str">
        <f>VLOOKUP(I1004,CountryGeoLoc[],4)</f>
        <v>-95.712891</v>
      </c>
    </row>
    <row r="1005" spans="1:11" x14ac:dyDescent="0.3">
      <c r="A1005" t="s">
        <v>3115</v>
      </c>
      <c r="B1005" t="s">
        <v>18</v>
      </c>
      <c r="C1005" t="s">
        <v>9</v>
      </c>
      <c r="D1005" t="s">
        <v>1243</v>
      </c>
      <c r="E1005" t="s">
        <v>3116</v>
      </c>
      <c r="F1005" t="s">
        <v>3117</v>
      </c>
      <c r="G1005" s="2" t="str">
        <f t="shared" si="15"/>
        <v>1969</v>
      </c>
      <c r="H1005" t="s">
        <v>1882</v>
      </c>
      <c r="I1005" t="str">
        <f>VLOOKUP(RawData!H1005,PadCountry[],2)</f>
        <v>Russia</v>
      </c>
      <c r="J1005" t="str">
        <f>VLOOKUP(I1005,CountryGeoLoc[],3)</f>
        <v>61.52401</v>
      </c>
      <c r="K1005" t="str">
        <f>VLOOKUP(I1005,CountryGeoLoc[],4)</f>
        <v>105.318756</v>
      </c>
    </row>
    <row r="1006" spans="1:11" x14ac:dyDescent="0.3">
      <c r="A1006" t="s">
        <v>3118</v>
      </c>
      <c r="B1006" t="s">
        <v>8</v>
      </c>
      <c r="C1006" t="s">
        <v>117</v>
      </c>
      <c r="D1006" t="s">
        <v>2060</v>
      </c>
      <c r="E1006" t="s">
        <v>3119</v>
      </c>
      <c r="F1006" t="s">
        <v>3120</v>
      </c>
      <c r="G1006" s="2" t="str">
        <f t="shared" si="15"/>
        <v>1969</v>
      </c>
      <c r="H1006" t="s">
        <v>303</v>
      </c>
      <c r="I1006" t="str">
        <f>VLOOKUP(RawData!H1006,PadCountry[],2)</f>
        <v>United States</v>
      </c>
      <c r="J1006" t="str">
        <f>VLOOKUP(I1006,CountryGeoLoc[],3)</f>
        <v>37.09024</v>
      </c>
      <c r="K1006" t="str">
        <f>VLOOKUP(I1006,CountryGeoLoc[],4)</f>
        <v>-95.712891</v>
      </c>
    </row>
    <row r="1007" spans="1:11" x14ac:dyDescent="0.3">
      <c r="A1007" t="s">
        <v>3121</v>
      </c>
      <c r="B1007" t="s">
        <v>8</v>
      </c>
      <c r="C1007" t="s">
        <v>117</v>
      </c>
      <c r="D1007" t="s">
        <v>2953</v>
      </c>
      <c r="E1007" t="s">
        <v>3122</v>
      </c>
      <c r="F1007" t="s">
        <v>3123</v>
      </c>
      <c r="G1007" s="2" t="str">
        <f t="shared" si="15"/>
        <v>1969</v>
      </c>
      <c r="H1007" t="s">
        <v>63</v>
      </c>
      <c r="I1007" t="str">
        <f>VLOOKUP(RawData!H1007,PadCountry[],2)</f>
        <v>United States</v>
      </c>
      <c r="J1007" t="str">
        <f>VLOOKUP(I1007,CountryGeoLoc[],3)</f>
        <v>37.09024</v>
      </c>
      <c r="K1007" t="str">
        <f>VLOOKUP(I1007,CountryGeoLoc[],4)</f>
        <v>-95.712891</v>
      </c>
    </row>
    <row r="1008" spans="1:11" x14ac:dyDescent="0.3">
      <c r="A1008" t="s">
        <v>3124</v>
      </c>
      <c r="B1008" t="s">
        <v>8</v>
      </c>
      <c r="C1008" t="s">
        <v>9</v>
      </c>
      <c r="D1008" t="s">
        <v>1695</v>
      </c>
      <c r="E1008" t="s">
        <v>3125</v>
      </c>
      <c r="F1008" t="s">
        <v>3126</v>
      </c>
      <c r="G1008" s="2" t="str">
        <f t="shared" si="15"/>
        <v>1969</v>
      </c>
      <c r="H1008" t="s">
        <v>2313</v>
      </c>
      <c r="I1008" t="str">
        <f>VLOOKUP(RawData!H1008,PadCountry[],2)</f>
        <v>Russia</v>
      </c>
      <c r="J1008" t="str">
        <f>VLOOKUP(I1008,CountryGeoLoc[],3)</f>
        <v>61.52401</v>
      </c>
      <c r="K1008" t="str">
        <f>VLOOKUP(I1008,CountryGeoLoc[],4)</f>
        <v>105.318756</v>
      </c>
    </row>
    <row r="1009" spans="1:11" x14ac:dyDescent="0.3">
      <c r="A1009" t="s">
        <v>3127</v>
      </c>
      <c r="B1009" t="s">
        <v>8</v>
      </c>
      <c r="C1009" t="s">
        <v>117</v>
      </c>
      <c r="D1009" t="s">
        <v>1552</v>
      </c>
      <c r="E1009" t="s">
        <v>3128</v>
      </c>
      <c r="F1009" t="s">
        <v>3129</v>
      </c>
      <c r="G1009" s="2" t="str">
        <f t="shared" si="15"/>
        <v>1969</v>
      </c>
      <c r="H1009" t="s">
        <v>1782</v>
      </c>
      <c r="I1009" t="str">
        <f>VLOOKUP(RawData!H1009,PadCountry[],2)</f>
        <v>United States</v>
      </c>
      <c r="J1009" t="str">
        <f>VLOOKUP(I1009,CountryGeoLoc[],3)</f>
        <v>37.09024</v>
      </c>
      <c r="K1009" t="str">
        <f>VLOOKUP(I1009,CountryGeoLoc[],4)</f>
        <v>-95.712891</v>
      </c>
    </row>
    <row r="1010" spans="1:11" x14ac:dyDescent="0.3">
      <c r="A1010" t="s">
        <v>3130</v>
      </c>
      <c r="B1010" t="s">
        <v>18</v>
      </c>
      <c r="C1010" t="s">
        <v>9</v>
      </c>
      <c r="D1010" t="s">
        <v>2305</v>
      </c>
      <c r="E1010" t="s">
        <v>3131</v>
      </c>
      <c r="F1010" t="s">
        <v>3132</v>
      </c>
      <c r="G1010" s="2" t="str">
        <f t="shared" si="15"/>
        <v>1969</v>
      </c>
      <c r="H1010" t="s">
        <v>2641</v>
      </c>
      <c r="I1010" t="str">
        <f>VLOOKUP(RawData!H1010,PadCountry[],2)</f>
        <v>Kazakhstan</v>
      </c>
      <c r="J1010" t="str">
        <f>VLOOKUP(I1010,CountryGeoLoc[],3)</f>
        <v>48.019573</v>
      </c>
      <c r="K1010" t="str">
        <f>VLOOKUP(I1010,CountryGeoLoc[],4)</f>
        <v>66.923684</v>
      </c>
    </row>
    <row r="1011" spans="1:11" x14ac:dyDescent="0.3">
      <c r="A1011" t="s">
        <v>3133</v>
      </c>
      <c r="B1011" t="s">
        <v>18</v>
      </c>
      <c r="C1011" t="s">
        <v>9</v>
      </c>
      <c r="D1011" t="s">
        <v>3134</v>
      </c>
      <c r="E1011" t="s">
        <v>357</v>
      </c>
      <c r="F1011" t="s">
        <v>3135</v>
      </c>
      <c r="G1011" s="2" t="str">
        <f t="shared" si="15"/>
        <v>1969</v>
      </c>
      <c r="H1011" t="s">
        <v>3136</v>
      </c>
      <c r="I1011" t="str">
        <f>VLOOKUP(RawData!H1011,PadCountry[],2)</f>
        <v>Kazakhstan</v>
      </c>
      <c r="J1011" t="str">
        <f>VLOOKUP(I1011,CountryGeoLoc[],3)</f>
        <v>48.019573</v>
      </c>
      <c r="K1011" t="str">
        <f>VLOOKUP(I1011,CountryGeoLoc[],4)</f>
        <v>66.923684</v>
      </c>
    </row>
    <row r="1012" spans="1:11" x14ac:dyDescent="0.3">
      <c r="A1012" t="s">
        <v>3137</v>
      </c>
      <c r="B1012" t="s">
        <v>8</v>
      </c>
      <c r="C1012" t="s">
        <v>117</v>
      </c>
      <c r="D1012" t="s">
        <v>2527</v>
      </c>
      <c r="E1012" t="s">
        <v>3138</v>
      </c>
      <c r="F1012" t="s">
        <v>3139</v>
      </c>
      <c r="G1012" s="2" t="str">
        <f t="shared" si="15"/>
        <v>1969</v>
      </c>
      <c r="H1012" t="s">
        <v>1623</v>
      </c>
      <c r="I1012" t="str">
        <f>VLOOKUP(RawData!H1012,PadCountry[],2)</f>
        <v>United States</v>
      </c>
      <c r="J1012" t="str">
        <f>VLOOKUP(I1012,CountryGeoLoc[],3)</f>
        <v>37.09024</v>
      </c>
      <c r="K1012" t="str">
        <f>VLOOKUP(I1012,CountryGeoLoc[],4)</f>
        <v>-95.712891</v>
      </c>
    </row>
    <row r="1013" spans="1:11" x14ac:dyDescent="0.3">
      <c r="A1013" t="s">
        <v>3140</v>
      </c>
      <c r="B1013" t="s">
        <v>8</v>
      </c>
      <c r="C1013" t="s">
        <v>9</v>
      </c>
      <c r="D1013" t="s">
        <v>995</v>
      </c>
      <c r="E1013" t="s">
        <v>3141</v>
      </c>
      <c r="F1013" t="s">
        <v>3142</v>
      </c>
      <c r="G1013" s="2" t="str">
        <f t="shared" si="15"/>
        <v>1969</v>
      </c>
      <c r="H1013" t="s">
        <v>1882</v>
      </c>
      <c r="I1013" t="str">
        <f>VLOOKUP(RawData!H1013,PadCountry[],2)</f>
        <v>Russia</v>
      </c>
      <c r="J1013" t="str">
        <f>VLOOKUP(I1013,CountryGeoLoc[],3)</f>
        <v>61.52401</v>
      </c>
      <c r="K1013" t="str">
        <f>VLOOKUP(I1013,CountryGeoLoc[],4)</f>
        <v>105.318756</v>
      </c>
    </row>
    <row r="1014" spans="1:11" x14ac:dyDescent="0.3">
      <c r="A1014" t="s">
        <v>3143</v>
      </c>
      <c r="B1014" t="s">
        <v>8</v>
      </c>
      <c r="C1014" t="s">
        <v>117</v>
      </c>
      <c r="D1014" t="s">
        <v>2016</v>
      </c>
      <c r="E1014" t="s">
        <v>3144</v>
      </c>
      <c r="F1014" t="s">
        <v>3145</v>
      </c>
      <c r="G1014" s="2" t="str">
        <f t="shared" si="15"/>
        <v>1969</v>
      </c>
      <c r="H1014" t="s">
        <v>229</v>
      </c>
      <c r="I1014" t="str">
        <f>VLOOKUP(RawData!H1014,PadCountry[],2)</f>
        <v>United States</v>
      </c>
      <c r="J1014" t="str">
        <f>VLOOKUP(I1014,CountryGeoLoc[],3)</f>
        <v>37.09024</v>
      </c>
      <c r="K1014" t="str">
        <f>VLOOKUP(I1014,CountryGeoLoc[],4)</f>
        <v>-95.712891</v>
      </c>
    </row>
    <row r="1015" spans="1:11" x14ac:dyDescent="0.3">
      <c r="A1015" t="s">
        <v>3146</v>
      </c>
      <c r="B1015" t="s">
        <v>8</v>
      </c>
      <c r="C1015" t="s">
        <v>9</v>
      </c>
      <c r="D1015" t="s">
        <v>995</v>
      </c>
      <c r="E1015" t="s">
        <v>3147</v>
      </c>
      <c r="F1015" t="s">
        <v>3148</v>
      </c>
      <c r="G1015" s="2" t="str">
        <f t="shared" si="15"/>
        <v>1969</v>
      </c>
      <c r="H1015" t="s">
        <v>987</v>
      </c>
      <c r="I1015" t="str">
        <f>VLOOKUP(RawData!H1015,PadCountry[],2)</f>
        <v>Kazakhstan</v>
      </c>
      <c r="J1015" t="str">
        <f>VLOOKUP(I1015,CountryGeoLoc[],3)</f>
        <v>48.019573</v>
      </c>
      <c r="K1015" t="str">
        <f>VLOOKUP(I1015,CountryGeoLoc[],4)</f>
        <v>66.923684</v>
      </c>
    </row>
    <row r="1016" spans="1:11" x14ac:dyDescent="0.3">
      <c r="A1016" t="s">
        <v>3149</v>
      </c>
      <c r="B1016" t="s">
        <v>8</v>
      </c>
      <c r="C1016" t="s">
        <v>100</v>
      </c>
      <c r="D1016" t="s">
        <v>2626</v>
      </c>
      <c r="E1016" t="s">
        <v>3150</v>
      </c>
      <c r="F1016" t="s">
        <v>3151</v>
      </c>
      <c r="G1016" s="2" t="str">
        <f t="shared" si="15"/>
        <v>1969</v>
      </c>
      <c r="H1016" t="s">
        <v>2629</v>
      </c>
      <c r="I1016" t="str">
        <f>VLOOKUP(RawData!H1016,PadCountry[],2)</f>
        <v>United States</v>
      </c>
      <c r="J1016" t="str">
        <f>VLOOKUP(I1016,CountryGeoLoc[],3)</f>
        <v>37.09024</v>
      </c>
      <c r="K1016" t="str">
        <f>VLOOKUP(I1016,CountryGeoLoc[],4)</f>
        <v>-95.712891</v>
      </c>
    </row>
    <row r="1017" spans="1:11" x14ac:dyDescent="0.3">
      <c r="A1017" t="s">
        <v>3152</v>
      </c>
      <c r="B1017" t="s">
        <v>8</v>
      </c>
      <c r="C1017" t="s">
        <v>117</v>
      </c>
      <c r="D1017" t="s">
        <v>2050</v>
      </c>
      <c r="E1017" t="s">
        <v>3153</v>
      </c>
      <c r="F1017" t="s">
        <v>3154</v>
      </c>
      <c r="G1017" s="2" t="str">
        <f t="shared" si="15"/>
        <v>1969</v>
      </c>
      <c r="H1017" t="s">
        <v>914</v>
      </c>
      <c r="I1017" t="str">
        <f>VLOOKUP(RawData!H1017,PadCountry[],2)</f>
        <v>United States</v>
      </c>
      <c r="J1017" t="str">
        <f>VLOOKUP(I1017,CountryGeoLoc[],3)</f>
        <v>37.09024</v>
      </c>
      <c r="K1017" t="str">
        <f>VLOOKUP(I1017,CountryGeoLoc[],4)</f>
        <v>-95.712891</v>
      </c>
    </row>
    <row r="1018" spans="1:11" x14ac:dyDescent="0.3">
      <c r="A1018" t="s">
        <v>3155</v>
      </c>
      <c r="B1018" t="s">
        <v>8</v>
      </c>
      <c r="C1018" t="s">
        <v>9</v>
      </c>
      <c r="D1018" t="s">
        <v>1695</v>
      </c>
      <c r="E1018" t="s">
        <v>3156</v>
      </c>
      <c r="F1018" t="s">
        <v>3157</v>
      </c>
      <c r="G1018" s="2" t="str">
        <f t="shared" si="15"/>
        <v>1969</v>
      </c>
      <c r="H1018" t="s">
        <v>2678</v>
      </c>
      <c r="I1018" t="str">
        <f>VLOOKUP(RawData!H1018,PadCountry[],2)</f>
        <v>Russia</v>
      </c>
      <c r="J1018" t="str">
        <f>VLOOKUP(I1018,CountryGeoLoc[],3)</f>
        <v>61.52401</v>
      </c>
      <c r="K1018" t="str">
        <f>VLOOKUP(I1018,CountryGeoLoc[],4)</f>
        <v>105.318756</v>
      </c>
    </row>
    <row r="1019" spans="1:11" x14ac:dyDescent="0.3">
      <c r="A1019" t="s">
        <v>3158</v>
      </c>
      <c r="B1019" t="s">
        <v>8</v>
      </c>
      <c r="C1019" t="s">
        <v>9</v>
      </c>
      <c r="D1019" t="s">
        <v>2391</v>
      </c>
      <c r="E1019" t="s">
        <v>3159</v>
      </c>
      <c r="F1019" t="s">
        <v>3160</v>
      </c>
      <c r="G1019" s="2" t="str">
        <f t="shared" si="15"/>
        <v>1969</v>
      </c>
      <c r="H1019" t="s">
        <v>2394</v>
      </c>
      <c r="I1019" t="str">
        <f>VLOOKUP(RawData!H1019,PadCountry[],2)</f>
        <v>Russia</v>
      </c>
      <c r="J1019" t="str">
        <f>VLOOKUP(I1019,CountryGeoLoc[],3)</f>
        <v>61.52401</v>
      </c>
      <c r="K1019" t="str">
        <f>VLOOKUP(I1019,CountryGeoLoc[],4)</f>
        <v>105.318756</v>
      </c>
    </row>
    <row r="1020" spans="1:11" x14ac:dyDescent="0.3">
      <c r="A1020" t="s">
        <v>3161</v>
      </c>
      <c r="B1020" t="s">
        <v>8</v>
      </c>
      <c r="C1020" t="s">
        <v>9</v>
      </c>
      <c r="D1020" t="s">
        <v>995</v>
      </c>
      <c r="E1020" t="s">
        <v>3162</v>
      </c>
      <c r="F1020" t="s">
        <v>3163</v>
      </c>
      <c r="G1020" s="2" t="str">
        <f t="shared" si="15"/>
        <v>1969</v>
      </c>
      <c r="H1020" t="s">
        <v>1882</v>
      </c>
      <c r="I1020" t="str">
        <f>VLOOKUP(RawData!H1020,PadCountry[],2)</f>
        <v>Russia</v>
      </c>
      <c r="J1020" t="str">
        <f>VLOOKUP(I1020,CountryGeoLoc[],3)</f>
        <v>61.52401</v>
      </c>
      <c r="K1020" t="str">
        <f>VLOOKUP(I1020,CountryGeoLoc[],4)</f>
        <v>105.318756</v>
      </c>
    </row>
    <row r="1021" spans="1:11" x14ac:dyDescent="0.3">
      <c r="A1021" t="s">
        <v>3164</v>
      </c>
      <c r="B1021" t="s">
        <v>8</v>
      </c>
      <c r="C1021" t="s">
        <v>9</v>
      </c>
      <c r="D1021" t="s">
        <v>995</v>
      </c>
      <c r="E1021" t="s">
        <v>3165</v>
      </c>
      <c r="F1021" t="s">
        <v>3166</v>
      </c>
      <c r="G1021" s="2" t="str">
        <f t="shared" si="15"/>
        <v>1969</v>
      </c>
      <c r="H1021" t="s">
        <v>1882</v>
      </c>
      <c r="I1021" t="str">
        <f>VLOOKUP(RawData!H1021,PadCountry[],2)</f>
        <v>Russia</v>
      </c>
      <c r="J1021" t="str">
        <f>VLOOKUP(I1021,CountryGeoLoc[],3)</f>
        <v>61.52401</v>
      </c>
      <c r="K1021" t="str">
        <f>VLOOKUP(I1021,CountryGeoLoc[],4)</f>
        <v>105.318756</v>
      </c>
    </row>
    <row r="1022" spans="1:11" x14ac:dyDescent="0.3">
      <c r="A1022" t="s">
        <v>3167</v>
      </c>
      <c r="B1022" t="s">
        <v>8</v>
      </c>
      <c r="C1022" t="s">
        <v>9</v>
      </c>
      <c r="D1022" t="s">
        <v>2391</v>
      </c>
      <c r="E1022" t="s">
        <v>3168</v>
      </c>
      <c r="F1022" t="s">
        <v>3169</v>
      </c>
      <c r="G1022" s="2" t="str">
        <f t="shared" si="15"/>
        <v>1969</v>
      </c>
      <c r="H1022" t="s">
        <v>2394</v>
      </c>
      <c r="I1022" t="str">
        <f>VLOOKUP(RawData!H1022,PadCountry[],2)</f>
        <v>Russia</v>
      </c>
      <c r="J1022" t="str">
        <f>VLOOKUP(I1022,CountryGeoLoc[],3)</f>
        <v>61.52401</v>
      </c>
      <c r="K1022" t="str">
        <f>VLOOKUP(I1022,CountryGeoLoc[],4)</f>
        <v>105.318756</v>
      </c>
    </row>
    <row r="1023" spans="1:11" x14ac:dyDescent="0.3">
      <c r="A1023" t="s">
        <v>3170</v>
      </c>
      <c r="B1023" t="s">
        <v>8</v>
      </c>
      <c r="C1023" t="s">
        <v>117</v>
      </c>
      <c r="D1023" t="s">
        <v>2764</v>
      </c>
      <c r="E1023" t="s">
        <v>3171</v>
      </c>
      <c r="F1023" t="s">
        <v>3172</v>
      </c>
      <c r="G1023" s="2" t="str">
        <f t="shared" si="15"/>
        <v>1969</v>
      </c>
      <c r="H1023" t="s">
        <v>2767</v>
      </c>
      <c r="I1023" t="str">
        <f>VLOOKUP(RawData!H1023,PadCountry[],2)</f>
        <v>United States</v>
      </c>
      <c r="J1023" t="str">
        <f>VLOOKUP(I1023,CountryGeoLoc[],3)</f>
        <v>37.09024</v>
      </c>
      <c r="K1023" t="str">
        <f>VLOOKUP(I1023,CountryGeoLoc[],4)</f>
        <v>-95.712891</v>
      </c>
    </row>
    <row r="1024" spans="1:11" x14ac:dyDescent="0.3">
      <c r="A1024" t="s">
        <v>3173</v>
      </c>
      <c r="B1024" t="s">
        <v>8</v>
      </c>
      <c r="C1024" t="s">
        <v>117</v>
      </c>
      <c r="D1024" t="s">
        <v>2060</v>
      </c>
      <c r="E1024" t="s">
        <v>3174</v>
      </c>
      <c r="F1024" t="s">
        <v>3175</v>
      </c>
      <c r="G1024" s="2" t="str">
        <f t="shared" si="15"/>
        <v>1969</v>
      </c>
      <c r="H1024" t="s">
        <v>303</v>
      </c>
      <c r="I1024" t="str">
        <f>VLOOKUP(RawData!H1024,PadCountry[],2)</f>
        <v>United States</v>
      </c>
      <c r="J1024" t="str">
        <f>VLOOKUP(I1024,CountryGeoLoc[],3)</f>
        <v>37.09024</v>
      </c>
      <c r="K1024" t="str">
        <f>VLOOKUP(I1024,CountryGeoLoc[],4)</f>
        <v>-95.712891</v>
      </c>
    </row>
    <row r="1025" spans="1:11" x14ac:dyDescent="0.3">
      <c r="A1025" t="s">
        <v>3176</v>
      </c>
      <c r="B1025" t="s">
        <v>8</v>
      </c>
      <c r="C1025" t="s">
        <v>9</v>
      </c>
      <c r="D1025" t="s">
        <v>995</v>
      </c>
      <c r="E1025" t="s">
        <v>3177</v>
      </c>
      <c r="F1025" t="s">
        <v>3178</v>
      </c>
      <c r="G1025" s="2" t="str">
        <f t="shared" si="15"/>
        <v>1969</v>
      </c>
      <c r="H1025" t="s">
        <v>1882</v>
      </c>
      <c r="I1025" t="str">
        <f>VLOOKUP(RawData!H1025,PadCountry[],2)</f>
        <v>Russia</v>
      </c>
      <c r="J1025" t="str">
        <f>VLOOKUP(I1025,CountryGeoLoc[],3)</f>
        <v>61.52401</v>
      </c>
      <c r="K1025" t="str">
        <f>VLOOKUP(I1025,CountryGeoLoc[],4)</f>
        <v>105.318756</v>
      </c>
    </row>
    <row r="1026" spans="1:11" x14ac:dyDescent="0.3">
      <c r="A1026" t="s">
        <v>3179</v>
      </c>
      <c r="B1026" t="s">
        <v>8</v>
      </c>
      <c r="C1026" t="s">
        <v>9</v>
      </c>
      <c r="D1026" t="s">
        <v>995</v>
      </c>
      <c r="E1026" t="s">
        <v>3180</v>
      </c>
      <c r="F1026" t="s">
        <v>3181</v>
      </c>
      <c r="G1026" s="2" t="str">
        <f t="shared" si="15"/>
        <v>1969</v>
      </c>
      <c r="H1026" t="s">
        <v>987</v>
      </c>
      <c r="I1026" t="str">
        <f>VLOOKUP(RawData!H1026,PadCountry[],2)</f>
        <v>Kazakhstan</v>
      </c>
      <c r="J1026" t="str">
        <f>VLOOKUP(I1026,CountryGeoLoc[],3)</f>
        <v>48.019573</v>
      </c>
      <c r="K1026" t="str">
        <f>VLOOKUP(I1026,CountryGeoLoc[],4)</f>
        <v>66.923684</v>
      </c>
    </row>
    <row r="1027" spans="1:11" x14ac:dyDescent="0.3">
      <c r="A1027" t="s">
        <v>3182</v>
      </c>
      <c r="B1027" t="s">
        <v>8</v>
      </c>
      <c r="C1027" t="s">
        <v>9</v>
      </c>
      <c r="D1027" t="s">
        <v>1243</v>
      </c>
      <c r="E1027" t="s">
        <v>3183</v>
      </c>
      <c r="F1027" t="s">
        <v>3184</v>
      </c>
      <c r="G1027" s="2" t="str">
        <f t="shared" ref="G1027:G1090" si="16">MID(F1027,7,4)</f>
        <v>1969</v>
      </c>
      <c r="H1027" t="s">
        <v>1882</v>
      </c>
      <c r="I1027" t="str">
        <f>VLOOKUP(RawData!H1027,PadCountry[],2)</f>
        <v>Russia</v>
      </c>
      <c r="J1027" t="str">
        <f>VLOOKUP(I1027,CountryGeoLoc[],3)</f>
        <v>61.52401</v>
      </c>
      <c r="K1027" t="str">
        <f>VLOOKUP(I1027,CountryGeoLoc[],4)</f>
        <v>105.318756</v>
      </c>
    </row>
    <row r="1028" spans="1:11" x14ac:dyDescent="0.3">
      <c r="A1028" t="s">
        <v>3185</v>
      </c>
      <c r="B1028" t="s">
        <v>18</v>
      </c>
      <c r="C1028" t="s">
        <v>9</v>
      </c>
      <c r="D1028" t="s">
        <v>2305</v>
      </c>
      <c r="E1028" t="s">
        <v>3186</v>
      </c>
      <c r="F1028" t="s">
        <v>3187</v>
      </c>
      <c r="G1028" s="2" t="str">
        <f t="shared" si="16"/>
        <v>1969</v>
      </c>
      <c r="H1028" t="s">
        <v>1587</v>
      </c>
      <c r="I1028" t="str">
        <f>VLOOKUP(RawData!H1028,PadCountry[],2)</f>
        <v>Kazakhstan</v>
      </c>
      <c r="J1028" t="str">
        <f>VLOOKUP(I1028,CountryGeoLoc[],3)</f>
        <v>48.019573</v>
      </c>
      <c r="K1028" t="str">
        <f>VLOOKUP(I1028,CountryGeoLoc[],4)</f>
        <v>66.923684</v>
      </c>
    </row>
    <row r="1029" spans="1:11" x14ac:dyDescent="0.3">
      <c r="A1029" t="s">
        <v>3188</v>
      </c>
      <c r="B1029" t="s">
        <v>8</v>
      </c>
      <c r="C1029" t="s">
        <v>117</v>
      </c>
      <c r="D1029" t="s">
        <v>2527</v>
      </c>
      <c r="E1029" t="s">
        <v>3189</v>
      </c>
      <c r="F1029" t="s">
        <v>3190</v>
      </c>
      <c r="G1029" s="2" t="str">
        <f t="shared" si="16"/>
        <v>1969</v>
      </c>
      <c r="H1029" t="s">
        <v>1006</v>
      </c>
      <c r="I1029" t="str">
        <f>VLOOKUP(RawData!H1029,PadCountry[],2)</f>
        <v>United States</v>
      </c>
      <c r="J1029" t="str">
        <f>VLOOKUP(I1029,CountryGeoLoc[],3)</f>
        <v>37.09024</v>
      </c>
      <c r="K1029" t="str">
        <f>VLOOKUP(I1029,CountryGeoLoc[],4)</f>
        <v>-95.712891</v>
      </c>
    </row>
    <row r="1030" spans="1:11" x14ac:dyDescent="0.3">
      <c r="A1030" t="s">
        <v>3191</v>
      </c>
      <c r="B1030" t="s">
        <v>8</v>
      </c>
      <c r="C1030" t="s">
        <v>9</v>
      </c>
      <c r="D1030" t="s">
        <v>1695</v>
      </c>
      <c r="E1030" t="s">
        <v>3192</v>
      </c>
      <c r="F1030" t="s">
        <v>3193</v>
      </c>
      <c r="G1030" s="2" t="str">
        <f t="shared" si="16"/>
        <v>1969</v>
      </c>
      <c r="H1030" t="s">
        <v>2313</v>
      </c>
      <c r="I1030" t="str">
        <f>VLOOKUP(RawData!H1030,PadCountry[],2)</f>
        <v>Russia</v>
      </c>
      <c r="J1030" t="str">
        <f>VLOOKUP(I1030,CountryGeoLoc[],3)</f>
        <v>61.52401</v>
      </c>
      <c r="K1030" t="str">
        <f>VLOOKUP(I1030,CountryGeoLoc[],4)</f>
        <v>105.318756</v>
      </c>
    </row>
    <row r="1031" spans="1:11" x14ac:dyDescent="0.3">
      <c r="A1031" t="s">
        <v>3194</v>
      </c>
      <c r="B1031" t="s">
        <v>18</v>
      </c>
      <c r="C1031" t="s">
        <v>9</v>
      </c>
      <c r="D1031" t="s">
        <v>2305</v>
      </c>
      <c r="E1031" t="s">
        <v>3195</v>
      </c>
      <c r="F1031" t="s">
        <v>3196</v>
      </c>
      <c r="G1031" s="2" t="str">
        <f t="shared" si="16"/>
        <v>1969</v>
      </c>
      <c r="H1031" t="s">
        <v>2641</v>
      </c>
      <c r="I1031" t="str">
        <f>VLOOKUP(RawData!H1031,PadCountry[],2)</f>
        <v>Kazakhstan</v>
      </c>
      <c r="J1031" t="str">
        <f>VLOOKUP(I1031,CountryGeoLoc[],3)</f>
        <v>48.019573</v>
      </c>
      <c r="K1031" t="str">
        <f>VLOOKUP(I1031,CountryGeoLoc[],4)</f>
        <v>66.923684</v>
      </c>
    </row>
    <row r="1032" spans="1:11" x14ac:dyDescent="0.3">
      <c r="A1032" t="s">
        <v>3197</v>
      </c>
      <c r="B1032" t="s">
        <v>8</v>
      </c>
      <c r="C1032" t="s">
        <v>9</v>
      </c>
      <c r="D1032" t="s">
        <v>995</v>
      </c>
      <c r="E1032" t="s">
        <v>3198</v>
      </c>
      <c r="F1032" t="s">
        <v>3199</v>
      </c>
      <c r="G1032" s="2" t="str">
        <f t="shared" si="16"/>
        <v>1969</v>
      </c>
      <c r="H1032" t="s">
        <v>1882</v>
      </c>
      <c r="I1032" t="str">
        <f>VLOOKUP(RawData!H1032,PadCountry[],2)</f>
        <v>Russia</v>
      </c>
      <c r="J1032" t="str">
        <f>VLOOKUP(I1032,CountryGeoLoc[],3)</f>
        <v>61.52401</v>
      </c>
      <c r="K1032" t="str">
        <f>VLOOKUP(I1032,CountryGeoLoc[],4)</f>
        <v>105.318756</v>
      </c>
    </row>
    <row r="1033" spans="1:11" x14ac:dyDescent="0.3">
      <c r="A1033" t="s">
        <v>3200</v>
      </c>
      <c r="B1033" t="s">
        <v>8</v>
      </c>
      <c r="C1033" t="s">
        <v>9</v>
      </c>
      <c r="D1033" t="s">
        <v>1695</v>
      </c>
      <c r="E1033" t="s">
        <v>3201</v>
      </c>
      <c r="F1033" t="s">
        <v>3202</v>
      </c>
      <c r="G1033" s="2" t="str">
        <f t="shared" si="16"/>
        <v>1969</v>
      </c>
      <c r="H1033" t="s">
        <v>2313</v>
      </c>
      <c r="I1033" t="str">
        <f>VLOOKUP(RawData!H1033,PadCountry[],2)</f>
        <v>Russia</v>
      </c>
      <c r="J1033" t="str">
        <f>VLOOKUP(I1033,CountryGeoLoc[],3)</f>
        <v>61.52401</v>
      </c>
      <c r="K1033" t="str">
        <f>VLOOKUP(I1033,CountryGeoLoc[],4)</f>
        <v>105.318756</v>
      </c>
    </row>
    <row r="1034" spans="1:11" x14ac:dyDescent="0.3">
      <c r="A1034" t="s">
        <v>3203</v>
      </c>
      <c r="B1034" t="s">
        <v>8</v>
      </c>
      <c r="C1034" t="s">
        <v>9</v>
      </c>
      <c r="D1034" t="s">
        <v>995</v>
      </c>
      <c r="E1034" t="s">
        <v>3204</v>
      </c>
      <c r="F1034" t="s">
        <v>3205</v>
      </c>
      <c r="G1034" s="2" t="str">
        <f t="shared" si="16"/>
        <v>1969</v>
      </c>
      <c r="H1034" t="s">
        <v>1882</v>
      </c>
      <c r="I1034" t="str">
        <f>VLOOKUP(RawData!H1034,PadCountry[],2)</f>
        <v>Russia</v>
      </c>
      <c r="J1034" t="str">
        <f>VLOOKUP(I1034,CountryGeoLoc[],3)</f>
        <v>61.52401</v>
      </c>
      <c r="K1034" t="str">
        <f>VLOOKUP(I1034,CountryGeoLoc[],4)</f>
        <v>105.318756</v>
      </c>
    </row>
    <row r="1035" spans="1:11" x14ac:dyDescent="0.3">
      <c r="A1035" t="s">
        <v>3206</v>
      </c>
      <c r="B1035" t="s">
        <v>8</v>
      </c>
      <c r="C1035" t="s">
        <v>9</v>
      </c>
      <c r="D1035" t="s">
        <v>1670</v>
      </c>
      <c r="E1035" t="s">
        <v>3207</v>
      </c>
      <c r="F1035" t="s">
        <v>3208</v>
      </c>
      <c r="G1035" s="2" t="str">
        <f t="shared" si="16"/>
        <v>1969</v>
      </c>
      <c r="H1035" t="s">
        <v>13</v>
      </c>
      <c r="I1035" t="str">
        <f>VLOOKUP(RawData!H1035,PadCountry[],2)</f>
        <v>Kazakhstan</v>
      </c>
      <c r="J1035" t="str">
        <f>VLOOKUP(I1035,CountryGeoLoc[],3)</f>
        <v>48.019573</v>
      </c>
      <c r="K1035" t="str">
        <f>VLOOKUP(I1035,CountryGeoLoc[],4)</f>
        <v>66.923684</v>
      </c>
    </row>
    <row r="1036" spans="1:11" x14ac:dyDescent="0.3">
      <c r="A1036" t="s">
        <v>3209</v>
      </c>
      <c r="B1036" t="s">
        <v>8</v>
      </c>
      <c r="C1036" t="s">
        <v>117</v>
      </c>
      <c r="D1036" t="s">
        <v>2724</v>
      </c>
      <c r="E1036" t="s">
        <v>3210</v>
      </c>
      <c r="F1036" t="s">
        <v>3211</v>
      </c>
      <c r="G1036" s="2" t="str">
        <f t="shared" si="16"/>
        <v>1969</v>
      </c>
      <c r="H1036" t="s">
        <v>970</v>
      </c>
      <c r="I1036" t="str">
        <f>VLOOKUP(RawData!H1036,PadCountry[],2)</f>
        <v>United States</v>
      </c>
      <c r="J1036" t="str">
        <f>VLOOKUP(I1036,CountryGeoLoc[],3)</f>
        <v>37.09024</v>
      </c>
      <c r="K1036" t="str">
        <f>VLOOKUP(I1036,CountryGeoLoc[],4)</f>
        <v>-95.712891</v>
      </c>
    </row>
    <row r="1037" spans="1:11" x14ac:dyDescent="0.3">
      <c r="A1037" t="s">
        <v>3212</v>
      </c>
      <c r="B1037" t="s">
        <v>8</v>
      </c>
      <c r="C1037" t="s">
        <v>117</v>
      </c>
      <c r="D1037" t="s">
        <v>2060</v>
      </c>
      <c r="E1037" t="s">
        <v>3213</v>
      </c>
      <c r="F1037" t="s">
        <v>3214</v>
      </c>
      <c r="G1037" s="2" t="str">
        <f t="shared" si="16"/>
        <v>1969</v>
      </c>
      <c r="H1037" t="s">
        <v>422</v>
      </c>
      <c r="I1037" t="str">
        <f>VLOOKUP(RawData!H1037,PadCountry[],2)</f>
        <v>United States</v>
      </c>
      <c r="J1037" t="str">
        <f>VLOOKUP(I1037,CountryGeoLoc[],3)</f>
        <v>37.09024</v>
      </c>
      <c r="K1037" t="str">
        <f>VLOOKUP(I1037,CountryGeoLoc[],4)</f>
        <v>-95.712891</v>
      </c>
    </row>
    <row r="1038" spans="1:11" x14ac:dyDescent="0.3">
      <c r="A1038" t="s">
        <v>3215</v>
      </c>
      <c r="B1038" t="s">
        <v>8</v>
      </c>
      <c r="C1038" t="s">
        <v>9</v>
      </c>
      <c r="D1038" t="s">
        <v>995</v>
      </c>
      <c r="E1038" t="s">
        <v>3216</v>
      </c>
      <c r="F1038" t="s">
        <v>3217</v>
      </c>
      <c r="G1038" s="2" t="str">
        <f t="shared" si="16"/>
        <v>1969</v>
      </c>
      <c r="H1038" t="s">
        <v>987</v>
      </c>
      <c r="I1038" t="str">
        <f>VLOOKUP(RawData!H1038,PadCountry[],2)</f>
        <v>Kazakhstan</v>
      </c>
      <c r="J1038" t="str">
        <f>VLOOKUP(I1038,CountryGeoLoc[],3)</f>
        <v>48.019573</v>
      </c>
      <c r="K1038" t="str">
        <f>VLOOKUP(I1038,CountryGeoLoc[],4)</f>
        <v>66.923684</v>
      </c>
    </row>
    <row r="1039" spans="1:11" x14ac:dyDescent="0.3">
      <c r="A1039" t="s">
        <v>3218</v>
      </c>
      <c r="B1039" t="s">
        <v>8</v>
      </c>
      <c r="C1039" t="s">
        <v>117</v>
      </c>
      <c r="D1039" t="s">
        <v>2050</v>
      </c>
      <c r="E1039" t="s">
        <v>3219</v>
      </c>
      <c r="F1039" t="s">
        <v>3220</v>
      </c>
      <c r="G1039" s="2" t="str">
        <f t="shared" si="16"/>
        <v>1969</v>
      </c>
      <c r="H1039" t="s">
        <v>914</v>
      </c>
      <c r="I1039" t="str">
        <f>VLOOKUP(RawData!H1039,PadCountry[],2)</f>
        <v>United States</v>
      </c>
      <c r="J1039" t="str">
        <f>VLOOKUP(I1039,CountryGeoLoc[],3)</f>
        <v>37.09024</v>
      </c>
      <c r="K1039" t="str">
        <f>VLOOKUP(I1039,CountryGeoLoc[],4)</f>
        <v>-95.712891</v>
      </c>
    </row>
    <row r="1040" spans="1:11" x14ac:dyDescent="0.3">
      <c r="A1040" t="s">
        <v>3221</v>
      </c>
      <c r="B1040" t="s">
        <v>8</v>
      </c>
      <c r="C1040" t="s">
        <v>9</v>
      </c>
      <c r="D1040" t="s">
        <v>995</v>
      </c>
      <c r="E1040" t="s">
        <v>3222</v>
      </c>
      <c r="F1040" t="s">
        <v>3223</v>
      </c>
      <c r="G1040" s="2" t="str">
        <f t="shared" si="16"/>
        <v>1969</v>
      </c>
      <c r="H1040" t="s">
        <v>13</v>
      </c>
      <c r="I1040" t="str">
        <f>VLOOKUP(RawData!H1040,PadCountry[],2)</f>
        <v>Kazakhstan</v>
      </c>
      <c r="J1040" t="str">
        <f>VLOOKUP(I1040,CountryGeoLoc[],3)</f>
        <v>48.019573</v>
      </c>
      <c r="K1040" t="str">
        <f>VLOOKUP(I1040,CountryGeoLoc[],4)</f>
        <v>66.923684</v>
      </c>
    </row>
    <row r="1041" spans="1:11" x14ac:dyDescent="0.3">
      <c r="A1041" t="s">
        <v>3224</v>
      </c>
      <c r="B1041" t="s">
        <v>8</v>
      </c>
      <c r="C1041" t="s">
        <v>117</v>
      </c>
      <c r="D1041" t="s">
        <v>2060</v>
      </c>
      <c r="E1041" t="s">
        <v>3225</v>
      </c>
      <c r="F1041" t="s">
        <v>3226</v>
      </c>
      <c r="G1041" s="2" t="str">
        <f t="shared" si="16"/>
        <v>1969</v>
      </c>
      <c r="H1041" t="s">
        <v>303</v>
      </c>
      <c r="I1041" t="str">
        <f>VLOOKUP(RawData!H1041,PadCountry[],2)</f>
        <v>United States</v>
      </c>
      <c r="J1041" t="str">
        <f>VLOOKUP(I1041,CountryGeoLoc[],3)</f>
        <v>37.09024</v>
      </c>
      <c r="K1041" t="str">
        <f>VLOOKUP(I1041,CountryGeoLoc[],4)</f>
        <v>-95.712891</v>
      </c>
    </row>
    <row r="1042" spans="1:11" x14ac:dyDescent="0.3">
      <c r="A1042" t="s">
        <v>3227</v>
      </c>
      <c r="B1042" t="s">
        <v>8</v>
      </c>
      <c r="C1042" t="s">
        <v>9</v>
      </c>
      <c r="D1042" t="s">
        <v>995</v>
      </c>
      <c r="E1042" t="s">
        <v>3228</v>
      </c>
      <c r="F1042" t="s">
        <v>3229</v>
      </c>
      <c r="G1042" s="2" t="str">
        <f t="shared" si="16"/>
        <v>1969</v>
      </c>
      <c r="H1042" t="s">
        <v>1882</v>
      </c>
      <c r="I1042" t="str">
        <f>VLOOKUP(RawData!H1042,PadCountry[],2)</f>
        <v>Russia</v>
      </c>
      <c r="J1042" t="str">
        <f>VLOOKUP(I1042,CountryGeoLoc[],3)</f>
        <v>61.52401</v>
      </c>
      <c r="K1042" t="str">
        <f>VLOOKUP(I1042,CountryGeoLoc[],4)</f>
        <v>105.318756</v>
      </c>
    </row>
    <row r="1043" spans="1:11" x14ac:dyDescent="0.3">
      <c r="A1043" t="s">
        <v>3230</v>
      </c>
      <c r="B1043" t="s">
        <v>8</v>
      </c>
      <c r="C1043" t="s">
        <v>100</v>
      </c>
      <c r="D1043" t="s">
        <v>2626</v>
      </c>
      <c r="E1043" t="s">
        <v>3231</v>
      </c>
      <c r="F1043" t="s">
        <v>3232</v>
      </c>
      <c r="G1043" s="2" t="str">
        <f t="shared" si="16"/>
        <v>1969</v>
      </c>
      <c r="H1043" t="s">
        <v>3233</v>
      </c>
      <c r="I1043" t="str">
        <f>VLOOKUP(RawData!H1043,PadCountry[],2)</f>
        <v>United States</v>
      </c>
      <c r="J1043" t="str">
        <f>VLOOKUP(I1043,CountryGeoLoc[],3)</f>
        <v>37.09024</v>
      </c>
      <c r="K1043" t="str">
        <f>VLOOKUP(I1043,CountryGeoLoc[],4)</f>
        <v>-95.712891</v>
      </c>
    </row>
    <row r="1044" spans="1:11" x14ac:dyDescent="0.3">
      <c r="A1044" t="s">
        <v>3234</v>
      </c>
      <c r="B1044" t="s">
        <v>8</v>
      </c>
      <c r="C1044" t="s">
        <v>9</v>
      </c>
      <c r="D1044" t="s">
        <v>995</v>
      </c>
      <c r="E1044" t="s">
        <v>3235</v>
      </c>
      <c r="F1044" t="s">
        <v>3236</v>
      </c>
      <c r="G1044" s="2" t="str">
        <f t="shared" si="16"/>
        <v>1969</v>
      </c>
      <c r="H1044" t="s">
        <v>1882</v>
      </c>
      <c r="I1044" t="str">
        <f>VLOOKUP(RawData!H1044,PadCountry[],2)</f>
        <v>Russia</v>
      </c>
      <c r="J1044" t="str">
        <f>VLOOKUP(I1044,CountryGeoLoc[],3)</f>
        <v>61.52401</v>
      </c>
      <c r="K1044" t="str">
        <f>VLOOKUP(I1044,CountryGeoLoc[],4)</f>
        <v>105.318756</v>
      </c>
    </row>
    <row r="1045" spans="1:11" x14ac:dyDescent="0.3">
      <c r="A1045" t="s">
        <v>3237</v>
      </c>
      <c r="B1045" t="s">
        <v>8</v>
      </c>
      <c r="C1045" t="s">
        <v>117</v>
      </c>
      <c r="D1045" t="s">
        <v>2953</v>
      </c>
      <c r="E1045" t="s">
        <v>3238</v>
      </c>
      <c r="F1045" t="s">
        <v>3239</v>
      </c>
      <c r="G1045" s="2" t="str">
        <f t="shared" si="16"/>
        <v>1969</v>
      </c>
      <c r="H1045" t="s">
        <v>63</v>
      </c>
      <c r="I1045" t="str">
        <f>VLOOKUP(RawData!H1045,PadCountry[],2)</f>
        <v>United States</v>
      </c>
      <c r="J1045" t="str">
        <f>VLOOKUP(I1045,CountryGeoLoc[],3)</f>
        <v>37.09024</v>
      </c>
      <c r="K1045" t="str">
        <f>VLOOKUP(I1045,CountryGeoLoc[],4)</f>
        <v>-95.712891</v>
      </c>
    </row>
    <row r="1046" spans="1:11" x14ac:dyDescent="0.3">
      <c r="A1046" t="s">
        <v>3240</v>
      </c>
      <c r="B1046" t="s">
        <v>8</v>
      </c>
      <c r="C1046" t="s">
        <v>117</v>
      </c>
      <c r="D1046" t="s">
        <v>1552</v>
      </c>
      <c r="E1046" t="s">
        <v>3241</v>
      </c>
      <c r="F1046" t="s">
        <v>3242</v>
      </c>
      <c r="G1046" s="2" t="str">
        <f t="shared" si="16"/>
        <v>1969</v>
      </c>
      <c r="H1046" t="s">
        <v>1782</v>
      </c>
      <c r="I1046" t="str">
        <f>VLOOKUP(RawData!H1046,PadCountry[],2)</f>
        <v>United States</v>
      </c>
      <c r="J1046" t="str">
        <f>VLOOKUP(I1046,CountryGeoLoc[],3)</f>
        <v>37.09024</v>
      </c>
      <c r="K1046" t="str">
        <f>VLOOKUP(I1046,CountryGeoLoc[],4)</f>
        <v>-95.712891</v>
      </c>
    </row>
    <row r="1047" spans="1:11" x14ac:dyDescent="0.3">
      <c r="A1047" t="s">
        <v>3243</v>
      </c>
      <c r="B1047" t="s">
        <v>8</v>
      </c>
      <c r="C1047" t="s">
        <v>9</v>
      </c>
      <c r="D1047" t="s">
        <v>1695</v>
      </c>
      <c r="E1047" t="s">
        <v>3244</v>
      </c>
      <c r="F1047" t="s">
        <v>3245</v>
      </c>
      <c r="G1047" s="2" t="str">
        <f t="shared" si="16"/>
        <v>1969</v>
      </c>
      <c r="H1047" t="s">
        <v>2313</v>
      </c>
      <c r="I1047" t="str">
        <f>VLOOKUP(RawData!H1047,PadCountry[],2)</f>
        <v>Russia</v>
      </c>
      <c r="J1047" t="str">
        <f>VLOOKUP(I1047,CountryGeoLoc[],3)</f>
        <v>61.52401</v>
      </c>
      <c r="K1047" t="str">
        <f>VLOOKUP(I1047,CountryGeoLoc[],4)</f>
        <v>105.318756</v>
      </c>
    </row>
    <row r="1048" spans="1:11" x14ac:dyDescent="0.3">
      <c r="A1048" t="s">
        <v>3246</v>
      </c>
      <c r="B1048" t="s">
        <v>8</v>
      </c>
      <c r="C1048" t="s">
        <v>9</v>
      </c>
      <c r="D1048" t="s">
        <v>995</v>
      </c>
      <c r="E1048" t="s">
        <v>3247</v>
      </c>
      <c r="F1048" t="s">
        <v>3248</v>
      </c>
      <c r="G1048" s="2" t="str">
        <f t="shared" si="16"/>
        <v>1969</v>
      </c>
      <c r="H1048" t="s">
        <v>987</v>
      </c>
      <c r="I1048" t="str">
        <f>VLOOKUP(RawData!H1048,PadCountry[],2)</f>
        <v>Kazakhstan</v>
      </c>
      <c r="J1048" t="str">
        <f>VLOOKUP(I1048,CountryGeoLoc[],3)</f>
        <v>48.019573</v>
      </c>
      <c r="K1048" t="str">
        <f>VLOOKUP(I1048,CountryGeoLoc[],4)</f>
        <v>66.923684</v>
      </c>
    </row>
    <row r="1049" spans="1:11" x14ac:dyDescent="0.3">
      <c r="A1049" t="s">
        <v>3249</v>
      </c>
      <c r="B1049" t="s">
        <v>8</v>
      </c>
      <c r="C1049" t="s">
        <v>9</v>
      </c>
      <c r="D1049" t="s">
        <v>1695</v>
      </c>
      <c r="E1049" t="s">
        <v>3250</v>
      </c>
      <c r="F1049" t="s">
        <v>3251</v>
      </c>
      <c r="G1049" s="2" t="str">
        <f t="shared" si="16"/>
        <v>1969</v>
      </c>
      <c r="H1049" t="s">
        <v>2313</v>
      </c>
      <c r="I1049" t="str">
        <f>VLOOKUP(RawData!H1049,PadCountry[],2)</f>
        <v>Russia</v>
      </c>
      <c r="J1049" t="str">
        <f>VLOOKUP(I1049,CountryGeoLoc[],3)</f>
        <v>61.52401</v>
      </c>
      <c r="K1049" t="str">
        <f>VLOOKUP(I1049,CountryGeoLoc[],4)</f>
        <v>105.318756</v>
      </c>
    </row>
    <row r="1050" spans="1:11" x14ac:dyDescent="0.3">
      <c r="A1050" t="s">
        <v>3252</v>
      </c>
      <c r="B1050" t="s">
        <v>8</v>
      </c>
      <c r="C1050" t="s">
        <v>117</v>
      </c>
      <c r="D1050" t="s">
        <v>2050</v>
      </c>
      <c r="E1050" t="s">
        <v>3253</v>
      </c>
      <c r="F1050" t="s">
        <v>3254</v>
      </c>
      <c r="G1050" s="2" t="str">
        <f t="shared" si="16"/>
        <v>1969</v>
      </c>
      <c r="H1050" t="s">
        <v>914</v>
      </c>
      <c r="I1050" t="str">
        <f>VLOOKUP(RawData!H1050,PadCountry[],2)</f>
        <v>United States</v>
      </c>
      <c r="J1050" t="str">
        <f>VLOOKUP(I1050,CountryGeoLoc[],3)</f>
        <v>37.09024</v>
      </c>
      <c r="K1050" t="str">
        <f>VLOOKUP(I1050,CountryGeoLoc[],4)</f>
        <v>-95.712891</v>
      </c>
    </row>
    <row r="1051" spans="1:11" x14ac:dyDescent="0.3">
      <c r="A1051" t="s">
        <v>3255</v>
      </c>
      <c r="B1051" t="s">
        <v>8</v>
      </c>
      <c r="C1051" t="s">
        <v>117</v>
      </c>
      <c r="D1051" t="s">
        <v>3256</v>
      </c>
      <c r="E1051" t="s">
        <v>3257</v>
      </c>
      <c r="F1051" t="s">
        <v>3258</v>
      </c>
      <c r="G1051" s="2" t="str">
        <f t="shared" si="16"/>
        <v>1969</v>
      </c>
      <c r="H1051" t="s">
        <v>422</v>
      </c>
      <c r="I1051" t="str">
        <f>VLOOKUP(RawData!H1051,PadCountry[],2)</f>
        <v>United States</v>
      </c>
      <c r="J1051" t="str">
        <f>VLOOKUP(I1051,CountryGeoLoc[],3)</f>
        <v>37.09024</v>
      </c>
      <c r="K1051" t="str">
        <f>VLOOKUP(I1051,CountryGeoLoc[],4)</f>
        <v>-95.712891</v>
      </c>
    </row>
    <row r="1052" spans="1:11" x14ac:dyDescent="0.3">
      <c r="A1052" t="s">
        <v>3259</v>
      </c>
      <c r="B1052" t="s">
        <v>18</v>
      </c>
      <c r="C1052" t="s">
        <v>9</v>
      </c>
      <c r="D1052" t="s">
        <v>2305</v>
      </c>
      <c r="E1052" t="s">
        <v>3260</v>
      </c>
      <c r="F1052" t="s">
        <v>3261</v>
      </c>
      <c r="G1052" s="2" t="str">
        <f t="shared" si="16"/>
        <v>1969</v>
      </c>
      <c r="H1052" t="s">
        <v>2641</v>
      </c>
      <c r="I1052" t="str">
        <f>VLOOKUP(RawData!H1052,PadCountry[],2)</f>
        <v>Kazakhstan</v>
      </c>
      <c r="J1052" t="str">
        <f>VLOOKUP(I1052,CountryGeoLoc[],3)</f>
        <v>48.019573</v>
      </c>
      <c r="K1052" t="str">
        <f>VLOOKUP(I1052,CountryGeoLoc[],4)</f>
        <v>66.923684</v>
      </c>
    </row>
    <row r="1053" spans="1:11" x14ac:dyDescent="0.3">
      <c r="A1053" t="s">
        <v>3262</v>
      </c>
      <c r="B1053" t="s">
        <v>8</v>
      </c>
      <c r="C1053" t="s">
        <v>9</v>
      </c>
      <c r="D1053" t="s">
        <v>995</v>
      </c>
      <c r="E1053" t="s">
        <v>3263</v>
      </c>
      <c r="F1053" t="s">
        <v>3264</v>
      </c>
      <c r="G1053" s="2" t="str">
        <f t="shared" si="16"/>
        <v>1969</v>
      </c>
      <c r="H1053" t="s">
        <v>1882</v>
      </c>
      <c r="I1053" t="str">
        <f>VLOOKUP(RawData!H1053,PadCountry[],2)</f>
        <v>Russia</v>
      </c>
      <c r="J1053" t="str">
        <f>VLOOKUP(I1053,CountryGeoLoc[],3)</f>
        <v>61.52401</v>
      </c>
      <c r="K1053" t="str">
        <f>VLOOKUP(I1053,CountryGeoLoc[],4)</f>
        <v>105.318756</v>
      </c>
    </row>
    <row r="1054" spans="1:11" x14ac:dyDescent="0.3">
      <c r="A1054" t="s">
        <v>3265</v>
      </c>
      <c r="B1054" t="s">
        <v>18</v>
      </c>
      <c r="C1054" t="s">
        <v>117</v>
      </c>
      <c r="D1054" t="s">
        <v>2016</v>
      </c>
      <c r="E1054" t="s">
        <v>3266</v>
      </c>
      <c r="F1054" t="s">
        <v>3267</v>
      </c>
      <c r="G1054" s="2" t="str">
        <f t="shared" si="16"/>
        <v>1969</v>
      </c>
      <c r="H1054" t="s">
        <v>682</v>
      </c>
      <c r="I1054" t="str">
        <f>VLOOKUP(RawData!H1054,PadCountry[],2)</f>
        <v>United States</v>
      </c>
      <c r="J1054" t="str">
        <f>VLOOKUP(I1054,CountryGeoLoc[],3)</f>
        <v>37.09024</v>
      </c>
      <c r="K1054" t="str">
        <f>VLOOKUP(I1054,CountryGeoLoc[],4)</f>
        <v>-95.712891</v>
      </c>
    </row>
    <row r="1055" spans="1:11" x14ac:dyDescent="0.3">
      <c r="A1055" t="s">
        <v>3268</v>
      </c>
      <c r="B1055" t="s">
        <v>8</v>
      </c>
      <c r="C1055" t="s">
        <v>9</v>
      </c>
      <c r="D1055" t="s">
        <v>995</v>
      </c>
      <c r="E1055" t="s">
        <v>3269</v>
      </c>
      <c r="F1055" t="s">
        <v>3270</v>
      </c>
      <c r="G1055" s="2" t="str">
        <f t="shared" si="16"/>
        <v>1969</v>
      </c>
      <c r="H1055" t="s">
        <v>987</v>
      </c>
      <c r="I1055" t="str">
        <f>VLOOKUP(RawData!H1055,PadCountry[],2)</f>
        <v>Kazakhstan</v>
      </c>
      <c r="J1055" t="str">
        <f>VLOOKUP(I1055,CountryGeoLoc[],3)</f>
        <v>48.019573</v>
      </c>
      <c r="K1055" t="str">
        <f>VLOOKUP(I1055,CountryGeoLoc[],4)</f>
        <v>66.923684</v>
      </c>
    </row>
    <row r="1056" spans="1:11" x14ac:dyDescent="0.3">
      <c r="A1056" t="s">
        <v>3271</v>
      </c>
      <c r="B1056" t="s">
        <v>8</v>
      </c>
      <c r="C1056" t="s">
        <v>9</v>
      </c>
      <c r="D1056" t="s">
        <v>995</v>
      </c>
      <c r="E1056" t="s">
        <v>3272</v>
      </c>
      <c r="F1056" t="s">
        <v>3273</v>
      </c>
      <c r="G1056" s="2" t="str">
        <f t="shared" si="16"/>
        <v>1969</v>
      </c>
      <c r="H1056" t="s">
        <v>13</v>
      </c>
      <c r="I1056" t="str">
        <f>VLOOKUP(RawData!H1056,PadCountry[],2)</f>
        <v>Kazakhstan</v>
      </c>
      <c r="J1056" t="str">
        <f>VLOOKUP(I1056,CountryGeoLoc[],3)</f>
        <v>48.019573</v>
      </c>
      <c r="K1056" t="str">
        <f>VLOOKUP(I1056,CountryGeoLoc[],4)</f>
        <v>66.923684</v>
      </c>
    </row>
    <row r="1057" spans="1:11" x14ac:dyDescent="0.3">
      <c r="A1057" t="s">
        <v>3274</v>
      </c>
      <c r="B1057" t="s">
        <v>8</v>
      </c>
      <c r="C1057" t="s">
        <v>117</v>
      </c>
      <c r="D1057" t="s">
        <v>2914</v>
      </c>
      <c r="E1057" t="s">
        <v>3275</v>
      </c>
      <c r="F1057" t="s">
        <v>3276</v>
      </c>
      <c r="G1057" s="2" t="str">
        <f t="shared" si="16"/>
        <v>1969</v>
      </c>
      <c r="H1057" t="s">
        <v>63</v>
      </c>
      <c r="I1057" t="str">
        <f>VLOOKUP(RawData!H1057,PadCountry[],2)</f>
        <v>United States</v>
      </c>
      <c r="J1057" t="str">
        <f>VLOOKUP(I1057,CountryGeoLoc[],3)</f>
        <v>37.09024</v>
      </c>
      <c r="K1057" t="str">
        <f>VLOOKUP(I1057,CountryGeoLoc[],4)</f>
        <v>-95.712891</v>
      </c>
    </row>
    <row r="1058" spans="1:11" x14ac:dyDescent="0.3">
      <c r="A1058" t="s">
        <v>3277</v>
      </c>
      <c r="B1058" t="s">
        <v>18</v>
      </c>
      <c r="C1058" t="s">
        <v>3036</v>
      </c>
      <c r="D1058" t="s">
        <v>3037</v>
      </c>
      <c r="E1058" t="s">
        <v>3278</v>
      </c>
      <c r="F1058" t="s">
        <v>3279</v>
      </c>
      <c r="G1058" s="2" t="str">
        <f t="shared" si="16"/>
        <v>1969</v>
      </c>
      <c r="H1058" t="s">
        <v>3040</v>
      </c>
      <c r="I1058" t="str">
        <f>VLOOKUP(RawData!H1058,PadCountry[],2)</f>
        <v>Australia</v>
      </c>
      <c r="J1058" t="str">
        <f>VLOOKUP(I1058,CountryGeoLoc[],3)</f>
        <v>-25.274398</v>
      </c>
      <c r="K1058" t="str">
        <f>VLOOKUP(I1058,CountryGeoLoc[],4)</f>
        <v>133.775136</v>
      </c>
    </row>
    <row r="1059" spans="1:11" x14ac:dyDescent="0.3">
      <c r="A1059" t="s">
        <v>3280</v>
      </c>
      <c r="B1059" t="s">
        <v>18</v>
      </c>
      <c r="C1059" t="s">
        <v>9</v>
      </c>
      <c r="D1059" t="s">
        <v>3134</v>
      </c>
      <c r="E1059" t="s">
        <v>357</v>
      </c>
      <c r="F1059" t="s">
        <v>3281</v>
      </c>
      <c r="G1059" s="2" t="str">
        <f t="shared" si="16"/>
        <v>1969</v>
      </c>
      <c r="H1059" t="s">
        <v>3136</v>
      </c>
      <c r="I1059" t="str">
        <f>VLOOKUP(RawData!H1059,PadCountry[],2)</f>
        <v>Kazakhstan</v>
      </c>
      <c r="J1059" t="str">
        <f>VLOOKUP(I1059,CountryGeoLoc[],3)</f>
        <v>48.019573</v>
      </c>
      <c r="K1059" t="str">
        <f>VLOOKUP(I1059,CountryGeoLoc[],4)</f>
        <v>66.923684</v>
      </c>
    </row>
    <row r="1060" spans="1:11" x14ac:dyDescent="0.3">
      <c r="A1060" t="s">
        <v>3282</v>
      </c>
      <c r="B1060" t="s">
        <v>8</v>
      </c>
      <c r="C1060" t="s">
        <v>9</v>
      </c>
      <c r="D1060" t="s">
        <v>995</v>
      </c>
      <c r="E1060" t="s">
        <v>3283</v>
      </c>
      <c r="F1060" t="s">
        <v>3284</v>
      </c>
      <c r="G1060" s="2" t="str">
        <f t="shared" si="16"/>
        <v>1969</v>
      </c>
      <c r="H1060" t="s">
        <v>1882</v>
      </c>
      <c r="I1060" t="str">
        <f>VLOOKUP(RawData!H1060,PadCountry[],2)</f>
        <v>Russia</v>
      </c>
      <c r="J1060" t="str">
        <f>VLOOKUP(I1060,CountryGeoLoc[],3)</f>
        <v>61.52401</v>
      </c>
      <c r="K1060" t="str">
        <f>VLOOKUP(I1060,CountryGeoLoc[],4)</f>
        <v>105.318756</v>
      </c>
    </row>
    <row r="1061" spans="1:11" x14ac:dyDescent="0.3">
      <c r="A1061" t="s">
        <v>3285</v>
      </c>
      <c r="B1061" t="s">
        <v>8</v>
      </c>
      <c r="C1061" t="s">
        <v>9</v>
      </c>
      <c r="D1061" t="s">
        <v>2305</v>
      </c>
      <c r="E1061" t="s">
        <v>3286</v>
      </c>
      <c r="F1061" t="s">
        <v>3287</v>
      </c>
      <c r="G1061" s="2" t="str">
        <f t="shared" si="16"/>
        <v>1969</v>
      </c>
      <c r="H1061" t="s">
        <v>2641</v>
      </c>
      <c r="I1061" t="str">
        <f>VLOOKUP(RawData!H1061,PadCountry[],2)</f>
        <v>Kazakhstan</v>
      </c>
      <c r="J1061" t="str">
        <f>VLOOKUP(I1061,CountryGeoLoc[],3)</f>
        <v>48.019573</v>
      </c>
      <c r="K1061" t="str">
        <f>VLOOKUP(I1061,CountryGeoLoc[],4)</f>
        <v>66.923684</v>
      </c>
    </row>
    <row r="1062" spans="1:11" x14ac:dyDescent="0.3">
      <c r="A1062" t="s">
        <v>3288</v>
      </c>
      <c r="B1062" t="s">
        <v>8</v>
      </c>
      <c r="C1062" t="s">
        <v>100</v>
      </c>
      <c r="D1062" t="s">
        <v>2626</v>
      </c>
      <c r="E1062" t="s">
        <v>3289</v>
      </c>
      <c r="F1062" t="s">
        <v>3290</v>
      </c>
      <c r="G1062" s="2" t="str">
        <f t="shared" si="16"/>
        <v>1969</v>
      </c>
      <c r="H1062" t="s">
        <v>2629</v>
      </c>
      <c r="I1062" t="str">
        <f>VLOOKUP(RawData!H1062,PadCountry[],2)</f>
        <v>United States</v>
      </c>
      <c r="J1062" t="str">
        <f>VLOOKUP(I1062,CountryGeoLoc[],3)</f>
        <v>37.09024</v>
      </c>
      <c r="K1062" t="str">
        <f>VLOOKUP(I1062,CountryGeoLoc[],4)</f>
        <v>-95.712891</v>
      </c>
    </row>
    <row r="1063" spans="1:11" x14ac:dyDescent="0.3">
      <c r="A1063" t="s">
        <v>3291</v>
      </c>
      <c r="B1063" t="s">
        <v>8</v>
      </c>
      <c r="C1063" t="s">
        <v>9</v>
      </c>
      <c r="D1063" t="s">
        <v>995</v>
      </c>
      <c r="E1063" t="s">
        <v>3292</v>
      </c>
      <c r="F1063" t="s">
        <v>3293</v>
      </c>
      <c r="G1063" s="2" t="str">
        <f t="shared" si="16"/>
        <v>1969</v>
      </c>
      <c r="H1063" t="s">
        <v>1882</v>
      </c>
      <c r="I1063" t="str">
        <f>VLOOKUP(RawData!H1063,PadCountry[],2)</f>
        <v>Russia</v>
      </c>
      <c r="J1063" t="str">
        <f>VLOOKUP(I1063,CountryGeoLoc[],3)</f>
        <v>61.52401</v>
      </c>
      <c r="K1063" t="str">
        <f>VLOOKUP(I1063,CountryGeoLoc[],4)</f>
        <v>105.318756</v>
      </c>
    </row>
    <row r="1064" spans="1:11" x14ac:dyDescent="0.3">
      <c r="A1064" t="s">
        <v>3294</v>
      </c>
      <c r="B1064" t="s">
        <v>8</v>
      </c>
      <c r="C1064" t="s">
        <v>9</v>
      </c>
      <c r="D1064" t="s">
        <v>1670</v>
      </c>
      <c r="E1064" t="s">
        <v>3295</v>
      </c>
      <c r="F1064" t="s">
        <v>3296</v>
      </c>
      <c r="G1064" s="2" t="str">
        <f t="shared" si="16"/>
        <v>1969</v>
      </c>
      <c r="H1064" t="s">
        <v>13</v>
      </c>
      <c r="I1064" t="str">
        <f>VLOOKUP(RawData!H1064,PadCountry[],2)</f>
        <v>Kazakhstan</v>
      </c>
      <c r="J1064" t="str">
        <f>VLOOKUP(I1064,CountryGeoLoc[],3)</f>
        <v>48.019573</v>
      </c>
      <c r="K1064" t="str">
        <f>VLOOKUP(I1064,CountryGeoLoc[],4)</f>
        <v>66.923684</v>
      </c>
    </row>
    <row r="1065" spans="1:11" x14ac:dyDescent="0.3">
      <c r="A1065" t="s">
        <v>3297</v>
      </c>
      <c r="B1065" t="s">
        <v>8</v>
      </c>
      <c r="C1065" t="s">
        <v>117</v>
      </c>
      <c r="D1065" t="s">
        <v>2097</v>
      </c>
      <c r="E1065" t="s">
        <v>3298</v>
      </c>
      <c r="F1065" t="s">
        <v>3299</v>
      </c>
      <c r="G1065" s="2" t="str">
        <f t="shared" si="16"/>
        <v>1969</v>
      </c>
      <c r="H1065" t="s">
        <v>1379</v>
      </c>
      <c r="I1065" t="str">
        <f>VLOOKUP(RawData!H1065,PadCountry[],2)</f>
        <v>United States</v>
      </c>
      <c r="J1065" t="str">
        <f>VLOOKUP(I1065,CountryGeoLoc[],3)</f>
        <v>37.09024</v>
      </c>
      <c r="K1065" t="str">
        <f>VLOOKUP(I1065,CountryGeoLoc[],4)</f>
        <v>-95.712891</v>
      </c>
    </row>
    <row r="1066" spans="1:11" x14ac:dyDescent="0.3">
      <c r="A1066" t="s">
        <v>3300</v>
      </c>
      <c r="B1066" t="s">
        <v>18</v>
      </c>
      <c r="C1066" t="s">
        <v>9</v>
      </c>
      <c r="D1066" t="s">
        <v>1695</v>
      </c>
      <c r="E1066" t="s">
        <v>3301</v>
      </c>
      <c r="F1066" t="s">
        <v>3302</v>
      </c>
      <c r="G1066" s="2" t="str">
        <f t="shared" si="16"/>
        <v>1969</v>
      </c>
      <c r="H1066" t="s">
        <v>2313</v>
      </c>
      <c r="I1066" t="str">
        <f>VLOOKUP(RawData!H1066,PadCountry[],2)</f>
        <v>Russia</v>
      </c>
      <c r="J1066" t="str">
        <f>VLOOKUP(I1066,CountryGeoLoc[],3)</f>
        <v>61.52401</v>
      </c>
      <c r="K1066" t="str">
        <f>VLOOKUP(I1066,CountryGeoLoc[],4)</f>
        <v>105.318756</v>
      </c>
    </row>
    <row r="1067" spans="1:11" x14ac:dyDescent="0.3">
      <c r="A1067" t="s">
        <v>3303</v>
      </c>
      <c r="B1067" t="s">
        <v>8</v>
      </c>
      <c r="C1067" t="s">
        <v>117</v>
      </c>
      <c r="D1067" t="s">
        <v>3256</v>
      </c>
      <c r="E1067" t="s">
        <v>3304</v>
      </c>
      <c r="F1067" t="s">
        <v>3305</v>
      </c>
      <c r="G1067" s="2" t="str">
        <f t="shared" si="16"/>
        <v>1969</v>
      </c>
      <c r="H1067" t="s">
        <v>303</v>
      </c>
      <c r="I1067" t="str">
        <f>VLOOKUP(RawData!H1067,PadCountry[],2)</f>
        <v>United States</v>
      </c>
      <c r="J1067" t="str">
        <f>VLOOKUP(I1067,CountryGeoLoc[],3)</f>
        <v>37.09024</v>
      </c>
      <c r="K1067" t="str">
        <f>VLOOKUP(I1067,CountryGeoLoc[],4)</f>
        <v>-95.712891</v>
      </c>
    </row>
    <row r="1068" spans="1:11" x14ac:dyDescent="0.3">
      <c r="A1068" t="s">
        <v>3306</v>
      </c>
      <c r="B1068" t="s">
        <v>18</v>
      </c>
      <c r="C1068" t="s">
        <v>117</v>
      </c>
      <c r="D1068" t="s">
        <v>2953</v>
      </c>
      <c r="E1068" t="s">
        <v>3307</v>
      </c>
      <c r="F1068" t="s">
        <v>3308</v>
      </c>
      <c r="G1068" s="2" t="str">
        <f t="shared" si="16"/>
        <v>1969</v>
      </c>
      <c r="H1068" t="s">
        <v>63</v>
      </c>
      <c r="I1068" t="str">
        <f>VLOOKUP(RawData!H1068,PadCountry[],2)</f>
        <v>United States</v>
      </c>
      <c r="J1068" t="str">
        <f>VLOOKUP(I1068,CountryGeoLoc[],3)</f>
        <v>37.09024</v>
      </c>
      <c r="K1068" t="str">
        <f>VLOOKUP(I1068,CountryGeoLoc[],4)</f>
        <v>-95.712891</v>
      </c>
    </row>
    <row r="1069" spans="1:11" x14ac:dyDescent="0.3">
      <c r="A1069" t="s">
        <v>3309</v>
      </c>
      <c r="B1069" t="s">
        <v>8</v>
      </c>
      <c r="C1069" t="s">
        <v>117</v>
      </c>
      <c r="D1069" t="s">
        <v>2060</v>
      </c>
      <c r="E1069" t="s">
        <v>3310</v>
      </c>
      <c r="F1069" t="s">
        <v>3311</v>
      </c>
      <c r="G1069" s="2" t="str">
        <f t="shared" si="16"/>
        <v>1969</v>
      </c>
      <c r="H1069" t="s">
        <v>121</v>
      </c>
      <c r="I1069" t="str">
        <f>VLOOKUP(RawData!H1069,PadCountry[],2)</f>
        <v>United States</v>
      </c>
      <c r="J1069" t="str">
        <f>VLOOKUP(I1069,CountryGeoLoc[],3)</f>
        <v>37.09024</v>
      </c>
      <c r="K1069" t="str">
        <f>VLOOKUP(I1069,CountryGeoLoc[],4)</f>
        <v>-95.712891</v>
      </c>
    </row>
    <row r="1070" spans="1:11" x14ac:dyDescent="0.3">
      <c r="A1070" t="s">
        <v>3312</v>
      </c>
      <c r="B1070" t="s">
        <v>8</v>
      </c>
      <c r="C1070" t="s">
        <v>9</v>
      </c>
      <c r="D1070" t="s">
        <v>3313</v>
      </c>
      <c r="E1070" t="s">
        <v>3314</v>
      </c>
      <c r="F1070" t="s">
        <v>3315</v>
      </c>
      <c r="G1070" s="2" t="str">
        <f t="shared" si="16"/>
        <v>1969</v>
      </c>
      <c r="H1070" t="s">
        <v>2602</v>
      </c>
      <c r="I1070" t="str">
        <f>VLOOKUP(RawData!H1070,PadCountry[],2)</f>
        <v>Kazakhstan</v>
      </c>
      <c r="J1070" t="str">
        <f>VLOOKUP(I1070,CountryGeoLoc[],3)</f>
        <v>48.019573</v>
      </c>
      <c r="K1070" t="str">
        <f>VLOOKUP(I1070,CountryGeoLoc[],4)</f>
        <v>66.923684</v>
      </c>
    </row>
    <row r="1071" spans="1:11" x14ac:dyDescent="0.3">
      <c r="A1071" t="s">
        <v>3316</v>
      </c>
      <c r="B1071" t="s">
        <v>8</v>
      </c>
      <c r="C1071" t="s">
        <v>9</v>
      </c>
      <c r="D1071" t="s">
        <v>2305</v>
      </c>
      <c r="E1071" t="s">
        <v>357</v>
      </c>
      <c r="F1071" t="s">
        <v>3317</v>
      </c>
      <c r="G1071" s="2" t="str">
        <f t="shared" si="16"/>
        <v>1969</v>
      </c>
      <c r="H1071" t="s">
        <v>1587</v>
      </c>
      <c r="I1071" t="str">
        <f>VLOOKUP(RawData!H1071,PadCountry[],2)</f>
        <v>Kazakhstan</v>
      </c>
      <c r="J1071" t="str">
        <f>VLOOKUP(I1071,CountryGeoLoc[],3)</f>
        <v>48.019573</v>
      </c>
      <c r="K1071" t="str">
        <f>VLOOKUP(I1071,CountryGeoLoc[],4)</f>
        <v>66.923684</v>
      </c>
    </row>
    <row r="1072" spans="1:11" x14ac:dyDescent="0.3">
      <c r="A1072" t="s">
        <v>3318</v>
      </c>
      <c r="B1072" t="s">
        <v>8</v>
      </c>
      <c r="C1072" t="s">
        <v>117</v>
      </c>
      <c r="D1072" t="s">
        <v>2914</v>
      </c>
      <c r="E1072" t="s">
        <v>3319</v>
      </c>
      <c r="F1072" t="s">
        <v>3320</v>
      </c>
      <c r="G1072" s="2" t="str">
        <f t="shared" si="16"/>
        <v>1969</v>
      </c>
      <c r="H1072" t="s">
        <v>63</v>
      </c>
      <c r="I1072" t="str">
        <f>VLOOKUP(RawData!H1072,PadCountry[],2)</f>
        <v>United States</v>
      </c>
      <c r="J1072" t="str">
        <f>VLOOKUP(I1072,CountryGeoLoc[],3)</f>
        <v>37.09024</v>
      </c>
      <c r="K1072" t="str">
        <f>VLOOKUP(I1072,CountryGeoLoc[],4)</f>
        <v>-95.712891</v>
      </c>
    </row>
    <row r="1073" spans="1:11" x14ac:dyDescent="0.3">
      <c r="A1073" t="s">
        <v>3321</v>
      </c>
      <c r="B1073" t="s">
        <v>8</v>
      </c>
      <c r="C1073" t="s">
        <v>117</v>
      </c>
      <c r="D1073" t="s">
        <v>2527</v>
      </c>
      <c r="E1073" t="s">
        <v>3322</v>
      </c>
      <c r="F1073" t="s">
        <v>3323</v>
      </c>
      <c r="G1073" s="2" t="str">
        <f t="shared" si="16"/>
        <v>1969</v>
      </c>
      <c r="H1073" t="s">
        <v>1006</v>
      </c>
      <c r="I1073" t="str">
        <f>VLOOKUP(RawData!H1073,PadCountry[],2)</f>
        <v>United States</v>
      </c>
      <c r="J1073" t="str">
        <f>VLOOKUP(I1073,CountryGeoLoc[],3)</f>
        <v>37.09024</v>
      </c>
      <c r="K1073" t="str">
        <f>VLOOKUP(I1073,CountryGeoLoc[],4)</f>
        <v>-95.712891</v>
      </c>
    </row>
    <row r="1074" spans="1:11" x14ac:dyDescent="0.3">
      <c r="A1074" t="s">
        <v>3324</v>
      </c>
      <c r="B1074" t="s">
        <v>8</v>
      </c>
      <c r="C1074" t="s">
        <v>9</v>
      </c>
      <c r="D1074" t="s">
        <v>2391</v>
      </c>
      <c r="E1074" t="s">
        <v>3325</v>
      </c>
      <c r="F1074" t="s">
        <v>3326</v>
      </c>
      <c r="G1074" s="2" t="str">
        <f t="shared" si="16"/>
        <v>1969</v>
      </c>
      <c r="H1074" t="s">
        <v>2394</v>
      </c>
      <c r="I1074" t="str">
        <f>VLOOKUP(RawData!H1074,PadCountry[],2)</f>
        <v>Russia</v>
      </c>
      <c r="J1074" t="str">
        <f>VLOOKUP(I1074,CountryGeoLoc[],3)</f>
        <v>61.52401</v>
      </c>
      <c r="K1074" t="str">
        <f>VLOOKUP(I1074,CountryGeoLoc[],4)</f>
        <v>105.318756</v>
      </c>
    </row>
    <row r="1075" spans="1:11" x14ac:dyDescent="0.3">
      <c r="A1075" t="s">
        <v>3327</v>
      </c>
      <c r="B1075" t="s">
        <v>8</v>
      </c>
      <c r="C1075" t="s">
        <v>9</v>
      </c>
      <c r="D1075" t="s">
        <v>995</v>
      </c>
      <c r="E1075" t="s">
        <v>3328</v>
      </c>
      <c r="F1075" t="s">
        <v>3329</v>
      </c>
      <c r="G1075" s="2" t="str">
        <f t="shared" si="16"/>
        <v>1969</v>
      </c>
      <c r="H1075" t="s">
        <v>987</v>
      </c>
      <c r="I1075" t="str">
        <f>VLOOKUP(RawData!H1075,PadCountry[],2)</f>
        <v>Kazakhstan</v>
      </c>
      <c r="J1075" t="str">
        <f>VLOOKUP(I1075,CountryGeoLoc[],3)</f>
        <v>48.019573</v>
      </c>
      <c r="K1075" t="str">
        <f>VLOOKUP(I1075,CountryGeoLoc[],4)</f>
        <v>66.923684</v>
      </c>
    </row>
    <row r="1076" spans="1:11" x14ac:dyDescent="0.3">
      <c r="A1076" t="s">
        <v>3330</v>
      </c>
      <c r="B1076" t="s">
        <v>8</v>
      </c>
      <c r="C1076" t="s">
        <v>9</v>
      </c>
      <c r="D1076" t="s">
        <v>995</v>
      </c>
      <c r="E1076" t="s">
        <v>3331</v>
      </c>
      <c r="F1076" t="s">
        <v>3332</v>
      </c>
      <c r="G1076" s="2" t="str">
        <f t="shared" si="16"/>
        <v>1969</v>
      </c>
      <c r="H1076" t="s">
        <v>1882</v>
      </c>
      <c r="I1076" t="str">
        <f>VLOOKUP(RawData!H1076,PadCountry[],2)</f>
        <v>Russia</v>
      </c>
      <c r="J1076" t="str">
        <f>VLOOKUP(I1076,CountryGeoLoc[],3)</f>
        <v>61.52401</v>
      </c>
      <c r="K1076" t="str">
        <f>VLOOKUP(I1076,CountryGeoLoc[],4)</f>
        <v>105.318756</v>
      </c>
    </row>
    <row r="1077" spans="1:11" x14ac:dyDescent="0.3">
      <c r="A1077" t="s">
        <v>3333</v>
      </c>
      <c r="B1077" t="s">
        <v>8</v>
      </c>
      <c r="C1077" t="s">
        <v>9</v>
      </c>
      <c r="D1077" t="s">
        <v>1695</v>
      </c>
      <c r="E1077" t="s">
        <v>3334</v>
      </c>
      <c r="F1077" t="s">
        <v>3335</v>
      </c>
      <c r="G1077" s="2" t="str">
        <f t="shared" si="16"/>
        <v>1969</v>
      </c>
      <c r="H1077" t="s">
        <v>2313</v>
      </c>
      <c r="I1077" t="str">
        <f>VLOOKUP(RawData!H1077,PadCountry[],2)</f>
        <v>Russia</v>
      </c>
      <c r="J1077" t="str">
        <f>VLOOKUP(I1077,CountryGeoLoc[],3)</f>
        <v>61.52401</v>
      </c>
      <c r="K1077" t="str">
        <f>VLOOKUP(I1077,CountryGeoLoc[],4)</f>
        <v>105.318756</v>
      </c>
    </row>
    <row r="1078" spans="1:11" x14ac:dyDescent="0.3">
      <c r="A1078" t="s">
        <v>3336</v>
      </c>
      <c r="B1078" t="s">
        <v>8</v>
      </c>
      <c r="C1078" t="s">
        <v>117</v>
      </c>
      <c r="D1078" t="s">
        <v>3337</v>
      </c>
      <c r="E1078" t="s">
        <v>3338</v>
      </c>
      <c r="F1078" t="s">
        <v>3339</v>
      </c>
      <c r="G1078" s="2" t="str">
        <f t="shared" si="16"/>
        <v>1969</v>
      </c>
      <c r="H1078" t="s">
        <v>914</v>
      </c>
      <c r="I1078" t="str">
        <f>VLOOKUP(RawData!H1078,PadCountry[],2)</f>
        <v>United States</v>
      </c>
      <c r="J1078" t="str">
        <f>VLOOKUP(I1078,CountryGeoLoc[],3)</f>
        <v>37.09024</v>
      </c>
      <c r="K1078" t="str">
        <f>VLOOKUP(I1078,CountryGeoLoc[],4)</f>
        <v>-95.712891</v>
      </c>
    </row>
    <row r="1079" spans="1:11" x14ac:dyDescent="0.3">
      <c r="A1079" t="s">
        <v>3340</v>
      </c>
      <c r="B1079" t="s">
        <v>18</v>
      </c>
      <c r="C1079" t="s">
        <v>117</v>
      </c>
      <c r="D1079" t="s">
        <v>3341</v>
      </c>
      <c r="E1079" t="s">
        <v>3342</v>
      </c>
      <c r="F1079" t="s">
        <v>3343</v>
      </c>
      <c r="G1079" s="2" t="str">
        <f t="shared" si="16"/>
        <v>1969</v>
      </c>
      <c r="H1079" t="s">
        <v>63</v>
      </c>
      <c r="I1079" t="str">
        <f>VLOOKUP(RawData!H1079,PadCountry[],2)</f>
        <v>United States</v>
      </c>
      <c r="J1079" t="str">
        <f>VLOOKUP(I1079,CountryGeoLoc[],3)</f>
        <v>37.09024</v>
      </c>
      <c r="K1079" t="str">
        <f>VLOOKUP(I1079,CountryGeoLoc[],4)</f>
        <v>-95.712891</v>
      </c>
    </row>
    <row r="1080" spans="1:11" x14ac:dyDescent="0.3">
      <c r="A1080" t="s">
        <v>3344</v>
      </c>
      <c r="B1080" t="s">
        <v>8</v>
      </c>
      <c r="C1080" t="s">
        <v>9</v>
      </c>
      <c r="D1080" t="s">
        <v>995</v>
      </c>
      <c r="E1080" t="s">
        <v>3345</v>
      </c>
      <c r="F1080" t="s">
        <v>3346</v>
      </c>
      <c r="G1080" s="2" t="str">
        <f t="shared" si="16"/>
        <v>1969</v>
      </c>
      <c r="H1080" t="s">
        <v>987</v>
      </c>
      <c r="I1080" t="str">
        <f>VLOOKUP(RawData!H1080,PadCountry[],2)</f>
        <v>Kazakhstan</v>
      </c>
      <c r="J1080" t="str">
        <f>VLOOKUP(I1080,CountryGeoLoc[],3)</f>
        <v>48.019573</v>
      </c>
      <c r="K1080" t="str">
        <f>VLOOKUP(I1080,CountryGeoLoc[],4)</f>
        <v>66.923684</v>
      </c>
    </row>
    <row r="1081" spans="1:11" x14ac:dyDescent="0.3">
      <c r="A1081" t="s">
        <v>3347</v>
      </c>
      <c r="B1081" t="s">
        <v>8</v>
      </c>
      <c r="C1081" t="s">
        <v>9</v>
      </c>
      <c r="D1081" t="s">
        <v>995</v>
      </c>
      <c r="E1081" t="s">
        <v>3348</v>
      </c>
      <c r="F1081" t="s">
        <v>3349</v>
      </c>
      <c r="G1081" s="2" t="str">
        <f t="shared" si="16"/>
        <v>1969</v>
      </c>
      <c r="H1081" t="s">
        <v>1882</v>
      </c>
      <c r="I1081" t="str">
        <f>VLOOKUP(RawData!H1081,PadCountry[],2)</f>
        <v>Russia</v>
      </c>
      <c r="J1081" t="str">
        <f>VLOOKUP(I1081,CountryGeoLoc[],3)</f>
        <v>61.52401</v>
      </c>
      <c r="K1081" t="str">
        <f>VLOOKUP(I1081,CountryGeoLoc[],4)</f>
        <v>105.318756</v>
      </c>
    </row>
    <row r="1082" spans="1:11" x14ac:dyDescent="0.3">
      <c r="A1082" t="s">
        <v>3350</v>
      </c>
      <c r="B1082" t="s">
        <v>8</v>
      </c>
      <c r="C1082" t="s">
        <v>9</v>
      </c>
      <c r="D1082" t="s">
        <v>1769</v>
      </c>
      <c r="E1082" t="s">
        <v>3351</v>
      </c>
      <c r="F1082" t="s">
        <v>3352</v>
      </c>
      <c r="G1082" s="2" t="str">
        <f t="shared" si="16"/>
        <v>1969</v>
      </c>
      <c r="H1082" t="s">
        <v>3353</v>
      </c>
      <c r="I1082" t="str">
        <f>VLOOKUP(RawData!H1082,PadCountry[],2)</f>
        <v>Kazakhstan</v>
      </c>
      <c r="J1082" t="str">
        <f>VLOOKUP(I1082,CountryGeoLoc[],3)</f>
        <v>48.019573</v>
      </c>
      <c r="K1082" t="str">
        <f>VLOOKUP(I1082,CountryGeoLoc[],4)</f>
        <v>66.923684</v>
      </c>
    </row>
    <row r="1083" spans="1:11" x14ac:dyDescent="0.3">
      <c r="A1083" t="s">
        <v>3354</v>
      </c>
      <c r="B1083" t="s">
        <v>8</v>
      </c>
      <c r="C1083" t="s">
        <v>9</v>
      </c>
      <c r="D1083" t="s">
        <v>995</v>
      </c>
      <c r="E1083" t="s">
        <v>3355</v>
      </c>
      <c r="F1083" t="s">
        <v>3356</v>
      </c>
      <c r="G1083" s="2" t="str">
        <f t="shared" si="16"/>
        <v>1969</v>
      </c>
      <c r="H1083" t="s">
        <v>987</v>
      </c>
      <c r="I1083" t="str">
        <f>VLOOKUP(RawData!H1083,PadCountry[],2)</f>
        <v>Kazakhstan</v>
      </c>
      <c r="J1083" t="str">
        <f>VLOOKUP(I1083,CountryGeoLoc[],3)</f>
        <v>48.019573</v>
      </c>
      <c r="K1083" t="str">
        <f>VLOOKUP(I1083,CountryGeoLoc[],4)</f>
        <v>66.923684</v>
      </c>
    </row>
    <row r="1084" spans="1:11" x14ac:dyDescent="0.3">
      <c r="A1084" t="s">
        <v>3357</v>
      </c>
      <c r="B1084" t="s">
        <v>18</v>
      </c>
      <c r="C1084" t="s">
        <v>2118</v>
      </c>
      <c r="D1084" t="s">
        <v>2119</v>
      </c>
      <c r="E1084" t="s">
        <v>3358</v>
      </c>
      <c r="F1084" t="s">
        <v>3359</v>
      </c>
      <c r="G1084" s="2" t="str">
        <f t="shared" si="16"/>
        <v>1969</v>
      </c>
      <c r="H1084" t="s">
        <v>2122</v>
      </c>
      <c r="I1084" t="str">
        <f>VLOOKUP(RawData!H1084,PadCountry[],2)</f>
        <v>Japan</v>
      </c>
      <c r="J1084" t="str">
        <f>VLOOKUP(I1084,CountryGeoLoc[],3)</f>
        <v>36.204824</v>
      </c>
      <c r="K1084" t="str">
        <f>VLOOKUP(I1084,CountryGeoLoc[],4)</f>
        <v>138.252924</v>
      </c>
    </row>
    <row r="1085" spans="1:11" x14ac:dyDescent="0.3">
      <c r="A1085" t="s">
        <v>3360</v>
      </c>
      <c r="B1085" t="s">
        <v>8</v>
      </c>
      <c r="C1085" t="s">
        <v>117</v>
      </c>
      <c r="D1085" t="s">
        <v>2060</v>
      </c>
      <c r="E1085" t="s">
        <v>3361</v>
      </c>
      <c r="F1085" t="s">
        <v>3362</v>
      </c>
      <c r="G1085" s="2" t="str">
        <f t="shared" si="16"/>
        <v>1969</v>
      </c>
      <c r="H1085" t="s">
        <v>303</v>
      </c>
      <c r="I1085" t="str">
        <f>VLOOKUP(RawData!H1085,PadCountry[],2)</f>
        <v>United States</v>
      </c>
      <c r="J1085" t="str">
        <f>VLOOKUP(I1085,CountryGeoLoc[],3)</f>
        <v>37.09024</v>
      </c>
      <c r="K1085" t="str">
        <f>VLOOKUP(I1085,CountryGeoLoc[],4)</f>
        <v>-95.712891</v>
      </c>
    </row>
    <row r="1086" spans="1:11" x14ac:dyDescent="0.3">
      <c r="A1086" t="s">
        <v>3363</v>
      </c>
      <c r="B1086" t="s">
        <v>18</v>
      </c>
      <c r="C1086" t="s">
        <v>9</v>
      </c>
      <c r="D1086" t="s">
        <v>2305</v>
      </c>
      <c r="E1086" t="s">
        <v>3364</v>
      </c>
      <c r="F1086" t="s">
        <v>3365</v>
      </c>
      <c r="G1086" s="2" t="str">
        <f t="shared" si="16"/>
        <v>1969</v>
      </c>
      <c r="H1086" t="s">
        <v>2641</v>
      </c>
      <c r="I1086" t="str">
        <f>VLOOKUP(RawData!H1086,PadCountry[],2)</f>
        <v>Kazakhstan</v>
      </c>
      <c r="J1086" t="str">
        <f>VLOOKUP(I1086,CountryGeoLoc[],3)</f>
        <v>48.019573</v>
      </c>
      <c r="K1086" t="str">
        <f>VLOOKUP(I1086,CountryGeoLoc[],4)</f>
        <v>66.923684</v>
      </c>
    </row>
    <row r="1087" spans="1:11" x14ac:dyDescent="0.3">
      <c r="A1087" t="s">
        <v>3366</v>
      </c>
      <c r="B1087" t="s">
        <v>8</v>
      </c>
      <c r="C1087" t="s">
        <v>9</v>
      </c>
      <c r="D1087" t="s">
        <v>995</v>
      </c>
      <c r="E1087" t="s">
        <v>3367</v>
      </c>
      <c r="F1087" t="s">
        <v>3368</v>
      </c>
      <c r="G1087" s="2" t="str">
        <f t="shared" si="16"/>
        <v>1969</v>
      </c>
      <c r="H1087" t="s">
        <v>1882</v>
      </c>
      <c r="I1087" t="str">
        <f>VLOOKUP(RawData!H1087,PadCountry[],2)</f>
        <v>Russia</v>
      </c>
      <c r="J1087" t="str">
        <f>VLOOKUP(I1087,CountryGeoLoc[],3)</f>
        <v>61.52401</v>
      </c>
      <c r="K1087" t="str">
        <f>VLOOKUP(I1087,CountryGeoLoc[],4)</f>
        <v>105.318756</v>
      </c>
    </row>
    <row r="1088" spans="1:11" x14ac:dyDescent="0.3">
      <c r="A1088" t="s">
        <v>3369</v>
      </c>
      <c r="B1088" t="s">
        <v>8</v>
      </c>
      <c r="C1088" t="s">
        <v>117</v>
      </c>
      <c r="D1088" t="s">
        <v>2060</v>
      </c>
      <c r="E1088" t="s">
        <v>3370</v>
      </c>
      <c r="F1088" t="s">
        <v>3371</v>
      </c>
      <c r="G1088" s="2" t="str">
        <f t="shared" si="16"/>
        <v>1969</v>
      </c>
      <c r="H1088" t="s">
        <v>121</v>
      </c>
      <c r="I1088" t="str">
        <f>VLOOKUP(RawData!H1088,PadCountry[],2)</f>
        <v>United States</v>
      </c>
      <c r="J1088" t="str">
        <f>VLOOKUP(I1088,CountryGeoLoc[],3)</f>
        <v>37.09024</v>
      </c>
      <c r="K1088" t="str">
        <f>VLOOKUP(I1088,CountryGeoLoc[],4)</f>
        <v>-95.712891</v>
      </c>
    </row>
    <row r="1089" spans="1:11" x14ac:dyDescent="0.3">
      <c r="A1089" t="s">
        <v>3372</v>
      </c>
      <c r="B1089" t="s">
        <v>8</v>
      </c>
      <c r="C1089" t="s">
        <v>2417</v>
      </c>
      <c r="D1089" t="s">
        <v>1613</v>
      </c>
      <c r="E1089" t="s">
        <v>3373</v>
      </c>
      <c r="F1089" t="s">
        <v>3374</v>
      </c>
      <c r="G1089" s="2" t="str">
        <f t="shared" si="16"/>
        <v>1969</v>
      </c>
      <c r="H1089" t="s">
        <v>573</v>
      </c>
      <c r="I1089" t="str">
        <f>VLOOKUP(RawData!H1089,PadCountry[],2)</f>
        <v>United States</v>
      </c>
      <c r="J1089" t="str">
        <f>VLOOKUP(I1089,CountryGeoLoc[],3)</f>
        <v>37.09024</v>
      </c>
      <c r="K1089" t="str">
        <f>VLOOKUP(I1089,CountryGeoLoc[],4)</f>
        <v>-95.712891</v>
      </c>
    </row>
    <row r="1090" spans="1:11" x14ac:dyDescent="0.3">
      <c r="A1090" t="s">
        <v>3375</v>
      </c>
      <c r="B1090" t="s">
        <v>8</v>
      </c>
      <c r="C1090" t="s">
        <v>9</v>
      </c>
      <c r="D1090" t="s">
        <v>1243</v>
      </c>
      <c r="E1090" t="s">
        <v>3376</v>
      </c>
      <c r="F1090" t="s">
        <v>3377</v>
      </c>
      <c r="G1090" s="2" t="str">
        <f t="shared" si="16"/>
        <v>1969</v>
      </c>
      <c r="H1090" t="s">
        <v>1882</v>
      </c>
      <c r="I1090" t="str">
        <f>VLOOKUP(RawData!H1090,PadCountry[],2)</f>
        <v>Russia</v>
      </c>
      <c r="J1090" t="str">
        <f>VLOOKUP(I1090,CountryGeoLoc[],3)</f>
        <v>61.52401</v>
      </c>
      <c r="K1090" t="str">
        <f>VLOOKUP(I1090,CountryGeoLoc[],4)</f>
        <v>105.318756</v>
      </c>
    </row>
    <row r="1091" spans="1:11" x14ac:dyDescent="0.3">
      <c r="A1091" t="s">
        <v>3378</v>
      </c>
      <c r="B1091" t="s">
        <v>8</v>
      </c>
      <c r="C1091" t="s">
        <v>9</v>
      </c>
      <c r="D1091" t="s">
        <v>2191</v>
      </c>
      <c r="E1091" t="s">
        <v>3379</v>
      </c>
      <c r="F1091" t="s">
        <v>3380</v>
      </c>
      <c r="G1091" s="2" t="str">
        <f t="shared" ref="G1091:G1154" si="17">MID(F1091,7,4)</f>
        <v>1969</v>
      </c>
      <c r="H1091" t="s">
        <v>987</v>
      </c>
      <c r="I1091" t="str">
        <f>VLOOKUP(RawData!H1091,PadCountry[],2)</f>
        <v>Kazakhstan</v>
      </c>
      <c r="J1091" t="str">
        <f>VLOOKUP(I1091,CountryGeoLoc[],3)</f>
        <v>48.019573</v>
      </c>
      <c r="K1091" t="str">
        <f>VLOOKUP(I1091,CountryGeoLoc[],4)</f>
        <v>66.923684</v>
      </c>
    </row>
    <row r="1092" spans="1:11" x14ac:dyDescent="0.3">
      <c r="A1092" t="s">
        <v>3381</v>
      </c>
      <c r="B1092" t="s">
        <v>8</v>
      </c>
      <c r="C1092" t="s">
        <v>9</v>
      </c>
      <c r="D1092" t="s">
        <v>2191</v>
      </c>
      <c r="E1092" t="s">
        <v>3382</v>
      </c>
      <c r="F1092" t="s">
        <v>3383</v>
      </c>
      <c r="G1092" s="2" t="str">
        <f t="shared" si="17"/>
        <v>1969</v>
      </c>
      <c r="H1092" t="s">
        <v>13</v>
      </c>
      <c r="I1092" t="str">
        <f>VLOOKUP(RawData!H1092,PadCountry[],2)</f>
        <v>Kazakhstan</v>
      </c>
      <c r="J1092" t="str">
        <f>VLOOKUP(I1092,CountryGeoLoc[],3)</f>
        <v>48.019573</v>
      </c>
      <c r="K1092" t="str">
        <f>VLOOKUP(I1092,CountryGeoLoc[],4)</f>
        <v>66.923684</v>
      </c>
    </row>
    <row r="1093" spans="1:11" x14ac:dyDescent="0.3">
      <c r="A1093" t="s">
        <v>3384</v>
      </c>
      <c r="B1093" t="s">
        <v>8</v>
      </c>
      <c r="C1093" t="s">
        <v>9</v>
      </c>
      <c r="D1093" t="s">
        <v>2191</v>
      </c>
      <c r="E1093" t="s">
        <v>3385</v>
      </c>
      <c r="F1093" t="s">
        <v>3386</v>
      </c>
      <c r="G1093" s="2" t="str">
        <f t="shared" si="17"/>
        <v>1969</v>
      </c>
      <c r="H1093" t="s">
        <v>987</v>
      </c>
      <c r="I1093" t="str">
        <f>VLOOKUP(RawData!H1093,PadCountry[],2)</f>
        <v>Kazakhstan</v>
      </c>
      <c r="J1093" t="str">
        <f>VLOOKUP(I1093,CountryGeoLoc[],3)</f>
        <v>48.019573</v>
      </c>
      <c r="K1093" t="str">
        <f>VLOOKUP(I1093,CountryGeoLoc[],4)</f>
        <v>66.923684</v>
      </c>
    </row>
    <row r="1094" spans="1:11" x14ac:dyDescent="0.3">
      <c r="A1094" t="s">
        <v>3387</v>
      </c>
      <c r="B1094" t="s">
        <v>8</v>
      </c>
      <c r="C1094" t="s">
        <v>9</v>
      </c>
      <c r="D1094" t="s">
        <v>1695</v>
      </c>
      <c r="E1094" t="s">
        <v>3388</v>
      </c>
      <c r="F1094" t="s">
        <v>3389</v>
      </c>
      <c r="G1094" s="2" t="str">
        <f t="shared" si="17"/>
        <v>1969</v>
      </c>
      <c r="H1094" t="s">
        <v>2678</v>
      </c>
      <c r="I1094" t="str">
        <f>VLOOKUP(RawData!H1094,PadCountry[],2)</f>
        <v>Russia</v>
      </c>
      <c r="J1094" t="str">
        <f>VLOOKUP(I1094,CountryGeoLoc[],3)</f>
        <v>61.52401</v>
      </c>
      <c r="K1094" t="str">
        <f>VLOOKUP(I1094,CountryGeoLoc[],4)</f>
        <v>105.318756</v>
      </c>
    </row>
    <row r="1095" spans="1:11" x14ac:dyDescent="0.3">
      <c r="A1095" t="s">
        <v>3390</v>
      </c>
      <c r="B1095" t="s">
        <v>8</v>
      </c>
      <c r="C1095" t="s">
        <v>9</v>
      </c>
      <c r="D1095" t="s">
        <v>995</v>
      </c>
      <c r="E1095" t="s">
        <v>3391</v>
      </c>
      <c r="F1095" t="s">
        <v>3392</v>
      </c>
      <c r="G1095" s="2" t="str">
        <f t="shared" si="17"/>
        <v>1969</v>
      </c>
      <c r="H1095" t="s">
        <v>1882</v>
      </c>
      <c r="I1095" t="str">
        <f>VLOOKUP(RawData!H1095,PadCountry[],2)</f>
        <v>Russia</v>
      </c>
      <c r="J1095" t="str">
        <f>VLOOKUP(I1095,CountryGeoLoc[],3)</f>
        <v>61.52401</v>
      </c>
      <c r="K1095" t="str">
        <f>VLOOKUP(I1095,CountryGeoLoc[],4)</f>
        <v>105.318756</v>
      </c>
    </row>
    <row r="1096" spans="1:11" x14ac:dyDescent="0.3">
      <c r="A1096" t="s">
        <v>3393</v>
      </c>
      <c r="B1096" t="s">
        <v>8</v>
      </c>
      <c r="C1096" t="s">
        <v>9</v>
      </c>
      <c r="D1096" t="s">
        <v>1695</v>
      </c>
      <c r="E1096" t="s">
        <v>3394</v>
      </c>
      <c r="F1096" t="s">
        <v>3395</v>
      </c>
      <c r="G1096" s="2" t="str">
        <f t="shared" si="17"/>
        <v>1969</v>
      </c>
      <c r="H1096" t="s">
        <v>2313</v>
      </c>
      <c r="I1096" t="str">
        <f>VLOOKUP(RawData!H1096,PadCountry[],2)</f>
        <v>Russia</v>
      </c>
      <c r="J1096" t="str">
        <f>VLOOKUP(I1096,CountryGeoLoc[],3)</f>
        <v>61.52401</v>
      </c>
      <c r="K1096" t="str">
        <f>VLOOKUP(I1096,CountryGeoLoc[],4)</f>
        <v>105.318756</v>
      </c>
    </row>
    <row r="1097" spans="1:11" x14ac:dyDescent="0.3">
      <c r="A1097" t="s">
        <v>3396</v>
      </c>
      <c r="B1097" t="s">
        <v>8</v>
      </c>
      <c r="C1097" t="s">
        <v>9</v>
      </c>
      <c r="D1097" t="s">
        <v>2391</v>
      </c>
      <c r="E1097" t="s">
        <v>3397</v>
      </c>
      <c r="F1097" t="s">
        <v>3398</v>
      </c>
      <c r="G1097" s="2" t="str">
        <f t="shared" si="17"/>
        <v>1969</v>
      </c>
      <c r="H1097" t="s">
        <v>3399</v>
      </c>
      <c r="I1097" t="str">
        <f>VLOOKUP(RawData!H1097,PadCountry[],2)</f>
        <v>Russia</v>
      </c>
      <c r="J1097" t="str">
        <f>VLOOKUP(I1097,CountryGeoLoc[],3)</f>
        <v>61.52401</v>
      </c>
      <c r="K1097" t="str">
        <f>VLOOKUP(I1097,CountryGeoLoc[],4)</f>
        <v>105.318756</v>
      </c>
    </row>
    <row r="1098" spans="1:11" x14ac:dyDescent="0.3">
      <c r="A1098" t="s">
        <v>3400</v>
      </c>
      <c r="B1098" t="s">
        <v>18</v>
      </c>
      <c r="C1098" t="s">
        <v>9</v>
      </c>
      <c r="D1098" t="s">
        <v>2305</v>
      </c>
      <c r="E1098" t="s">
        <v>3401</v>
      </c>
      <c r="F1098" t="s">
        <v>3402</v>
      </c>
      <c r="G1098" s="2" t="str">
        <f t="shared" si="17"/>
        <v>1969</v>
      </c>
      <c r="H1098" t="s">
        <v>2641</v>
      </c>
      <c r="I1098" t="str">
        <f>VLOOKUP(RawData!H1098,PadCountry[],2)</f>
        <v>Kazakhstan</v>
      </c>
      <c r="J1098" t="str">
        <f>VLOOKUP(I1098,CountryGeoLoc[],3)</f>
        <v>48.019573</v>
      </c>
      <c r="K1098" t="str">
        <f>VLOOKUP(I1098,CountryGeoLoc[],4)</f>
        <v>66.923684</v>
      </c>
    </row>
    <row r="1099" spans="1:11" x14ac:dyDescent="0.3">
      <c r="A1099" t="s">
        <v>3403</v>
      </c>
      <c r="B1099" t="s">
        <v>8</v>
      </c>
      <c r="C1099" t="s">
        <v>9</v>
      </c>
      <c r="D1099" t="s">
        <v>995</v>
      </c>
      <c r="E1099" t="s">
        <v>3404</v>
      </c>
      <c r="F1099" t="s">
        <v>3405</v>
      </c>
      <c r="G1099" s="2" t="str">
        <f t="shared" si="17"/>
        <v>1969</v>
      </c>
      <c r="H1099" t="s">
        <v>13</v>
      </c>
      <c r="I1099" t="str">
        <f>VLOOKUP(RawData!H1099,PadCountry[],2)</f>
        <v>Kazakhstan</v>
      </c>
      <c r="J1099" t="str">
        <f>VLOOKUP(I1099,CountryGeoLoc[],3)</f>
        <v>48.019573</v>
      </c>
      <c r="K1099" t="str">
        <f>VLOOKUP(I1099,CountryGeoLoc[],4)</f>
        <v>66.923684</v>
      </c>
    </row>
    <row r="1100" spans="1:11" x14ac:dyDescent="0.3">
      <c r="A1100" t="s">
        <v>3406</v>
      </c>
      <c r="B1100" t="s">
        <v>8</v>
      </c>
      <c r="C1100" t="s">
        <v>9</v>
      </c>
      <c r="D1100" t="s">
        <v>1695</v>
      </c>
      <c r="E1100" t="s">
        <v>3407</v>
      </c>
      <c r="F1100" t="s">
        <v>3408</v>
      </c>
      <c r="G1100" s="2" t="str">
        <f t="shared" si="17"/>
        <v>1969</v>
      </c>
      <c r="H1100" t="s">
        <v>2678</v>
      </c>
      <c r="I1100" t="str">
        <f>VLOOKUP(RawData!H1100,PadCountry[],2)</f>
        <v>Russia</v>
      </c>
      <c r="J1100" t="str">
        <f>VLOOKUP(I1100,CountryGeoLoc[],3)</f>
        <v>61.52401</v>
      </c>
      <c r="K1100" t="str">
        <f>VLOOKUP(I1100,CountryGeoLoc[],4)</f>
        <v>105.318756</v>
      </c>
    </row>
    <row r="1101" spans="1:11" x14ac:dyDescent="0.3">
      <c r="A1101" t="s">
        <v>3409</v>
      </c>
      <c r="B1101" t="s">
        <v>8</v>
      </c>
      <c r="C1101" t="s">
        <v>117</v>
      </c>
      <c r="D1101" t="s">
        <v>3337</v>
      </c>
      <c r="E1101" t="s">
        <v>3410</v>
      </c>
      <c r="F1101" t="s">
        <v>3411</v>
      </c>
      <c r="G1101" s="2" t="str">
        <f t="shared" si="17"/>
        <v>1969</v>
      </c>
      <c r="H1101" t="s">
        <v>914</v>
      </c>
      <c r="I1101" t="str">
        <f>VLOOKUP(RawData!H1101,PadCountry[],2)</f>
        <v>United States</v>
      </c>
      <c r="J1101" t="str">
        <f>VLOOKUP(I1101,CountryGeoLoc[],3)</f>
        <v>37.09024</v>
      </c>
      <c r="K1101" t="str">
        <f>VLOOKUP(I1101,CountryGeoLoc[],4)</f>
        <v>-95.712891</v>
      </c>
    </row>
    <row r="1102" spans="1:11" x14ac:dyDescent="0.3">
      <c r="A1102" t="s">
        <v>3412</v>
      </c>
      <c r="B1102" t="s">
        <v>8</v>
      </c>
      <c r="C1102" t="s">
        <v>9</v>
      </c>
      <c r="D1102" t="s">
        <v>1695</v>
      </c>
      <c r="E1102" t="s">
        <v>3413</v>
      </c>
      <c r="F1102" t="s">
        <v>3414</v>
      </c>
      <c r="G1102" s="2" t="str">
        <f t="shared" si="17"/>
        <v>1969</v>
      </c>
      <c r="H1102" t="s">
        <v>2313</v>
      </c>
      <c r="I1102" t="str">
        <f>VLOOKUP(RawData!H1102,PadCountry[],2)</f>
        <v>Russia</v>
      </c>
      <c r="J1102" t="str">
        <f>VLOOKUP(I1102,CountryGeoLoc[],3)</f>
        <v>61.52401</v>
      </c>
      <c r="K1102" t="str">
        <f>VLOOKUP(I1102,CountryGeoLoc[],4)</f>
        <v>105.318756</v>
      </c>
    </row>
    <row r="1103" spans="1:11" x14ac:dyDescent="0.3">
      <c r="A1103" t="s">
        <v>3415</v>
      </c>
      <c r="B1103" t="s">
        <v>8</v>
      </c>
      <c r="C1103" t="s">
        <v>3416</v>
      </c>
      <c r="D1103" t="s">
        <v>1613</v>
      </c>
      <c r="E1103" t="s">
        <v>3417</v>
      </c>
      <c r="F1103" t="s">
        <v>3418</v>
      </c>
      <c r="G1103" s="2" t="str">
        <f t="shared" si="17"/>
        <v>1969</v>
      </c>
      <c r="H1103" t="s">
        <v>573</v>
      </c>
      <c r="I1103" t="str">
        <f>VLOOKUP(RawData!H1103,PadCountry[],2)</f>
        <v>United States</v>
      </c>
      <c r="J1103" t="str">
        <f>VLOOKUP(I1103,CountryGeoLoc[],3)</f>
        <v>37.09024</v>
      </c>
      <c r="K1103" t="str">
        <f>VLOOKUP(I1103,CountryGeoLoc[],4)</f>
        <v>-95.712891</v>
      </c>
    </row>
    <row r="1104" spans="1:11" x14ac:dyDescent="0.3">
      <c r="A1104" t="s">
        <v>3419</v>
      </c>
      <c r="B1104" t="s">
        <v>8</v>
      </c>
      <c r="C1104" t="s">
        <v>9</v>
      </c>
      <c r="D1104" t="s">
        <v>995</v>
      </c>
      <c r="E1104" t="s">
        <v>3420</v>
      </c>
      <c r="F1104" t="s">
        <v>3421</v>
      </c>
      <c r="G1104" s="2" t="str">
        <f t="shared" si="17"/>
        <v>1969</v>
      </c>
      <c r="H1104" t="s">
        <v>1882</v>
      </c>
      <c r="I1104" t="str">
        <f>VLOOKUP(RawData!H1104,PadCountry[],2)</f>
        <v>Russia</v>
      </c>
      <c r="J1104" t="str">
        <f>VLOOKUP(I1104,CountryGeoLoc[],3)</f>
        <v>61.52401</v>
      </c>
      <c r="K1104" t="str">
        <f>VLOOKUP(I1104,CountryGeoLoc[],4)</f>
        <v>105.318756</v>
      </c>
    </row>
    <row r="1105" spans="1:11" x14ac:dyDescent="0.3">
      <c r="A1105" t="s">
        <v>3422</v>
      </c>
      <c r="B1105" t="s">
        <v>8</v>
      </c>
      <c r="C1105" t="s">
        <v>100</v>
      </c>
      <c r="D1105" t="s">
        <v>2626</v>
      </c>
      <c r="E1105" t="s">
        <v>3423</v>
      </c>
      <c r="F1105" t="s">
        <v>3424</v>
      </c>
      <c r="G1105" s="2" t="str">
        <f t="shared" si="17"/>
        <v>1969</v>
      </c>
      <c r="H1105" t="s">
        <v>2629</v>
      </c>
      <c r="I1105" t="str">
        <f>VLOOKUP(RawData!H1105,PadCountry[],2)</f>
        <v>United States</v>
      </c>
      <c r="J1105" t="str">
        <f>VLOOKUP(I1105,CountryGeoLoc[],3)</f>
        <v>37.09024</v>
      </c>
      <c r="K1105" t="str">
        <f>VLOOKUP(I1105,CountryGeoLoc[],4)</f>
        <v>-95.712891</v>
      </c>
    </row>
    <row r="1106" spans="1:11" x14ac:dyDescent="0.3">
      <c r="A1106" t="s">
        <v>3425</v>
      </c>
      <c r="B1106" t="s">
        <v>8</v>
      </c>
      <c r="C1106" t="s">
        <v>9</v>
      </c>
      <c r="D1106" t="s">
        <v>995</v>
      </c>
      <c r="E1106" t="s">
        <v>3426</v>
      </c>
      <c r="F1106" t="s">
        <v>3427</v>
      </c>
      <c r="G1106" s="2" t="str">
        <f t="shared" si="17"/>
        <v>1969</v>
      </c>
      <c r="H1106" t="s">
        <v>987</v>
      </c>
      <c r="I1106" t="str">
        <f>VLOOKUP(RawData!H1106,PadCountry[],2)</f>
        <v>Kazakhstan</v>
      </c>
      <c r="J1106" t="str">
        <f>VLOOKUP(I1106,CountryGeoLoc[],3)</f>
        <v>48.019573</v>
      </c>
      <c r="K1106" t="str">
        <f>VLOOKUP(I1106,CountryGeoLoc[],4)</f>
        <v>66.923684</v>
      </c>
    </row>
    <row r="1107" spans="1:11" x14ac:dyDescent="0.3">
      <c r="A1107" t="s">
        <v>3428</v>
      </c>
      <c r="B1107" t="s">
        <v>8</v>
      </c>
      <c r="C1107" t="s">
        <v>117</v>
      </c>
      <c r="D1107" t="s">
        <v>2953</v>
      </c>
      <c r="E1107" t="s">
        <v>3429</v>
      </c>
      <c r="F1107" t="s">
        <v>3430</v>
      </c>
      <c r="G1107" s="2" t="str">
        <f t="shared" si="17"/>
        <v>1969</v>
      </c>
      <c r="H1107" t="s">
        <v>63</v>
      </c>
      <c r="I1107" t="str">
        <f>VLOOKUP(RawData!H1107,PadCountry[],2)</f>
        <v>United States</v>
      </c>
      <c r="J1107" t="str">
        <f>VLOOKUP(I1107,CountryGeoLoc[],3)</f>
        <v>37.09024</v>
      </c>
      <c r="K1107" t="str">
        <f>VLOOKUP(I1107,CountryGeoLoc[],4)</f>
        <v>-95.712891</v>
      </c>
    </row>
    <row r="1108" spans="1:11" x14ac:dyDescent="0.3">
      <c r="A1108" t="s">
        <v>3431</v>
      </c>
      <c r="B1108" t="s">
        <v>8</v>
      </c>
      <c r="C1108" t="s">
        <v>9</v>
      </c>
      <c r="D1108" t="s">
        <v>1695</v>
      </c>
      <c r="E1108" t="s">
        <v>3432</v>
      </c>
      <c r="F1108" t="s">
        <v>3433</v>
      </c>
      <c r="G1108" s="2" t="str">
        <f t="shared" si="17"/>
        <v>1969</v>
      </c>
      <c r="H1108" t="s">
        <v>2313</v>
      </c>
      <c r="I1108" t="str">
        <f>VLOOKUP(RawData!H1108,PadCountry[],2)</f>
        <v>Russia</v>
      </c>
      <c r="J1108" t="str">
        <f>VLOOKUP(I1108,CountryGeoLoc[],3)</f>
        <v>61.52401</v>
      </c>
      <c r="K1108" t="str">
        <f>VLOOKUP(I1108,CountryGeoLoc[],4)</f>
        <v>105.318756</v>
      </c>
    </row>
    <row r="1109" spans="1:11" x14ac:dyDescent="0.3">
      <c r="A1109" t="s">
        <v>3434</v>
      </c>
      <c r="B1109" t="s">
        <v>8</v>
      </c>
      <c r="C1109" t="s">
        <v>9</v>
      </c>
      <c r="D1109" t="s">
        <v>2391</v>
      </c>
      <c r="E1109" t="s">
        <v>3435</v>
      </c>
      <c r="F1109" t="s">
        <v>3436</v>
      </c>
      <c r="G1109" s="2" t="str">
        <f t="shared" si="17"/>
        <v>1969</v>
      </c>
      <c r="H1109" t="s">
        <v>3399</v>
      </c>
      <c r="I1109" t="str">
        <f>VLOOKUP(RawData!H1109,PadCountry[],2)</f>
        <v>Russia</v>
      </c>
      <c r="J1109" t="str">
        <f>VLOOKUP(I1109,CountryGeoLoc[],3)</f>
        <v>61.52401</v>
      </c>
      <c r="K1109" t="str">
        <f>VLOOKUP(I1109,CountryGeoLoc[],4)</f>
        <v>105.318756</v>
      </c>
    </row>
    <row r="1110" spans="1:11" x14ac:dyDescent="0.3">
      <c r="A1110" t="s">
        <v>3437</v>
      </c>
      <c r="B1110" t="s">
        <v>18</v>
      </c>
      <c r="C1110" t="s">
        <v>9</v>
      </c>
      <c r="D1110" t="s">
        <v>2305</v>
      </c>
      <c r="E1110" t="s">
        <v>357</v>
      </c>
      <c r="F1110" t="s">
        <v>3438</v>
      </c>
      <c r="G1110" s="2" t="str">
        <f t="shared" si="17"/>
        <v>1969</v>
      </c>
      <c r="H1110" t="s">
        <v>1587</v>
      </c>
      <c r="I1110" t="str">
        <f>VLOOKUP(RawData!H1110,PadCountry[],2)</f>
        <v>Kazakhstan</v>
      </c>
      <c r="J1110" t="str">
        <f>VLOOKUP(I1110,CountryGeoLoc[],3)</f>
        <v>48.019573</v>
      </c>
      <c r="K1110" t="str">
        <f>VLOOKUP(I1110,CountryGeoLoc[],4)</f>
        <v>66.923684</v>
      </c>
    </row>
    <row r="1111" spans="1:11" x14ac:dyDescent="0.3">
      <c r="A1111" t="s">
        <v>3439</v>
      </c>
      <c r="B1111" t="s">
        <v>8</v>
      </c>
      <c r="C1111" t="s">
        <v>9</v>
      </c>
      <c r="D1111" t="s">
        <v>995</v>
      </c>
      <c r="E1111" t="s">
        <v>3440</v>
      </c>
      <c r="F1111" t="s">
        <v>3441</v>
      </c>
      <c r="G1111" s="2" t="str">
        <f t="shared" si="17"/>
        <v>1969</v>
      </c>
      <c r="H1111" t="s">
        <v>3442</v>
      </c>
      <c r="I1111" t="str">
        <f>VLOOKUP(RawData!H1111,PadCountry[],2)</f>
        <v>Russia</v>
      </c>
      <c r="J1111" t="str">
        <f>VLOOKUP(I1111,CountryGeoLoc[],3)</f>
        <v>61.52401</v>
      </c>
      <c r="K1111" t="str">
        <f>VLOOKUP(I1111,CountryGeoLoc[],4)</f>
        <v>105.318756</v>
      </c>
    </row>
    <row r="1112" spans="1:11" x14ac:dyDescent="0.3">
      <c r="A1112" t="s">
        <v>3443</v>
      </c>
      <c r="B1112" t="s">
        <v>8</v>
      </c>
      <c r="C1112" t="s">
        <v>117</v>
      </c>
      <c r="D1112" t="s">
        <v>3256</v>
      </c>
      <c r="E1112" t="s">
        <v>3444</v>
      </c>
      <c r="F1112" t="s">
        <v>3445</v>
      </c>
      <c r="G1112" s="2" t="str">
        <f t="shared" si="17"/>
        <v>1969</v>
      </c>
      <c r="H1112" t="s">
        <v>303</v>
      </c>
      <c r="I1112" t="str">
        <f>VLOOKUP(RawData!H1112,PadCountry[],2)</f>
        <v>United States</v>
      </c>
      <c r="J1112" t="str">
        <f>VLOOKUP(I1112,CountryGeoLoc[],3)</f>
        <v>37.09024</v>
      </c>
      <c r="K1112" t="str">
        <f>VLOOKUP(I1112,CountryGeoLoc[],4)</f>
        <v>-95.712891</v>
      </c>
    </row>
    <row r="1113" spans="1:11" x14ac:dyDescent="0.3">
      <c r="A1113" t="s">
        <v>3446</v>
      </c>
      <c r="B1113" t="s">
        <v>8</v>
      </c>
      <c r="C1113" t="s">
        <v>9</v>
      </c>
      <c r="D1113" t="s">
        <v>1695</v>
      </c>
      <c r="E1113" t="s">
        <v>3447</v>
      </c>
      <c r="F1113" t="s">
        <v>3448</v>
      </c>
      <c r="G1113" s="2" t="str">
        <f t="shared" si="17"/>
        <v>1969</v>
      </c>
      <c r="H1113" t="s">
        <v>2313</v>
      </c>
      <c r="I1113" t="str">
        <f>VLOOKUP(RawData!H1113,PadCountry[],2)</f>
        <v>Russia</v>
      </c>
      <c r="J1113" t="str">
        <f>VLOOKUP(I1113,CountryGeoLoc[],3)</f>
        <v>61.52401</v>
      </c>
      <c r="K1113" t="str">
        <f>VLOOKUP(I1113,CountryGeoLoc[],4)</f>
        <v>105.318756</v>
      </c>
    </row>
    <row r="1114" spans="1:11" x14ac:dyDescent="0.3">
      <c r="A1114" t="s">
        <v>3449</v>
      </c>
      <c r="B1114" t="s">
        <v>8</v>
      </c>
      <c r="C1114" t="s">
        <v>9</v>
      </c>
      <c r="D1114" t="s">
        <v>2391</v>
      </c>
      <c r="E1114" t="s">
        <v>3450</v>
      </c>
      <c r="F1114" t="s">
        <v>3451</v>
      </c>
      <c r="G1114" s="2" t="str">
        <f t="shared" si="17"/>
        <v>1969</v>
      </c>
      <c r="H1114" t="s">
        <v>3399</v>
      </c>
      <c r="I1114" t="str">
        <f>VLOOKUP(RawData!H1114,PadCountry[],2)</f>
        <v>Russia</v>
      </c>
      <c r="J1114" t="str">
        <f>VLOOKUP(I1114,CountryGeoLoc[],3)</f>
        <v>61.52401</v>
      </c>
      <c r="K1114" t="str">
        <f>VLOOKUP(I1114,CountryGeoLoc[],4)</f>
        <v>105.318756</v>
      </c>
    </row>
    <row r="1115" spans="1:11" x14ac:dyDescent="0.3">
      <c r="A1115" t="s">
        <v>3452</v>
      </c>
      <c r="B1115" t="s">
        <v>8</v>
      </c>
      <c r="C1115" t="s">
        <v>9</v>
      </c>
      <c r="D1115" t="s">
        <v>3313</v>
      </c>
      <c r="E1115" t="s">
        <v>3453</v>
      </c>
      <c r="F1115" t="s">
        <v>3454</v>
      </c>
      <c r="G1115" s="2" t="str">
        <f t="shared" si="17"/>
        <v>1969</v>
      </c>
      <c r="H1115" t="s">
        <v>2798</v>
      </c>
      <c r="I1115" t="str">
        <f>VLOOKUP(RawData!H1115,PadCountry[],2)</f>
        <v>Kazakhstan</v>
      </c>
      <c r="J1115" t="str">
        <f>VLOOKUP(I1115,CountryGeoLoc[],3)</f>
        <v>48.019573</v>
      </c>
      <c r="K1115" t="str">
        <f>VLOOKUP(I1115,CountryGeoLoc[],4)</f>
        <v>66.923684</v>
      </c>
    </row>
    <row r="1116" spans="1:11" x14ac:dyDescent="0.3">
      <c r="A1116" t="s">
        <v>3455</v>
      </c>
      <c r="B1116" t="s">
        <v>8</v>
      </c>
      <c r="C1116" t="s">
        <v>9</v>
      </c>
      <c r="D1116" t="s">
        <v>995</v>
      </c>
      <c r="E1116" t="s">
        <v>3456</v>
      </c>
      <c r="F1116" t="s">
        <v>3457</v>
      </c>
      <c r="G1116" s="2" t="str">
        <f t="shared" si="17"/>
        <v>1969</v>
      </c>
      <c r="H1116" t="s">
        <v>1882</v>
      </c>
      <c r="I1116" t="str">
        <f>VLOOKUP(RawData!H1116,PadCountry[],2)</f>
        <v>Russia</v>
      </c>
      <c r="J1116" t="str">
        <f>VLOOKUP(I1116,CountryGeoLoc[],3)</f>
        <v>61.52401</v>
      </c>
      <c r="K1116" t="str">
        <f>VLOOKUP(I1116,CountryGeoLoc[],4)</f>
        <v>105.318756</v>
      </c>
    </row>
    <row r="1117" spans="1:11" x14ac:dyDescent="0.3">
      <c r="A1117" t="s">
        <v>3458</v>
      </c>
      <c r="B1117" t="s">
        <v>8</v>
      </c>
      <c r="C1117" t="s">
        <v>9</v>
      </c>
      <c r="D1117" t="s">
        <v>1695</v>
      </c>
      <c r="E1117" t="s">
        <v>3459</v>
      </c>
      <c r="F1117" t="s">
        <v>3460</v>
      </c>
      <c r="G1117" s="2" t="str">
        <f t="shared" si="17"/>
        <v>1969</v>
      </c>
      <c r="H1117" t="s">
        <v>2678</v>
      </c>
      <c r="I1117" t="str">
        <f>VLOOKUP(RawData!H1117,PadCountry[],2)</f>
        <v>Russia</v>
      </c>
      <c r="J1117" t="str">
        <f>VLOOKUP(I1117,CountryGeoLoc[],3)</f>
        <v>61.52401</v>
      </c>
      <c r="K1117" t="str">
        <f>VLOOKUP(I1117,CountryGeoLoc[],4)</f>
        <v>105.318756</v>
      </c>
    </row>
    <row r="1118" spans="1:11" x14ac:dyDescent="0.3">
      <c r="A1118" t="s">
        <v>3461</v>
      </c>
      <c r="B1118" t="s">
        <v>18</v>
      </c>
      <c r="C1118" t="s">
        <v>9</v>
      </c>
      <c r="D1118" t="s">
        <v>2391</v>
      </c>
      <c r="E1118" t="s">
        <v>3462</v>
      </c>
      <c r="F1118" t="s">
        <v>3463</v>
      </c>
      <c r="G1118" s="2" t="str">
        <f t="shared" si="17"/>
        <v>1969</v>
      </c>
      <c r="H1118" t="s">
        <v>3399</v>
      </c>
      <c r="I1118" t="str">
        <f>VLOOKUP(RawData!H1118,PadCountry[],2)</f>
        <v>Russia</v>
      </c>
      <c r="J1118" t="str">
        <f>VLOOKUP(I1118,CountryGeoLoc[],3)</f>
        <v>61.52401</v>
      </c>
      <c r="K1118" t="str">
        <f>VLOOKUP(I1118,CountryGeoLoc[],4)</f>
        <v>105.318756</v>
      </c>
    </row>
    <row r="1119" spans="1:11" x14ac:dyDescent="0.3">
      <c r="A1119" t="s">
        <v>3464</v>
      </c>
      <c r="B1119" t="s">
        <v>8</v>
      </c>
      <c r="C1119" t="s">
        <v>9</v>
      </c>
      <c r="D1119" t="s">
        <v>995</v>
      </c>
      <c r="E1119" t="s">
        <v>3465</v>
      </c>
      <c r="F1119" t="s">
        <v>3466</v>
      </c>
      <c r="G1119" s="2" t="str">
        <f t="shared" si="17"/>
        <v>1970</v>
      </c>
      <c r="H1119" t="s">
        <v>987</v>
      </c>
      <c r="I1119" t="str">
        <f>VLOOKUP(RawData!H1119,PadCountry[],2)</f>
        <v>Kazakhstan</v>
      </c>
      <c r="J1119" t="str">
        <f>VLOOKUP(I1119,CountryGeoLoc[],3)</f>
        <v>48.019573</v>
      </c>
      <c r="K1119" t="str">
        <f>VLOOKUP(I1119,CountryGeoLoc[],4)</f>
        <v>66.923684</v>
      </c>
    </row>
    <row r="1120" spans="1:11" x14ac:dyDescent="0.3">
      <c r="A1120" t="s">
        <v>3467</v>
      </c>
      <c r="B1120" t="s">
        <v>8</v>
      </c>
      <c r="C1120" t="s">
        <v>117</v>
      </c>
      <c r="D1120" t="s">
        <v>3337</v>
      </c>
      <c r="E1120" t="s">
        <v>3468</v>
      </c>
      <c r="F1120" t="s">
        <v>3469</v>
      </c>
      <c r="G1120" s="2" t="str">
        <f t="shared" si="17"/>
        <v>1970</v>
      </c>
      <c r="H1120" t="s">
        <v>914</v>
      </c>
      <c r="I1120" t="str">
        <f>VLOOKUP(RawData!H1120,PadCountry[],2)</f>
        <v>United States</v>
      </c>
      <c r="J1120" t="str">
        <f>VLOOKUP(I1120,CountryGeoLoc[],3)</f>
        <v>37.09024</v>
      </c>
      <c r="K1120" t="str">
        <f>VLOOKUP(I1120,CountryGeoLoc[],4)</f>
        <v>-95.712891</v>
      </c>
    </row>
    <row r="1121" spans="1:11" x14ac:dyDescent="0.3">
      <c r="A1121" t="s">
        <v>3470</v>
      </c>
      <c r="B1121" t="s">
        <v>8</v>
      </c>
      <c r="C1121" t="s">
        <v>117</v>
      </c>
      <c r="D1121" t="s">
        <v>2953</v>
      </c>
      <c r="E1121" t="s">
        <v>3471</v>
      </c>
      <c r="F1121" t="s">
        <v>3472</v>
      </c>
      <c r="G1121" s="2" t="str">
        <f t="shared" si="17"/>
        <v>1970</v>
      </c>
      <c r="H1121" t="s">
        <v>63</v>
      </c>
      <c r="I1121" t="str">
        <f>VLOOKUP(RawData!H1121,PadCountry[],2)</f>
        <v>United States</v>
      </c>
      <c r="J1121" t="str">
        <f>VLOOKUP(I1121,CountryGeoLoc[],3)</f>
        <v>37.09024</v>
      </c>
      <c r="K1121" t="str">
        <f>VLOOKUP(I1121,CountryGeoLoc[],4)</f>
        <v>-95.712891</v>
      </c>
    </row>
    <row r="1122" spans="1:11" x14ac:dyDescent="0.3">
      <c r="A1122" t="s">
        <v>3473</v>
      </c>
      <c r="B1122" t="s">
        <v>8</v>
      </c>
      <c r="C1122" t="s">
        <v>9</v>
      </c>
      <c r="D1122" t="s">
        <v>1695</v>
      </c>
      <c r="E1122" t="s">
        <v>3474</v>
      </c>
      <c r="F1122" t="s">
        <v>3475</v>
      </c>
      <c r="G1122" s="2" t="str">
        <f t="shared" si="17"/>
        <v>1970</v>
      </c>
      <c r="H1122" t="s">
        <v>2313</v>
      </c>
      <c r="I1122" t="str">
        <f>VLOOKUP(RawData!H1122,PadCountry[],2)</f>
        <v>Russia</v>
      </c>
      <c r="J1122" t="str">
        <f>VLOOKUP(I1122,CountryGeoLoc[],3)</f>
        <v>61.52401</v>
      </c>
      <c r="K1122" t="str">
        <f>VLOOKUP(I1122,CountryGeoLoc[],4)</f>
        <v>105.318756</v>
      </c>
    </row>
    <row r="1123" spans="1:11" x14ac:dyDescent="0.3">
      <c r="A1123" t="s">
        <v>3476</v>
      </c>
      <c r="B1123" t="s">
        <v>8</v>
      </c>
      <c r="C1123" t="s">
        <v>9</v>
      </c>
      <c r="D1123" t="s">
        <v>1695</v>
      </c>
      <c r="E1123" t="s">
        <v>3477</v>
      </c>
      <c r="F1123" t="s">
        <v>3478</v>
      </c>
      <c r="G1123" s="2" t="str">
        <f t="shared" si="17"/>
        <v>1970</v>
      </c>
      <c r="H1123" t="s">
        <v>2678</v>
      </c>
      <c r="I1123" t="str">
        <f>VLOOKUP(RawData!H1123,PadCountry[],2)</f>
        <v>Russia</v>
      </c>
      <c r="J1123" t="str">
        <f>VLOOKUP(I1123,CountryGeoLoc[],3)</f>
        <v>61.52401</v>
      </c>
      <c r="K1123" t="str">
        <f>VLOOKUP(I1123,CountryGeoLoc[],4)</f>
        <v>105.318756</v>
      </c>
    </row>
    <row r="1124" spans="1:11" x14ac:dyDescent="0.3">
      <c r="A1124" t="s">
        <v>3479</v>
      </c>
      <c r="B1124" t="s">
        <v>8</v>
      </c>
      <c r="C1124" t="s">
        <v>9</v>
      </c>
      <c r="D1124" t="s">
        <v>1695</v>
      </c>
      <c r="E1124" t="s">
        <v>3480</v>
      </c>
      <c r="F1124" t="s">
        <v>3481</v>
      </c>
      <c r="G1124" s="2" t="str">
        <f t="shared" si="17"/>
        <v>1970</v>
      </c>
      <c r="H1124" t="s">
        <v>2313</v>
      </c>
      <c r="I1124" t="str">
        <f>VLOOKUP(RawData!H1124,PadCountry[],2)</f>
        <v>Russia</v>
      </c>
      <c r="J1124" t="str">
        <f>VLOOKUP(I1124,CountryGeoLoc[],3)</f>
        <v>61.52401</v>
      </c>
      <c r="K1124" t="str">
        <f>VLOOKUP(I1124,CountryGeoLoc[],4)</f>
        <v>105.318756</v>
      </c>
    </row>
    <row r="1125" spans="1:11" x14ac:dyDescent="0.3">
      <c r="A1125" t="s">
        <v>3482</v>
      </c>
      <c r="B1125" t="s">
        <v>8</v>
      </c>
      <c r="C1125" t="s">
        <v>9</v>
      </c>
      <c r="D1125" t="s">
        <v>995</v>
      </c>
      <c r="E1125" t="s">
        <v>3483</v>
      </c>
      <c r="F1125" t="s">
        <v>3484</v>
      </c>
      <c r="G1125" s="2" t="str">
        <f t="shared" si="17"/>
        <v>1970</v>
      </c>
      <c r="H1125" t="s">
        <v>1882</v>
      </c>
      <c r="I1125" t="str">
        <f>VLOOKUP(RawData!H1125,PadCountry[],2)</f>
        <v>Russia</v>
      </c>
      <c r="J1125" t="str">
        <f>VLOOKUP(I1125,CountryGeoLoc[],3)</f>
        <v>61.52401</v>
      </c>
      <c r="K1125" t="str">
        <f>VLOOKUP(I1125,CountryGeoLoc[],4)</f>
        <v>105.318756</v>
      </c>
    </row>
    <row r="1126" spans="1:11" x14ac:dyDescent="0.3">
      <c r="A1126" t="s">
        <v>3485</v>
      </c>
      <c r="B1126" t="s">
        <v>8</v>
      </c>
      <c r="C1126" t="s">
        <v>117</v>
      </c>
      <c r="D1126" t="s">
        <v>3486</v>
      </c>
      <c r="E1126" t="s">
        <v>3487</v>
      </c>
      <c r="F1126" t="s">
        <v>3488</v>
      </c>
      <c r="G1126" s="2" t="str">
        <f t="shared" si="17"/>
        <v>1970</v>
      </c>
      <c r="H1126" t="s">
        <v>682</v>
      </c>
      <c r="I1126" t="str">
        <f>VLOOKUP(RawData!H1126,PadCountry[],2)</f>
        <v>United States</v>
      </c>
      <c r="J1126" t="str">
        <f>VLOOKUP(I1126,CountryGeoLoc[],3)</f>
        <v>37.09024</v>
      </c>
      <c r="K1126" t="str">
        <f>VLOOKUP(I1126,CountryGeoLoc[],4)</f>
        <v>-95.712891</v>
      </c>
    </row>
    <row r="1127" spans="1:11" x14ac:dyDescent="0.3">
      <c r="A1127" t="s">
        <v>3489</v>
      </c>
      <c r="B1127" t="s">
        <v>18</v>
      </c>
      <c r="C1127" t="s">
        <v>9</v>
      </c>
      <c r="D1127" t="s">
        <v>1695</v>
      </c>
      <c r="E1127" t="s">
        <v>3490</v>
      </c>
      <c r="F1127" t="s">
        <v>3491</v>
      </c>
      <c r="G1127" s="2" t="str">
        <f t="shared" si="17"/>
        <v>1970</v>
      </c>
      <c r="H1127" t="s">
        <v>2313</v>
      </c>
      <c r="I1127" t="str">
        <f>VLOOKUP(RawData!H1127,PadCountry[],2)</f>
        <v>Russia</v>
      </c>
      <c r="J1127" t="str">
        <f>VLOOKUP(I1127,CountryGeoLoc[],3)</f>
        <v>61.52401</v>
      </c>
      <c r="K1127" t="str">
        <f>VLOOKUP(I1127,CountryGeoLoc[],4)</f>
        <v>105.318756</v>
      </c>
    </row>
    <row r="1128" spans="1:11" x14ac:dyDescent="0.3">
      <c r="A1128" t="s">
        <v>3492</v>
      </c>
      <c r="B1128" t="s">
        <v>8</v>
      </c>
      <c r="C1128" t="s">
        <v>117</v>
      </c>
      <c r="D1128" t="s">
        <v>2060</v>
      </c>
      <c r="E1128" t="s">
        <v>3493</v>
      </c>
      <c r="F1128" t="s">
        <v>3494</v>
      </c>
      <c r="G1128" s="2" t="str">
        <f t="shared" si="17"/>
        <v>1970</v>
      </c>
      <c r="H1128" t="s">
        <v>422</v>
      </c>
      <c r="I1128" t="str">
        <f>VLOOKUP(RawData!H1128,PadCountry[],2)</f>
        <v>United States</v>
      </c>
      <c r="J1128" t="str">
        <f>VLOOKUP(I1128,CountryGeoLoc[],3)</f>
        <v>37.09024</v>
      </c>
      <c r="K1128" t="str">
        <f>VLOOKUP(I1128,CountryGeoLoc[],4)</f>
        <v>-95.712891</v>
      </c>
    </row>
    <row r="1129" spans="1:11" x14ac:dyDescent="0.3">
      <c r="A1129" t="s">
        <v>3495</v>
      </c>
      <c r="B1129" t="s">
        <v>18</v>
      </c>
      <c r="C1129" t="s">
        <v>9</v>
      </c>
      <c r="D1129" t="s">
        <v>2305</v>
      </c>
      <c r="E1129" t="s">
        <v>3496</v>
      </c>
      <c r="F1129" t="s">
        <v>3497</v>
      </c>
      <c r="G1129" s="2" t="str">
        <f t="shared" si="17"/>
        <v>1970</v>
      </c>
      <c r="H1129" t="s">
        <v>1587</v>
      </c>
      <c r="I1129" t="str">
        <f>VLOOKUP(RawData!H1129,PadCountry[],2)</f>
        <v>Kazakhstan</v>
      </c>
      <c r="J1129" t="str">
        <f>VLOOKUP(I1129,CountryGeoLoc[],3)</f>
        <v>48.019573</v>
      </c>
      <c r="K1129" t="str">
        <f>VLOOKUP(I1129,CountryGeoLoc[],4)</f>
        <v>66.923684</v>
      </c>
    </row>
    <row r="1130" spans="1:11" x14ac:dyDescent="0.3">
      <c r="A1130" t="s">
        <v>3498</v>
      </c>
      <c r="B1130" t="s">
        <v>8</v>
      </c>
      <c r="C1130" t="s">
        <v>9</v>
      </c>
      <c r="D1130" t="s">
        <v>995</v>
      </c>
      <c r="E1130" t="s">
        <v>3499</v>
      </c>
      <c r="F1130" t="s">
        <v>3500</v>
      </c>
      <c r="G1130" s="2" t="str">
        <f t="shared" si="17"/>
        <v>1970</v>
      </c>
      <c r="H1130" t="s">
        <v>1882</v>
      </c>
      <c r="I1130" t="str">
        <f>VLOOKUP(RawData!H1130,PadCountry[],2)</f>
        <v>Russia</v>
      </c>
      <c r="J1130" t="str">
        <f>VLOOKUP(I1130,CountryGeoLoc[],3)</f>
        <v>61.52401</v>
      </c>
      <c r="K1130" t="str">
        <f>VLOOKUP(I1130,CountryGeoLoc[],4)</f>
        <v>105.318756</v>
      </c>
    </row>
    <row r="1131" spans="1:11" x14ac:dyDescent="0.3">
      <c r="A1131" t="s">
        <v>3501</v>
      </c>
      <c r="B1131" t="s">
        <v>8</v>
      </c>
      <c r="C1131" t="s">
        <v>2118</v>
      </c>
      <c r="D1131" t="s">
        <v>2119</v>
      </c>
      <c r="E1131" t="s">
        <v>3502</v>
      </c>
      <c r="F1131" t="s">
        <v>3503</v>
      </c>
      <c r="G1131" s="2" t="str">
        <f t="shared" si="17"/>
        <v>1970</v>
      </c>
      <c r="H1131" t="s">
        <v>2122</v>
      </c>
      <c r="I1131" t="str">
        <f>VLOOKUP(RawData!H1131,PadCountry[],2)</f>
        <v>Japan</v>
      </c>
      <c r="J1131" t="str">
        <f>VLOOKUP(I1131,CountryGeoLoc[],3)</f>
        <v>36.204824</v>
      </c>
      <c r="K1131" t="str">
        <f>VLOOKUP(I1131,CountryGeoLoc[],4)</f>
        <v>138.252924</v>
      </c>
    </row>
    <row r="1132" spans="1:11" x14ac:dyDescent="0.3">
      <c r="A1132" t="s">
        <v>3504</v>
      </c>
      <c r="B1132" t="s">
        <v>8</v>
      </c>
      <c r="C1132" t="s">
        <v>117</v>
      </c>
      <c r="D1132" t="s">
        <v>2097</v>
      </c>
      <c r="E1132" t="s">
        <v>3505</v>
      </c>
      <c r="F1132" t="s">
        <v>3506</v>
      </c>
      <c r="G1132" s="2" t="str">
        <f t="shared" si="17"/>
        <v>1970</v>
      </c>
      <c r="H1132" t="s">
        <v>1379</v>
      </c>
      <c r="I1132" t="str">
        <f>VLOOKUP(RawData!H1132,PadCountry[],2)</f>
        <v>United States</v>
      </c>
      <c r="J1132" t="str">
        <f>VLOOKUP(I1132,CountryGeoLoc[],3)</f>
        <v>37.09024</v>
      </c>
      <c r="K1132" t="str">
        <f>VLOOKUP(I1132,CountryGeoLoc[],4)</f>
        <v>-95.712891</v>
      </c>
    </row>
    <row r="1133" spans="1:11" x14ac:dyDescent="0.3">
      <c r="A1133" t="s">
        <v>3507</v>
      </c>
      <c r="B1133" t="s">
        <v>8</v>
      </c>
      <c r="C1133" t="s">
        <v>9</v>
      </c>
      <c r="D1133" t="s">
        <v>1670</v>
      </c>
      <c r="E1133" t="s">
        <v>3508</v>
      </c>
      <c r="F1133" t="s">
        <v>3509</v>
      </c>
      <c r="G1133" s="2" t="str">
        <f t="shared" si="17"/>
        <v>1970</v>
      </c>
      <c r="H1133" t="s">
        <v>3442</v>
      </c>
      <c r="I1133" t="str">
        <f>VLOOKUP(RawData!H1133,PadCountry[],2)</f>
        <v>Russia</v>
      </c>
      <c r="J1133" t="str">
        <f>VLOOKUP(I1133,CountryGeoLoc[],3)</f>
        <v>61.52401</v>
      </c>
      <c r="K1133" t="str">
        <f>VLOOKUP(I1133,CountryGeoLoc[],4)</f>
        <v>105.318756</v>
      </c>
    </row>
    <row r="1134" spans="1:11" x14ac:dyDescent="0.3">
      <c r="A1134" t="s">
        <v>3510</v>
      </c>
      <c r="B1134" t="s">
        <v>8</v>
      </c>
      <c r="C1134" t="s">
        <v>9</v>
      </c>
      <c r="D1134" t="s">
        <v>1695</v>
      </c>
      <c r="E1134" t="s">
        <v>3511</v>
      </c>
      <c r="F1134" t="s">
        <v>3512</v>
      </c>
      <c r="G1134" s="2" t="str">
        <f t="shared" si="17"/>
        <v>1970</v>
      </c>
      <c r="H1134" t="s">
        <v>2313</v>
      </c>
      <c r="I1134" t="str">
        <f>VLOOKUP(RawData!H1134,PadCountry[],2)</f>
        <v>Russia</v>
      </c>
      <c r="J1134" t="str">
        <f>VLOOKUP(I1134,CountryGeoLoc[],3)</f>
        <v>61.52401</v>
      </c>
      <c r="K1134" t="str">
        <f>VLOOKUP(I1134,CountryGeoLoc[],4)</f>
        <v>105.318756</v>
      </c>
    </row>
    <row r="1135" spans="1:11" x14ac:dyDescent="0.3">
      <c r="A1135" t="s">
        <v>3513</v>
      </c>
      <c r="B1135" t="s">
        <v>8</v>
      </c>
      <c r="C1135" t="s">
        <v>9</v>
      </c>
      <c r="D1135" t="s">
        <v>995</v>
      </c>
      <c r="E1135" t="s">
        <v>3514</v>
      </c>
      <c r="F1135" t="s">
        <v>3515</v>
      </c>
      <c r="G1135" s="2" t="str">
        <f t="shared" si="17"/>
        <v>1970</v>
      </c>
      <c r="H1135" t="s">
        <v>3442</v>
      </c>
      <c r="I1135" t="str">
        <f>VLOOKUP(RawData!H1135,PadCountry[],2)</f>
        <v>Russia</v>
      </c>
      <c r="J1135" t="str">
        <f>VLOOKUP(I1135,CountryGeoLoc[],3)</f>
        <v>61.52401</v>
      </c>
      <c r="K1135" t="str">
        <f>VLOOKUP(I1135,CountryGeoLoc[],4)</f>
        <v>105.318756</v>
      </c>
    </row>
    <row r="1136" spans="1:11" x14ac:dyDescent="0.3">
      <c r="A1136" t="s">
        <v>3516</v>
      </c>
      <c r="B1136" t="s">
        <v>8</v>
      </c>
      <c r="C1136" t="s">
        <v>117</v>
      </c>
      <c r="D1136" t="s">
        <v>3256</v>
      </c>
      <c r="E1136" t="s">
        <v>3517</v>
      </c>
      <c r="F1136" t="s">
        <v>3518</v>
      </c>
      <c r="G1136" s="2" t="str">
        <f t="shared" si="17"/>
        <v>1970</v>
      </c>
      <c r="H1136" t="s">
        <v>303</v>
      </c>
      <c r="I1136" t="str">
        <f>VLOOKUP(RawData!H1136,PadCountry[],2)</f>
        <v>United States</v>
      </c>
      <c r="J1136" t="str">
        <f>VLOOKUP(I1136,CountryGeoLoc[],3)</f>
        <v>37.09024</v>
      </c>
      <c r="K1136" t="str">
        <f>VLOOKUP(I1136,CountryGeoLoc[],4)</f>
        <v>-95.712891</v>
      </c>
    </row>
    <row r="1137" spans="1:11" x14ac:dyDescent="0.3">
      <c r="A1137" t="s">
        <v>3519</v>
      </c>
      <c r="B1137" t="s">
        <v>8</v>
      </c>
      <c r="C1137" t="s">
        <v>1736</v>
      </c>
      <c r="D1137" t="s">
        <v>3520</v>
      </c>
      <c r="E1137" t="s">
        <v>3521</v>
      </c>
      <c r="F1137" t="s">
        <v>3522</v>
      </c>
      <c r="G1137" s="2" t="str">
        <f t="shared" si="17"/>
        <v>1970</v>
      </c>
      <c r="H1137" t="s">
        <v>3523</v>
      </c>
      <c r="I1137" t="str">
        <f>VLOOKUP(RawData!H1137,PadCountry[],2)</f>
        <v>French Guiana</v>
      </c>
      <c r="J1137" t="str">
        <f>VLOOKUP(I1137,CountryGeoLoc[],3)</f>
        <v>3.933889</v>
      </c>
      <c r="K1137" t="str">
        <f>VLOOKUP(I1137,CountryGeoLoc[],4)</f>
        <v>-53.125782</v>
      </c>
    </row>
    <row r="1138" spans="1:11" x14ac:dyDescent="0.3">
      <c r="A1138" t="s">
        <v>3524</v>
      </c>
      <c r="B1138" t="s">
        <v>8</v>
      </c>
      <c r="C1138" t="s">
        <v>9</v>
      </c>
      <c r="D1138" t="s">
        <v>995</v>
      </c>
      <c r="E1138" t="s">
        <v>3525</v>
      </c>
      <c r="F1138" t="s">
        <v>3526</v>
      </c>
      <c r="G1138" s="2" t="str">
        <f t="shared" si="17"/>
        <v>1970</v>
      </c>
      <c r="H1138" t="s">
        <v>3442</v>
      </c>
      <c r="I1138" t="str">
        <f>VLOOKUP(RawData!H1138,PadCountry[],2)</f>
        <v>Russia</v>
      </c>
      <c r="J1138" t="str">
        <f>VLOOKUP(I1138,CountryGeoLoc[],3)</f>
        <v>61.52401</v>
      </c>
      <c r="K1138" t="str">
        <f>VLOOKUP(I1138,CountryGeoLoc[],4)</f>
        <v>105.318756</v>
      </c>
    </row>
    <row r="1139" spans="1:11" x14ac:dyDescent="0.3">
      <c r="A1139" t="s">
        <v>3527</v>
      </c>
      <c r="B1139" t="s">
        <v>8</v>
      </c>
      <c r="C1139" t="s">
        <v>9</v>
      </c>
      <c r="D1139" t="s">
        <v>1243</v>
      </c>
      <c r="E1139" t="s">
        <v>3528</v>
      </c>
      <c r="F1139" t="s">
        <v>3529</v>
      </c>
      <c r="G1139" s="2" t="str">
        <f t="shared" si="17"/>
        <v>1970</v>
      </c>
      <c r="H1139" t="s">
        <v>1882</v>
      </c>
      <c r="I1139" t="str">
        <f>VLOOKUP(RawData!H1139,PadCountry[],2)</f>
        <v>Russia</v>
      </c>
      <c r="J1139" t="str">
        <f>VLOOKUP(I1139,CountryGeoLoc[],3)</f>
        <v>61.52401</v>
      </c>
      <c r="K1139" t="str">
        <f>VLOOKUP(I1139,CountryGeoLoc[],4)</f>
        <v>105.318756</v>
      </c>
    </row>
    <row r="1140" spans="1:11" x14ac:dyDescent="0.3">
      <c r="A1140" t="s">
        <v>3530</v>
      </c>
      <c r="B1140" t="s">
        <v>8</v>
      </c>
      <c r="C1140" t="s">
        <v>9</v>
      </c>
      <c r="D1140" t="s">
        <v>1695</v>
      </c>
      <c r="E1140" t="s">
        <v>3531</v>
      </c>
      <c r="F1140" t="s">
        <v>3532</v>
      </c>
      <c r="G1140" s="2" t="str">
        <f t="shared" si="17"/>
        <v>1970</v>
      </c>
      <c r="H1140" t="s">
        <v>2313</v>
      </c>
      <c r="I1140" t="str">
        <f>VLOOKUP(RawData!H1140,PadCountry[],2)</f>
        <v>Russia</v>
      </c>
      <c r="J1140" t="str">
        <f>VLOOKUP(I1140,CountryGeoLoc[],3)</f>
        <v>61.52401</v>
      </c>
      <c r="K1140" t="str">
        <f>VLOOKUP(I1140,CountryGeoLoc[],4)</f>
        <v>105.318756</v>
      </c>
    </row>
    <row r="1141" spans="1:11" x14ac:dyDescent="0.3">
      <c r="A1141" t="s">
        <v>3533</v>
      </c>
      <c r="B1141" t="s">
        <v>8</v>
      </c>
      <c r="C1141" t="s">
        <v>117</v>
      </c>
      <c r="D1141" t="s">
        <v>2953</v>
      </c>
      <c r="E1141" t="s">
        <v>3534</v>
      </c>
      <c r="F1141" t="s">
        <v>3535</v>
      </c>
      <c r="G1141" s="2" t="str">
        <f t="shared" si="17"/>
        <v>1970</v>
      </c>
      <c r="H1141" t="s">
        <v>63</v>
      </c>
      <c r="I1141" t="str">
        <f>VLOOKUP(RawData!H1141,PadCountry[],2)</f>
        <v>United States</v>
      </c>
      <c r="J1141" t="str">
        <f>VLOOKUP(I1141,CountryGeoLoc[],3)</f>
        <v>37.09024</v>
      </c>
      <c r="K1141" t="str">
        <f>VLOOKUP(I1141,CountryGeoLoc[],4)</f>
        <v>-95.712891</v>
      </c>
    </row>
    <row r="1142" spans="1:11" x14ac:dyDescent="0.3">
      <c r="A1142" t="s">
        <v>3536</v>
      </c>
      <c r="B1142" t="s">
        <v>8</v>
      </c>
      <c r="C1142" t="s">
        <v>9</v>
      </c>
      <c r="D1142" t="s">
        <v>995</v>
      </c>
      <c r="E1142" t="s">
        <v>3537</v>
      </c>
      <c r="F1142" t="s">
        <v>3538</v>
      </c>
      <c r="G1142" s="2" t="str">
        <f t="shared" si="17"/>
        <v>1970</v>
      </c>
      <c r="H1142" t="s">
        <v>1882</v>
      </c>
      <c r="I1142" t="str">
        <f>VLOOKUP(RawData!H1142,PadCountry[],2)</f>
        <v>Russia</v>
      </c>
      <c r="J1142" t="str">
        <f>VLOOKUP(I1142,CountryGeoLoc[],3)</f>
        <v>61.52401</v>
      </c>
      <c r="K1142" t="str">
        <f>VLOOKUP(I1142,CountryGeoLoc[],4)</f>
        <v>105.318756</v>
      </c>
    </row>
    <row r="1143" spans="1:11" x14ac:dyDescent="0.3">
      <c r="A1143" t="s">
        <v>3539</v>
      </c>
      <c r="B1143" t="s">
        <v>8</v>
      </c>
      <c r="C1143" t="s">
        <v>9</v>
      </c>
      <c r="D1143" t="s">
        <v>995</v>
      </c>
      <c r="E1143" t="s">
        <v>3540</v>
      </c>
      <c r="F1143" t="s">
        <v>3541</v>
      </c>
      <c r="G1143" s="2" t="str">
        <f t="shared" si="17"/>
        <v>1970</v>
      </c>
      <c r="H1143" t="s">
        <v>3442</v>
      </c>
      <c r="I1143" t="str">
        <f>VLOOKUP(RawData!H1143,PadCountry[],2)</f>
        <v>Russia</v>
      </c>
      <c r="J1143" t="str">
        <f>VLOOKUP(I1143,CountryGeoLoc[],3)</f>
        <v>61.52401</v>
      </c>
      <c r="K1143" t="str">
        <f>VLOOKUP(I1143,CountryGeoLoc[],4)</f>
        <v>105.318756</v>
      </c>
    </row>
    <row r="1144" spans="1:11" x14ac:dyDescent="0.3">
      <c r="A1144" t="s">
        <v>3542</v>
      </c>
      <c r="B1144" t="s">
        <v>8</v>
      </c>
      <c r="C1144" t="s">
        <v>9</v>
      </c>
      <c r="D1144" t="s">
        <v>2391</v>
      </c>
      <c r="E1144" t="s">
        <v>3543</v>
      </c>
      <c r="F1144" t="s">
        <v>3544</v>
      </c>
      <c r="G1144" s="2" t="str">
        <f t="shared" si="17"/>
        <v>1970</v>
      </c>
      <c r="H1144" t="s">
        <v>2394</v>
      </c>
      <c r="I1144" t="str">
        <f>VLOOKUP(RawData!H1144,PadCountry[],2)</f>
        <v>Russia</v>
      </c>
      <c r="J1144" t="str">
        <f>VLOOKUP(I1144,CountryGeoLoc[],3)</f>
        <v>61.52401</v>
      </c>
      <c r="K1144" t="str">
        <f>VLOOKUP(I1144,CountryGeoLoc[],4)</f>
        <v>105.318756</v>
      </c>
    </row>
    <row r="1145" spans="1:11" x14ac:dyDescent="0.3">
      <c r="A1145" t="s">
        <v>3545</v>
      </c>
      <c r="B1145" t="s">
        <v>8</v>
      </c>
      <c r="C1145" t="s">
        <v>117</v>
      </c>
      <c r="D1145" t="s">
        <v>2060</v>
      </c>
      <c r="E1145" t="s">
        <v>3546</v>
      </c>
      <c r="F1145" t="s">
        <v>3547</v>
      </c>
      <c r="G1145" s="2" t="str">
        <f t="shared" si="17"/>
        <v>1970</v>
      </c>
      <c r="H1145" t="s">
        <v>422</v>
      </c>
      <c r="I1145" t="str">
        <f>VLOOKUP(RawData!H1145,PadCountry[],2)</f>
        <v>United States</v>
      </c>
      <c r="J1145" t="str">
        <f>VLOOKUP(I1145,CountryGeoLoc[],3)</f>
        <v>37.09024</v>
      </c>
      <c r="K1145" t="str">
        <f>VLOOKUP(I1145,CountryGeoLoc[],4)</f>
        <v>-95.712891</v>
      </c>
    </row>
    <row r="1146" spans="1:11" x14ac:dyDescent="0.3">
      <c r="A1146" t="s">
        <v>3548</v>
      </c>
      <c r="B1146" t="s">
        <v>8</v>
      </c>
      <c r="C1146" t="s">
        <v>9</v>
      </c>
      <c r="D1146" t="s">
        <v>995</v>
      </c>
      <c r="E1146" t="s">
        <v>3549</v>
      </c>
      <c r="F1146" t="s">
        <v>3550</v>
      </c>
      <c r="G1146" s="2" t="str">
        <f t="shared" si="17"/>
        <v>1970</v>
      </c>
      <c r="H1146" t="s">
        <v>987</v>
      </c>
      <c r="I1146" t="str">
        <f>VLOOKUP(RawData!H1146,PadCountry[],2)</f>
        <v>Kazakhstan</v>
      </c>
      <c r="J1146" t="str">
        <f>VLOOKUP(I1146,CountryGeoLoc[],3)</f>
        <v>48.019573</v>
      </c>
      <c r="K1146" t="str">
        <f>VLOOKUP(I1146,CountryGeoLoc[],4)</f>
        <v>66.923684</v>
      </c>
    </row>
    <row r="1147" spans="1:11" x14ac:dyDescent="0.3">
      <c r="A1147" t="s">
        <v>3551</v>
      </c>
      <c r="B1147" t="s">
        <v>8</v>
      </c>
      <c r="C1147" t="s">
        <v>117</v>
      </c>
      <c r="D1147" t="s">
        <v>1552</v>
      </c>
      <c r="E1147" t="s">
        <v>3552</v>
      </c>
      <c r="F1147" t="s">
        <v>3553</v>
      </c>
      <c r="G1147" s="2" t="str">
        <f t="shared" si="17"/>
        <v>1970</v>
      </c>
      <c r="H1147" t="s">
        <v>1555</v>
      </c>
      <c r="I1147" t="str">
        <f>VLOOKUP(RawData!H1147,PadCountry[],2)</f>
        <v>United States</v>
      </c>
      <c r="J1147" t="str">
        <f>VLOOKUP(I1147,CountryGeoLoc[],3)</f>
        <v>37.09024</v>
      </c>
      <c r="K1147" t="str">
        <f>VLOOKUP(I1147,CountryGeoLoc[],4)</f>
        <v>-95.712891</v>
      </c>
    </row>
    <row r="1148" spans="1:11" x14ac:dyDescent="0.3">
      <c r="A1148" t="s">
        <v>3554</v>
      </c>
      <c r="B1148" t="s">
        <v>8</v>
      </c>
      <c r="C1148" t="s">
        <v>9</v>
      </c>
      <c r="D1148" t="s">
        <v>2391</v>
      </c>
      <c r="E1148" t="s">
        <v>3555</v>
      </c>
      <c r="F1148" t="s">
        <v>3556</v>
      </c>
      <c r="G1148" s="2" t="str">
        <f t="shared" si="17"/>
        <v>1970</v>
      </c>
      <c r="H1148" t="s">
        <v>2394</v>
      </c>
      <c r="I1148" t="str">
        <f>VLOOKUP(RawData!H1148,PadCountry[],2)</f>
        <v>Russia</v>
      </c>
      <c r="J1148" t="str">
        <f>VLOOKUP(I1148,CountryGeoLoc[],3)</f>
        <v>61.52401</v>
      </c>
      <c r="K1148" t="str">
        <f>VLOOKUP(I1148,CountryGeoLoc[],4)</f>
        <v>105.318756</v>
      </c>
    </row>
    <row r="1149" spans="1:11" x14ac:dyDescent="0.3">
      <c r="A1149" t="s">
        <v>3557</v>
      </c>
      <c r="B1149" t="s">
        <v>8</v>
      </c>
      <c r="C1149" t="s">
        <v>100</v>
      </c>
      <c r="D1149" t="s">
        <v>2626</v>
      </c>
      <c r="E1149" t="s">
        <v>3558</v>
      </c>
      <c r="F1149" t="s">
        <v>3559</v>
      </c>
      <c r="G1149" s="2" t="str">
        <f t="shared" si="17"/>
        <v>1970</v>
      </c>
      <c r="H1149" t="s">
        <v>2629</v>
      </c>
      <c r="I1149" t="str">
        <f>VLOOKUP(RawData!H1149,PadCountry[],2)</f>
        <v>United States</v>
      </c>
      <c r="J1149" t="str">
        <f>VLOOKUP(I1149,CountryGeoLoc[],3)</f>
        <v>37.09024</v>
      </c>
      <c r="K1149" t="str">
        <f>VLOOKUP(I1149,CountryGeoLoc[],4)</f>
        <v>-95.712891</v>
      </c>
    </row>
    <row r="1150" spans="1:11" x14ac:dyDescent="0.3">
      <c r="A1150" t="s">
        <v>3560</v>
      </c>
      <c r="B1150" t="s">
        <v>8</v>
      </c>
      <c r="C1150" t="s">
        <v>9</v>
      </c>
      <c r="D1150" t="s">
        <v>995</v>
      </c>
      <c r="E1150" t="s">
        <v>3561</v>
      </c>
      <c r="F1150" t="s">
        <v>3562</v>
      </c>
      <c r="G1150" s="2" t="str">
        <f t="shared" si="17"/>
        <v>1970</v>
      </c>
      <c r="H1150" t="s">
        <v>1882</v>
      </c>
      <c r="I1150" t="str">
        <f>VLOOKUP(RawData!H1150,PadCountry[],2)</f>
        <v>Russia</v>
      </c>
      <c r="J1150" t="str">
        <f>VLOOKUP(I1150,CountryGeoLoc[],3)</f>
        <v>61.52401</v>
      </c>
      <c r="K1150" t="str">
        <f>VLOOKUP(I1150,CountryGeoLoc[],4)</f>
        <v>105.318756</v>
      </c>
    </row>
    <row r="1151" spans="1:11" x14ac:dyDescent="0.3">
      <c r="A1151" t="s">
        <v>3563</v>
      </c>
      <c r="B1151" t="s">
        <v>8</v>
      </c>
      <c r="C1151" t="s">
        <v>117</v>
      </c>
      <c r="D1151" t="s">
        <v>3337</v>
      </c>
      <c r="E1151" t="s">
        <v>3564</v>
      </c>
      <c r="F1151" t="s">
        <v>3565</v>
      </c>
      <c r="G1151" s="2" t="str">
        <f t="shared" si="17"/>
        <v>1970</v>
      </c>
      <c r="H1151" t="s">
        <v>914</v>
      </c>
      <c r="I1151" t="str">
        <f>VLOOKUP(RawData!H1151,PadCountry[],2)</f>
        <v>United States</v>
      </c>
      <c r="J1151" t="str">
        <f>VLOOKUP(I1151,CountryGeoLoc[],3)</f>
        <v>37.09024</v>
      </c>
      <c r="K1151" t="str">
        <f>VLOOKUP(I1151,CountryGeoLoc[],4)</f>
        <v>-95.712891</v>
      </c>
    </row>
    <row r="1152" spans="1:11" x14ac:dyDescent="0.3">
      <c r="A1152" t="s">
        <v>3566</v>
      </c>
      <c r="B1152" t="s">
        <v>8</v>
      </c>
      <c r="C1152" t="s">
        <v>117</v>
      </c>
      <c r="D1152" t="s">
        <v>2953</v>
      </c>
      <c r="E1152" t="s">
        <v>3567</v>
      </c>
      <c r="F1152" t="s">
        <v>3568</v>
      </c>
      <c r="G1152" s="2" t="str">
        <f t="shared" si="17"/>
        <v>1970</v>
      </c>
      <c r="H1152" t="s">
        <v>63</v>
      </c>
      <c r="I1152" t="str">
        <f>VLOOKUP(RawData!H1152,PadCountry[],2)</f>
        <v>United States</v>
      </c>
      <c r="J1152" t="str">
        <f>VLOOKUP(I1152,CountryGeoLoc[],3)</f>
        <v>37.09024</v>
      </c>
      <c r="K1152" t="str">
        <f>VLOOKUP(I1152,CountryGeoLoc[],4)</f>
        <v>-95.712891</v>
      </c>
    </row>
    <row r="1153" spans="1:11" x14ac:dyDescent="0.3">
      <c r="A1153" t="s">
        <v>3569</v>
      </c>
      <c r="B1153" t="s">
        <v>8</v>
      </c>
      <c r="C1153" t="s">
        <v>9</v>
      </c>
      <c r="D1153" t="s">
        <v>1695</v>
      </c>
      <c r="E1153" t="s">
        <v>3570</v>
      </c>
      <c r="F1153" t="s">
        <v>3571</v>
      </c>
      <c r="G1153" s="2" t="str">
        <f t="shared" si="17"/>
        <v>1970</v>
      </c>
      <c r="H1153" t="s">
        <v>2313</v>
      </c>
      <c r="I1153" t="str">
        <f>VLOOKUP(RawData!H1153,PadCountry[],2)</f>
        <v>Russia</v>
      </c>
      <c r="J1153" t="str">
        <f>VLOOKUP(I1153,CountryGeoLoc[],3)</f>
        <v>61.52401</v>
      </c>
      <c r="K1153" t="str">
        <f>VLOOKUP(I1153,CountryGeoLoc[],4)</f>
        <v>105.318756</v>
      </c>
    </row>
    <row r="1154" spans="1:11" x14ac:dyDescent="0.3">
      <c r="A1154" t="s">
        <v>3572</v>
      </c>
      <c r="B1154" t="s">
        <v>8</v>
      </c>
      <c r="C1154" t="s">
        <v>3573</v>
      </c>
      <c r="D1154" t="s">
        <v>3574</v>
      </c>
      <c r="E1154" t="s">
        <v>357</v>
      </c>
      <c r="F1154" t="s">
        <v>3575</v>
      </c>
      <c r="G1154" s="2" t="str">
        <f t="shared" si="17"/>
        <v>1970</v>
      </c>
      <c r="H1154" t="s">
        <v>3576</v>
      </c>
      <c r="I1154" t="str">
        <f>VLOOKUP(RawData!H1154,PadCountry[],2)</f>
        <v>China</v>
      </c>
      <c r="J1154" t="str">
        <f>VLOOKUP(I1154,CountryGeoLoc[],3)</f>
        <v>35.86166</v>
      </c>
      <c r="K1154" t="str">
        <f>VLOOKUP(I1154,CountryGeoLoc[],4)</f>
        <v>104.195397</v>
      </c>
    </row>
    <row r="1155" spans="1:11" x14ac:dyDescent="0.3">
      <c r="A1155" t="s">
        <v>3577</v>
      </c>
      <c r="B1155" t="s">
        <v>8</v>
      </c>
      <c r="C1155" t="s">
        <v>9</v>
      </c>
      <c r="D1155" t="s">
        <v>1695</v>
      </c>
      <c r="E1155" t="s">
        <v>3578</v>
      </c>
      <c r="F1155" t="s">
        <v>3579</v>
      </c>
      <c r="G1155" s="2" t="str">
        <f t="shared" ref="G1155:G1218" si="18">MID(F1155,7,4)</f>
        <v>1970</v>
      </c>
      <c r="H1155" t="s">
        <v>2678</v>
      </c>
      <c r="I1155" t="str">
        <f>VLOOKUP(RawData!H1155,PadCountry[],2)</f>
        <v>Russia</v>
      </c>
      <c r="J1155" t="str">
        <f>VLOOKUP(I1155,CountryGeoLoc[],3)</f>
        <v>61.52401</v>
      </c>
      <c r="K1155" t="str">
        <f>VLOOKUP(I1155,CountryGeoLoc[],4)</f>
        <v>105.318756</v>
      </c>
    </row>
    <row r="1156" spans="1:11" x14ac:dyDescent="0.3">
      <c r="A1156" t="s">
        <v>3580</v>
      </c>
      <c r="B1156" t="s">
        <v>8</v>
      </c>
      <c r="C1156" t="s">
        <v>9</v>
      </c>
      <c r="D1156" t="s">
        <v>2391</v>
      </c>
      <c r="E1156" t="s">
        <v>3581</v>
      </c>
      <c r="F1156" t="s">
        <v>3582</v>
      </c>
      <c r="G1156" s="2" t="str">
        <f t="shared" si="18"/>
        <v>1970</v>
      </c>
      <c r="H1156" t="s">
        <v>2394</v>
      </c>
      <c r="I1156" t="str">
        <f>VLOOKUP(RawData!H1156,PadCountry[],2)</f>
        <v>Russia</v>
      </c>
      <c r="J1156" t="str">
        <f>VLOOKUP(I1156,CountryGeoLoc[],3)</f>
        <v>61.52401</v>
      </c>
      <c r="K1156" t="str">
        <f>VLOOKUP(I1156,CountryGeoLoc[],4)</f>
        <v>105.318756</v>
      </c>
    </row>
    <row r="1157" spans="1:11" x14ac:dyDescent="0.3">
      <c r="A1157" t="s">
        <v>3583</v>
      </c>
      <c r="B1157" t="s">
        <v>8</v>
      </c>
      <c r="C1157" t="s">
        <v>9</v>
      </c>
      <c r="D1157" t="s">
        <v>1243</v>
      </c>
      <c r="E1157" t="s">
        <v>3584</v>
      </c>
      <c r="F1157" t="s">
        <v>3585</v>
      </c>
      <c r="G1157" s="2" t="str">
        <f t="shared" si="18"/>
        <v>1970</v>
      </c>
      <c r="H1157" t="s">
        <v>1882</v>
      </c>
      <c r="I1157" t="str">
        <f>VLOOKUP(RawData!H1157,PadCountry[],2)</f>
        <v>Russia</v>
      </c>
      <c r="J1157" t="str">
        <f>VLOOKUP(I1157,CountryGeoLoc[],3)</f>
        <v>61.52401</v>
      </c>
      <c r="K1157" t="str">
        <f>VLOOKUP(I1157,CountryGeoLoc[],4)</f>
        <v>105.318756</v>
      </c>
    </row>
    <row r="1158" spans="1:11" x14ac:dyDescent="0.3">
      <c r="A1158" t="s">
        <v>3586</v>
      </c>
      <c r="B1158" t="s">
        <v>8</v>
      </c>
      <c r="C1158" t="s">
        <v>9</v>
      </c>
      <c r="D1158" t="s">
        <v>995</v>
      </c>
      <c r="E1158" t="s">
        <v>3587</v>
      </c>
      <c r="F1158" t="s">
        <v>3588</v>
      </c>
      <c r="G1158" s="2" t="str">
        <f t="shared" si="18"/>
        <v>1970</v>
      </c>
      <c r="H1158" t="s">
        <v>1882</v>
      </c>
      <c r="I1158" t="str">
        <f>VLOOKUP(RawData!H1158,PadCountry[],2)</f>
        <v>Russia</v>
      </c>
      <c r="J1158" t="str">
        <f>VLOOKUP(I1158,CountryGeoLoc[],3)</f>
        <v>61.52401</v>
      </c>
      <c r="K1158" t="str">
        <f>VLOOKUP(I1158,CountryGeoLoc[],4)</f>
        <v>105.318756</v>
      </c>
    </row>
    <row r="1159" spans="1:11" x14ac:dyDescent="0.3">
      <c r="A1159" t="s">
        <v>3589</v>
      </c>
      <c r="B1159" t="s">
        <v>8</v>
      </c>
      <c r="C1159" t="s">
        <v>9</v>
      </c>
      <c r="D1159" t="s">
        <v>995</v>
      </c>
      <c r="E1159" t="s">
        <v>3590</v>
      </c>
      <c r="F1159" t="s">
        <v>3591</v>
      </c>
      <c r="G1159" s="2" t="str">
        <f t="shared" si="18"/>
        <v>1970</v>
      </c>
      <c r="H1159" t="s">
        <v>987</v>
      </c>
      <c r="I1159" t="str">
        <f>VLOOKUP(RawData!H1159,PadCountry[],2)</f>
        <v>Kazakhstan</v>
      </c>
      <c r="J1159" t="str">
        <f>VLOOKUP(I1159,CountryGeoLoc[],3)</f>
        <v>48.019573</v>
      </c>
      <c r="K1159" t="str">
        <f>VLOOKUP(I1159,CountryGeoLoc[],4)</f>
        <v>66.923684</v>
      </c>
    </row>
    <row r="1160" spans="1:11" x14ac:dyDescent="0.3">
      <c r="A1160" t="s">
        <v>3592</v>
      </c>
      <c r="B1160" t="s">
        <v>8</v>
      </c>
      <c r="C1160" t="s">
        <v>117</v>
      </c>
      <c r="D1160" t="s">
        <v>3256</v>
      </c>
      <c r="E1160" t="s">
        <v>3593</v>
      </c>
      <c r="F1160" t="s">
        <v>3594</v>
      </c>
      <c r="G1160" s="2" t="str">
        <f t="shared" si="18"/>
        <v>1970</v>
      </c>
      <c r="H1160" t="s">
        <v>303</v>
      </c>
      <c r="I1160" t="str">
        <f>VLOOKUP(RawData!H1160,PadCountry[],2)</f>
        <v>United States</v>
      </c>
      <c r="J1160" t="str">
        <f>VLOOKUP(I1160,CountryGeoLoc[],3)</f>
        <v>37.09024</v>
      </c>
      <c r="K1160" t="str">
        <f>VLOOKUP(I1160,CountryGeoLoc[],4)</f>
        <v>-95.712891</v>
      </c>
    </row>
    <row r="1161" spans="1:11" x14ac:dyDescent="0.3">
      <c r="A1161" t="s">
        <v>3595</v>
      </c>
      <c r="B1161" t="s">
        <v>18</v>
      </c>
      <c r="C1161" t="s">
        <v>9</v>
      </c>
      <c r="D1161" t="s">
        <v>1695</v>
      </c>
      <c r="E1161" t="s">
        <v>3596</v>
      </c>
      <c r="F1161" t="s">
        <v>3597</v>
      </c>
      <c r="G1161" s="2" t="str">
        <f t="shared" si="18"/>
        <v>1970</v>
      </c>
      <c r="H1161" t="s">
        <v>2313</v>
      </c>
      <c r="I1161" t="str">
        <f>VLOOKUP(RawData!H1161,PadCountry[],2)</f>
        <v>Russia</v>
      </c>
      <c r="J1161" t="str">
        <f>VLOOKUP(I1161,CountryGeoLoc[],3)</f>
        <v>61.52401</v>
      </c>
      <c r="K1161" t="str">
        <f>VLOOKUP(I1161,CountryGeoLoc[],4)</f>
        <v>105.318756</v>
      </c>
    </row>
    <row r="1162" spans="1:11" x14ac:dyDescent="0.3">
      <c r="A1162" t="s">
        <v>3598</v>
      </c>
      <c r="B1162" t="s">
        <v>8</v>
      </c>
      <c r="C1162" t="s">
        <v>9</v>
      </c>
      <c r="D1162" t="s">
        <v>2191</v>
      </c>
      <c r="E1162" t="s">
        <v>3599</v>
      </c>
      <c r="F1162" t="s">
        <v>3600</v>
      </c>
      <c r="G1162" s="2" t="str">
        <f t="shared" si="18"/>
        <v>1970</v>
      </c>
      <c r="H1162" t="s">
        <v>987</v>
      </c>
      <c r="I1162" t="str">
        <f>VLOOKUP(RawData!H1162,PadCountry[],2)</f>
        <v>Kazakhstan</v>
      </c>
      <c r="J1162" t="str">
        <f>VLOOKUP(I1162,CountryGeoLoc[],3)</f>
        <v>48.019573</v>
      </c>
      <c r="K1162" t="str">
        <f>VLOOKUP(I1162,CountryGeoLoc[],4)</f>
        <v>66.923684</v>
      </c>
    </row>
    <row r="1163" spans="1:11" x14ac:dyDescent="0.3">
      <c r="A1163" t="s">
        <v>3601</v>
      </c>
      <c r="B1163" t="s">
        <v>8</v>
      </c>
      <c r="C1163" t="s">
        <v>9</v>
      </c>
      <c r="D1163" t="s">
        <v>995</v>
      </c>
      <c r="E1163" t="s">
        <v>3602</v>
      </c>
      <c r="F1163" t="s">
        <v>3603</v>
      </c>
      <c r="G1163" s="2" t="str">
        <f t="shared" si="18"/>
        <v>1970</v>
      </c>
      <c r="H1163" t="s">
        <v>987</v>
      </c>
      <c r="I1163" t="str">
        <f>VLOOKUP(RawData!H1163,PadCountry[],2)</f>
        <v>Kazakhstan</v>
      </c>
      <c r="J1163" t="str">
        <f>VLOOKUP(I1163,CountryGeoLoc[],3)</f>
        <v>48.019573</v>
      </c>
      <c r="K1163" t="str">
        <f>VLOOKUP(I1163,CountryGeoLoc[],4)</f>
        <v>66.923684</v>
      </c>
    </row>
    <row r="1164" spans="1:11" x14ac:dyDescent="0.3">
      <c r="A1164" t="s">
        <v>3604</v>
      </c>
      <c r="B1164" t="s">
        <v>18</v>
      </c>
      <c r="C1164" t="s">
        <v>3036</v>
      </c>
      <c r="D1164" t="s">
        <v>3037</v>
      </c>
      <c r="E1164" t="s">
        <v>3605</v>
      </c>
      <c r="F1164" t="s">
        <v>3606</v>
      </c>
      <c r="G1164" s="2" t="str">
        <f t="shared" si="18"/>
        <v>1970</v>
      </c>
      <c r="H1164" t="s">
        <v>3040</v>
      </c>
      <c r="I1164" t="str">
        <f>VLOOKUP(RawData!H1164,PadCountry[],2)</f>
        <v>Australia</v>
      </c>
      <c r="J1164" t="str">
        <f>VLOOKUP(I1164,CountryGeoLoc[],3)</f>
        <v>-25.274398</v>
      </c>
      <c r="K1164" t="str">
        <f>VLOOKUP(I1164,CountryGeoLoc[],4)</f>
        <v>133.775136</v>
      </c>
    </row>
    <row r="1165" spans="1:11" x14ac:dyDescent="0.3">
      <c r="A1165" t="s">
        <v>3607</v>
      </c>
      <c r="B1165" t="s">
        <v>8</v>
      </c>
      <c r="C1165" t="s">
        <v>9</v>
      </c>
      <c r="D1165" t="s">
        <v>1695</v>
      </c>
      <c r="E1165" t="s">
        <v>3608</v>
      </c>
      <c r="F1165" t="s">
        <v>3609</v>
      </c>
      <c r="G1165" s="2" t="str">
        <f t="shared" si="18"/>
        <v>1970</v>
      </c>
      <c r="H1165" t="s">
        <v>2678</v>
      </c>
      <c r="I1165" t="str">
        <f>VLOOKUP(RawData!H1165,PadCountry[],2)</f>
        <v>Russia</v>
      </c>
      <c r="J1165" t="str">
        <f>VLOOKUP(I1165,CountryGeoLoc[],3)</f>
        <v>61.52401</v>
      </c>
      <c r="K1165" t="str">
        <f>VLOOKUP(I1165,CountryGeoLoc[],4)</f>
        <v>105.318756</v>
      </c>
    </row>
    <row r="1166" spans="1:11" x14ac:dyDescent="0.3">
      <c r="A1166" t="s">
        <v>3610</v>
      </c>
      <c r="B1166" t="s">
        <v>8</v>
      </c>
      <c r="C1166" t="s">
        <v>9</v>
      </c>
      <c r="D1166" t="s">
        <v>1695</v>
      </c>
      <c r="E1166" t="s">
        <v>3611</v>
      </c>
      <c r="F1166" t="s">
        <v>3612</v>
      </c>
      <c r="G1166" s="2" t="str">
        <f t="shared" si="18"/>
        <v>1970</v>
      </c>
      <c r="H1166" t="s">
        <v>2313</v>
      </c>
      <c r="I1166" t="str">
        <f>VLOOKUP(RawData!H1166,PadCountry[],2)</f>
        <v>Russia</v>
      </c>
      <c r="J1166" t="str">
        <f>VLOOKUP(I1166,CountryGeoLoc[],3)</f>
        <v>61.52401</v>
      </c>
      <c r="K1166" t="str">
        <f>VLOOKUP(I1166,CountryGeoLoc[],4)</f>
        <v>105.318756</v>
      </c>
    </row>
    <row r="1167" spans="1:11" x14ac:dyDescent="0.3">
      <c r="A1167" t="s">
        <v>3613</v>
      </c>
      <c r="B1167" t="s">
        <v>8</v>
      </c>
      <c r="C1167" t="s">
        <v>9</v>
      </c>
      <c r="D1167" t="s">
        <v>995</v>
      </c>
      <c r="E1167" t="s">
        <v>3614</v>
      </c>
      <c r="F1167" t="s">
        <v>3615</v>
      </c>
      <c r="G1167" s="2" t="str">
        <f t="shared" si="18"/>
        <v>1970</v>
      </c>
      <c r="H1167" t="s">
        <v>3442</v>
      </c>
      <c r="I1167" t="str">
        <f>VLOOKUP(RawData!H1167,PadCountry[],2)</f>
        <v>Russia</v>
      </c>
      <c r="J1167" t="str">
        <f>VLOOKUP(I1167,CountryGeoLoc[],3)</f>
        <v>61.52401</v>
      </c>
      <c r="K1167" t="str">
        <f>VLOOKUP(I1167,CountryGeoLoc[],4)</f>
        <v>105.318756</v>
      </c>
    </row>
    <row r="1168" spans="1:11" x14ac:dyDescent="0.3">
      <c r="A1168" t="s">
        <v>3616</v>
      </c>
      <c r="B1168" t="s">
        <v>8</v>
      </c>
      <c r="C1168" t="s">
        <v>117</v>
      </c>
      <c r="D1168" t="s">
        <v>2724</v>
      </c>
      <c r="E1168" t="s">
        <v>3617</v>
      </c>
      <c r="F1168" t="s">
        <v>3618</v>
      </c>
      <c r="G1168" s="2" t="str">
        <f t="shared" si="18"/>
        <v>1970</v>
      </c>
      <c r="H1168" t="s">
        <v>970</v>
      </c>
      <c r="I1168" t="str">
        <f>VLOOKUP(RawData!H1168,PadCountry[],2)</f>
        <v>United States</v>
      </c>
      <c r="J1168" t="str">
        <f>VLOOKUP(I1168,CountryGeoLoc[],3)</f>
        <v>37.09024</v>
      </c>
      <c r="K1168" t="str">
        <f>VLOOKUP(I1168,CountryGeoLoc[],4)</f>
        <v>-95.712891</v>
      </c>
    </row>
    <row r="1169" spans="1:11" x14ac:dyDescent="0.3">
      <c r="A1169" t="s">
        <v>3619</v>
      </c>
      <c r="B1169" t="s">
        <v>8</v>
      </c>
      <c r="C1169" t="s">
        <v>9</v>
      </c>
      <c r="D1169" t="s">
        <v>1243</v>
      </c>
      <c r="E1169" t="s">
        <v>3620</v>
      </c>
      <c r="F1169" t="s">
        <v>3621</v>
      </c>
      <c r="G1169" s="2" t="str">
        <f t="shared" si="18"/>
        <v>1970</v>
      </c>
      <c r="H1169" t="s">
        <v>1882</v>
      </c>
      <c r="I1169" t="str">
        <f>VLOOKUP(RawData!H1169,PadCountry[],2)</f>
        <v>Russia</v>
      </c>
      <c r="J1169" t="str">
        <f>VLOOKUP(I1169,CountryGeoLoc[],3)</f>
        <v>61.52401</v>
      </c>
      <c r="K1169" t="str">
        <f>VLOOKUP(I1169,CountryGeoLoc[],4)</f>
        <v>105.318756</v>
      </c>
    </row>
    <row r="1170" spans="1:11" x14ac:dyDescent="0.3">
      <c r="A1170" t="s">
        <v>3622</v>
      </c>
      <c r="B1170" t="s">
        <v>8</v>
      </c>
      <c r="C1170" t="s">
        <v>117</v>
      </c>
      <c r="D1170" t="s">
        <v>3337</v>
      </c>
      <c r="E1170" t="s">
        <v>3623</v>
      </c>
      <c r="F1170" t="s">
        <v>3624</v>
      </c>
      <c r="G1170" s="2" t="str">
        <f t="shared" si="18"/>
        <v>1970</v>
      </c>
      <c r="H1170" t="s">
        <v>914</v>
      </c>
      <c r="I1170" t="str">
        <f>VLOOKUP(RawData!H1170,PadCountry[],2)</f>
        <v>United States</v>
      </c>
      <c r="J1170" t="str">
        <f>VLOOKUP(I1170,CountryGeoLoc[],3)</f>
        <v>37.09024</v>
      </c>
      <c r="K1170" t="str">
        <f>VLOOKUP(I1170,CountryGeoLoc[],4)</f>
        <v>-95.712891</v>
      </c>
    </row>
    <row r="1171" spans="1:11" x14ac:dyDescent="0.3">
      <c r="A1171" t="s">
        <v>3625</v>
      </c>
      <c r="B1171" t="s">
        <v>8</v>
      </c>
      <c r="C1171" t="s">
        <v>9</v>
      </c>
      <c r="D1171" t="s">
        <v>1670</v>
      </c>
      <c r="E1171" t="s">
        <v>3626</v>
      </c>
      <c r="F1171" t="s">
        <v>3627</v>
      </c>
      <c r="G1171" s="2" t="str">
        <f t="shared" si="18"/>
        <v>1970</v>
      </c>
      <c r="H1171" t="s">
        <v>3442</v>
      </c>
      <c r="I1171" t="str">
        <f>VLOOKUP(RawData!H1171,PadCountry[],2)</f>
        <v>Russia</v>
      </c>
      <c r="J1171" t="str">
        <f>VLOOKUP(I1171,CountryGeoLoc[],3)</f>
        <v>61.52401</v>
      </c>
      <c r="K1171" t="str">
        <f>VLOOKUP(I1171,CountryGeoLoc[],4)</f>
        <v>105.318756</v>
      </c>
    </row>
    <row r="1172" spans="1:11" x14ac:dyDescent="0.3">
      <c r="A1172" t="s">
        <v>3628</v>
      </c>
      <c r="B1172" t="s">
        <v>8</v>
      </c>
      <c r="C1172" t="s">
        <v>9</v>
      </c>
      <c r="D1172" t="s">
        <v>995</v>
      </c>
      <c r="E1172" t="s">
        <v>3629</v>
      </c>
      <c r="F1172" t="s">
        <v>3630</v>
      </c>
      <c r="G1172" s="2" t="str">
        <f t="shared" si="18"/>
        <v>1970</v>
      </c>
      <c r="H1172" t="s">
        <v>987</v>
      </c>
      <c r="I1172" t="str">
        <f>VLOOKUP(RawData!H1172,PadCountry[],2)</f>
        <v>Kazakhstan</v>
      </c>
      <c r="J1172" t="str">
        <f>VLOOKUP(I1172,CountryGeoLoc[],3)</f>
        <v>48.019573</v>
      </c>
      <c r="K1172" t="str">
        <f>VLOOKUP(I1172,CountryGeoLoc[],4)</f>
        <v>66.923684</v>
      </c>
    </row>
    <row r="1173" spans="1:11" x14ac:dyDescent="0.3">
      <c r="A1173" t="s">
        <v>3631</v>
      </c>
      <c r="B1173" t="s">
        <v>8</v>
      </c>
      <c r="C1173" t="s">
        <v>9</v>
      </c>
      <c r="D1173" t="s">
        <v>1695</v>
      </c>
      <c r="E1173" t="s">
        <v>3632</v>
      </c>
      <c r="F1173" t="s">
        <v>3633</v>
      </c>
      <c r="G1173" s="2" t="str">
        <f t="shared" si="18"/>
        <v>1970</v>
      </c>
      <c r="H1173" t="s">
        <v>2313</v>
      </c>
      <c r="I1173" t="str">
        <f>VLOOKUP(RawData!H1173,PadCountry[],2)</f>
        <v>Russia</v>
      </c>
      <c r="J1173" t="str">
        <f>VLOOKUP(I1173,CountryGeoLoc[],3)</f>
        <v>61.52401</v>
      </c>
      <c r="K1173" t="str">
        <f>VLOOKUP(I1173,CountryGeoLoc[],4)</f>
        <v>105.318756</v>
      </c>
    </row>
    <row r="1174" spans="1:11" x14ac:dyDescent="0.3">
      <c r="A1174" t="s">
        <v>3634</v>
      </c>
      <c r="B1174" t="s">
        <v>18</v>
      </c>
      <c r="C1174" t="s">
        <v>9</v>
      </c>
      <c r="D1174" t="s">
        <v>2391</v>
      </c>
      <c r="E1174" t="s">
        <v>3635</v>
      </c>
      <c r="F1174" t="s">
        <v>3636</v>
      </c>
      <c r="G1174" s="2" t="str">
        <f t="shared" si="18"/>
        <v>1970</v>
      </c>
      <c r="H1174" t="s">
        <v>3399</v>
      </c>
      <c r="I1174" t="str">
        <f>VLOOKUP(RawData!H1174,PadCountry[],2)</f>
        <v>Russia</v>
      </c>
      <c r="J1174" t="str">
        <f>VLOOKUP(I1174,CountryGeoLoc[],3)</f>
        <v>61.52401</v>
      </c>
      <c r="K1174" t="str">
        <f>VLOOKUP(I1174,CountryGeoLoc[],4)</f>
        <v>105.318756</v>
      </c>
    </row>
    <row r="1175" spans="1:11" x14ac:dyDescent="0.3">
      <c r="A1175" t="s">
        <v>3637</v>
      </c>
      <c r="B1175" t="s">
        <v>8</v>
      </c>
      <c r="C1175" t="s">
        <v>9</v>
      </c>
      <c r="D1175" t="s">
        <v>995</v>
      </c>
      <c r="E1175" t="s">
        <v>3638</v>
      </c>
      <c r="F1175" t="s">
        <v>3639</v>
      </c>
      <c r="G1175" s="2" t="str">
        <f t="shared" si="18"/>
        <v>1970</v>
      </c>
      <c r="H1175" t="s">
        <v>987</v>
      </c>
      <c r="I1175" t="str">
        <f>VLOOKUP(RawData!H1175,PadCountry[],2)</f>
        <v>Kazakhstan</v>
      </c>
      <c r="J1175" t="str">
        <f>VLOOKUP(I1175,CountryGeoLoc[],3)</f>
        <v>48.019573</v>
      </c>
      <c r="K1175" t="str">
        <f>VLOOKUP(I1175,CountryGeoLoc[],4)</f>
        <v>66.923684</v>
      </c>
    </row>
    <row r="1176" spans="1:11" x14ac:dyDescent="0.3">
      <c r="A1176" t="s">
        <v>3640</v>
      </c>
      <c r="B1176" t="s">
        <v>8</v>
      </c>
      <c r="C1176" t="s">
        <v>9</v>
      </c>
      <c r="D1176" t="s">
        <v>995</v>
      </c>
      <c r="E1176" t="s">
        <v>3641</v>
      </c>
      <c r="F1176" t="s">
        <v>3642</v>
      </c>
      <c r="G1176" s="2" t="str">
        <f t="shared" si="18"/>
        <v>1970</v>
      </c>
      <c r="H1176" t="s">
        <v>1882</v>
      </c>
      <c r="I1176" t="str">
        <f>VLOOKUP(RawData!H1176,PadCountry[],2)</f>
        <v>Russia</v>
      </c>
      <c r="J1176" t="str">
        <f>VLOOKUP(I1176,CountryGeoLoc[],3)</f>
        <v>61.52401</v>
      </c>
      <c r="K1176" t="str">
        <f>VLOOKUP(I1176,CountryGeoLoc[],4)</f>
        <v>105.318756</v>
      </c>
    </row>
    <row r="1177" spans="1:11" x14ac:dyDescent="0.3">
      <c r="A1177" t="s">
        <v>3643</v>
      </c>
      <c r="B1177" t="s">
        <v>18</v>
      </c>
      <c r="C1177" t="s">
        <v>9</v>
      </c>
      <c r="D1177" t="s">
        <v>995</v>
      </c>
      <c r="E1177" t="s">
        <v>3644</v>
      </c>
      <c r="F1177" t="s">
        <v>3645</v>
      </c>
      <c r="G1177" s="2" t="str">
        <f t="shared" si="18"/>
        <v>1970</v>
      </c>
      <c r="H1177" t="s">
        <v>3442</v>
      </c>
      <c r="I1177" t="str">
        <f>VLOOKUP(RawData!H1177,PadCountry[],2)</f>
        <v>Russia</v>
      </c>
      <c r="J1177" t="str">
        <f>VLOOKUP(I1177,CountryGeoLoc[],3)</f>
        <v>61.52401</v>
      </c>
      <c r="K1177" t="str">
        <f>VLOOKUP(I1177,CountryGeoLoc[],4)</f>
        <v>105.318756</v>
      </c>
    </row>
    <row r="1178" spans="1:11" x14ac:dyDescent="0.3">
      <c r="A1178" t="s">
        <v>3646</v>
      </c>
      <c r="B1178" t="s">
        <v>8</v>
      </c>
      <c r="C1178" t="s">
        <v>117</v>
      </c>
      <c r="D1178" t="s">
        <v>3256</v>
      </c>
      <c r="E1178" t="s">
        <v>3647</v>
      </c>
      <c r="F1178" t="s">
        <v>3648</v>
      </c>
      <c r="G1178" s="2" t="str">
        <f t="shared" si="18"/>
        <v>1970</v>
      </c>
      <c r="H1178" t="s">
        <v>303</v>
      </c>
      <c r="I1178" t="str">
        <f>VLOOKUP(RawData!H1178,PadCountry[],2)</f>
        <v>United States</v>
      </c>
      <c r="J1178" t="str">
        <f>VLOOKUP(I1178,CountryGeoLoc[],3)</f>
        <v>37.09024</v>
      </c>
      <c r="K1178" t="str">
        <f>VLOOKUP(I1178,CountryGeoLoc[],4)</f>
        <v>-95.712891</v>
      </c>
    </row>
    <row r="1179" spans="1:11" x14ac:dyDescent="0.3">
      <c r="A1179" t="s">
        <v>3649</v>
      </c>
      <c r="B1179" t="s">
        <v>8</v>
      </c>
      <c r="C1179" t="s">
        <v>117</v>
      </c>
      <c r="D1179" t="s">
        <v>2953</v>
      </c>
      <c r="E1179" t="s">
        <v>3650</v>
      </c>
      <c r="F1179" t="s">
        <v>3651</v>
      </c>
      <c r="G1179" s="2" t="str">
        <f t="shared" si="18"/>
        <v>1970</v>
      </c>
      <c r="H1179" t="s">
        <v>63</v>
      </c>
      <c r="I1179" t="str">
        <f>VLOOKUP(RawData!H1179,PadCountry[],2)</f>
        <v>United States</v>
      </c>
      <c r="J1179" t="str">
        <f>VLOOKUP(I1179,CountryGeoLoc[],3)</f>
        <v>37.09024</v>
      </c>
      <c r="K1179" t="str">
        <f>VLOOKUP(I1179,CountryGeoLoc[],4)</f>
        <v>-95.712891</v>
      </c>
    </row>
    <row r="1180" spans="1:11" x14ac:dyDescent="0.3">
      <c r="A1180" t="s">
        <v>3652</v>
      </c>
      <c r="B1180" t="s">
        <v>8</v>
      </c>
      <c r="C1180" t="s">
        <v>9</v>
      </c>
      <c r="D1180" t="s">
        <v>1769</v>
      </c>
      <c r="E1180" t="s">
        <v>3653</v>
      </c>
      <c r="F1180" t="s">
        <v>3654</v>
      </c>
      <c r="G1180" s="2" t="str">
        <f t="shared" si="18"/>
        <v>1970</v>
      </c>
      <c r="H1180" t="s">
        <v>3353</v>
      </c>
      <c r="I1180" t="str">
        <f>VLOOKUP(RawData!H1180,PadCountry[],2)</f>
        <v>Kazakhstan</v>
      </c>
      <c r="J1180" t="str">
        <f>VLOOKUP(I1180,CountryGeoLoc[],3)</f>
        <v>48.019573</v>
      </c>
      <c r="K1180" t="str">
        <f>VLOOKUP(I1180,CountryGeoLoc[],4)</f>
        <v>66.923684</v>
      </c>
    </row>
    <row r="1181" spans="1:11" x14ac:dyDescent="0.3">
      <c r="A1181" t="s">
        <v>3655</v>
      </c>
      <c r="B1181" t="s">
        <v>8</v>
      </c>
      <c r="C1181" t="s">
        <v>9</v>
      </c>
      <c r="D1181" t="s">
        <v>1695</v>
      </c>
      <c r="E1181" t="s">
        <v>3656</v>
      </c>
      <c r="F1181" t="s">
        <v>3657</v>
      </c>
      <c r="G1181" s="2" t="str">
        <f t="shared" si="18"/>
        <v>1970</v>
      </c>
      <c r="H1181" t="s">
        <v>2678</v>
      </c>
      <c r="I1181" t="str">
        <f>VLOOKUP(RawData!H1181,PadCountry[],2)</f>
        <v>Russia</v>
      </c>
      <c r="J1181" t="str">
        <f>VLOOKUP(I1181,CountryGeoLoc[],3)</f>
        <v>61.52401</v>
      </c>
      <c r="K1181" t="str">
        <f>VLOOKUP(I1181,CountryGeoLoc[],4)</f>
        <v>105.318756</v>
      </c>
    </row>
    <row r="1182" spans="1:11" x14ac:dyDescent="0.3">
      <c r="A1182" t="s">
        <v>3658</v>
      </c>
      <c r="B1182" t="s">
        <v>8</v>
      </c>
      <c r="C1182" t="s">
        <v>9</v>
      </c>
      <c r="D1182" t="s">
        <v>995</v>
      </c>
      <c r="E1182" t="s">
        <v>3659</v>
      </c>
      <c r="F1182" t="s">
        <v>3660</v>
      </c>
      <c r="G1182" s="2" t="str">
        <f t="shared" si="18"/>
        <v>1970</v>
      </c>
      <c r="H1182" t="s">
        <v>3442</v>
      </c>
      <c r="I1182" t="str">
        <f>VLOOKUP(RawData!H1182,PadCountry[],2)</f>
        <v>Russia</v>
      </c>
      <c r="J1182" t="str">
        <f>VLOOKUP(I1182,CountryGeoLoc[],3)</f>
        <v>61.52401</v>
      </c>
      <c r="K1182" t="str">
        <f>VLOOKUP(I1182,CountryGeoLoc[],4)</f>
        <v>105.318756</v>
      </c>
    </row>
    <row r="1183" spans="1:11" x14ac:dyDescent="0.3">
      <c r="A1183" t="s">
        <v>3661</v>
      </c>
      <c r="B1183" t="s">
        <v>8</v>
      </c>
      <c r="C1183" t="s">
        <v>9</v>
      </c>
      <c r="D1183" t="s">
        <v>1695</v>
      </c>
      <c r="E1183" t="s">
        <v>3662</v>
      </c>
      <c r="F1183" t="s">
        <v>3663</v>
      </c>
      <c r="G1183" s="2" t="str">
        <f t="shared" si="18"/>
        <v>1970</v>
      </c>
      <c r="H1183" t="s">
        <v>2313</v>
      </c>
      <c r="I1183" t="str">
        <f>VLOOKUP(RawData!H1183,PadCountry[],2)</f>
        <v>Russia</v>
      </c>
      <c r="J1183" t="str">
        <f>VLOOKUP(I1183,CountryGeoLoc[],3)</f>
        <v>61.52401</v>
      </c>
      <c r="K1183" t="str">
        <f>VLOOKUP(I1183,CountryGeoLoc[],4)</f>
        <v>105.318756</v>
      </c>
    </row>
    <row r="1184" spans="1:11" x14ac:dyDescent="0.3">
      <c r="A1184" t="s">
        <v>3664</v>
      </c>
      <c r="B1184" t="s">
        <v>8</v>
      </c>
      <c r="C1184" t="s">
        <v>9</v>
      </c>
      <c r="D1184" t="s">
        <v>1670</v>
      </c>
      <c r="E1184" t="s">
        <v>3665</v>
      </c>
      <c r="F1184" t="s">
        <v>3666</v>
      </c>
      <c r="G1184" s="2" t="str">
        <f t="shared" si="18"/>
        <v>1970</v>
      </c>
      <c r="H1184" t="s">
        <v>987</v>
      </c>
      <c r="I1184" t="str">
        <f>VLOOKUP(RawData!H1184,PadCountry[],2)</f>
        <v>Kazakhstan</v>
      </c>
      <c r="J1184" t="str">
        <f>VLOOKUP(I1184,CountryGeoLoc[],3)</f>
        <v>48.019573</v>
      </c>
      <c r="K1184" t="str">
        <f>VLOOKUP(I1184,CountryGeoLoc[],4)</f>
        <v>66.923684</v>
      </c>
    </row>
    <row r="1185" spans="1:11" x14ac:dyDescent="0.3">
      <c r="A1185" t="s">
        <v>3667</v>
      </c>
      <c r="B1185" t="s">
        <v>8</v>
      </c>
      <c r="C1185" t="s">
        <v>117</v>
      </c>
      <c r="D1185" t="s">
        <v>3337</v>
      </c>
      <c r="E1185" t="s">
        <v>3668</v>
      </c>
      <c r="F1185" t="s">
        <v>3669</v>
      </c>
      <c r="G1185" s="2" t="str">
        <f t="shared" si="18"/>
        <v>1970</v>
      </c>
      <c r="H1185" t="s">
        <v>914</v>
      </c>
      <c r="I1185" t="str">
        <f>VLOOKUP(RawData!H1185,PadCountry[],2)</f>
        <v>United States</v>
      </c>
      <c r="J1185" t="str">
        <f>VLOOKUP(I1185,CountryGeoLoc[],3)</f>
        <v>37.09024</v>
      </c>
      <c r="K1185" t="str">
        <f>VLOOKUP(I1185,CountryGeoLoc[],4)</f>
        <v>-95.712891</v>
      </c>
    </row>
    <row r="1186" spans="1:11" x14ac:dyDescent="0.3">
      <c r="A1186" t="s">
        <v>3670</v>
      </c>
      <c r="B1186" t="s">
        <v>8</v>
      </c>
      <c r="C1186" t="s">
        <v>117</v>
      </c>
      <c r="D1186" t="s">
        <v>2953</v>
      </c>
      <c r="E1186" t="s">
        <v>3671</v>
      </c>
      <c r="F1186" t="s">
        <v>3672</v>
      </c>
      <c r="G1186" s="2" t="str">
        <f t="shared" si="18"/>
        <v>1970</v>
      </c>
      <c r="H1186" t="s">
        <v>63</v>
      </c>
      <c r="I1186" t="str">
        <f>VLOOKUP(RawData!H1186,PadCountry[],2)</f>
        <v>United States</v>
      </c>
      <c r="J1186" t="str">
        <f>VLOOKUP(I1186,CountryGeoLoc[],3)</f>
        <v>37.09024</v>
      </c>
      <c r="K1186" t="str">
        <f>VLOOKUP(I1186,CountryGeoLoc[],4)</f>
        <v>-95.712891</v>
      </c>
    </row>
    <row r="1187" spans="1:11" x14ac:dyDescent="0.3">
      <c r="A1187" t="s">
        <v>3673</v>
      </c>
      <c r="B1187" t="s">
        <v>8</v>
      </c>
      <c r="C1187" t="s">
        <v>9</v>
      </c>
      <c r="D1187" t="s">
        <v>1695</v>
      </c>
      <c r="E1187" t="s">
        <v>3674</v>
      </c>
      <c r="F1187" t="s">
        <v>3675</v>
      </c>
      <c r="G1187" s="2" t="str">
        <f t="shared" si="18"/>
        <v>1970</v>
      </c>
      <c r="H1187" t="s">
        <v>2313</v>
      </c>
      <c r="I1187" t="str">
        <f>VLOOKUP(RawData!H1187,PadCountry[],2)</f>
        <v>Russia</v>
      </c>
      <c r="J1187" t="str">
        <f>VLOOKUP(I1187,CountryGeoLoc[],3)</f>
        <v>61.52401</v>
      </c>
      <c r="K1187" t="str">
        <f>VLOOKUP(I1187,CountryGeoLoc[],4)</f>
        <v>105.318756</v>
      </c>
    </row>
    <row r="1188" spans="1:11" x14ac:dyDescent="0.3">
      <c r="A1188" t="s">
        <v>3676</v>
      </c>
      <c r="B1188" t="s">
        <v>8</v>
      </c>
      <c r="C1188" t="s">
        <v>9</v>
      </c>
      <c r="D1188" t="s">
        <v>2391</v>
      </c>
      <c r="E1188" t="s">
        <v>3677</v>
      </c>
      <c r="F1188" t="s">
        <v>3678</v>
      </c>
      <c r="G1188" s="2" t="str">
        <f t="shared" si="18"/>
        <v>1970</v>
      </c>
      <c r="H1188" t="s">
        <v>3399</v>
      </c>
      <c r="I1188" t="str">
        <f>VLOOKUP(RawData!H1188,PadCountry[],2)</f>
        <v>Russia</v>
      </c>
      <c r="J1188" t="str">
        <f>VLOOKUP(I1188,CountryGeoLoc[],3)</f>
        <v>61.52401</v>
      </c>
      <c r="K1188" t="str">
        <f>VLOOKUP(I1188,CountryGeoLoc[],4)</f>
        <v>105.318756</v>
      </c>
    </row>
    <row r="1189" spans="1:11" x14ac:dyDescent="0.3">
      <c r="A1189" t="s">
        <v>3679</v>
      </c>
      <c r="B1189" t="s">
        <v>18</v>
      </c>
      <c r="C1189" t="s">
        <v>9</v>
      </c>
      <c r="D1189" t="s">
        <v>1670</v>
      </c>
      <c r="E1189" t="s">
        <v>3680</v>
      </c>
      <c r="F1189" t="s">
        <v>3681</v>
      </c>
      <c r="G1189" s="2" t="str">
        <f t="shared" si="18"/>
        <v>1970</v>
      </c>
      <c r="H1189" t="s">
        <v>987</v>
      </c>
      <c r="I1189" t="str">
        <f>VLOOKUP(RawData!H1189,PadCountry[],2)</f>
        <v>Kazakhstan</v>
      </c>
      <c r="J1189" t="str">
        <f>VLOOKUP(I1189,CountryGeoLoc[],3)</f>
        <v>48.019573</v>
      </c>
      <c r="K1189" t="str">
        <f>VLOOKUP(I1189,CountryGeoLoc[],4)</f>
        <v>66.923684</v>
      </c>
    </row>
    <row r="1190" spans="1:11" x14ac:dyDescent="0.3">
      <c r="A1190" t="s">
        <v>3682</v>
      </c>
      <c r="B1190" t="s">
        <v>8</v>
      </c>
      <c r="C1190" t="s">
        <v>117</v>
      </c>
      <c r="D1190" t="s">
        <v>2060</v>
      </c>
      <c r="E1190" t="s">
        <v>3683</v>
      </c>
      <c r="F1190" t="s">
        <v>3684</v>
      </c>
      <c r="G1190" s="2" t="str">
        <f t="shared" si="18"/>
        <v>1970</v>
      </c>
      <c r="H1190" t="s">
        <v>121</v>
      </c>
      <c r="I1190" t="str">
        <f>VLOOKUP(RawData!H1190,PadCountry[],2)</f>
        <v>United States</v>
      </c>
      <c r="J1190" t="str">
        <f>VLOOKUP(I1190,CountryGeoLoc[],3)</f>
        <v>37.09024</v>
      </c>
      <c r="K1190" t="str">
        <f>VLOOKUP(I1190,CountryGeoLoc[],4)</f>
        <v>-95.712891</v>
      </c>
    </row>
    <row r="1191" spans="1:11" x14ac:dyDescent="0.3">
      <c r="A1191" t="s">
        <v>3685</v>
      </c>
      <c r="B1191" t="s">
        <v>8</v>
      </c>
      <c r="C1191" t="s">
        <v>117</v>
      </c>
      <c r="D1191" t="s">
        <v>1784</v>
      </c>
      <c r="E1191" t="s">
        <v>3686</v>
      </c>
      <c r="F1191" t="s">
        <v>3687</v>
      </c>
      <c r="G1191" s="2" t="str">
        <f t="shared" si="18"/>
        <v>1970</v>
      </c>
      <c r="H1191" t="s">
        <v>573</v>
      </c>
      <c r="I1191" t="str">
        <f>VLOOKUP(RawData!H1191,PadCountry[],2)</f>
        <v>United States</v>
      </c>
      <c r="J1191" t="str">
        <f>VLOOKUP(I1191,CountryGeoLoc[],3)</f>
        <v>37.09024</v>
      </c>
      <c r="K1191" t="str">
        <f>VLOOKUP(I1191,CountryGeoLoc[],4)</f>
        <v>-95.712891</v>
      </c>
    </row>
    <row r="1192" spans="1:11" x14ac:dyDescent="0.3">
      <c r="A1192" t="s">
        <v>3688</v>
      </c>
      <c r="B1192" t="s">
        <v>8</v>
      </c>
      <c r="C1192" t="s">
        <v>9</v>
      </c>
      <c r="D1192" t="s">
        <v>995</v>
      </c>
      <c r="E1192" t="s">
        <v>3689</v>
      </c>
      <c r="F1192" t="s">
        <v>3690</v>
      </c>
      <c r="G1192" s="2" t="str">
        <f t="shared" si="18"/>
        <v>1970</v>
      </c>
      <c r="H1192" t="s">
        <v>987</v>
      </c>
      <c r="I1192" t="str">
        <f>VLOOKUP(RawData!H1192,PadCountry[],2)</f>
        <v>Kazakhstan</v>
      </c>
      <c r="J1192" t="str">
        <f>VLOOKUP(I1192,CountryGeoLoc[],3)</f>
        <v>48.019573</v>
      </c>
      <c r="K1192" t="str">
        <f>VLOOKUP(I1192,CountryGeoLoc[],4)</f>
        <v>66.923684</v>
      </c>
    </row>
    <row r="1193" spans="1:11" x14ac:dyDescent="0.3">
      <c r="A1193" t="s">
        <v>3691</v>
      </c>
      <c r="B1193" t="s">
        <v>8</v>
      </c>
      <c r="C1193" t="s">
        <v>117</v>
      </c>
      <c r="D1193" t="s">
        <v>2724</v>
      </c>
      <c r="E1193" t="s">
        <v>3692</v>
      </c>
      <c r="F1193" t="s">
        <v>3693</v>
      </c>
      <c r="G1193" s="2" t="str">
        <f t="shared" si="18"/>
        <v>1970</v>
      </c>
      <c r="H1193" t="s">
        <v>970</v>
      </c>
      <c r="I1193" t="str">
        <f>VLOOKUP(RawData!H1193,PadCountry[],2)</f>
        <v>United States</v>
      </c>
      <c r="J1193" t="str">
        <f>VLOOKUP(I1193,CountryGeoLoc[],3)</f>
        <v>37.09024</v>
      </c>
      <c r="K1193" t="str">
        <f>VLOOKUP(I1193,CountryGeoLoc[],4)</f>
        <v>-95.712891</v>
      </c>
    </row>
    <row r="1194" spans="1:11" x14ac:dyDescent="0.3">
      <c r="A1194" t="s">
        <v>3694</v>
      </c>
      <c r="B1194" t="s">
        <v>18</v>
      </c>
      <c r="C1194" t="s">
        <v>3695</v>
      </c>
      <c r="D1194" t="s">
        <v>3696</v>
      </c>
      <c r="E1194" t="s">
        <v>3697</v>
      </c>
      <c r="F1194" t="s">
        <v>3698</v>
      </c>
      <c r="G1194" s="2" t="str">
        <f t="shared" si="18"/>
        <v>1970</v>
      </c>
      <c r="H1194" t="s">
        <v>3699</v>
      </c>
      <c r="I1194" t="str">
        <f>VLOOKUP(RawData!H1194,PadCountry[],2)</f>
        <v>Australia</v>
      </c>
      <c r="J1194" t="str">
        <f>VLOOKUP(I1194,CountryGeoLoc[],3)</f>
        <v>-25.274398</v>
      </c>
      <c r="K1194" t="str">
        <f>VLOOKUP(I1194,CountryGeoLoc[],4)</f>
        <v>133.775136</v>
      </c>
    </row>
    <row r="1195" spans="1:11" x14ac:dyDescent="0.3">
      <c r="A1195" t="s">
        <v>3700</v>
      </c>
      <c r="B1195" t="s">
        <v>8</v>
      </c>
      <c r="C1195" t="s">
        <v>117</v>
      </c>
      <c r="D1195" t="s">
        <v>2097</v>
      </c>
      <c r="E1195" t="s">
        <v>3701</v>
      </c>
      <c r="F1195" t="s">
        <v>3702</v>
      </c>
      <c r="G1195" s="2" t="str">
        <f t="shared" si="18"/>
        <v>1970</v>
      </c>
      <c r="H1195" t="s">
        <v>1379</v>
      </c>
      <c r="I1195" t="str">
        <f>VLOOKUP(RawData!H1195,PadCountry[],2)</f>
        <v>United States</v>
      </c>
      <c r="J1195" t="str">
        <f>VLOOKUP(I1195,CountryGeoLoc[],3)</f>
        <v>37.09024</v>
      </c>
      <c r="K1195" t="str">
        <f>VLOOKUP(I1195,CountryGeoLoc[],4)</f>
        <v>-95.712891</v>
      </c>
    </row>
    <row r="1196" spans="1:11" x14ac:dyDescent="0.3">
      <c r="A1196" t="s">
        <v>3703</v>
      </c>
      <c r="B1196" t="s">
        <v>8</v>
      </c>
      <c r="C1196" t="s">
        <v>9</v>
      </c>
      <c r="D1196" t="s">
        <v>995</v>
      </c>
      <c r="E1196" t="s">
        <v>3704</v>
      </c>
      <c r="F1196" t="s">
        <v>3705</v>
      </c>
      <c r="G1196" s="2" t="str">
        <f t="shared" si="18"/>
        <v>1970</v>
      </c>
      <c r="H1196" t="s">
        <v>1882</v>
      </c>
      <c r="I1196" t="str">
        <f>VLOOKUP(RawData!H1196,PadCountry[],2)</f>
        <v>Russia</v>
      </c>
      <c r="J1196" t="str">
        <f>VLOOKUP(I1196,CountryGeoLoc[],3)</f>
        <v>61.52401</v>
      </c>
      <c r="K1196" t="str">
        <f>VLOOKUP(I1196,CountryGeoLoc[],4)</f>
        <v>105.318756</v>
      </c>
    </row>
    <row r="1197" spans="1:11" x14ac:dyDescent="0.3">
      <c r="A1197" t="s">
        <v>3706</v>
      </c>
      <c r="B1197" t="s">
        <v>8</v>
      </c>
      <c r="C1197" t="s">
        <v>9</v>
      </c>
      <c r="D1197" t="s">
        <v>2305</v>
      </c>
      <c r="E1197" t="s">
        <v>3707</v>
      </c>
      <c r="F1197" t="s">
        <v>3708</v>
      </c>
      <c r="G1197" s="2" t="str">
        <f t="shared" si="18"/>
        <v>1970</v>
      </c>
      <c r="H1197" t="s">
        <v>1587</v>
      </c>
      <c r="I1197" t="str">
        <f>VLOOKUP(RawData!H1197,PadCountry[],2)</f>
        <v>Kazakhstan</v>
      </c>
      <c r="J1197" t="str">
        <f>VLOOKUP(I1197,CountryGeoLoc[],3)</f>
        <v>48.019573</v>
      </c>
      <c r="K1197" t="str">
        <f>VLOOKUP(I1197,CountryGeoLoc[],4)</f>
        <v>66.923684</v>
      </c>
    </row>
    <row r="1198" spans="1:11" x14ac:dyDescent="0.3">
      <c r="A1198" t="s">
        <v>3709</v>
      </c>
      <c r="B1198" t="s">
        <v>8</v>
      </c>
      <c r="C1198" t="s">
        <v>9</v>
      </c>
      <c r="D1198" t="s">
        <v>1695</v>
      </c>
      <c r="E1198" t="s">
        <v>3710</v>
      </c>
      <c r="F1198" t="s">
        <v>3711</v>
      </c>
      <c r="G1198" s="2" t="str">
        <f t="shared" si="18"/>
        <v>1970</v>
      </c>
      <c r="H1198" t="s">
        <v>2313</v>
      </c>
      <c r="I1198" t="str">
        <f>VLOOKUP(RawData!H1198,PadCountry[],2)</f>
        <v>Russia</v>
      </c>
      <c r="J1198" t="str">
        <f>VLOOKUP(I1198,CountryGeoLoc[],3)</f>
        <v>61.52401</v>
      </c>
      <c r="K1198" t="str">
        <f>VLOOKUP(I1198,CountryGeoLoc[],4)</f>
        <v>105.318756</v>
      </c>
    </row>
    <row r="1199" spans="1:11" x14ac:dyDescent="0.3">
      <c r="A1199" t="s">
        <v>3712</v>
      </c>
      <c r="B1199" t="s">
        <v>8</v>
      </c>
      <c r="C1199" t="s">
        <v>9</v>
      </c>
      <c r="D1199" t="s">
        <v>995</v>
      </c>
      <c r="E1199" t="s">
        <v>3713</v>
      </c>
      <c r="F1199" t="s">
        <v>3714</v>
      </c>
      <c r="G1199" s="2" t="str">
        <f t="shared" si="18"/>
        <v>1970</v>
      </c>
      <c r="H1199" t="s">
        <v>987</v>
      </c>
      <c r="I1199" t="str">
        <f>VLOOKUP(RawData!H1199,PadCountry[],2)</f>
        <v>Kazakhstan</v>
      </c>
      <c r="J1199" t="str">
        <f>VLOOKUP(I1199,CountryGeoLoc[],3)</f>
        <v>48.019573</v>
      </c>
      <c r="K1199" t="str">
        <f>VLOOKUP(I1199,CountryGeoLoc[],4)</f>
        <v>66.923684</v>
      </c>
    </row>
    <row r="1200" spans="1:11" x14ac:dyDescent="0.3">
      <c r="A1200" t="s">
        <v>3715</v>
      </c>
      <c r="B1200" t="s">
        <v>8</v>
      </c>
      <c r="C1200" t="s">
        <v>9</v>
      </c>
      <c r="D1200" t="s">
        <v>995</v>
      </c>
      <c r="E1200" t="s">
        <v>3716</v>
      </c>
      <c r="F1200" t="s">
        <v>3717</v>
      </c>
      <c r="G1200" s="2" t="str">
        <f t="shared" si="18"/>
        <v>1970</v>
      </c>
      <c r="H1200" t="s">
        <v>1882</v>
      </c>
      <c r="I1200" t="str">
        <f>VLOOKUP(RawData!H1200,PadCountry[],2)</f>
        <v>Russia</v>
      </c>
      <c r="J1200" t="str">
        <f>VLOOKUP(I1200,CountryGeoLoc[],3)</f>
        <v>61.52401</v>
      </c>
      <c r="K1200" t="str">
        <f>VLOOKUP(I1200,CountryGeoLoc[],4)</f>
        <v>105.318756</v>
      </c>
    </row>
    <row r="1201" spans="1:11" x14ac:dyDescent="0.3">
      <c r="A1201" t="s">
        <v>3718</v>
      </c>
      <c r="B1201" t="s">
        <v>18</v>
      </c>
      <c r="C1201" t="s">
        <v>2118</v>
      </c>
      <c r="D1201" t="s">
        <v>3719</v>
      </c>
      <c r="E1201" t="s">
        <v>3720</v>
      </c>
      <c r="F1201" t="s">
        <v>3721</v>
      </c>
      <c r="G1201" s="2" t="str">
        <f t="shared" si="18"/>
        <v>1970</v>
      </c>
      <c r="H1201" t="s">
        <v>3722</v>
      </c>
      <c r="I1201" t="str">
        <f>VLOOKUP(RawData!H1201,PadCountry[],2)</f>
        <v>Japan</v>
      </c>
      <c r="J1201" t="str">
        <f>VLOOKUP(I1201,CountryGeoLoc[],3)</f>
        <v>36.204824</v>
      </c>
      <c r="K1201" t="str">
        <f>VLOOKUP(I1201,CountryGeoLoc[],4)</f>
        <v>138.252924</v>
      </c>
    </row>
    <row r="1202" spans="1:11" x14ac:dyDescent="0.3">
      <c r="A1202" t="s">
        <v>3723</v>
      </c>
      <c r="B1202" t="s">
        <v>8</v>
      </c>
      <c r="C1202" t="s">
        <v>9</v>
      </c>
      <c r="D1202" t="s">
        <v>3724</v>
      </c>
      <c r="E1202" t="s">
        <v>3725</v>
      </c>
      <c r="F1202" t="s">
        <v>3726</v>
      </c>
      <c r="G1202" s="2" t="str">
        <f t="shared" si="18"/>
        <v>1970</v>
      </c>
      <c r="H1202" t="s">
        <v>3353</v>
      </c>
      <c r="I1202" t="str">
        <f>VLOOKUP(RawData!H1202,PadCountry[],2)</f>
        <v>Kazakhstan</v>
      </c>
      <c r="J1202" t="str">
        <f>VLOOKUP(I1202,CountryGeoLoc[],3)</f>
        <v>48.019573</v>
      </c>
      <c r="K1202" t="str">
        <f>VLOOKUP(I1202,CountryGeoLoc[],4)</f>
        <v>66.923684</v>
      </c>
    </row>
    <row r="1203" spans="1:11" x14ac:dyDescent="0.3">
      <c r="A1203" t="s">
        <v>3727</v>
      </c>
      <c r="B1203" t="s">
        <v>8</v>
      </c>
      <c r="C1203" t="s">
        <v>9</v>
      </c>
      <c r="D1203" t="s">
        <v>1670</v>
      </c>
      <c r="E1203" t="s">
        <v>3728</v>
      </c>
      <c r="F1203" t="s">
        <v>3729</v>
      </c>
      <c r="G1203" s="2" t="str">
        <f t="shared" si="18"/>
        <v>1970</v>
      </c>
      <c r="H1203" t="s">
        <v>3442</v>
      </c>
      <c r="I1203" t="str">
        <f>VLOOKUP(RawData!H1203,PadCountry[],2)</f>
        <v>Russia</v>
      </c>
      <c r="J1203" t="str">
        <f>VLOOKUP(I1203,CountryGeoLoc[],3)</f>
        <v>61.52401</v>
      </c>
      <c r="K1203" t="str">
        <f>VLOOKUP(I1203,CountryGeoLoc[],4)</f>
        <v>105.318756</v>
      </c>
    </row>
    <row r="1204" spans="1:11" x14ac:dyDescent="0.3">
      <c r="A1204" t="s">
        <v>3730</v>
      </c>
      <c r="B1204" t="s">
        <v>8</v>
      </c>
      <c r="C1204" t="s">
        <v>9</v>
      </c>
      <c r="D1204" t="s">
        <v>995</v>
      </c>
      <c r="E1204" t="s">
        <v>3731</v>
      </c>
      <c r="F1204" t="s">
        <v>3732</v>
      </c>
      <c r="G1204" s="2" t="str">
        <f t="shared" si="18"/>
        <v>1970</v>
      </c>
      <c r="H1204" t="s">
        <v>13</v>
      </c>
      <c r="I1204" t="str">
        <f>VLOOKUP(RawData!H1204,PadCountry[],2)</f>
        <v>Kazakhstan</v>
      </c>
      <c r="J1204" t="str">
        <f>VLOOKUP(I1204,CountryGeoLoc[],3)</f>
        <v>48.019573</v>
      </c>
      <c r="K1204" t="str">
        <f>VLOOKUP(I1204,CountryGeoLoc[],4)</f>
        <v>66.923684</v>
      </c>
    </row>
    <row r="1205" spans="1:11" x14ac:dyDescent="0.3">
      <c r="A1205" t="s">
        <v>3733</v>
      </c>
      <c r="B1205" t="s">
        <v>8</v>
      </c>
      <c r="C1205" t="s">
        <v>9</v>
      </c>
      <c r="D1205" t="s">
        <v>3313</v>
      </c>
      <c r="E1205" t="s">
        <v>3734</v>
      </c>
      <c r="F1205" t="s">
        <v>3735</v>
      </c>
      <c r="G1205" s="2" t="str">
        <f t="shared" si="18"/>
        <v>1970</v>
      </c>
      <c r="H1205" t="s">
        <v>2602</v>
      </c>
      <c r="I1205" t="str">
        <f>VLOOKUP(RawData!H1205,PadCountry[],2)</f>
        <v>Kazakhstan</v>
      </c>
      <c r="J1205" t="str">
        <f>VLOOKUP(I1205,CountryGeoLoc[],3)</f>
        <v>48.019573</v>
      </c>
      <c r="K1205" t="str">
        <f>VLOOKUP(I1205,CountryGeoLoc[],4)</f>
        <v>66.923684</v>
      </c>
    </row>
    <row r="1206" spans="1:11" x14ac:dyDescent="0.3">
      <c r="A1206" t="s">
        <v>3736</v>
      </c>
      <c r="B1206" t="s">
        <v>8</v>
      </c>
      <c r="C1206" t="s">
        <v>9</v>
      </c>
      <c r="D1206" t="s">
        <v>995</v>
      </c>
      <c r="E1206" t="s">
        <v>3737</v>
      </c>
      <c r="F1206" t="s">
        <v>3738</v>
      </c>
      <c r="G1206" s="2" t="str">
        <f t="shared" si="18"/>
        <v>1970</v>
      </c>
      <c r="H1206" t="s">
        <v>987</v>
      </c>
      <c r="I1206" t="str">
        <f>VLOOKUP(RawData!H1206,PadCountry[],2)</f>
        <v>Kazakhstan</v>
      </c>
      <c r="J1206" t="str">
        <f>VLOOKUP(I1206,CountryGeoLoc[],3)</f>
        <v>48.019573</v>
      </c>
      <c r="K1206" t="str">
        <f>VLOOKUP(I1206,CountryGeoLoc[],4)</f>
        <v>66.923684</v>
      </c>
    </row>
    <row r="1207" spans="1:11" x14ac:dyDescent="0.3">
      <c r="A1207" t="s">
        <v>3739</v>
      </c>
      <c r="B1207" t="s">
        <v>8</v>
      </c>
      <c r="C1207" t="s">
        <v>9</v>
      </c>
      <c r="D1207" t="s">
        <v>1695</v>
      </c>
      <c r="E1207" t="s">
        <v>3740</v>
      </c>
      <c r="F1207" t="s">
        <v>3741</v>
      </c>
      <c r="G1207" s="2" t="str">
        <f t="shared" si="18"/>
        <v>1970</v>
      </c>
      <c r="H1207" t="s">
        <v>2313</v>
      </c>
      <c r="I1207" t="str">
        <f>VLOOKUP(RawData!H1207,PadCountry[],2)</f>
        <v>Russia</v>
      </c>
      <c r="J1207" t="str">
        <f>VLOOKUP(I1207,CountryGeoLoc[],3)</f>
        <v>61.52401</v>
      </c>
      <c r="K1207" t="str">
        <f>VLOOKUP(I1207,CountryGeoLoc[],4)</f>
        <v>105.318756</v>
      </c>
    </row>
    <row r="1208" spans="1:11" x14ac:dyDescent="0.3">
      <c r="A1208" t="s">
        <v>3742</v>
      </c>
      <c r="B1208" t="s">
        <v>8</v>
      </c>
      <c r="C1208" t="s">
        <v>9</v>
      </c>
      <c r="D1208" t="s">
        <v>995</v>
      </c>
      <c r="E1208" t="s">
        <v>3743</v>
      </c>
      <c r="F1208" t="s">
        <v>3744</v>
      </c>
      <c r="G1208" s="2" t="str">
        <f t="shared" si="18"/>
        <v>1970</v>
      </c>
      <c r="H1208" t="s">
        <v>13</v>
      </c>
      <c r="I1208" t="str">
        <f>VLOOKUP(RawData!H1208,PadCountry[],2)</f>
        <v>Kazakhstan</v>
      </c>
      <c r="J1208" t="str">
        <f>VLOOKUP(I1208,CountryGeoLoc[],3)</f>
        <v>48.019573</v>
      </c>
      <c r="K1208" t="str">
        <f>VLOOKUP(I1208,CountryGeoLoc[],4)</f>
        <v>66.923684</v>
      </c>
    </row>
    <row r="1209" spans="1:11" x14ac:dyDescent="0.3">
      <c r="A1209" t="s">
        <v>3745</v>
      </c>
      <c r="B1209" t="s">
        <v>8</v>
      </c>
      <c r="C1209" t="s">
        <v>9</v>
      </c>
      <c r="D1209" t="s">
        <v>2391</v>
      </c>
      <c r="E1209" t="s">
        <v>3746</v>
      </c>
      <c r="F1209" t="s">
        <v>3747</v>
      </c>
      <c r="G1209" s="2" t="str">
        <f t="shared" si="18"/>
        <v>1970</v>
      </c>
      <c r="H1209" t="s">
        <v>3399</v>
      </c>
      <c r="I1209" t="str">
        <f>VLOOKUP(RawData!H1209,PadCountry[],2)</f>
        <v>Russia</v>
      </c>
      <c r="J1209" t="str">
        <f>VLOOKUP(I1209,CountryGeoLoc[],3)</f>
        <v>61.52401</v>
      </c>
      <c r="K1209" t="str">
        <f>VLOOKUP(I1209,CountryGeoLoc[],4)</f>
        <v>105.318756</v>
      </c>
    </row>
    <row r="1210" spans="1:11" x14ac:dyDescent="0.3">
      <c r="A1210" t="s">
        <v>3748</v>
      </c>
      <c r="B1210" t="s">
        <v>8</v>
      </c>
      <c r="C1210" t="s">
        <v>9</v>
      </c>
      <c r="D1210" t="s">
        <v>1695</v>
      </c>
      <c r="E1210" t="s">
        <v>3749</v>
      </c>
      <c r="F1210" t="s">
        <v>3750</v>
      </c>
      <c r="G1210" s="2" t="str">
        <f t="shared" si="18"/>
        <v>1970</v>
      </c>
      <c r="H1210" t="s">
        <v>2678</v>
      </c>
      <c r="I1210" t="str">
        <f>VLOOKUP(RawData!H1210,PadCountry[],2)</f>
        <v>Russia</v>
      </c>
      <c r="J1210" t="str">
        <f>VLOOKUP(I1210,CountryGeoLoc[],3)</f>
        <v>61.52401</v>
      </c>
      <c r="K1210" t="str">
        <f>VLOOKUP(I1210,CountryGeoLoc[],4)</f>
        <v>105.318756</v>
      </c>
    </row>
    <row r="1211" spans="1:11" x14ac:dyDescent="0.3">
      <c r="A1211" t="s">
        <v>3751</v>
      </c>
      <c r="B1211" t="s">
        <v>8</v>
      </c>
      <c r="C1211" t="s">
        <v>9</v>
      </c>
      <c r="D1211" t="s">
        <v>1243</v>
      </c>
      <c r="E1211" t="s">
        <v>3752</v>
      </c>
      <c r="F1211" t="s">
        <v>3753</v>
      </c>
      <c r="G1211" s="2" t="str">
        <f t="shared" si="18"/>
        <v>1970</v>
      </c>
      <c r="H1211" t="s">
        <v>1882</v>
      </c>
      <c r="I1211" t="str">
        <f>VLOOKUP(RawData!H1211,PadCountry[],2)</f>
        <v>Russia</v>
      </c>
      <c r="J1211" t="str">
        <f>VLOOKUP(I1211,CountryGeoLoc[],3)</f>
        <v>61.52401</v>
      </c>
      <c r="K1211" t="str">
        <f>VLOOKUP(I1211,CountryGeoLoc[],4)</f>
        <v>105.318756</v>
      </c>
    </row>
    <row r="1212" spans="1:11" x14ac:dyDescent="0.3">
      <c r="A1212" t="s">
        <v>3754</v>
      </c>
      <c r="B1212" t="s">
        <v>8</v>
      </c>
      <c r="C1212" t="s">
        <v>9</v>
      </c>
      <c r="D1212" t="s">
        <v>2391</v>
      </c>
      <c r="E1212" t="s">
        <v>3755</v>
      </c>
      <c r="F1212" t="s">
        <v>3756</v>
      </c>
      <c r="G1212" s="2" t="str">
        <f t="shared" si="18"/>
        <v>1970</v>
      </c>
      <c r="H1212" t="s">
        <v>3399</v>
      </c>
      <c r="I1212" t="str">
        <f>VLOOKUP(RawData!H1212,PadCountry[],2)</f>
        <v>Russia</v>
      </c>
      <c r="J1212" t="str">
        <f>VLOOKUP(I1212,CountryGeoLoc[],3)</f>
        <v>61.52401</v>
      </c>
      <c r="K1212" t="str">
        <f>VLOOKUP(I1212,CountryGeoLoc[],4)</f>
        <v>105.318756</v>
      </c>
    </row>
    <row r="1213" spans="1:11" x14ac:dyDescent="0.3">
      <c r="A1213" t="s">
        <v>3757</v>
      </c>
      <c r="B1213" t="s">
        <v>8</v>
      </c>
      <c r="C1213" t="s">
        <v>9</v>
      </c>
      <c r="D1213" t="s">
        <v>3313</v>
      </c>
      <c r="E1213" t="s">
        <v>3758</v>
      </c>
      <c r="F1213" t="s">
        <v>3759</v>
      </c>
      <c r="G1213" s="2" t="str">
        <f t="shared" si="18"/>
        <v>1970</v>
      </c>
      <c r="H1213" t="s">
        <v>2602</v>
      </c>
      <c r="I1213" t="str">
        <f>VLOOKUP(RawData!H1213,PadCountry[],2)</f>
        <v>Kazakhstan</v>
      </c>
      <c r="J1213" t="str">
        <f>VLOOKUP(I1213,CountryGeoLoc[],3)</f>
        <v>48.019573</v>
      </c>
      <c r="K1213" t="str">
        <f>VLOOKUP(I1213,CountryGeoLoc[],4)</f>
        <v>66.923684</v>
      </c>
    </row>
    <row r="1214" spans="1:11" x14ac:dyDescent="0.3">
      <c r="A1214" t="s">
        <v>3760</v>
      </c>
      <c r="B1214" t="s">
        <v>8</v>
      </c>
      <c r="C1214" t="s">
        <v>9</v>
      </c>
      <c r="D1214" t="s">
        <v>2305</v>
      </c>
      <c r="E1214" t="s">
        <v>357</v>
      </c>
      <c r="F1214" t="s">
        <v>3761</v>
      </c>
      <c r="G1214" s="2" t="str">
        <f t="shared" si="18"/>
        <v>1970</v>
      </c>
      <c r="H1214" t="s">
        <v>1587</v>
      </c>
      <c r="I1214" t="str">
        <f>VLOOKUP(RawData!H1214,PadCountry[],2)</f>
        <v>Kazakhstan</v>
      </c>
      <c r="J1214" t="str">
        <f>VLOOKUP(I1214,CountryGeoLoc[],3)</f>
        <v>48.019573</v>
      </c>
      <c r="K1214" t="str">
        <f>VLOOKUP(I1214,CountryGeoLoc[],4)</f>
        <v>66.923684</v>
      </c>
    </row>
    <row r="1215" spans="1:11" x14ac:dyDescent="0.3">
      <c r="A1215" t="s">
        <v>3762</v>
      </c>
      <c r="B1215" t="s">
        <v>8</v>
      </c>
      <c r="C1215" t="s">
        <v>9</v>
      </c>
      <c r="D1215" t="s">
        <v>3313</v>
      </c>
      <c r="E1215" t="s">
        <v>3763</v>
      </c>
      <c r="F1215" t="s">
        <v>3764</v>
      </c>
      <c r="G1215" s="2" t="str">
        <f t="shared" si="18"/>
        <v>1970</v>
      </c>
      <c r="H1215" t="s">
        <v>2798</v>
      </c>
      <c r="I1215" t="str">
        <f>VLOOKUP(RawData!H1215,PadCountry[],2)</f>
        <v>Kazakhstan</v>
      </c>
      <c r="J1215" t="str">
        <f>VLOOKUP(I1215,CountryGeoLoc[],3)</f>
        <v>48.019573</v>
      </c>
      <c r="K1215" t="str">
        <f>VLOOKUP(I1215,CountryGeoLoc[],4)</f>
        <v>66.923684</v>
      </c>
    </row>
    <row r="1216" spans="1:11" x14ac:dyDescent="0.3">
      <c r="A1216" t="s">
        <v>3765</v>
      </c>
      <c r="B1216" t="s">
        <v>8</v>
      </c>
      <c r="C1216" t="s">
        <v>117</v>
      </c>
      <c r="D1216" t="s">
        <v>3337</v>
      </c>
      <c r="E1216" t="s">
        <v>3766</v>
      </c>
      <c r="F1216" t="s">
        <v>3767</v>
      </c>
      <c r="G1216" s="2" t="str">
        <f t="shared" si="18"/>
        <v>1970</v>
      </c>
      <c r="H1216" t="s">
        <v>914</v>
      </c>
      <c r="I1216" t="str">
        <f>VLOOKUP(RawData!H1216,PadCountry[],2)</f>
        <v>United States</v>
      </c>
      <c r="J1216" t="str">
        <f>VLOOKUP(I1216,CountryGeoLoc[],3)</f>
        <v>37.09024</v>
      </c>
      <c r="K1216" t="str">
        <f>VLOOKUP(I1216,CountryGeoLoc[],4)</f>
        <v>-95.712891</v>
      </c>
    </row>
    <row r="1217" spans="1:11" x14ac:dyDescent="0.3">
      <c r="A1217" t="s">
        <v>3768</v>
      </c>
      <c r="B1217" t="s">
        <v>8</v>
      </c>
      <c r="C1217" t="s">
        <v>9</v>
      </c>
      <c r="D1217" t="s">
        <v>3313</v>
      </c>
      <c r="E1217" t="s">
        <v>3769</v>
      </c>
      <c r="F1217" t="s">
        <v>3770</v>
      </c>
      <c r="G1217" s="2" t="str">
        <f t="shared" si="18"/>
        <v>1970</v>
      </c>
      <c r="H1217" t="s">
        <v>2798</v>
      </c>
      <c r="I1217" t="str">
        <f>VLOOKUP(RawData!H1217,PadCountry[],2)</f>
        <v>Kazakhstan</v>
      </c>
      <c r="J1217" t="str">
        <f>VLOOKUP(I1217,CountryGeoLoc[],3)</f>
        <v>48.019573</v>
      </c>
      <c r="K1217" t="str">
        <f>VLOOKUP(I1217,CountryGeoLoc[],4)</f>
        <v>66.923684</v>
      </c>
    </row>
    <row r="1218" spans="1:11" x14ac:dyDescent="0.3">
      <c r="A1218" t="s">
        <v>3771</v>
      </c>
      <c r="B1218" t="s">
        <v>8</v>
      </c>
      <c r="C1218" t="s">
        <v>9</v>
      </c>
      <c r="D1218" t="s">
        <v>995</v>
      </c>
      <c r="E1218" t="s">
        <v>3772</v>
      </c>
      <c r="F1218" t="s">
        <v>3773</v>
      </c>
      <c r="G1218" s="2" t="str">
        <f t="shared" si="18"/>
        <v>1970</v>
      </c>
      <c r="H1218" t="s">
        <v>3442</v>
      </c>
      <c r="I1218" t="str">
        <f>VLOOKUP(RawData!H1218,PadCountry[],2)</f>
        <v>Russia</v>
      </c>
      <c r="J1218" t="str">
        <f>VLOOKUP(I1218,CountryGeoLoc[],3)</f>
        <v>61.52401</v>
      </c>
      <c r="K1218" t="str">
        <f>VLOOKUP(I1218,CountryGeoLoc[],4)</f>
        <v>105.318756</v>
      </c>
    </row>
    <row r="1219" spans="1:11" x14ac:dyDescent="0.3">
      <c r="A1219" t="s">
        <v>3774</v>
      </c>
      <c r="B1219" t="s">
        <v>8</v>
      </c>
      <c r="C1219" t="s">
        <v>117</v>
      </c>
      <c r="D1219" t="s">
        <v>1552</v>
      </c>
      <c r="E1219" t="s">
        <v>3775</v>
      </c>
      <c r="F1219" t="s">
        <v>3776</v>
      </c>
      <c r="G1219" s="2" t="str">
        <f t="shared" ref="G1219:G1282" si="19">MID(F1219,7,4)</f>
        <v>1970</v>
      </c>
      <c r="H1219" t="s">
        <v>1555</v>
      </c>
      <c r="I1219" t="str">
        <f>VLOOKUP(RawData!H1219,PadCountry[],2)</f>
        <v>United States</v>
      </c>
      <c r="J1219" t="str">
        <f>VLOOKUP(I1219,CountryGeoLoc[],3)</f>
        <v>37.09024</v>
      </c>
      <c r="K1219" t="str">
        <f>VLOOKUP(I1219,CountryGeoLoc[],4)</f>
        <v>-95.712891</v>
      </c>
    </row>
    <row r="1220" spans="1:11" x14ac:dyDescent="0.3">
      <c r="A1220" t="s">
        <v>3777</v>
      </c>
      <c r="B1220" t="s">
        <v>8</v>
      </c>
      <c r="C1220" t="s">
        <v>100</v>
      </c>
      <c r="D1220" t="s">
        <v>1613</v>
      </c>
      <c r="E1220" t="s">
        <v>3778</v>
      </c>
      <c r="F1220" t="s">
        <v>3779</v>
      </c>
      <c r="G1220" s="2" t="str">
        <f t="shared" si="19"/>
        <v>1970</v>
      </c>
      <c r="H1220" t="s">
        <v>1359</v>
      </c>
      <c r="I1220" t="str">
        <f>VLOOKUP(RawData!H1220,PadCountry[],2)</f>
        <v>United States</v>
      </c>
      <c r="J1220" t="str">
        <f>VLOOKUP(I1220,CountryGeoLoc[],3)</f>
        <v>37.09024</v>
      </c>
      <c r="K1220" t="str">
        <f>VLOOKUP(I1220,CountryGeoLoc[],4)</f>
        <v>-95.712891</v>
      </c>
    </row>
    <row r="1221" spans="1:11" x14ac:dyDescent="0.3">
      <c r="A1221" t="s">
        <v>3780</v>
      </c>
      <c r="B1221" t="s">
        <v>8</v>
      </c>
      <c r="C1221" t="s">
        <v>9</v>
      </c>
      <c r="D1221" t="s">
        <v>2305</v>
      </c>
      <c r="E1221" t="s">
        <v>3781</v>
      </c>
      <c r="F1221" t="s">
        <v>3782</v>
      </c>
      <c r="G1221" s="2" t="str">
        <f t="shared" si="19"/>
        <v>1970</v>
      </c>
      <c r="H1221" t="s">
        <v>1587</v>
      </c>
      <c r="I1221" t="str">
        <f>VLOOKUP(RawData!H1221,PadCountry[],2)</f>
        <v>Kazakhstan</v>
      </c>
      <c r="J1221" t="str">
        <f>VLOOKUP(I1221,CountryGeoLoc[],3)</f>
        <v>48.019573</v>
      </c>
      <c r="K1221" t="str">
        <f>VLOOKUP(I1221,CountryGeoLoc[],4)</f>
        <v>66.923684</v>
      </c>
    </row>
    <row r="1222" spans="1:11" x14ac:dyDescent="0.3">
      <c r="A1222" t="s">
        <v>3783</v>
      </c>
      <c r="B1222" t="s">
        <v>8</v>
      </c>
      <c r="C1222" t="s">
        <v>9</v>
      </c>
      <c r="D1222" t="s">
        <v>995</v>
      </c>
      <c r="E1222" t="s">
        <v>3784</v>
      </c>
      <c r="F1222" t="s">
        <v>3785</v>
      </c>
      <c r="G1222" s="2" t="str">
        <f t="shared" si="19"/>
        <v>1970</v>
      </c>
      <c r="H1222" t="s">
        <v>987</v>
      </c>
      <c r="I1222" t="str">
        <f>VLOOKUP(RawData!H1222,PadCountry[],2)</f>
        <v>Kazakhstan</v>
      </c>
      <c r="J1222" t="str">
        <f>VLOOKUP(I1222,CountryGeoLoc[],3)</f>
        <v>48.019573</v>
      </c>
      <c r="K1222" t="str">
        <f>VLOOKUP(I1222,CountryGeoLoc[],4)</f>
        <v>66.923684</v>
      </c>
    </row>
    <row r="1223" spans="1:11" x14ac:dyDescent="0.3">
      <c r="A1223" t="s">
        <v>3786</v>
      </c>
      <c r="B1223" t="s">
        <v>8</v>
      </c>
      <c r="C1223" t="s">
        <v>9</v>
      </c>
      <c r="D1223" t="s">
        <v>2391</v>
      </c>
      <c r="E1223" t="s">
        <v>3787</v>
      </c>
      <c r="F1223" t="s">
        <v>3788</v>
      </c>
      <c r="G1223" s="2" t="str">
        <f t="shared" si="19"/>
        <v>1970</v>
      </c>
      <c r="H1223" t="s">
        <v>2394</v>
      </c>
      <c r="I1223" t="str">
        <f>VLOOKUP(RawData!H1223,PadCountry[],2)</f>
        <v>Russia</v>
      </c>
      <c r="J1223" t="str">
        <f>VLOOKUP(I1223,CountryGeoLoc[],3)</f>
        <v>61.52401</v>
      </c>
      <c r="K1223" t="str">
        <f>VLOOKUP(I1223,CountryGeoLoc[],4)</f>
        <v>105.318756</v>
      </c>
    </row>
    <row r="1224" spans="1:11" x14ac:dyDescent="0.3">
      <c r="A1224" t="s">
        <v>3789</v>
      </c>
      <c r="B1224" t="s">
        <v>8</v>
      </c>
      <c r="C1224" t="s">
        <v>117</v>
      </c>
      <c r="D1224" t="s">
        <v>3256</v>
      </c>
      <c r="E1224" t="s">
        <v>3790</v>
      </c>
      <c r="F1224" t="s">
        <v>3791</v>
      </c>
      <c r="G1224" s="2" t="str">
        <f t="shared" si="19"/>
        <v>1970</v>
      </c>
      <c r="H1224" t="s">
        <v>303</v>
      </c>
      <c r="I1224" t="str">
        <f>VLOOKUP(RawData!H1224,PadCountry[],2)</f>
        <v>United States</v>
      </c>
      <c r="J1224" t="str">
        <f>VLOOKUP(I1224,CountryGeoLoc[],3)</f>
        <v>37.09024</v>
      </c>
      <c r="K1224" t="str">
        <f>VLOOKUP(I1224,CountryGeoLoc[],4)</f>
        <v>-95.712891</v>
      </c>
    </row>
    <row r="1225" spans="1:11" x14ac:dyDescent="0.3">
      <c r="A1225" t="s">
        <v>3792</v>
      </c>
      <c r="B1225" t="s">
        <v>8</v>
      </c>
      <c r="C1225" t="s">
        <v>9</v>
      </c>
      <c r="D1225" t="s">
        <v>3793</v>
      </c>
      <c r="E1225" t="s">
        <v>3794</v>
      </c>
      <c r="F1225" t="s">
        <v>3795</v>
      </c>
      <c r="G1225" s="2" t="str">
        <f t="shared" si="19"/>
        <v>1970</v>
      </c>
      <c r="H1225" t="s">
        <v>987</v>
      </c>
      <c r="I1225" t="str">
        <f>VLOOKUP(RawData!H1225,PadCountry[],2)</f>
        <v>Kazakhstan</v>
      </c>
      <c r="J1225" t="str">
        <f>VLOOKUP(I1225,CountryGeoLoc[],3)</f>
        <v>48.019573</v>
      </c>
      <c r="K1225" t="str">
        <f>VLOOKUP(I1225,CountryGeoLoc[],4)</f>
        <v>66.923684</v>
      </c>
    </row>
    <row r="1226" spans="1:11" x14ac:dyDescent="0.3">
      <c r="A1226" t="s">
        <v>3796</v>
      </c>
      <c r="B1226" t="s">
        <v>8</v>
      </c>
      <c r="C1226" t="s">
        <v>9</v>
      </c>
      <c r="D1226" t="s">
        <v>1695</v>
      </c>
      <c r="E1226" t="s">
        <v>3797</v>
      </c>
      <c r="F1226" t="s">
        <v>3798</v>
      </c>
      <c r="G1226" s="2" t="str">
        <f t="shared" si="19"/>
        <v>1970</v>
      </c>
      <c r="H1226" t="s">
        <v>2313</v>
      </c>
      <c r="I1226" t="str">
        <f>VLOOKUP(RawData!H1226,PadCountry[],2)</f>
        <v>Russia</v>
      </c>
      <c r="J1226" t="str">
        <f>VLOOKUP(I1226,CountryGeoLoc[],3)</f>
        <v>61.52401</v>
      </c>
      <c r="K1226" t="str">
        <f>VLOOKUP(I1226,CountryGeoLoc[],4)</f>
        <v>105.318756</v>
      </c>
    </row>
    <row r="1227" spans="1:11" x14ac:dyDescent="0.3">
      <c r="A1227" t="s">
        <v>3799</v>
      </c>
      <c r="B1227" t="s">
        <v>8</v>
      </c>
      <c r="C1227" t="s">
        <v>9</v>
      </c>
      <c r="D1227" t="s">
        <v>1670</v>
      </c>
      <c r="E1227" t="s">
        <v>3800</v>
      </c>
      <c r="F1227" t="s">
        <v>3801</v>
      </c>
      <c r="G1227" s="2" t="str">
        <f t="shared" si="19"/>
        <v>1970</v>
      </c>
      <c r="H1227" t="s">
        <v>3442</v>
      </c>
      <c r="I1227" t="str">
        <f>VLOOKUP(RawData!H1227,PadCountry[],2)</f>
        <v>Russia</v>
      </c>
      <c r="J1227" t="str">
        <f>VLOOKUP(I1227,CountryGeoLoc[],3)</f>
        <v>61.52401</v>
      </c>
      <c r="K1227" t="str">
        <f>VLOOKUP(I1227,CountryGeoLoc[],4)</f>
        <v>105.318756</v>
      </c>
    </row>
    <row r="1228" spans="1:11" x14ac:dyDescent="0.3">
      <c r="A1228" t="s">
        <v>3802</v>
      </c>
      <c r="B1228" t="s">
        <v>18</v>
      </c>
      <c r="C1228" t="s">
        <v>117</v>
      </c>
      <c r="D1228" t="s">
        <v>2527</v>
      </c>
      <c r="E1228" t="s">
        <v>3803</v>
      </c>
      <c r="F1228" t="s">
        <v>3804</v>
      </c>
      <c r="G1228" s="2" t="str">
        <f t="shared" si="19"/>
        <v>1970</v>
      </c>
      <c r="H1228" t="s">
        <v>1623</v>
      </c>
      <c r="I1228" t="str">
        <f>VLOOKUP(RawData!H1228,PadCountry[],2)</f>
        <v>United States</v>
      </c>
      <c r="J1228" t="str">
        <f>VLOOKUP(I1228,CountryGeoLoc[],3)</f>
        <v>37.09024</v>
      </c>
      <c r="K1228" t="str">
        <f>VLOOKUP(I1228,CountryGeoLoc[],4)</f>
        <v>-95.712891</v>
      </c>
    </row>
    <row r="1229" spans="1:11" x14ac:dyDescent="0.3">
      <c r="A1229" t="s">
        <v>3805</v>
      </c>
      <c r="B1229" t="s">
        <v>8</v>
      </c>
      <c r="C1229" t="s">
        <v>9</v>
      </c>
      <c r="D1229" t="s">
        <v>2391</v>
      </c>
      <c r="E1229" t="s">
        <v>3806</v>
      </c>
      <c r="F1229" t="s">
        <v>3807</v>
      </c>
      <c r="G1229" s="2" t="str">
        <f t="shared" si="19"/>
        <v>1970</v>
      </c>
      <c r="H1229" t="s">
        <v>2394</v>
      </c>
      <c r="I1229" t="str">
        <f>VLOOKUP(RawData!H1229,PadCountry[],2)</f>
        <v>Russia</v>
      </c>
      <c r="J1229" t="str">
        <f>VLOOKUP(I1229,CountryGeoLoc[],3)</f>
        <v>61.52401</v>
      </c>
      <c r="K1229" t="str">
        <f>VLOOKUP(I1229,CountryGeoLoc[],4)</f>
        <v>105.318756</v>
      </c>
    </row>
    <row r="1230" spans="1:11" x14ac:dyDescent="0.3">
      <c r="A1230" t="s">
        <v>3808</v>
      </c>
      <c r="B1230" t="s">
        <v>8</v>
      </c>
      <c r="C1230" t="s">
        <v>9</v>
      </c>
      <c r="D1230" t="s">
        <v>2305</v>
      </c>
      <c r="E1230" t="s">
        <v>3809</v>
      </c>
      <c r="F1230" t="s">
        <v>3810</v>
      </c>
      <c r="G1230" s="2" t="str">
        <f t="shared" si="19"/>
        <v>1970</v>
      </c>
      <c r="H1230" t="s">
        <v>1587</v>
      </c>
      <c r="I1230" t="str">
        <f>VLOOKUP(RawData!H1230,PadCountry[],2)</f>
        <v>Kazakhstan</v>
      </c>
      <c r="J1230" t="str">
        <f>VLOOKUP(I1230,CountryGeoLoc[],3)</f>
        <v>48.019573</v>
      </c>
      <c r="K1230" t="str">
        <f>VLOOKUP(I1230,CountryGeoLoc[],4)</f>
        <v>66.923684</v>
      </c>
    </row>
    <row r="1231" spans="1:11" x14ac:dyDescent="0.3">
      <c r="A1231" t="s">
        <v>3811</v>
      </c>
      <c r="B1231" t="s">
        <v>8</v>
      </c>
      <c r="C1231" t="s">
        <v>9</v>
      </c>
      <c r="D1231" t="s">
        <v>995</v>
      </c>
      <c r="E1231" t="s">
        <v>3812</v>
      </c>
      <c r="F1231" t="s">
        <v>3813</v>
      </c>
      <c r="G1231" s="2" t="str">
        <f t="shared" si="19"/>
        <v>1970</v>
      </c>
      <c r="H1231" t="s">
        <v>3442</v>
      </c>
      <c r="I1231" t="str">
        <f>VLOOKUP(RawData!H1231,PadCountry[],2)</f>
        <v>Russia</v>
      </c>
      <c r="J1231" t="str">
        <f>VLOOKUP(I1231,CountryGeoLoc[],3)</f>
        <v>61.52401</v>
      </c>
      <c r="K1231" t="str">
        <f>VLOOKUP(I1231,CountryGeoLoc[],4)</f>
        <v>105.318756</v>
      </c>
    </row>
    <row r="1232" spans="1:11" x14ac:dyDescent="0.3">
      <c r="A1232" t="s">
        <v>3814</v>
      </c>
      <c r="B1232" t="s">
        <v>8</v>
      </c>
      <c r="C1232" t="s">
        <v>9</v>
      </c>
      <c r="D1232" t="s">
        <v>995</v>
      </c>
      <c r="E1232" t="s">
        <v>3815</v>
      </c>
      <c r="F1232" t="s">
        <v>3816</v>
      </c>
      <c r="G1232" s="2" t="str">
        <f t="shared" si="19"/>
        <v>1970</v>
      </c>
      <c r="H1232" t="s">
        <v>1882</v>
      </c>
      <c r="I1232" t="str">
        <f>VLOOKUP(RawData!H1232,PadCountry[],2)</f>
        <v>Russia</v>
      </c>
      <c r="J1232" t="str">
        <f>VLOOKUP(I1232,CountryGeoLoc[],3)</f>
        <v>61.52401</v>
      </c>
      <c r="K1232" t="str">
        <f>VLOOKUP(I1232,CountryGeoLoc[],4)</f>
        <v>105.318756</v>
      </c>
    </row>
    <row r="1233" spans="1:11" x14ac:dyDescent="0.3">
      <c r="A1233" t="s">
        <v>3817</v>
      </c>
      <c r="B1233" t="s">
        <v>8</v>
      </c>
      <c r="C1233" t="s">
        <v>117</v>
      </c>
      <c r="D1233" t="s">
        <v>3486</v>
      </c>
      <c r="E1233" t="s">
        <v>3818</v>
      </c>
      <c r="F1233" t="s">
        <v>3819</v>
      </c>
      <c r="G1233" s="2" t="str">
        <f t="shared" si="19"/>
        <v>1970</v>
      </c>
      <c r="H1233" t="s">
        <v>682</v>
      </c>
      <c r="I1233" t="str">
        <f>VLOOKUP(RawData!H1233,PadCountry[],2)</f>
        <v>United States</v>
      </c>
      <c r="J1233" t="str">
        <f>VLOOKUP(I1233,CountryGeoLoc[],3)</f>
        <v>37.09024</v>
      </c>
      <c r="K1233" t="str">
        <f>VLOOKUP(I1233,CountryGeoLoc[],4)</f>
        <v>-95.712891</v>
      </c>
    </row>
    <row r="1234" spans="1:11" x14ac:dyDescent="0.3">
      <c r="A1234" t="s">
        <v>3820</v>
      </c>
      <c r="B1234" t="s">
        <v>8</v>
      </c>
      <c r="C1234" t="s">
        <v>100</v>
      </c>
      <c r="D1234" t="s">
        <v>1613</v>
      </c>
      <c r="E1234" t="s">
        <v>3821</v>
      </c>
      <c r="F1234" t="s">
        <v>3822</v>
      </c>
      <c r="G1234" s="2" t="str">
        <f t="shared" si="19"/>
        <v>1970</v>
      </c>
      <c r="H1234" t="s">
        <v>2368</v>
      </c>
      <c r="I1234" t="str">
        <f>VLOOKUP(RawData!H1234,PadCountry[],2)</f>
        <v>Russia</v>
      </c>
      <c r="J1234" t="str">
        <f>VLOOKUP(I1234,CountryGeoLoc[],3)</f>
        <v>61.52401</v>
      </c>
      <c r="K1234" t="str">
        <f>VLOOKUP(I1234,CountryGeoLoc[],4)</f>
        <v>105.318756</v>
      </c>
    </row>
    <row r="1235" spans="1:11" x14ac:dyDescent="0.3">
      <c r="A1235" t="s">
        <v>3823</v>
      </c>
      <c r="B1235" t="s">
        <v>8</v>
      </c>
      <c r="C1235" t="s">
        <v>9</v>
      </c>
      <c r="D1235" t="s">
        <v>2391</v>
      </c>
      <c r="E1235" t="s">
        <v>3824</v>
      </c>
      <c r="F1235" t="s">
        <v>3825</v>
      </c>
      <c r="G1235" s="2" t="str">
        <f t="shared" si="19"/>
        <v>1970</v>
      </c>
      <c r="H1235" t="s">
        <v>2394</v>
      </c>
      <c r="I1235" t="str">
        <f>VLOOKUP(RawData!H1235,PadCountry[],2)</f>
        <v>Russia</v>
      </c>
      <c r="J1235" t="str">
        <f>VLOOKUP(I1235,CountryGeoLoc[],3)</f>
        <v>61.52401</v>
      </c>
      <c r="K1235" t="str">
        <f>VLOOKUP(I1235,CountryGeoLoc[],4)</f>
        <v>105.318756</v>
      </c>
    </row>
    <row r="1236" spans="1:11" x14ac:dyDescent="0.3">
      <c r="A1236" t="s">
        <v>3826</v>
      </c>
      <c r="B1236" t="s">
        <v>8</v>
      </c>
      <c r="C1236" t="s">
        <v>1736</v>
      </c>
      <c r="D1236" t="s">
        <v>3520</v>
      </c>
      <c r="E1236" t="s">
        <v>3827</v>
      </c>
      <c r="F1236" t="s">
        <v>3828</v>
      </c>
      <c r="G1236" s="2" t="str">
        <f t="shared" si="19"/>
        <v>1970</v>
      </c>
      <c r="H1236" t="s">
        <v>3523</v>
      </c>
      <c r="I1236" t="str">
        <f>VLOOKUP(RawData!H1236,PadCountry[],2)</f>
        <v>French Guiana</v>
      </c>
      <c r="J1236" t="str">
        <f>VLOOKUP(I1236,CountryGeoLoc[],3)</f>
        <v>3.933889</v>
      </c>
      <c r="K1236" t="str">
        <f>VLOOKUP(I1236,CountryGeoLoc[],4)</f>
        <v>-53.125782</v>
      </c>
    </row>
    <row r="1237" spans="1:11" x14ac:dyDescent="0.3">
      <c r="A1237" t="s">
        <v>3829</v>
      </c>
      <c r="B1237" t="s">
        <v>8</v>
      </c>
      <c r="C1237" t="s">
        <v>9</v>
      </c>
      <c r="D1237" t="s">
        <v>995</v>
      </c>
      <c r="E1237" t="s">
        <v>3830</v>
      </c>
      <c r="F1237" t="s">
        <v>3831</v>
      </c>
      <c r="G1237" s="2" t="str">
        <f t="shared" si="19"/>
        <v>1970</v>
      </c>
      <c r="H1237" t="s">
        <v>987</v>
      </c>
      <c r="I1237" t="str">
        <f>VLOOKUP(RawData!H1237,PadCountry[],2)</f>
        <v>Kazakhstan</v>
      </c>
      <c r="J1237" t="str">
        <f>VLOOKUP(I1237,CountryGeoLoc[],3)</f>
        <v>48.019573</v>
      </c>
      <c r="K1237" t="str">
        <f>VLOOKUP(I1237,CountryGeoLoc[],4)</f>
        <v>66.923684</v>
      </c>
    </row>
    <row r="1238" spans="1:11" x14ac:dyDescent="0.3">
      <c r="A1238" t="s">
        <v>3832</v>
      </c>
      <c r="B1238" t="s">
        <v>8</v>
      </c>
      <c r="C1238" t="s">
        <v>9</v>
      </c>
      <c r="D1238" t="s">
        <v>2391</v>
      </c>
      <c r="E1238" t="s">
        <v>3833</v>
      </c>
      <c r="F1238" t="s">
        <v>3834</v>
      </c>
      <c r="G1238" s="2" t="str">
        <f t="shared" si="19"/>
        <v>1970</v>
      </c>
      <c r="H1238" t="s">
        <v>2394</v>
      </c>
      <c r="I1238" t="str">
        <f>VLOOKUP(RawData!H1238,PadCountry[],2)</f>
        <v>Russia</v>
      </c>
      <c r="J1238" t="str">
        <f>VLOOKUP(I1238,CountryGeoLoc[],3)</f>
        <v>61.52401</v>
      </c>
      <c r="K1238" t="str">
        <f>VLOOKUP(I1238,CountryGeoLoc[],4)</f>
        <v>105.318756</v>
      </c>
    </row>
    <row r="1239" spans="1:11" x14ac:dyDescent="0.3">
      <c r="A1239" t="s">
        <v>3835</v>
      </c>
      <c r="B1239" t="s">
        <v>8</v>
      </c>
      <c r="C1239" t="s">
        <v>9</v>
      </c>
      <c r="D1239" t="s">
        <v>1695</v>
      </c>
      <c r="E1239" t="s">
        <v>3836</v>
      </c>
      <c r="F1239" t="s">
        <v>3837</v>
      </c>
      <c r="G1239" s="2" t="str">
        <f t="shared" si="19"/>
        <v>1970</v>
      </c>
      <c r="H1239" t="s">
        <v>2313</v>
      </c>
      <c r="I1239" t="str">
        <f>VLOOKUP(RawData!H1239,PadCountry[],2)</f>
        <v>Russia</v>
      </c>
      <c r="J1239" t="str">
        <f>VLOOKUP(I1239,CountryGeoLoc[],3)</f>
        <v>61.52401</v>
      </c>
      <c r="K1239" t="str">
        <f>VLOOKUP(I1239,CountryGeoLoc[],4)</f>
        <v>105.318756</v>
      </c>
    </row>
    <row r="1240" spans="1:11" x14ac:dyDescent="0.3">
      <c r="A1240" t="s">
        <v>3838</v>
      </c>
      <c r="B1240" t="s">
        <v>8</v>
      </c>
      <c r="C1240" t="s">
        <v>9</v>
      </c>
      <c r="D1240" t="s">
        <v>1243</v>
      </c>
      <c r="E1240" t="s">
        <v>3839</v>
      </c>
      <c r="F1240" t="s">
        <v>3840</v>
      </c>
      <c r="G1240" s="2" t="str">
        <f t="shared" si="19"/>
        <v>1970</v>
      </c>
      <c r="H1240" t="s">
        <v>1882</v>
      </c>
      <c r="I1240" t="str">
        <f>VLOOKUP(RawData!H1240,PadCountry[],2)</f>
        <v>Russia</v>
      </c>
      <c r="J1240" t="str">
        <f>VLOOKUP(I1240,CountryGeoLoc[],3)</f>
        <v>61.52401</v>
      </c>
      <c r="K1240" t="str">
        <f>VLOOKUP(I1240,CountryGeoLoc[],4)</f>
        <v>105.318756</v>
      </c>
    </row>
    <row r="1241" spans="1:11" x14ac:dyDescent="0.3">
      <c r="A1241" t="s">
        <v>3841</v>
      </c>
      <c r="B1241" t="s">
        <v>18</v>
      </c>
      <c r="C1241" t="s">
        <v>9</v>
      </c>
      <c r="D1241" t="s">
        <v>2391</v>
      </c>
      <c r="E1241" t="s">
        <v>3842</v>
      </c>
      <c r="F1241" t="s">
        <v>3843</v>
      </c>
      <c r="G1241" s="2" t="str">
        <f t="shared" si="19"/>
        <v>1970</v>
      </c>
      <c r="H1241" t="s">
        <v>2394</v>
      </c>
      <c r="I1241" t="str">
        <f>VLOOKUP(RawData!H1241,PadCountry[],2)</f>
        <v>Russia</v>
      </c>
      <c r="J1241" t="str">
        <f>VLOOKUP(I1241,CountryGeoLoc[],3)</f>
        <v>61.52401</v>
      </c>
      <c r="K1241" t="str">
        <f>VLOOKUP(I1241,CountryGeoLoc[],4)</f>
        <v>105.318756</v>
      </c>
    </row>
    <row r="1242" spans="1:11" x14ac:dyDescent="0.3">
      <c r="A1242" t="s">
        <v>3844</v>
      </c>
      <c r="B1242" t="s">
        <v>8</v>
      </c>
      <c r="C1242" t="s">
        <v>9</v>
      </c>
      <c r="D1242" t="s">
        <v>1670</v>
      </c>
      <c r="E1242" t="s">
        <v>3845</v>
      </c>
      <c r="F1242" t="s">
        <v>3846</v>
      </c>
      <c r="G1242" s="2" t="str">
        <f t="shared" si="19"/>
        <v>1970</v>
      </c>
      <c r="H1242" t="s">
        <v>13</v>
      </c>
      <c r="I1242" t="str">
        <f>VLOOKUP(RawData!H1242,PadCountry[],2)</f>
        <v>Kazakhstan</v>
      </c>
      <c r="J1242" t="str">
        <f>VLOOKUP(I1242,CountryGeoLoc[],3)</f>
        <v>48.019573</v>
      </c>
      <c r="K1242" t="str">
        <f>VLOOKUP(I1242,CountryGeoLoc[],4)</f>
        <v>66.923684</v>
      </c>
    </row>
    <row r="1243" spans="1:11" x14ac:dyDescent="0.3">
      <c r="A1243" t="s">
        <v>3847</v>
      </c>
      <c r="B1243" t="s">
        <v>8</v>
      </c>
      <c r="C1243" t="s">
        <v>9</v>
      </c>
      <c r="D1243" t="s">
        <v>995</v>
      </c>
      <c r="E1243" t="s">
        <v>3848</v>
      </c>
      <c r="F1243" t="s">
        <v>3849</v>
      </c>
      <c r="G1243" s="2" t="str">
        <f t="shared" si="19"/>
        <v>1971</v>
      </c>
      <c r="H1243" t="s">
        <v>987</v>
      </c>
      <c r="I1243" t="str">
        <f>VLOOKUP(RawData!H1243,PadCountry[],2)</f>
        <v>Kazakhstan</v>
      </c>
      <c r="J1243" t="str">
        <f>VLOOKUP(I1243,CountryGeoLoc[],3)</f>
        <v>48.019573</v>
      </c>
      <c r="K1243" t="str">
        <f>VLOOKUP(I1243,CountryGeoLoc[],4)</f>
        <v>66.923684</v>
      </c>
    </row>
    <row r="1244" spans="1:11" x14ac:dyDescent="0.3">
      <c r="A1244" t="s">
        <v>3850</v>
      </c>
      <c r="B1244" t="s">
        <v>8</v>
      </c>
      <c r="C1244" t="s">
        <v>9</v>
      </c>
      <c r="D1244" t="s">
        <v>1695</v>
      </c>
      <c r="E1244" t="s">
        <v>3851</v>
      </c>
      <c r="F1244" t="s">
        <v>3852</v>
      </c>
      <c r="G1244" s="2" t="str">
        <f t="shared" si="19"/>
        <v>1971</v>
      </c>
      <c r="H1244" t="s">
        <v>2313</v>
      </c>
      <c r="I1244" t="str">
        <f>VLOOKUP(RawData!H1244,PadCountry[],2)</f>
        <v>Russia</v>
      </c>
      <c r="J1244" t="str">
        <f>VLOOKUP(I1244,CountryGeoLoc[],3)</f>
        <v>61.52401</v>
      </c>
      <c r="K1244" t="str">
        <f>VLOOKUP(I1244,CountryGeoLoc[],4)</f>
        <v>105.318756</v>
      </c>
    </row>
    <row r="1245" spans="1:11" x14ac:dyDescent="0.3">
      <c r="A1245" t="s">
        <v>3853</v>
      </c>
      <c r="B1245" t="s">
        <v>8</v>
      </c>
      <c r="C1245" t="s">
        <v>9</v>
      </c>
      <c r="D1245" t="s">
        <v>1243</v>
      </c>
      <c r="E1245" t="s">
        <v>3854</v>
      </c>
      <c r="F1245" t="s">
        <v>3855</v>
      </c>
      <c r="G1245" s="2" t="str">
        <f t="shared" si="19"/>
        <v>1971</v>
      </c>
      <c r="H1245" t="s">
        <v>1882</v>
      </c>
      <c r="I1245" t="str">
        <f>VLOOKUP(RawData!H1245,PadCountry[],2)</f>
        <v>Russia</v>
      </c>
      <c r="J1245" t="str">
        <f>VLOOKUP(I1245,CountryGeoLoc[],3)</f>
        <v>61.52401</v>
      </c>
      <c r="K1245" t="str">
        <f>VLOOKUP(I1245,CountryGeoLoc[],4)</f>
        <v>105.318756</v>
      </c>
    </row>
    <row r="1246" spans="1:11" x14ac:dyDescent="0.3">
      <c r="A1246" t="s">
        <v>3856</v>
      </c>
      <c r="B1246" t="s">
        <v>8</v>
      </c>
      <c r="C1246" t="s">
        <v>9</v>
      </c>
      <c r="D1246" t="s">
        <v>995</v>
      </c>
      <c r="E1246" t="s">
        <v>3857</v>
      </c>
      <c r="F1246" t="s">
        <v>3858</v>
      </c>
      <c r="G1246" s="2" t="str">
        <f t="shared" si="19"/>
        <v>1971</v>
      </c>
      <c r="H1246" t="s">
        <v>987</v>
      </c>
      <c r="I1246" t="str">
        <f>VLOOKUP(RawData!H1246,PadCountry[],2)</f>
        <v>Kazakhstan</v>
      </c>
      <c r="J1246" t="str">
        <f>VLOOKUP(I1246,CountryGeoLoc[],3)</f>
        <v>48.019573</v>
      </c>
      <c r="K1246" t="str">
        <f>VLOOKUP(I1246,CountryGeoLoc[],4)</f>
        <v>66.923684</v>
      </c>
    </row>
    <row r="1247" spans="1:11" x14ac:dyDescent="0.3">
      <c r="A1247" t="s">
        <v>3859</v>
      </c>
      <c r="B1247" t="s">
        <v>8</v>
      </c>
      <c r="C1247" t="s">
        <v>117</v>
      </c>
      <c r="D1247" t="s">
        <v>3337</v>
      </c>
      <c r="E1247" t="s">
        <v>3860</v>
      </c>
      <c r="F1247" t="s">
        <v>3861</v>
      </c>
      <c r="G1247" s="2" t="str">
        <f t="shared" si="19"/>
        <v>1971</v>
      </c>
      <c r="H1247" t="s">
        <v>914</v>
      </c>
      <c r="I1247" t="str">
        <f>VLOOKUP(RawData!H1247,PadCountry[],2)</f>
        <v>United States</v>
      </c>
      <c r="J1247" t="str">
        <f>VLOOKUP(I1247,CountryGeoLoc[],3)</f>
        <v>37.09024</v>
      </c>
      <c r="K1247" t="str">
        <f>VLOOKUP(I1247,CountryGeoLoc[],4)</f>
        <v>-95.712891</v>
      </c>
    </row>
    <row r="1248" spans="1:11" x14ac:dyDescent="0.3">
      <c r="A1248" t="s">
        <v>3862</v>
      </c>
      <c r="B1248" t="s">
        <v>8</v>
      </c>
      <c r="C1248" t="s">
        <v>117</v>
      </c>
      <c r="D1248" t="s">
        <v>2527</v>
      </c>
      <c r="E1248" t="s">
        <v>3863</v>
      </c>
      <c r="F1248" t="s">
        <v>3864</v>
      </c>
      <c r="G1248" s="2" t="str">
        <f t="shared" si="19"/>
        <v>1971</v>
      </c>
      <c r="H1248" t="s">
        <v>1006</v>
      </c>
      <c r="I1248" t="str">
        <f>VLOOKUP(RawData!H1248,PadCountry[],2)</f>
        <v>United States</v>
      </c>
      <c r="J1248" t="str">
        <f>VLOOKUP(I1248,CountryGeoLoc[],3)</f>
        <v>37.09024</v>
      </c>
      <c r="K1248" t="str">
        <f>VLOOKUP(I1248,CountryGeoLoc[],4)</f>
        <v>-95.712891</v>
      </c>
    </row>
    <row r="1249" spans="1:11" x14ac:dyDescent="0.3">
      <c r="A1249" t="s">
        <v>3865</v>
      </c>
      <c r="B1249" t="s">
        <v>8</v>
      </c>
      <c r="C1249" t="s">
        <v>9</v>
      </c>
      <c r="D1249" t="s">
        <v>1695</v>
      </c>
      <c r="E1249" t="s">
        <v>3866</v>
      </c>
      <c r="F1249" t="s">
        <v>3867</v>
      </c>
      <c r="G1249" s="2" t="str">
        <f t="shared" si="19"/>
        <v>1971</v>
      </c>
      <c r="H1249" t="s">
        <v>2313</v>
      </c>
      <c r="I1249" t="str">
        <f>VLOOKUP(RawData!H1249,PadCountry[],2)</f>
        <v>Russia</v>
      </c>
      <c r="J1249" t="str">
        <f>VLOOKUP(I1249,CountryGeoLoc[],3)</f>
        <v>61.52401</v>
      </c>
      <c r="K1249" t="str">
        <f>VLOOKUP(I1249,CountryGeoLoc[],4)</f>
        <v>105.318756</v>
      </c>
    </row>
    <row r="1250" spans="1:11" x14ac:dyDescent="0.3">
      <c r="A1250" t="s">
        <v>3868</v>
      </c>
      <c r="B1250" t="s">
        <v>8</v>
      </c>
      <c r="C1250" t="s">
        <v>100</v>
      </c>
      <c r="D1250" t="s">
        <v>2626</v>
      </c>
      <c r="E1250" t="s">
        <v>3869</v>
      </c>
      <c r="F1250" t="s">
        <v>3870</v>
      </c>
      <c r="G1250" s="2" t="str">
        <f t="shared" si="19"/>
        <v>1971</v>
      </c>
      <c r="H1250" t="s">
        <v>2629</v>
      </c>
      <c r="I1250" t="str">
        <f>VLOOKUP(RawData!H1250,PadCountry[],2)</f>
        <v>United States</v>
      </c>
      <c r="J1250" t="str">
        <f>VLOOKUP(I1250,CountryGeoLoc[],3)</f>
        <v>37.09024</v>
      </c>
      <c r="K1250" t="str">
        <f>VLOOKUP(I1250,CountryGeoLoc[],4)</f>
        <v>-95.712891</v>
      </c>
    </row>
    <row r="1251" spans="1:11" x14ac:dyDescent="0.3">
      <c r="A1251" t="s">
        <v>3871</v>
      </c>
      <c r="B1251" t="s">
        <v>8</v>
      </c>
      <c r="C1251" t="s">
        <v>117</v>
      </c>
      <c r="D1251" t="s">
        <v>2953</v>
      </c>
      <c r="E1251" t="s">
        <v>3872</v>
      </c>
      <c r="F1251" t="s">
        <v>3873</v>
      </c>
      <c r="G1251" s="2" t="str">
        <f t="shared" si="19"/>
        <v>1971</v>
      </c>
      <c r="H1251" t="s">
        <v>63</v>
      </c>
      <c r="I1251" t="str">
        <f>VLOOKUP(RawData!H1251,PadCountry[],2)</f>
        <v>United States</v>
      </c>
      <c r="J1251" t="str">
        <f>VLOOKUP(I1251,CountryGeoLoc[],3)</f>
        <v>37.09024</v>
      </c>
      <c r="K1251" t="str">
        <f>VLOOKUP(I1251,CountryGeoLoc[],4)</f>
        <v>-95.712891</v>
      </c>
    </row>
    <row r="1252" spans="1:11" x14ac:dyDescent="0.3">
      <c r="A1252" t="s">
        <v>3874</v>
      </c>
      <c r="B1252" t="s">
        <v>8</v>
      </c>
      <c r="C1252" t="s">
        <v>9</v>
      </c>
      <c r="D1252" t="s">
        <v>2391</v>
      </c>
      <c r="E1252" t="s">
        <v>3875</v>
      </c>
      <c r="F1252" t="s">
        <v>3876</v>
      </c>
      <c r="G1252" s="2" t="str">
        <f t="shared" si="19"/>
        <v>1971</v>
      </c>
      <c r="H1252" t="s">
        <v>3399</v>
      </c>
      <c r="I1252" t="str">
        <f>VLOOKUP(RawData!H1252,PadCountry[],2)</f>
        <v>Russia</v>
      </c>
      <c r="J1252" t="str">
        <f>VLOOKUP(I1252,CountryGeoLoc[],3)</f>
        <v>61.52401</v>
      </c>
      <c r="K1252" t="str">
        <f>VLOOKUP(I1252,CountryGeoLoc[],4)</f>
        <v>105.318756</v>
      </c>
    </row>
    <row r="1253" spans="1:11" x14ac:dyDescent="0.3">
      <c r="A1253" t="s">
        <v>3877</v>
      </c>
      <c r="B1253" t="s">
        <v>8</v>
      </c>
      <c r="C1253" t="s">
        <v>2118</v>
      </c>
      <c r="D1253" t="s">
        <v>3719</v>
      </c>
      <c r="E1253" t="s">
        <v>3878</v>
      </c>
      <c r="F1253" t="s">
        <v>3879</v>
      </c>
      <c r="G1253" s="2" t="str">
        <f t="shared" si="19"/>
        <v>1971</v>
      </c>
      <c r="H1253" t="s">
        <v>3722</v>
      </c>
      <c r="I1253" t="str">
        <f>VLOOKUP(RawData!H1253,PadCountry[],2)</f>
        <v>Japan</v>
      </c>
      <c r="J1253" t="str">
        <f>VLOOKUP(I1253,CountryGeoLoc[],3)</f>
        <v>36.204824</v>
      </c>
      <c r="K1253" t="str">
        <f>VLOOKUP(I1253,CountryGeoLoc[],4)</f>
        <v>138.252924</v>
      </c>
    </row>
    <row r="1254" spans="1:11" x14ac:dyDescent="0.3">
      <c r="A1254" t="s">
        <v>3880</v>
      </c>
      <c r="B1254" t="s">
        <v>8</v>
      </c>
      <c r="C1254" t="s">
        <v>117</v>
      </c>
      <c r="D1254" t="s">
        <v>2097</v>
      </c>
      <c r="E1254" t="s">
        <v>3881</v>
      </c>
      <c r="F1254" t="s">
        <v>3882</v>
      </c>
      <c r="G1254" s="2" t="str">
        <f t="shared" si="19"/>
        <v>1971</v>
      </c>
      <c r="H1254" t="s">
        <v>1379</v>
      </c>
      <c r="I1254" t="str">
        <f>VLOOKUP(RawData!H1254,PadCountry[],2)</f>
        <v>United States</v>
      </c>
      <c r="J1254" t="str">
        <f>VLOOKUP(I1254,CountryGeoLoc[],3)</f>
        <v>37.09024</v>
      </c>
      <c r="K1254" t="str">
        <f>VLOOKUP(I1254,CountryGeoLoc[],4)</f>
        <v>-95.712891</v>
      </c>
    </row>
    <row r="1255" spans="1:11" x14ac:dyDescent="0.3">
      <c r="A1255" t="s">
        <v>3883</v>
      </c>
      <c r="B1255" t="s">
        <v>18</v>
      </c>
      <c r="C1255" t="s">
        <v>117</v>
      </c>
      <c r="D1255" t="s">
        <v>3256</v>
      </c>
      <c r="E1255" t="s">
        <v>3884</v>
      </c>
      <c r="F1255" t="s">
        <v>3885</v>
      </c>
      <c r="G1255" s="2" t="str">
        <f t="shared" si="19"/>
        <v>1971</v>
      </c>
      <c r="H1255" t="s">
        <v>303</v>
      </c>
      <c r="I1255" t="str">
        <f>VLOOKUP(RawData!H1255,PadCountry[],2)</f>
        <v>United States</v>
      </c>
      <c r="J1255" t="str">
        <f>VLOOKUP(I1255,CountryGeoLoc[],3)</f>
        <v>37.09024</v>
      </c>
      <c r="K1255" t="str">
        <f>VLOOKUP(I1255,CountryGeoLoc[],4)</f>
        <v>-95.712891</v>
      </c>
    </row>
    <row r="1256" spans="1:11" x14ac:dyDescent="0.3">
      <c r="A1256" t="s">
        <v>3886</v>
      </c>
      <c r="B1256" t="s">
        <v>8</v>
      </c>
      <c r="C1256" t="s">
        <v>9</v>
      </c>
      <c r="D1256" t="s">
        <v>2391</v>
      </c>
      <c r="E1256" t="s">
        <v>3887</v>
      </c>
      <c r="F1256" t="s">
        <v>3888</v>
      </c>
      <c r="G1256" s="2" t="str">
        <f t="shared" si="19"/>
        <v>1971</v>
      </c>
      <c r="H1256" t="s">
        <v>3399</v>
      </c>
      <c r="I1256" t="str">
        <f>VLOOKUP(RawData!H1256,PadCountry[],2)</f>
        <v>Russia</v>
      </c>
      <c r="J1256" t="str">
        <f>VLOOKUP(I1256,CountryGeoLoc[],3)</f>
        <v>61.52401</v>
      </c>
      <c r="K1256" t="str">
        <f>VLOOKUP(I1256,CountryGeoLoc[],4)</f>
        <v>105.318756</v>
      </c>
    </row>
    <row r="1257" spans="1:11" x14ac:dyDescent="0.3">
      <c r="A1257" t="s">
        <v>3889</v>
      </c>
      <c r="B1257" t="s">
        <v>8</v>
      </c>
      <c r="C1257" t="s">
        <v>9</v>
      </c>
      <c r="D1257" t="s">
        <v>995</v>
      </c>
      <c r="E1257" t="s">
        <v>3890</v>
      </c>
      <c r="F1257" t="s">
        <v>3891</v>
      </c>
      <c r="G1257" s="2" t="str">
        <f t="shared" si="19"/>
        <v>1971</v>
      </c>
      <c r="H1257" t="s">
        <v>3892</v>
      </c>
      <c r="I1257" t="str">
        <f>VLOOKUP(RawData!H1257,PadCountry[],2)</f>
        <v>Russia</v>
      </c>
      <c r="J1257" t="str">
        <f>VLOOKUP(I1257,CountryGeoLoc[],3)</f>
        <v>61.52401</v>
      </c>
      <c r="K1257" t="str">
        <f>VLOOKUP(I1257,CountryGeoLoc[],4)</f>
        <v>105.318756</v>
      </c>
    </row>
    <row r="1258" spans="1:11" x14ac:dyDescent="0.3">
      <c r="A1258" t="s">
        <v>3893</v>
      </c>
      <c r="B1258" t="s">
        <v>8</v>
      </c>
      <c r="C1258" t="s">
        <v>9</v>
      </c>
      <c r="D1258" t="s">
        <v>3313</v>
      </c>
      <c r="E1258" t="s">
        <v>3894</v>
      </c>
      <c r="F1258" t="s">
        <v>3895</v>
      </c>
      <c r="G1258" s="2" t="str">
        <f t="shared" si="19"/>
        <v>1971</v>
      </c>
      <c r="H1258" t="s">
        <v>2798</v>
      </c>
      <c r="I1258" t="str">
        <f>VLOOKUP(RawData!H1258,PadCountry[],2)</f>
        <v>Kazakhstan</v>
      </c>
      <c r="J1258" t="str">
        <f>VLOOKUP(I1258,CountryGeoLoc[],3)</f>
        <v>48.019573</v>
      </c>
      <c r="K1258" t="str">
        <f>VLOOKUP(I1258,CountryGeoLoc[],4)</f>
        <v>66.923684</v>
      </c>
    </row>
    <row r="1259" spans="1:11" x14ac:dyDescent="0.3">
      <c r="A1259" t="s">
        <v>3896</v>
      </c>
      <c r="B1259" t="s">
        <v>8</v>
      </c>
      <c r="C1259" t="s">
        <v>9</v>
      </c>
      <c r="D1259" t="s">
        <v>3793</v>
      </c>
      <c r="E1259" t="s">
        <v>3897</v>
      </c>
      <c r="F1259" t="s">
        <v>3898</v>
      </c>
      <c r="G1259" s="2" t="str">
        <f t="shared" si="19"/>
        <v>1971</v>
      </c>
      <c r="H1259" t="s">
        <v>987</v>
      </c>
      <c r="I1259" t="str">
        <f>VLOOKUP(RawData!H1259,PadCountry[],2)</f>
        <v>Kazakhstan</v>
      </c>
      <c r="J1259" t="str">
        <f>VLOOKUP(I1259,CountryGeoLoc[],3)</f>
        <v>48.019573</v>
      </c>
      <c r="K1259" t="str">
        <f>VLOOKUP(I1259,CountryGeoLoc[],4)</f>
        <v>66.923684</v>
      </c>
    </row>
    <row r="1260" spans="1:11" x14ac:dyDescent="0.3">
      <c r="A1260" t="s">
        <v>3899</v>
      </c>
      <c r="B1260" t="s">
        <v>8</v>
      </c>
      <c r="C1260" t="s">
        <v>9</v>
      </c>
      <c r="D1260" t="s">
        <v>995</v>
      </c>
      <c r="E1260" t="s">
        <v>3900</v>
      </c>
      <c r="F1260" t="s">
        <v>3901</v>
      </c>
      <c r="G1260" s="2" t="str">
        <f t="shared" si="19"/>
        <v>1971</v>
      </c>
      <c r="H1260" t="s">
        <v>987</v>
      </c>
      <c r="I1260" t="str">
        <f>VLOOKUP(RawData!H1260,PadCountry[],2)</f>
        <v>Kazakhstan</v>
      </c>
      <c r="J1260" t="str">
        <f>VLOOKUP(I1260,CountryGeoLoc[],3)</f>
        <v>48.019573</v>
      </c>
      <c r="K1260" t="str">
        <f>VLOOKUP(I1260,CountryGeoLoc[],4)</f>
        <v>66.923684</v>
      </c>
    </row>
    <row r="1261" spans="1:11" x14ac:dyDescent="0.3">
      <c r="A1261" t="s">
        <v>3902</v>
      </c>
      <c r="B1261" t="s">
        <v>8</v>
      </c>
      <c r="C1261" t="s">
        <v>3573</v>
      </c>
      <c r="D1261" t="s">
        <v>3574</v>
      </c>
      <c r="E1261" t="s">
        <v>357</v>
      </c>
      <c r="F1261" t="s">
        <v>3903</v>
      </c>
      <c r="G1261" s="2" t="str">
        <f t="shared" si="19"/>
        <v>1971</v>
      </c>
      <c r="H1261" t="s">
        <v>3576</v>
      </c>
      <c r="I1261" t="str">
        <f>VLOOKUP(RawData!H1261,PadCountry[],2)</f>
        <v>China</v>
      </c>
      <c r="J1261" t="str">
        <f>VLOOKUP(I1261,CountryGeoLoc[],3)</f>
        <v>35.86166</v>
      </c>
      <c r="K1261" t="str">
        <f>VLOOKUP(I1261,CountryGeoLoc[],4)</f>
        <v>104.195397</v>
      </c>
    </row>
    <row r="1262" spans="1:11" x14ac:dyDescent="0.3">
      <c r="A1262" t="s">
        <v>3904</v>
      </c>
      <c r="B1262" t="s">
        <v>18</v>
      </c>
      <c r="C1262" t="s">
        <v>9</v>
      </c>
      <c r="D1262" t="s">
        <v>995</v>
      </c>
      <c r="E1262" t="s">
        <v>3905</v>
      </c>
      <c r="F1262" t="s">
        <v>3906</v>
      </c>
      <c r="G1262" s="2" t="str">
        <f t="shared" si="19"/>
        <v>1971</v>
      </c>
      <c r="H1262" t="s">
        <v>3442</v>
      </c>
      <c r="I1262" t="str">
        <f>VLOOKUP(RawData!H1262,PadCountry[],2)</f>
        <v>Russia</v>
      </c>
      <c r="J1262" t="str">
        <f>VLOOKUP(I1262,CountryGeoLoc[],3)</f>
        <v>61.52401</v>
      </c>
      <c r="K1262" t="str">
        <f>VLOOKUP(I1262,CountryGeoLoc[],4)</f>
        <v>105.318756</v>
      </c>
    </row>
    <row r="1263" spans="1:11" x14ac:dyDescent="0.3">
      <c r="A1263" t="s">
        <v>3907</v>
      </c>
      <c r="B1263" t="s">
        <v>18</v>
      </c>
      <c r="C1263" t="s">
        <v>9</v>
      </c>
      <c r="D1263" t="s">
        <v>1695</v>
      </c>
      <c r="E1263" t="s">
        <v>3908</v>
      </c>
      <c r="F1263" t="s">
        <v>3909</v>
      </c>
      <c r="G1263" s="2" t="str">
        <f t="shared" si="19"/>
        <v>1971</v>
      </c>
      <c r="H1263" t="s">
        <v>2678</v>
      </c>
      <c r="I1263" t="str">
        <f>VLOOKUP(RawData!H1263,PadCountry[],2)</f>
        <v>Russia</v>
      </c>
      <c r="J1263" t="str">
        <f>VLOOKUP(I1263,CountryGeoLoc[],3)</f>
        <v>61.52401</v>
      </c>
      <c r="K1263" t="str">
        <f>VLOOKUP(I1263,CountryGeoLoc[],4)</f>
        <v>105.318756</v>
      </c>
    </row>
    <row r="1264" spans="1:11" x14ac:dyDescent="0.3">
      <c r="A1264" t="s">
        <v>3910</v>
      </c>
      <c r="B1264" t="s">
        <v>8</v>
      </c>
      <c r="C1264" t="s">
        <v>117</v>
      </c>
      <c r="D1264" t="s">
        <v>3911</v>
      </c>
      <c r="E1264" t="s">
        <v>3912</v>
      </c>
      <c r="F1264" t="s">
        <v>3913</v>
      </c>
      <c r="G1264" s="2" t="str">
        <f t="shared" si="19"/>
        <v>1971</v>
      </c>
      <c r="H1264" t="s">
        <v>63</v>
      </c>
      <c r="I1264" t="str">
        <f>VLOOKUP(RawData!H1264,PadCountry[],2)</f>
        <v>United States</v>
      </c>
      <c r="J1264" t="str">
        <f>VLOOKUP(I1264,CountryGeoLoc[],3)</f>
        <v>37.09024</v>
      </c>
      <c r="K1264" t="str">
        <f>VLOOKUP(I1264,CountryGeoLoc[],4)</f>
        <v>-95.712891</v>
      </c>
    </row>
    <row r="1265" spans="1:11" x14ac:dyDescent="0.3">
      <c r="A1265" t="s">
        <v>3914</v>
      </c>
      <c r="B1265" t="s">
        <v>8</v>
      </c>
      <c r="C1265" t="s">
        <v>9</v>
      </c>
      <c r="D1265" t="s">
        <v>2391</v>
      </c>
      <c r="E1265" t="s">
        <v>3915</v>
      </c>
      <c r="F1265" t="s">
        <v>3916</v>
      </c>
      <c r="G1265" s="2" t="str">
        <f t="shared" si="19"/>
        <v>1971</v>
      </c>
      <c r="H1265" t="s">
        <v>3399</v>
      </c>
      <c r="I1265" t="str">
        <f>VLOOKUP(RawData!H1265,PadCountry[],2)</f>
        <v>Russia</v>
      </c>
      <c r="J1265" t="str">
        <f>VLOOKUP(I1265,CountryGeoLoc[],3)</f>
        <v>61.52401</v>
      </c>
      <c r="K1265" t="str">
        <f>VLOOKUP(I1265,CountryGeoLoc[],4)</f>
        <v>105.318756</v>
      </c>
    </row>
    <row r="1266" spans="1:11" x14ac:dyDescent="0.3">
      <c r="A1266" t="s">
        <v>3917</v>
      </c>
      <c r="B1266" t="s">
        <v>8</v>
      </c>
      <c r="C1266" t="s">
        <v>117</v>
      </c>
      <c r="D1266" t="s">
        <v>3918</v>
      </c>
      <c r="E1266" t="s">
        <v>3919</v>
      </c>
      <c r="F1266" t="s">
        <v>3920</v>
      </c>
      <c r="G1266" s="2" t="str">
        <f t="shared" si="19"/>
        <v>1971</v>
      </c>
      <c r="H1266" t="s">
        <v>914</v>
      </c>
      <c r="I1266" t="str">
        <f>VLOOKUP(RawData!H1266,PadCountry[],2)</f>
        <v>United States</v>
      </c>
      <c r="J1266" t="str">
        <f>VLOOKUP(I1266,CountryGeoLoc[],3)</f>
        <v>37.09024</v>
      </c>
      <c r="K1266" t="str">
        <f>VLOOKUP(I1266,CountryGeoLoc[],4)</f>
        <v>-95.712891</v>
      </c>
    </row>
    <row r="1267" spans="1:11" x14ac:dyDescent="0.3">
      <c r="A1267" t="s">
        <v>3921</v>
      </c>
      <c r="B1267" t="s">
        <v>8</v>
      </c>
      <c r="C1267" t="s">
        <v>117</v>
      </c>
      <c r="D1267" t="s">
        <v>3256</v>
      </c>
      <c r="E1267" t="s">
        <v>3922</v>
      </c>
      <c r="F1267" t="s">
        <v>3923</v>
      </c>
      <c r="G1267" s="2" t="str">
        <f t="shared" si="19"/>
        <v>1971</v>
      </c>
      <c r="H1267" t="s">
        <v>303</v>
      </c>
      <c r="I1267" t="str">
        <f>VLOOKUP(RawData!H1267,PadCountry[],2)</f>
        <v>United States</v>
      </c>
      <c r="J1267" t="str">
        <f>VLOOKUP(I1267,CountryGeoLoc[],3)</f>
        <v>37.09024</v>
      </c>
      <c r="K1267" t="str">
        <f>VLOOKUP(I1267,CountryGeoLoc[],4)</f>
        <v>-95.712891</v>
      </c>
    </row>
    <row r="1268" spans="1:11" x14ac:dyDescent="0.3">
      <c r="A1268" t="s">
        <v>3924</v>
      </c>
      <c r="B1268" t="s">
        <v>8</v>
      </c>
      <c r="C1268" t="s">
        <v>9</v>
      </c>
      <c r="D1268" t="s">
        <v>995</v>
      </c>
      <c r="E1268" t="s">
        <v>3925</v>
      </c>
      <c r="F1268" t="s">
        <v>3926</v>
      </c>
      <c r="G1268" s="2" t="str">
        <f t="shared" si="19"/>
        <v>1971</v>
      </c>
      <c r="H1268" t="s">
        <v>3442</v>
      </c>
      <c r="I1268" t="str">
        <f>VLOOKUP(RawData!H1268,PadCountry[],2)</f>
        <v>Russia</v>
      </c>
      <c r="J1268" t="str">
        <f>VLOOKUP(I1268,CountryGeoLoc[],3)</f>
        <v>61.52401</v>
      </c>
      <c r="K1268" t="str">
        <f>VLOOKUP(I1268,CountryGeoLoc[],4)</f>
        <v>105.318756</v>
      </c>
    </row>
    <row r="1269" spans="1:11" x14ac:dyDescent="0.3">
      <c r="A1269" t="s">
        <v>3927</v>
      </c>
      <c r="B1269" t="s">
        <v>8</v>
      </c>
      <c r="C1269" t="s">
        <v>117</v>
      </c>
      <c r="D1269" t="s">
        <v>2016</v>
      </c>
      <c r="E1269" t="s">
        <v>3928</v>
      </c>
      <c r="F1269" t="s">
        <v>3929</v>
      </c>
      <c r="G1269" s="2" t="str">
        <f t="shared" si="19"/>
        <v>1971</v>
      </c>
      <c r="H1269" t="s">
        <v>422</v>
      </c>
      <c r="I1269" t="str">
        <f>VLOOKUP(RawData!H1269,PadCountry[],2)</f>
        <v>United States</v>
      </c>
      <c r="J1269" t="str">
        <f>VLOOKUP(I1269,CountryGeoLoc[],3)</f>
        <v>37.09024</v>
      </c>
      <c r="K1269" t="str">
        <f>VLOOKUP(I1269,CountryGeoLoc[],4)</f>
        <v>-95.712891</v>
      </c>
    </row>
    <row r="1270" spans="1:11" x14ac:dyDescent="0.3">
      <c r="A1270" t="s">
        <v>3930</v>
      </c>
      <c r="B1270" t="s">
        <v>8</v>
      </c>
      <c r="C1270" t="s">
        <v>9</v>
      </c>
      <c r="D1270" t="s">
        <v>3313</v>
      </c>
      <c r="E1270" t="s">
        <v>3931</v>
      </c>
      <c r="F1270" t="s">
        <v>3932</v>
      </c>
      <c r="G1270" s="2" t="str">
        <f t="shared" si="19"/>
        <v>1971</v>
      </c>
      <c r="H1270" t="s">
        <v>2602</v>
      </c>
      <c r="I1270" t="str">
        <f>VLOOKUP(RawData!H1270,PadCountry[],2)</f>
        <v>Kazakhstan</v>
      </c>
      <c r="J1270" t="str">
        <f>VLOOKUP(I1270,CountryGeoLoc[],3)</f>
        <v>48.019573</v>
      </c>
      <c r="K1270" t="str">
        <f>VLOOKUP(I1270,CountryGeoLoc[],4)</f>
        <v>66.923684</v>
      </c>
    </row>
    <row r="1271" spans="1:11" x14ac:dyDescent="0.3">
      <c r="A1271" t="s">
        <v>3933</v>
      </c>
      <c r="B1271" t="s">
        <v>8</v>
      </c>
      <c r="C1271" t="s">
        <v>9</v>
      </c>
      <c r="D1271" t="s">
        <v>995</v>
      </c>
      <c r="E1271" t="s">
        <v>3934</v>
      </c>
      <c r="F1271" t="s">
        <v>3935</v>
      </c>
      <c r="G1271" s="2" t="str">
        <f t="shared" si="19"/>
        <v>1971</v>
      </c>
      <c r="H1271" t="s">
        <v>3892</v>
      </c>
      <c r="I1271" t="str">
        <f>VLOOKUP(RawData!H1271,PadCountry[],2)</f>
        <v>Russia</v>
      </c>
      <c r="J1271" t="str">
        <f>VLOOKUP(I1271,CountryGeoLoc[],3)</f>
        <v>61.52401</v>
      </c>
      <c r="K1271" t="str">
        <f>VLOOKUP(I1271,CountryGeoLoc[],4)</f>
        <v>105.318756</v>
      </c>
    </row>
    <row r="1272" spans="1:11" x14ac:dyDescent="0.3">
      <c r="A1272" t="s">
        <v>3936</v>
      </c>
      <c r="B1272" t="s">
        <v>8</v>
      </c>
      <c r="C1272" t="s">
        <v>9</v>
      </c>
      <c r="D1272" t="s">
        <v>3313</v>
      </c>
      <c r="E1272" t="s">
        <v>3937</v>
      </c>
      <c r="F1272" t="s">
        <v>3938</v>
      </c>
      <c r="G1272" s="2" t="str">
        <f t="shared" si="19"/>
        <v>1971</v>
      </c>
      <c r="H1272" t="s">
        <v>2798</v>
      </c>
      <c r="I1272" t="str">
        <f>VLOOKUP(RawData!H1272,PadCountry[],2)</f>
        <v>Kazakhstan</v>
      </c>
      <c r="J1272" t="str">
        <f>VLOOKUP(I1272,CountryGeoLoc[],3)</f>
        <v>48.019573</v>
      </c>
      <c r="K1272" t="str">
        <f>VLOOKUP(I1272,CountryGeoLoc[],4)</f>
        <v>66.923684</v>
      </c>
    </row>
    <row r="1273" spans="1:11" x14ac:dyDescent="0.3">
      <c r="A1273" t="s">
        <v>3939</v>
      </c>
      <c r="B1273" t="s">
        <v>8</v>
      </c>
      <c r="C1273" t="s">
        <v>9</v>
      </c>
      <c r="D1273" t="s">
        <v>1243</v>
      </c>
      <c r="E1273" t="s">
        <v>3940</v>
      </c>
      <c r="F1273" t="s">
        <v>3941</v>
      </c>
      <c r="G1273" s="2" t="str">
        <f t="shared" si="19"/>
        <v>1971</v>
      </c>
      <c r="H1273" t="s">
        <v>3442</v>
      </c>
      <c r="I1273" t="str">
        <f>VLOOKUP(RawData!H1273,PadCountry[],2)</f>
        <v>Russia</v>
      </c>
      <c r="J1273" t="str">
        <f>VLOOKUP(I1273,CountryGeoLoc[],3)</f>
        <v>61.52401</v>
      </c>
      <c r="K1273" t="str">
        <f>VLOOKUP(I1273,CountryGeoLoc[],4)</f>
        <v>105.318756</v>
      </c>
    </row>
    <row r="1274" spans="1:11" x14ac:dyDescent="0.3">
      <c r="A1274" t="s">
        <v>3942</v>
      </c>
      <c r="B1274" t="s">
        <v>8</v>
      </c>
      <c r="C1274" t="s">
        <v>9</v>
      </c>
      <c r="D1274" t="s">
        <v>995</v>
      </c>
      <c r="E1274" t="s">
        <v>3943</v>
      </c>
      <c r="F1274" t="s">
        <v>3944</v>
      </c>
      <c r="G1274" s="2" t="str">
        <f t="shared" si="19"/>
        <v>1971</v>
      </c>
      <c r="H1274" t="s">
        <v>3892</v>
      </c>
      <c r="I1274" t="str">
        <f>VLOOKUP(RawData!H1274,PadCountry[],2)</f>
        <v>Russia</v>
      </c>
      <c r="J1274" t="str">
        <f>VLOOKUP(I1274,CountryGeoLoc[],3)</f>
        <v>61.52401</v>
      </c>
      <c r="K1274" t="str">
        <f>VLOOKUP(I1274,CountryGeoLoc[],4)</f>
        <v>105.318756</v>
      </c>
    </row>
    <row r="1275" spans="1:11" x14ac:dyDescent="0.3">
      <c r="A1275" t="s">
        <v>3945</v>
      </c>
      <c r="B1275" t="s">
        <v>8</v>
      </c>
      <c r="C1275" t="s">
        <v>1736</v>
      </c>
      <c r="D1275" t="s">
        <v>3520</v>
      </c>
      <c r="E1275" t="s">
        <v>3946</v>
      </c>
      <c r="F1275" t="s">
        <v>3947</v>
      </c>
      <c r="G1275" s="2" t="str">
        <f t="shared" si="19"/>
        <v>1971</v>
      </c>
      <c r="H1275" t="s">
        <v>3523</v>
      </c>
      <c r="I1275" t="str">
        <f>VLOOKUP(RawData!H1275,PadCountry[],2)</f>
        <v>French Guiana</v>
      </c>
      <c r="J1275" t="str">
        <f>VLOOKUP(I1275,CountryGeoLoc[],3)</f>
        <v>3.933889</v>
      </c>
      <c r="K1275" t="str">
        <f>VLOOKUP(I1275,CountryGeoLoc[],4)</f>
        <v>-53.125782</v>
      </c>
    </row>
    <row r="1276" spans="1:11" x14ac:dyDescent="0.3">
      <c r="A1276" t="s">
        <v>3948</v>
      </c>
      <c r="B1276" t="s">
        <v>8</v>
      </c>
      <c r="C1276" t="s">
        <v>9</v>
      </c>
      <c r="D1276" t="s">
        <v>1243</v>
      </c>
      <c r="E1276" t="s">
        <v>3949</v>
      </c>
      <c r="F1276" t="s">
        <v>3950</v>
      </c>
      <c r="G1276" s="2" t="str">
        <f t="shared" si="19"/>
        <v>1971</v>
      </c>
      <c r="H1276" t="s">
        <v>3442</v>
      </c>
      <c r="I1276" t="str">
        <f>VLOOKUP(RawData!H1276,PadCountry[],2)</f>
        <v>Russia</v>
      </c>
      <c r="J1276" t="str">
        <f>VLOOKUP(I1276,CountryGeoLoc[],3)</f>
        <v>61.52401</v>
      </c>
      <c r="K1276" t="str">
        <f>VLOOKUP(I1276,CountryGeoLoc[],4)</f>
        <v>105.318756</v>
      </c>
    </row>
    <row r="1277" spans="1:11" x14ac:dyDescent="0.3">
      <c r="A1277" t="s">
        <v>3951</v>
      </c>
      <c r="B1277" t="s">
        <v>8</v>
      </c>
      <c r="C1277" t="s">
        <v>9</v>
      </c>
      <c r="D1277" t="s">
        <v>2305</v>
      </c>
      <c r="E1277" t="s">
        <v>3952</v>
      </c>
      <c r="F1277" t="s">
        <v>3953</v>
      </c>
      <c r="G1277" s="2" t="str">
        <f t="shared" si="19"/>
        <v>1971</v>
      </c>
      <c r="H1277" t="s">
        <v>2641</v>
      </c>
      <c r="I1277" t="str">
        <f>VLOOKUP(RawData!H1277,PadCountry[],2)</f>
        <v>Kazakhstan</v>
      </c>
      <c r="J1277" t="str">
        <f>VLOOKUP(I1277,CountryGeoLoc[],3)</f>
        <v>48.019573</v>
      </c>
      <c r="K1277" t="str">
        <f>VLOOKUP(I1277,CountryGeoLoc[],4)</f>
        <v>66.923684</v>
      </c>
    </row>
    <row r="1278" spans="1:11" x14ac:dyDescent="0.3">
      <c r="A1278" t="s">
        <v>3954</v>
      </c>
      <c r="B1278" t="s">
        <v>8</v>
      </c>
      <c r="C1278" t="s">
        <v>117</v>
      </c>
      <c r="D1278" t="s">
        <v>3337</v>
      </c>
      <c r="E1278" t="s">
        <v>3955</v>
      </c>
      <c r="F1278" t="s">
        <v>3956</v>
      </c>
      <c r="G1278" s="2" t="str">
        <f t="shared" si="19"/>
        <v>1971</v>
      </c>
      <c r="H1278" t="s">
        <v>914</v>
      </c>
      <c r="I1278" t="str">
        <f>VLOOKUP(RawData!H1278,PadCountry[],2)</f>
        <v>United States</v>
      </c>
      <c r="J1278" t="str">
        <f>VLOOKUP(I1278,CountryGeoLoc[],3)</f>
        <v>37.09024</v>
      </c>
      <c r="K1278" t="str">
        <f>VLOOKUP(I1278,CountryGeoLoc[],4)</f>
        <v>-95.712891</v>
      </c>
    </row>
    <row r="1279" spans="1:11" x14ac:dyDescent="0.3">
      <c r="A1279" t="s">
        <v>3957</v>
      </c>
      <c r="B1279" t="s">
        <v>8</v>
      </c>
      <c r="C1279" t="s">
        <v>9</v>
      </c>
      <c r="D1279" t="s">
        <v>2191</v>
      </c>
      <c r="E1279" t="s">
        <v>3958</v>
      </c>
      <c r="F1279" t="s">
        <v>3959</v>
      </c>
      <c r="G1279" s="2" t="str">
        <f t="shared" si="19"/>
        <v>1971</v>
      </c>
      <c r="H1279" t="s">
        <v>13</v>
      </c>
      <c r="I1279" t="str">
        <f>VLOOKUP(RawData!H1279,PadCountry[],2)</f>
        <v>Kazakhstan</v>
      </c>
      <c r="J1279" t="str">
        <f>VLOOKUP(I1279,CountryGeoLoc[],3)</f>
        <v>48.019573</v>
      </c>
      <c r="K1279" t="str">
        <f>VLOOKUP(I1279,CountryGeoLoc[],4)</f>
        <v>66.923684</v>
      </c>
    </row>
    <row r="1280" spans="1:11" x14ac:dyDescent="0.3">
      <c r="A1280" t="s">
        <v>3960</v>
      </c>
      <c r="B1280" t="s">
        <v>8</v>
      </c>
      <c r="C1280" t="s">
        <v>9</v>
      </c>
      <c r="D1280" t="s">
        <v>2391</v>
      </c>
      <c r="E1280" t="s">
        <v>3961</v>
      </c>
      <c r="F1280" t="s">
        <v>3962</v>
      </c>
      <c r="G1280" s="2" t="str">
        <f t="shared" si="19"/>
        <v>1971</v>
      </c>
      <c r="H1280" t="s">
        <v>3399</v>
      </c>
      <c r="I1280" t="str">
        <f>VLOOKUP(RawData!H1280,PadCountry[],2)</f>
        <v>Russia</v>
      </c>
      <c r="J1280" t="str">
        <f>VLOOKUP(I1280,CountryGeoLoc[],3)</f>
        <v>61.52401</v>
      </c>
      <c r="K1280" t="str">
        <f>VLOOKUP(I1280,CountryGeoLoc[],4)</f>
        <v>105.318756</v>
      </c>
    </row>
    <row r="1281" spans="1:11" x14ac:dyDescent="0.3">
      <c r="A1281" t="s">
        <v>3963</v>
      </c>
      <c r="B1281" t="s">
        <v>8</v>
      </c>
      <c r="C1281" t="s">
        <v>3964</v>
      </c>
      <c r="D1281" t="s">
        <v>1613</v>
      </c>
      <c r="E1281" t="s">
        <v>3965</v>
      </c>
      <c r="F1281" t="s">
        <v>3966</v>
      </c>
      <c r="G1281" s="2" t="str">
        <f t="shared" si="19"/>
        <v>1971</v>
      </c>
      <c r="H1281" t="s">
        <v>2368</v>
      </c>
      <c r="I1281" t="str">
        <f>VLOOKUP(RawData!H1281,PadCountry[],2)</f>
        <v>Russia</v>
      </c>
      <c r="J1281" t="str">
        <f>VLOOKUP(I1281,CountryGeoLoc[],3)</f>
        <v>61.52401</v>
      </c>
      <c r="K1281" t="str">
        <f>VLOOKUP(I1281,CountryGeoLoc[],4)</f>
        <v>105.318756</v>
      </c>
    </row>
    <row r="1282" spans="1:11" x14ac:dyDescent="0.3">
      <c r="A1282" t="s">
        <v>3967</v>
      </c>
      <c r="B1282" t="s">
        <v>8</v>
      </c>
      <c r="C1282" t="s">
        <v>9</v>
      </c>
      <c r="D1282" t="s">
        <v>1695</v>
      </c>
      <c r="E1282" t="s">
        <v>3968</v>
      </c>
      <c r="F1282" t="s">
        <v>3969</v>
      </c>
      <c r="G1282" s="2" t="str">
        <f t="shared" si="19"/>
        <v>1971</v>
      </c>
      <c r="H1282" t="s">
        <v>2313</v>
      </c>
      <c r="I1282" t="str">
        <f>VLOOKUP(RawData!H1282,PadCountry[],2)</f>
        <v>Russia</v>
      </c>
      <c r="J1282" t="str">
        <f>VLOOKUP(I1282,CountryGeoLoc[],3)</f>
        <v>61.52401</v>
      </c>
      <c r="K1282" t="str">
        <f>VLOOKUP(I1282,CountryGeoLoc[],4)</f>
        <v>105.318756</v>
      </c>
    </row>
    <row r="1283" spans="1:11" x14ac:dyDescent="0.3">
      <c r="A1283" t="s">
        <v>3970</v>
      </c>
      <c r="B1283" t="s">
        <v>8</v>
      </c>
      <c r="C1283" t="s">
        <v>9</v>
      </c>
      <c r="D1283" t="s">
        <v>2391</v>
      </c>
      <c r="E1283" t="s">
        <v>3971</v>
      </c>
      <c r="F1283" t="s">
        <v>3972</v>
      </c>
      <c r="G1283" s="2" t="str">
        <f t="shared" ref="G1283:G1346" si="20">MID(F1283,7,4)</f>
        <v>1971</v>
      </c>
      <c r="H1283" t="s">
        <v>3399</v>
      </c>
      <c r="I1283" t="str">
        <f>VLOOKUP(RawData!H1283,PadCountry[],2)</f>
        <v>Russia</v>
      </c>
      <c r="J1283" t="str">
        <f>VLOOKUP(I1283,CountryGeoLoc[],3)</f>
        <v>61.52401</v>
      </c>
      <c r="K1283" t="str">
        <f>VLOOKUP(I1283,CountryGeoLoc[],4)</f>
        <v>105.318756</v>
      </c>
    </row>
    <row r="1284" spans="1:11" x14ac:dyDescent="0.3">
      <c r="A1284" t="s">
        <v>3973</v>
      </c>
      <c r="B1284" t="s">
        <v>8</v>
      </c>
      <c r="C1284" t="s">
        <v>117</v>
      </c>
      <c r="D1284" t="s">
        <v>1552</v>
      </c>
      <c r="E1284" t="s">
        <v>3974</v>
      </c>
      <c r="F1284" t="s">
        <v>3975</v>
      </c>
      <c r="G1284" s="2" t="str">
        <f t="shared" si="20"/>
        <v>1971</v>
      </c>
      <c r="H1284" t="s">
        <v>1555</v>
      </c>
      <c r="I1284" t="str">
        <f>VLOOKUP(RawData!H1284,PadCountry[],2)</f>
        <v>United States</v>
      </c>
      <c r="J1284" t="str">
        <f>VLOOKUP(I1284,CountryGeoLoc[],3)</f>
        <v>37.09024</v>
      </c>
      <c r="K1284" t="str">
        <f>VLOOKUP(I1284,CountryGeoLoc[],4)</f>
        <v>-95.712891</v>
      </c>
    </row>
    <row r="1285" spans="1:11" x14ac:dyDescent="0.3">
      <c r="A1285" t="s">
        <v>3976</v>
      </c>
      <c r="B1285" t="s">
        <v>8</v>
      </c>
      <c r="C1285" t="s">
        <v>9</v>
      </c>
      <c r="D1285" t="s">
        <v>995</v>
      </c>
      <c r="E1285" t="s">
        <v>3977</v>
      </c>
      <c r="F1285" t="s">
        <v>3978</v>
      </c>
      <c r="G1285" s="2" t="str">
        <f t="shared" si="20"/>
        <v>1971</v>
      </c>
      <c r="H1285" t="s">
        <v>987</v>
      </c>
      <c r="I1285" t="str">
        <f>VLOOKUP(RawData!H1285,PadCountry[],2)</f>
        <v>Kazakhstan</v>
      </c>
      <c r="J1285" t="str">
        <f>VLOOKUP(I1285,CountryGeoLoc[],3)</f>
        <v>48.019573</v>
      </c>
      <c r="K1285" t="str">
        <f>VLOOKUP(I1285,CountryGeoLoc[],4)</f>
        <v>66.923684</v>
      </c>
    </row>
    <row r="1286" spans="1:11" x14ac:dyDescent="0.3">
      <c r="A1286" t="s">
        <v>3979</v>
      </c>
      <c r="B1286" t="s">
        <v>8</v>
      </c>
      <c r="C1286" t="s">
        <v>9</v>
      </c>
      <c r="D1286" t="s">
        <v>2391</v>
      </c>
      <c r="E1286" t="s">
        <v>3980</v>
      </c>
      <c r="F1286" t="s">
        <v>3981</v>
      </c>
      <c r="G1286" s="2" t="str">
        <f t="shared" si="20"/>
        <v>1971</v>
      </c>
      <c r="H1286" t="s">
        <v>3399</v>
      </c>
      <c r="I1286" t="str">
        <f>VLOOKUP(RawData!H1286,PadCountry[],2)</f>
        <v>Russia</v>
      </c>
      <c r="J1286" t="str">
        <f>VLOOKUP(I1286,CountryGeoLoc[],3)</f>
        <v>61.52401</v>
      </c>
      <c r="K1286" t="str">
        <f>VLOOKUP(I1286,CountryGeoLoc[],4)</f>
        <v>105.318756</v>
      </c>
    </row>
    <row r="1287" spans="1:11" x14ac:dyDescent="0.3">
      <c r="A1287" t="s">
        <v>3982</v>
      </c>
      <c r="B1287" t="s">
        <v>18</v>
      </c>
      <c r="C1287" t="s">
        <v>117</v>
      </c>
      <c r="D1287" t="s">
        <v>2527</v>
      </c>
      <c r="E1287" t="s">
        <v>3983</v>
      </c>
      <c r="F1287" t="s">
        <v>3984</v>
      </c>
      <c r="G1287" s="2" t="str">
        <f t="shared" si="20"/>
        <v>1971</v>
      </c>
      <c r="H1287" t="s">
        <v>1006</v>
      </c>
      <c r="I1287" t="str">
        <f>VLOOKUP(RawData!H1287,PadCountry[],2)</f>
        <v>United States</v>
      </c>
      <c r="J1287" t="str">
        <f>VLOOKUP(I1287,CountryGeoLoc[],3)</f>
        <v>37.09024</v>
      </c>
      <c r="K1287" t="str">
        <f>VLOOKUP(I1287,CountryGeoLoc[],4)</f>
        <v>-95.712891</v>
      </c>
    </row>
    <row r="1288" spans="1:11" x14ac:dyDescent="0.3">
      <c r="A1288" t="s">
        <v>3985</v>
      </c>
      <c r="B1288" t="s">
        <v>18</v>
      </c>
      <c r="C1288" t="s">
        <v>9</v>
      </c>
      <c r="D1288" t="s">
        <v>2305</v>
      </c>
      <c r="E1288" t="s">
        <v>3986</v>
      </c>
      <c r="F1288" t="s">
        <v>3987</v>
      </c>
      <c r="G1288" s="2" t="str">
        <f t="shared" si="20"/>
        <v>1971</v>
      </c>
      <c r="H1288" t="s">
        <v>1587</v>
      </c>
      <c r="I1288" t="str">
        <f>VLOOKUP(RawData!H1288,PadCountry[],2)</f>
        <v>Kazakhstan</v>
      </c>
      <c r="J1288" t="str">
        <f>VLOOKUP(I1288,CountryGeoLoc[],3)</f>
        <v>48.019573</v>
      </c>
      <c r="K1288" t="str">
        <f>VLOOKUP(I1288,CountryGeoLoc[],4)</f>
        <v>66.923684</v>
      </c>
    </row>
    <row r="1289" spans="1:11" x14ac:dyDescent="0.3">
      <c r="A1289" t="s">
        <v>3988</v>
      </c>
      <c r="B1289" t="s">
        <v>8</v>
      </c>
      <c r="C1289" t="s">
        <v>9</v>
      </c>
      <c r="D1289" t="s">
        <v>995</v>
      </c>
      <c r="E1289" t="s">
        <v>3989</v>
      </c>
      <c r="F1289" t="s">
        <v>3990</v>
      </c>
      <c r="G1289" s="2" t="str">
        <f t="shared" si="20"/>
        <v>1971</v>
      </c>
      <c r="H1289" t="s">
        <v>987</v>
      </c>
      <c r="I1289" t="str">
        <f>VLOOKUP(RawData!H1289,PadCountry[],2)</f>
        <v>Kazakhstan</v>
      </c>
      <c r="J1289" t="str">
        <f>VLOOKUP(I1289,CountryGeoLoc[],3)</f>
        <v>48.019573</v>
      </c>
      <c r="K1289" t="str">
        <f>VLOOKUP(I1289,CountryGeoLoc[],4)</f>
        <v>66.923684</v>
      </c>
    </row>
    <row r="1290" spans="1:11" x14ac:dyDescent="0.3">
      <c r="A1290" t="s">
        <v>3991</v>
      </c>
      <c r="B1290" t="s">
        <v>8</v>
      </c>
      <c r="C1290" t="s">
        <v>9</v>
      </c>
      <c r="D1290" t="s">
        <v>1695</v>
      </c>
      <c r="E1290" t="s">
        <v>3992</v>
      </c>
      <c r="F1290" t="s">
        <v>3993</v>
      </c>
      <c r="G1290" s="2" t="str">
        <f t="shared" si="20"/>
        <v>1971</v>
      </c>
      <c r="H1290" t="s">
        <v>2313</v>
      </c>
      <c r="I1290" t="str">
        <f>VLOOKUP(RawData!H1290,PadCountry[],2)</f>
        <v>Russia</v>
      </c>
      <c r="J1290" t="str">
        <f>VLOOKUP(I1290,CountryGeoLoc[],3)</f>
        <v>61.52401</v>
      </c>
      <c r="K1290" t="str">
        <f>VLOOKUP(I1290,CountryGeoLoc[],4)</f>
        <v>105.318756</v>
      </c>
    </row>
    <row r="1291" spans="1:11" x14ac:dyDescent="0.3">
      <c r="A1291" t="s">
        <v>3994</v>
      </c>
      <c r="B1291" t="s">
        <v>8</v>
      </c>
      <c r="C1291" t="s">
        <v>9</v>
      </c>
      <c r="D1291" t="s">
        <v>2305</v>
      </c>
      <c r="E1291" t="s">
        <v>3995</v>
      </c>
      <c r="F1291" t="s">
        <v>3996</v>
      </c>
      <c r="G1291" s="2" t="str">
        <f t="shared" si="20"/>
        <v>1971</v>
      </c>
      <c r="H1291" t="s">
        <v>2641</v>
      </c>
      <c r="I1291" t="str">
        <f>VLOOKUP(RawData!H1291,PadCountry[],2)</f>
        <v>Kazakhstan</v>
      </c>
      <c r="J1291" t="str">
        <f>VLOOKUP(I1291,CountryGeoLoc[],3)</f>
        <v>48.019573</v>
      </c>
      <c r="K1291" t="str">
        <f>VLOOKUP(I1291,CountryGeoLoc[],4)</f>
        <v>66.923684</v>
      </c>
    </row>
    <row r="1292" spans="1:11" x14ac:dyDescent="0.3">
      <c r="A1292" t="s">
        <v>3997</v>
      </c>
      <c r="B1292" t="s">
        <v>8</v>
      </c>
      <c r="C1292" t="s">
        <v>9</v>
      </c>
      <c r="D1292" t="s">
        <v>2391</v>
      </c>
      <c r="E1292" t="s">
        <v>3998</v>
      </c>
      <c r="F1292" t="s">
        <v>3999</v>
      </c>
      <c r="G1292" s="2" t="str">
        <f t="shared" si="20"/>
        <v>1971</v>
      </c>
      <c r="H1292" t="s">
        <v>3399</v>
      </c>
      <c r="I1292" t="str">
        <f>VLOOKUP(RawData!H1292,PadCountry[],2)</f>
        <v>Russia</v>
      </c>
      <c r="J1292" t="str">
        <f>VLOOKUP(I1292,CountryGeoLoc[],3)</f>
        <v>61.52401</v>
      </c>
      <c r="K1292" t="str">
        <f>VLOOKUP(I1292,CountryGeoLoc[],4)</f>
        <v>105.318756</v>
      </c>
    </row>
    <row r="1293" spans="1:11" x14ac:dyDescent="0.3">
      <c r="A1293" t="s">
        <v>4000</v>
      </c>
      <c r="B1293" t="s">
        <v>8</v>
      </c>
      <c r="C1293" t="s">
        <v>9</v>
      </c>
      <c r="D1293" t="s">
        <v>1695</v>
      </c>
      <c r="E1293" t="s">
        <v>4001</v>
      </c>
      <c r="F1293" t="s">
        <v>4002</v>
      </c>
      <c r="G1293" s="2" t="str">
        <f t="shared" si="20"/>
        <v>1971</v>
      </c>
      <c r="H1293" t="s">
        <v>2313</v>
      </c>
      <c r="I1293" t="str">
        <f>VLOOKUP(RawData!H1293,PadCountry[],2)</f>
        <v>Russia</v>
      </c>
      <c r="J1293" t="str">
        <f>VLOOKUP(I1293,CountryGeoLoc[],3)</f>
        <v>61.52401</v>
      </c>
      <c r="K1293" t="str">
        <f>VLOOKUP(I1293,CountryGeoLoc[],4)</f>
        <v>105.318756</v>
      </c>
    </row>
    <row r="1294" spans="1:11" x14ac:dyDescent="0.3">
      <c r="A1294" t="s">
        <v>4003</v>
      </c>
      <c r="B1294" t="s">
        <v>8</v>
      </c>
      <c r="C1294" t="s">
        <v>9</v>
      </c>
      <c r="D1294" t="s">
        <v>995</v>
      </c>
      <c r="E1294" t="s">
        <v>4004</v>
      </c>
      <c r="F1294" t="s">
        <v>4005</v>
      </c>
      <c r="G1294" s="2" t="str">
        <f t="shared" si="20"/>
        <v>1971</v>
      </c>
      <c r="H1294" t="s">
        <v>3442</v>
      </c>
      <c r="I1294" t="str">
        <f>VLOOKUP(RawData!H1294,PadCountry[],2)</f>
        <v>Russia</v>
      </c>
      <c r="J1294" t="str">
        <f>VLOOKUP(I1294,CountryGeoLoc[],3)</f>
        <v>61.52401</v>
      </c>
      <c r="K1294" t="str">
        <f>VLOOKUP(I1294,CountryGeoLoc[],4)</f>
        <v>105.318756</v>
      </c>
    </row>
    <row r="1295" spans="1:11" x14ac:dyDescent="0.3">
      <c r="A1295" t="s">
        <v>4006</v>
      </c>
      <c r="B1295" t="s">
        <v>8</v>
      </c>
      <c r="C1295" t="s">
        <v>9</v>
      </c>
      <c r="D1295" t="s">
        <v>2305</v>
      </c>
      <c r="E1295" t="s">
        <v>4007</v>
      </c>
      <c r="F1295" t="s">
        <v>4008</v>
      </c>
      <c r="G1295" s="2" t="str">
        <f t="shared" si="20"/>
        <v>1971</v>
      </c>
      <c r="H1295" t="s">
        <v>1587</v>
      </c>
      <c r="I1295" t="str">
        <f>VLOOKUP(RawData!H1295,PadCountry[],2)</f>
        <v>Kazakhstan</v>
      </c>
      <c r="J1295" t="str">
        <f>VLOOKUP(I1295,CountryGeoLoc[],3)</f>
        <v>48.019573</v>
      </c>
      <c r="K1295" t="str">
        <f>VLOOKUP(I1295,CountryGeoLoc[],4)</f>
        <v>66.923684</v>
      </c>
    </row>
    <row r="1296" spans="1:11" x14ac:dyDescent="0.3">
      <c r="A1296" t="s">
        <v>4009</v>
      </c>
      <c r="B1296" t="s">
        <v>8</v>
      </c>
      <c r="C1296" t="s">
        <v>9</v>
      </c>
      <c r="D1296" t="s">
        <v>2391</v>
      </c>
      <c r="E1296" t="s">
        <v>4010</v>
      </c>
      <c r="F1296" t="s">
        <v>4011</v>
      </c>
      <c r="G1296" s="2" t="str">
        <f t="shared" si="20"/>
        <v>1971</v>
      </c>
      <c r="H1296" t="s">
        <v>3399</v>
      </c>
      <c r="I1296" t="str">
        <f>VLOOKUP(RawData!H1296,PadCountry[],2)</f>
        <v>Russia</v>
      </c>
      <c r="J1296" t="str">
        <f>VLOOKUP(I1296,CountryGeoLoc[],3)</f>
        <v>61.52401</v>
      </c>
      <c r="K1296" t="str">
        <f>VLOOKUP(I1296,CountryGeoLoc[],4)</f>
        <v>105.318756</v>
      </c>
    </row>
    <row r="1297" spans="1:11" x14ac:dyDescent="0.3">
      <c r="A1297" t="s">
        <v>4012</v>
      </c>
      <c r="B1297" t="s">
        <v>8</v>
      </c>
      <c r="C1297" t="s">
        <v>117</v>
      </c>
      <c r="D1297" t="s">
        <v>2527</v>
      </c>
      <c r="E1297" t="s">
        <v>4013</v>
      </c>
      <c r="F1297" t="s">
        <v>4014</v>
      </c>
      <c r="G1297" s="2" t="str">
        <f t="shared" si="20"/>
        <v>1971</v>
      </c>
      <c r="H1297" t="s">
        <v>1623</v>
      </c>
      <c r="I1297" t="str">
        <f>VLOOKUP(RawData!H1297,PadCountry[],2)</f>
        <v>United States</v>
      </c>
      <c r="J1297" t="str">
        <f>VLOOKUP(I1297,CountryGeoLoc[],3)</f>
        <v>37.09024</v>
      </c>
      <c r="K1297" t="str">
        <f>VLOOKUP(I1297,CountryGeoLoc[],4)</f>
        <v>-95.712891</v>
      </c>
    </row>
    <row r="1298" spans="1:11" x14ac:dyDescent="0.3">
      <c r="A1298" t="s">
        <v>4015</v>
      </c>
      <c r="B1298" t="s">
        <v>8</v>
      </c>
      <c r="C1298" t="s">
        <v>9</v>
      </c>
      <c r="D1298" t="s">
        <v>2391</v>
      </c>
      <c r="E1298" t="s">
        <v>4016</v>
      </c>
      <c r="F1298" t="s">
        <v>4017</v>
      </c>
      <c r="G1298" s="2" t="str">
        <f t="shared" si="20"/>
        <v>1971</v>
      </c>
      <c r="H1298" t="s">
        <v>2394</v>
      </c>
      <c r="I1298" t="str">
        <f>VLOOKUP(RawData!H1298,PadCountry[],2)</f>
        <v>Russia</v>
      </c>
      <c r="J1298" t="str">
        <f>VLOOKUP(I1298,CountryGeoLoc[],3)</f>
        <v>61.52401</v>
      </c>
      <c r="K1298" t="str">
        <f>VLOOKUP(I1298,CountryGeoLoc[],4)</f>
        <v>105.318756</v>
      </c>
    </row>
    <row r="1299" spans="1:11" x14ac:dyDescent="0.3">
      <c r="A1299" t="s">
        <v>4018</v>
      </c>
      <c r="B1299" t="s">
        <v>8</v>
      </c>
      <c r="C1299" t="s">
        <v>9</v>
      </c>
      <c r="D1299" t="s">
        <v>2191</v>
      </c>
      <c r="E1299" t="s">
        <v>4019</v>
      </c>
      <c r="F1299" t="s">
        <v>4020</v>
      </c>
      <c r="G1299" s="2" t="str">
        <f t="shared" si="20"/>
        <v>1971</v>
      </c>
      <c r="H1299" t="s">
        <v>13</v>
      </c>
      <c r="I1299" t="str">
        <f>VLOOKUP(RawData!H1299,PadCountry[],2)</f>
        <v>Kazakhstan</v>
      </c>
      <c r="J1299" t="str">
        <f>VLOOKUP(I1299,CountryGeoLoc[],3)</f>
        <v>48.019573</v>
      </c>
      <c r="K1299" t="str">
        <f>VLOOKUP(I1299,CountryGeoLoc[],4)</f>
        <v>66.923684</v>
      </c>
    </row>
    <row r="1300" spans="1:11" x14ac:dyDescent="0.3">
      <c r="A1300" t="s">
        <v>4021</v>
      </c>
      <c r="B1300" t="s">
        <v>8</v>
      </c>
      <c r="C1300" t="s">
        <v>117</v>
      </c>
      <c r="D1300" t="s">
        <v>2097</v>
      </c>
      <c r="E1300" t="s">
        <v>4022</v>
      </c>
      <c r="F1300" t="s">
        <v>4023</v>
      </c>
      <c r="G1300" s="2" t="str">
        <f t="shared" si="20"/>
        <v>1971</v>
      </c>
      <c r="H1300" t="s">
        <v>1379</v>
      </c>
      <c r="I1300" t="str">
        <f>VLOOKUP(RawData!H1300,PadCountry[],2)</f>
        <v>United States</v>
      </c>
      <c r="J1300" t="str">
        <f>VLOOKUP(I1300,CountryGeoLoc[],3)</f>
        <v>37.09024</v>
      </c>
      <c r="K1300" t="str">
        <f>VLOOKUP(I1300,CountryGeoLoc[],4)</f>
        <v>-95.712891</v>
      </c>
    </row>
    <row r="1301" spans="1:11" x14ac:dyDescent="0.3">
      <c r="A1301" t="s">
        <v>4024</v>
      </c>
      <c r="B1301" t="s">
        <v>8</v>
      </c>
      <c r="C1301" t="s">
        <v>9</v>
      </c>
      <c r="D1301" t="s">
        <v>995</v>
      </c>
      <c r="E1301" t="s">
        <v>4025</v>
      </c>
      <c r="F1301" t="s">
        <v>4026</v>
      </c>
      <c r="G1301" s="2" t="str">
        <f t="shared" si="20"/>
        <v>1971</v>
      </c>
      <c r="H1301" t="s">
        <v>3442</v>
      </c>
      <c r="I1301" t="str">
        <f>VLOOKUP(RawData!H1301,PadCountry[],2)</f>
        <v>Russia</v>
      </c>
      <c r="J1301" t="str">
        <f>VLOOKUP(I1301,CountryGeoLoc[],3)</f>
        <v>61.52401</v>
      </c>
      <c r="K1301" t="str">
        <f>VLOOKUP(I1301,CountryGeoLoc[],4)</f>
        <v>105.318756</v>
      </c>
    </row>
    <row r="1302" spans="1:11" x14ac:dyDescent="0.3">
      <c r="A1302" t="s">
        <v>4027</v>
      </c>
      <c r="B1302" t="s">
        <v>8</v>
      </c>
      <c r="C1302" t="s">
        <v>117</v>
      </c>
      <c r="D1302" t="s">
        <v>4028</v>
      </c>
      <c r="E1302" t="s">
        <v>4029</v>
      </c>
      <c r="F1302" t="s">
        <v>4030</v>
      </c>
      <c r="G1302" s="2" t="str">
        <f t="shared" si="20"/>
        <v>1971</v>
      </c>
      <c r="H1302" t="s">
        <v>1213</v>
      </c>
      <c r="I1302" t="str">
        <f>VLOOKUP(RawData!H1302,PadCountry[],2)</f>
        <v>United States</v>
      </c>
      <c r="J1302" t="str">
        <f>VLOOKUP(I1302,CountryGeoLoc[],3)</f>
        <v>37.09024</v>
      </c>
      <c r="K1302" t="str">
        <f>VLOOKUP(I1302,CountryGeoLoc[],4)</f>
        <v>-95.712891</v>
      </c>
    </row>
    <row r="1303" spans="1:11" x14ac:dyDescent="0.3">
      <c r="A1303" t="s">
        <v>4031</v>
      </c>
      <c r="B1303" t="s">
        <v>8</v>
      </c>
      <c r="C1303" t="s">
        <v>9</v>
      </c>
      <c r="D1303" t="s">
        <v>995</v>
      </c>
      <c r="E1303" t="s">
        <v>4032</v>
      </c>
      <c r="F1303" t="s">
        <v>4033</v>
      </c>
      <c r="G1303" s="2" t="str">
        <f t="shared" si="20"/>
        <v>1971</v>
      </c>
      <c r="H1303" t="s">
        <v>987</v>
      </c>
      <c r="I1303" t="str">
        <f>VLOOKUP(RawData!H1303,PadCountry[],2)</f>
        <v>Kazakhstan</v>
      </c>
      <c r="J1303" t="str">
        <f>VLOOKUP(I1303,CountryGeoLoc[],3)</f>
        <v>48.019573</v>
      </c>
      <c r="K1303" t="str">
        <f>VLOOKUP(I1303,CountryGeoLoc[],4)</f>
        <v>66.923684</v>
      </c>
    </row>
    <row r="1304" spans="1:11" x14ac:dyDescent="0.3">
      <c r="A1304" t="s">
        <v>4034</v>
      </c>
      <c r="B1304" t="s">
        <v>18</v>
      </c>
      <c r="C1304" t="s">
        <v>9</v>
      </c>
      <c r="D1304" t="s">
        <v>995</v>
      </c>
      <c r="E1304" t="s">
        <v>4035</v>
      </c>
      <c r="F1304" t="s">
        <v>4036</v>
      </c>
      <c r="G1304" s="2" t="str">
        <f t="shared" si="20"/>
        <v>1971</v>
      </c>
      <c r="H1304" t="s">
        <v>3442</v>
      </c>
      <c r="I1304" t="str">
        <f>VLOOKUP(RawData!H1304,PadCountry[],2)</f>
        <v>Russia</v>
      </c>
      <c r="J1304" t="str">
        <f>VLOOKUP(I1304,CountryGeoLoc[],3)</f>
        <v>61.52401</v>
      </c>
      <c r="K1304" t="str">
        <f>VLOOKUP(I1304,CountryGeoLoc[],4)</f>
        <v>105.318756</v>
      </c>
    </row>
    <row r="1305" spans="1:11" x14ac:dyDescent="0.3">
      <c r="A1305" t="s">
        <v>4037</v>
      </c>
      <c r="B1305" t="s">
        <v>18</v>
      </c>
      <c r="C1305" t="s">
        <v>9</v>
      </c>
      <c r="D1305" t="s">
        <v>3134</v>
      </c>
      <c r="E1305" t="s">
        <v>357</v>
      </c>
      <c r="F1305" t="s">
        <v>4038</v>
      </c>
      <c r="G1305" s="2" t="str">
        <f t="shared" si="20"/>
        <v>1971</v>
      </c>
      <c r="H1305" t="s">
        <v>4039</v>
      </c>
      <c r="I1305" t="str">
        <f>VLOOKUP(RawData!H1305,PadCountry[],2)</f>
        <v>Kazakhstan</v>
      </c>
      <c r="J1305" t="str">
        <f>VLOOKUP(I1305,CountryGeoLoc[],3)</f>
        <v>48.019573</v>
      </c>
      <c r="K1305" t="str">
        <f>VLOOKUP(I1305,CountryGeoLoc[],4)</f>
        <v>66.923684</v>
      </c>
    </row>
    <row r="1306" spans="1:11" x14ac:dyDescent="0.3">
      <c r="A1306" t="s">
        <v>4040</v>
      </c>
      <c r="B1306" t="s">
        <v>8</v>
      </c>
      <c r="C1306" t="s">
        <v>100</v>
      </c>
      <c r="D1306" t="s">
        <v>1613</v>
      </c>
      <c r="E1306" t="s">
        <v>4041</v>
      </c>
      <c r="F1306" t="s">
        <v>4042</v>
      </c>
      <c r="G1306" s="2" t="str">
        <f t="shared" si="20"/>
        <v>1971</v>
      </c>
      <c r="H1306" t="s">
        <v>1359</v>
      </c>
      <c r="I1306" t="str">
        <f>VLOOKUP(RawData!H1306,PadCountry[],2)</f>
        <v>United States</v>
      </c>
      <c r="J1306" t="str">
        <f>VLOOKUP(I1306,CountryGeoLoc[],3)</f>
        <v>37.09024</v>
      </c>
      <c r="K1306" t="str">
        <f>VLOOKUP(I1306,CountryGeoLoc[],4)</f>
        <v>-95.712891</v>
      </c>
    </row>
    <row r="1307" spans="1:11" x14ac:dyDescent="0.3">
      <c r="A1307" t="s">
        <v>4043</v>
      </c>
      <c r="B1307" t="s">
        <v>8</v>
      </c>
      <c r="C1307" t="s">
        <v>9</v>
      </c>
      <c r="D1307" t="s">
        <v>1243</v>
      </c>
      <c r="E1307" t="s">
        <v>4044</v>
      </c>
      <c r="F1307" t="s">
        <v>4045</v>
      </c>
      <c r="G1307" s="2" t="str">
        <f t="shared" si="20"/>
        <v>1971</v>
      </c>
      <c r="H1307" t="s">
        <v>3442</v>
      </c>
      <c r="I1307" t="str">
        <f>VLOOKUP(RawData!H1307,PadCountry[],2)</f>
        <v>Russia</v>
      </c>
      <c r="J1307" t="str">
        <f>VLOOKUP(I1307,CountryGeoLoc[],3)</f>
        <v>61.52401</v>
      </c>
      <c r="K1307" t="str">
        <f>VLOOKUP(I1307,CountryGeoLoc[],4)</f>
        <v>105.318756</v>
      </c>
    </row>
    <row r="1308" spans="1:11" x14ac:dyDescent="0.3">
      <c r="A1308" t="s">
        <v>4046</v>
      </c>
      <c r="B1308" t="s">
        <v>8</v>
      </c>
      <c r="C1308" t="s">
        <v>117</v>
      </c>
      <c r="D1308" t="s">
        <v>3256</v>
      </c>
      <c r="E1308" t="s">
        <v>4047</v>
      </c>
      <c r="F1308" t="s">
        <v>4048</v>
      </c>
      <c r="G1308" s="2" t="str">
        <f t="shared" si="20"/>
        <v>1971</v>
      </c>
      <c r="H1308" t="s">
        <v>121</v>
      </c>
      <c r="I1308" t="str">
        <f>VLOOKUP(RawData!H1308,PadCountry[],2)</f>
        <v>United States</v>
      </c>
      <c r="J1308" t="str">
        <f>VLOOKUP(I1308,CountryGeoLoc[],3)</f>
        <v>37.09024</v>
      </c>
      <c r="K1308" t="str">
        <f>VLOOKUP(I1308,CountryGeoLoc[],4)</f>
        <v>-95.712891</v>
      </c>
    </row>
    <row r="1309" spans="1:11" x14ac:dyDescent="0.3">
      <c r="A1309" t="s">
        <v>4049</v>
      </c>
      <c r="B1309" t="s">
        <v>8</v>
      </c>
      <c r="C1309" t="s">
        <v>9</v>
      </c>
      <c r="D1309" t="s">
        <v>995</v>
      </c>
      <c r="E1309" t="s">
        <v>4050</v>
      </c>
      <c r="F1309" t="s">
        <v>4051</v>
      </c>
      <c r="G1309" s="2" t="str">
        <f t="shared" si="20"/>
        <v>1971</v>
      </c>
      <c r="H1309" t="s">
        <v>987</v>
      </c>
      <c r="I1309" t="str">
        <f>VLOOKUP(RawData!H1309,PadCountry[],2)</f>
        <v>Kazakhstan</v>
      </c>
      <c r="J1309" t="str">
        <f>VLOOKUP(I1309,CountryGeoLoc[],3)</f>
        <v>48.019573</v>
      </c>
      <c r="K1309" t="str">
        <f>VLOOKUP(I1309,CountryGeoLoc[],4)</f>
        <v>66.923684</v>
      </c>
    </row>
    <row r="1310" spans="1:11" x14ac:dyDescent="0.3">
      <c r="A1310" t="s">
        <v>4052</v>
      </c>
      <c r="B1310" t="s">
        <v>18</v>
      </c>
      <c r="C1310" t="s">
        <v>9</v>
      </c>
      <c r="D1310" t="s">
        <v>2391</v>
      </c>
      <c r="E1310" t="s">
        <v>4053</v>
      </c>
      <c r="F1310" t="s">
        <v>4054</v>
      </c>
      <c r="G1310" s="2" t="str">
        <f t="shared" si="20"/>
        <v>1971</v>
      </c>
      <c r="H1310" t="s">
        <v>2394</v>
      </c>
      <c r="I1310" t="str">
        <f>VLOOKUP(RawData!H1310,PadCountry[],2)</f>
        <v>Russia</v>
      </c>
      <c r="J1310" t="str">
        <f>VLOOKUP(I1310,CountryGeoLoc[],3)</f>
        <v>61.52401</v>
      </c>
      <c r="K1310" t="str">
        <f>VLOOKUP(I1310,CountryGeoLoc[],4)</f>
        <v>105.318756</v>
      </c>
    </row>
    <row r="1311" spans="1:11" x14ac:dyDescent="0.3">
      <c r="A1311" t="s">
        <v>4055</v>
      </c>
      <c r="B1311" t="s">
        <v>8</v>
      </c>
      <c r="C1311" t="s">
        <v>9</v>
      </c>
      <c r="D1311" t="s">
        <v>995</v>
      </c>
      <c r="E1311" t="s">
        <v>4056</v>
      </c>
      <c r="F1311" t="s">
        <v>4057</v>
      </c>
      <c r="G1311" s="2" t="str">
        <f t="shared" si="20"/>
        <v>1971</v>
      </c>
      <c r="H1311" t="s">
        <v>3892</v>
      </c>
      <c r="I1311" t="str">
        <f>VLOOKUP(RawData!H1311,PadCountry[],2)</f>
        <v>Russia</v>
      </c>
      <c r="J1311" t="str">
        <f>VLOOKUP(I1311,CountryGeoLoc[],3)</f>
        <v>61.52401</v>
      </c>
      <c r="K1311" t="str">
        <f>VLOOKUP(I1311,CountryGeoLoc[],4)</f>
        <v>105.318756</v>
      </c>
    </row>
    <row r="1312" spans="1:11" x14ac:dyDescent="0.3">
      <c r="A1312" t="s">
        <v>4058</v>
      </c>
      <c r="B1312" t="s">
        <v>8</v>
      </c>
      <c r="C1312" t="s">
        <v>100</v>
      </c>
      <c r="D1312" t="s">
        <v>2626</v>
      </c>
      <c r="E1312" t="s">
        <v>4059</v>
      </c>
      <c r="F1312" t="s">
        <v>4060</v>
      </c>
      <c r="G1312" s="2" t="str">
        <f t="shared" si="20"/>
        <v>1971</v>
      </c>
      <c r="H1312" t="s">
        <v>2629</v>
      </c>
      <c r="I1312" t="str">
        <f>VLOOKUP(RawData!H1312,PadCountry[],2)</f>
        <v>United States</v>
      </c>
      <c r="J1312" t="str">
        <f>VLOOKUP(I1312,CountryGeoLoc[],3)</f>
        <v>37.09024</v>
      </c>
      <c r="K1312" t="str">
        <f>VLOOKUP(I1312,CountryGeoLoc[],4)</f>
        <v>-95.712891</v>
      </c>
    </row>
    <row r="1313" spans="1:11" x14ac:dyDescent="0.3">
      <c r="A1313" t="s">
        <v>4061</v>
      </c>
      <c r="B1313" t="s">
        <v>8</v>
      </c>
      <c r="C1313" t="s">
        <v>9</v>
      </c>
      <c r="D1313" t="s">
        <v>1670</v>
      </c>
      <c r="E1313" t="s">
        <v>4062</v>
      </c>
      <c r="F1313" t="s">
        <v>4063</v>
      </c>
      <c r="G1313" s="2" t="str">
        <f t="shared" si="20"/>
        <v>1971</v>
      </c>
      <c r="H1313" t="s">
        <v>3442</v>
      </c>
      <c r="I1313" t="str">
        <f>VLOOKUP(RawData!H1313,PadCountry[],2)</f>
        <v>Russia</v>
      </c>
      <c r="J1313" t="str">
        <f>VLOOKUP(I1313,CountryGeoLoc[],3)</f>
        <v>61.52401</v>
      </c>
      <c r="K1313" t="str">
        <f>VLOOKUP(I1313,CountryGeoLoc[],4)</f>
        <v>105.318756</v>
      </c>
    </row>
    <row r="1314" spans="1:11" x14ac:dyDescent="0.3">
      <c r="A1314" t="s">
        <v>4064</v>
      </c>
      <c r="B1314" t="s">
        <v>8</v>
      </c>
      <c r="C1314" t="s">
        <v>9</v>
      </c>
      <c r="D1314" t="s">
        <v>995</v>
      </c>
      <c r="E1314" t="s">
        <v>4065</v>
      </c>
      <c r="F1314" t="s">
        <v>4066</v>
      </c>
      <c r="G1314" s="2" t="str">
        <f t="shared" si="20"/>
        <v>1971</v>
      </c>
      <c r="H1314" t="s">
        <v>987</v>
      </c>
      <c r="I1314" t="str">
        <f>VLOOKUP(RawData!H1314,PadCountry[],2)</f>
        <v>Kazakhstan</v>
      </c>
      <c r="J1314" t="str">
        <f>VLOOKUP(I1314,CountryGeoLoc[],3)</f>
        <v>48.019573</v>
      </c>
      <c r="K1314" t="str">
        <f>VLOOKUP(I1314,CountryGeoLoc[],4)</f>
        <v>66.923684</v>
      </c>
    </row>
    <row r="1315" spans="1:11" x14ac:dyDescent="0.3">
      <c r="A1315" t="s">
        <v>4067</v>
      </c>
      <c r="B1315" t="s">
        <v>18</v>
      </c>
      <c r="C1315" t="s">
        <v>9</v>
      </c>
      <c r="D1315" t="s">
        <v>1695</v>
      </c>
      <c r="E1315" t="s">
        <v>4068</v>
      </c>
      <c r="F1315" t="s">
        <v>4069</v>
      </c>
      <c r="G1315" s="2" t="str">
        <f t="shared" si="20"/>
        <v>1971</v>
      </c>
      <c r="H1315" t="s">
        <v>2313</v>
      </c>
      <c r="I1315" t="str">
        <f>VLOOKUP(RawData!H1315,PadCountry[],2)</f>
        <v>Russia</v>
      </c>
      <c r="J1315" t="str">
        <f>VLOOKUP(I1315,CountryGeoLoc[],3)</f>
        <v>61.52401</v>
      </c>
      <c r="K1315" t="str">
        <f>VLOOKUP(I1315,CountryGeoLoc[],4)</f>
        <v>105.318756</v>
      </c>
    </row>
    <row r="1316" spans="1:11" x14ac:dyDescent="0.3">
      <c r="A1316" t="s">
        <v>4070</v>
      </c>
      <c r="B1316" t="s">
        <v>8</v>
      </c>
      <c r="C1316" t="s">
        <v>9</v>
      </c>
      <c r="D1316" t="s">
        <v>995</v>
      </c>
      <c r="E1316" t="s">
        <v>4071</v>
      </c>
      <c r="F1316" t="s">
        <v>4072</v>
      </c>
      <c r="G1316" s="2" t="str">
        <f t="shared" si="20"/>
        <v>1971</v>
      </c>
      <c r="H1316" t="s">
        <v>987</v>
      </c>
      <c r="I1316" t="str">
        <f>VLOOKUP(RawData!H1316,PadCountry[],2)</f>
        <v>Kazakhstan</v>
      </c>
      <c r="J1316" t="str">
        <f>VLOOKUP(I1316,CountryGeoLoc[],3)</f>
        <v>48.019573</v>
      </c>
      <c r="K1316" t="str">
        <f>VLOOKUP(I1316,CountryGeoLoc[],4)</f>
        <v>66.923684</v>
      </c>
    </row>
    <row r="1317" spans="1:11" x14ac:dyDescent="0.3">
      <c r="A1317" t="s">
        <v>4073</v>
      </c>
      <c r="B1317" t="s">
        <v>8</v>
      </c>
      <c r="C1317" t="s">
        <v>117</v>
      </c>
      <c r="D1317" t="s">
        <v>2764</v>
      </c>
      <c r="E1317" t="s">
        <v>4074</v>
      </c>
      <c r="F1317" t="s">
        <v>4075</v>
      </c>
      <c r="G1317" s="2" t="str">
        <f t="shared" si="20"/>
        <v>1971</v>
      </c>
      <c r="H1317" t="s">
        <v>2767</v>
      </c>
      <c r="I1317" t="str">
        <f>VLOOKUP(RawData!H1317,PadCountry[],2)</f>
        <v>United States</v>
      </c>
      <c r="J1317" t="str">
        <f>VLOOKUP(I1317,CountryGeoLoc[],3)</f>
        <v>37.09024</v>
      </c>
      <c r="K1317" t="str">
        <f>VLOOKUP(I1317,CountryGeoLoc[],4)</f>
        <v>-95.712891</v>
      </c>
    </row>
    <row r="1318" spans="1:11" x14ac:dyDescent="0.3">
      <c r="A1318" t="s">
        <v>4076</v>
      </c>
      <c r="B1318" t="s">
        <v>8</v>
      </c>
      <c r="C1318" t="s">
        <v>9</v>
      </c>
      <c r="D1318" t="s">
        <v>3724</v>
      </c>
      <c r="E1318" t="s">
        <v>4077</v>
      </c>
      <c r="F1318" t="s">
        <v>4078</v>
      </c>
      <c r="G1318" s="2" t="str">
        <f t="shared" si="20"/>
        <v>1971</v>
      </c>
      <c r="H1318" t="s">
        <v>3353</v>
      </c>
      <c r="I1318" t="str">
        <f>VLOOKUP(RawData!H1318,PadCountry[],2)</f>
        <v>Kazakhstan</v>
      </c>
      <c r="J1318" t="str">
        <f>VLOOKUP(I1318,CountryGeoLoc[],3)</f>
        <v>48.019573</v>
      </c>
      <c r="K1318" t="str">
        <f>VLOOKUP(I1318,CountryGeoLoc[],4)</f>
        <v>66.923684</v>
      </c>
    </row>
    <row r="1319" spans="1:11" x14ac:dyDescent="0.3">
      <c r="A1319" t="s">
        <v>4079</v>
      </c>
      <c r="B1319" t="s">
        <v>8</v>
      </c>
      <c r="C1319" t="s">
        <v>9</v>
      </c>
      <c r="D1319" t="s">
        <v>3793</v>
      </c>
      <c r="E1319" t="s">
        <v>4080</v>
      </c>
      <c r="F1319" t="s">
        <v>4081</v>
      </c>
      <c r="G1319" s="2" t="str">
        <f t="shared" si="20"/>
        <v>1971</v>
      </c>
      <c r="H1319" t="s">
        <v>987</v>
      </c>
      <c r="I1319" t="str">
        <f>VLOOKUP(RawData!H1319,PadCountry[],2)</f>
        <v>Kazakhstan</v>
      </c>
      <c r="J1319" t="str">
        <f>VLOOKUP(I1319,CountryGeoLoc[],3)</f>
        <v>48.019573</v>
      </c>
      <c r="K1319" t="str">
        <f>VLOOKUP(I1319,CountryGeoLoc[],4)</f>
        <v>66.923684</v>
      </c>
    </row>
    <row r="1320" spans="1:11" x14ac:dyDescent="0.3">
      <c r="A1320" t="s">
        <v>4082</v>
      </c>
      <c r="B1320" t="s">
        <v>8</v>
      </c>
      <c r="C1320" t="s">
        <v>117</v>
      </c>
      <c r="D1320" t="s">
        <v>4083</v>
      </c>
      <c r="E1320" t="s">
        <v>4084</v>
      </c>
      <c r="F1320" t="s">
        <v>4085</v>
      </c>
      <c r="G1320" s="2" t="str">
        <f t="shared" si="20"/>
        <v>1971</v>
      </c>
      <c r="H1320" t="s">
        <v>914</v>
      </c>
      <c r="I1320" t="str">
        <f>VLOOKUP(RawData!H1320,PadCountry[],2)</f>
        <v>United States</v>
      </c>
      <c r="J1320" t="str">
        <f>VLOOKUP(I1320,CountryGeoLoc[],3)</f>
        <v>37.09024</v>
      </c>
      <c r="K1320" t="str">
        <f>VLOOKUP(I1320,CountryGeoLoc[],4)</f>
        <v>-95.712891</v>
      </c>
    </row>
    <row r="1321" spans="1:11" x14ac:dyDescent="0.3">
      <c r="A1321" t="s">
        <v>4086</v>
      </c>
      <c r="B1321" t="s">
        <v>8</v>
      </c>
      <c r="C1321" t="s">
        <v>1736</v>
      </c>
      <c r="D1321" t="s">
        <v>4087</v>
      </c>
      <c r="E1321" t="s">
        <v>4088</v>
      </c>
      <c r="F1321" t="s">
        <v>4089</v>
      </c>
      <c r="G1321" s="2" t="str">
        <f t="shared" si="20"/>
        <v>1971</v>
      </c>
      <c r="H1321" t="s">
        <v>1359</v>
      </c>
      <c r="I1321" t="str">
        <f>VLOOKUP(RawData!H1321,PadCountry[],2)</f>
        <v>United States</v>
      </c>
      <c r="J1321" t="str">
        <f>VLOOKUP(I1321,CountryGeoLoc[],3)</f>
        <v>37.09024</v>
      </c>
      <c r="K1321" t="str">
        <f>VLOOKUP(I1321,CountryGeoLoc[],4)</f>
        <v>-95.712891</v>
      </c>
    </row>
    <row r="1322" spans="1:11" x14ac:dyDescent="0.3">
      <c r="A1322" t="s">
        <v>4090</v>
      </c>
      <c r="B1322" t="s">
        <v>18</v>
      </c>
      <c r="C1322" t="s">
        <v>9</v>
      </c>
      <c r="D1322" t="s">
        <v>995</v>
      </c>
      <c r="E1322" t="s">
        <v>4091</v>
      </c>
      <c r="F1322" t="s">
        <v>4092</v>
      </c>
      <c r="G1322" s="2" t="str">
        <f t="shared" si="20"/>
        <v>1971</v>
      </c>
      <c r="H1322" t="s">
        <v>987</v>
      </c>
      <c r="I1322" t="str">
        <f>VLOOKUP(RawData!H1322,PadCountry[],2)</f>
        <v>Kazakhstan</v>
      </c>
      <c r="J1322" t="str">
        <f>VLOOKUP(I1322,CountryGeoLoc[],3)</f>
        <v>48.019573</v>
      </c>
      <c r="K1322" t="str">
        <f>VLOOKUP(I1322,CountryGeoLoc[],4)</f>
        <v>66.923684</v>
      </c>
    </row>
    <row r="1323" spans="1:11" x14ac:dyDescent="0.3">
      <c r="A1323" t="s">
        <v>4093</v>
      </c>
      <c r="B1323" t="s">
        <v>8</v>
      </c>
      <c r="C1323" t="s">
        <v>9</v>
      </c>
      <c r="D1323" t="s">
        <v>1695</v>
      </c>
      <c r="E1323" t="s">
        <v>4094</v>
      </c>
      <c r="F1323" t="s">
        <v>4095</v>
      </c>
      <c r="G1323" s="2" t="str">
        <f t="shared" si="20"/>
        <v>1971</v>
      </c>
      <c r="H1323" t="s">
        <v>2313</v>
      </c>
      <c r="I1323" t="str">
        <f>VLOOKUP(RawData!H1323,PadCountry[],2)</f>
        <v>Russia</v>
      </c>
      <c r="J1323" t="str">
        <f>VLOOKUP(I1323,CountryGeoLoc[],3)</f>
        <v>61.52401</v>
      </c>
      <c r="K1323" t="str">
        <f>VLOOKUP(I1323,CountryGeoLoc[],4)</f>
        <v>105.318756</v>
      </c>
    </row>
    <row r="1324" spans="1:11" x14ac:dyDescent="0.3">
      <c r="A1324" t="s">
        <v>4096</v>
      </c>
      <c r="B1324" t="s">
        <v>8</v>
      </c>
      <c r="C1324" t="s">
        <v>9</v>
      </c>
      <c r="D1324" t="s">
        <v>2305</v>
      </c>
      <c r="E1324" t="s">
        <v>4097</v>
      </c>
      <c r="F1324" t="s">
        <v>4098</v>
      </c>
      <c r="G1324" s="2" t="str">
        <f t="shared" si="20"/>
        <v>1971</v>
      </c>
      <c r="H1324" t="s">
        <v>2641</v>
      </c>
      <c r="I1324" t="str">
        <f>VLOOKUP(RawData!H1324,PadCountry[],2)</f>
        <v>Kazakhstan</v>
      </c>
      <c r="J1324" t="str">
        <f>VLOOKUP(I1324,CountryGeoLoc[],3)</f>
        <v>48.019573</v>
      </c>
      <c r="K1324" t="str">
        <f>VLOOKUP(I1324,CountryGeoLoc[],4)</f>
        <v>66.923684</v>
      </c>
    </row>
    <row r="1325" spans="1:11" x14ac:dyDescent="0.3">
      <c r="A1325" t="s">
        <v>4099</v>
      </c>
      <c r="B1325" t="s">
        <v>8</v>
      </c>
      <c r="C1325" t="s">
        <v>9</v>
      </c>
      <c r="D1325" t="s">
        <v>2391</v>
      </c>
      <c r="E1325" t="s">
        <v>4100</v>
      </c>
      <c r="F1325" t="s">
        <v>4101</v>
      </c>
      <c r="G1325" s="2" t="str">
        <f t="shared" si="20"/>
        <v>1971</v>
      </c>
      <c r="H1325" t="s">
        <v>2394</v>
      </c>
      <c r="I1325" t="str">
        <f>VLOOKUP(RawData!H1325,PadCountry[],2)</f>
        <v>Russia</v>
      </c>
      <c r="J1325" t="str">
        <f>VLOOKUP(I1325,CountryGeoLoc[],3)</f>
        <v>61.52401</v>
      </c>
      <c r="K1325" t="str">
        <f>VLOOKUP(I1325,CountryGeoLoc[],4)</f>
        <v>105.318756</v>
      </c>
    </row>
    <row r="1326" spans="1:11" x14ac:dyDescent="0.3">
      <c r="A1326" t="s">
        <v>4102</v>
      </c>
      <c r="B1326" t="s">
        <v>8</v>
      </c>
      <c r="C1326" t="s">
        <v>9</v>
      </c>
      <c r="D1326" t="s">
        <v>2391</v>
      </c>
      <c r="E1326" t="s">
        <v>4103</v>
      </c>
      <c r="F1326" t="s">
        <v>4104</v>
      </c>
      <c r="G1326" s="2" t="str">
        <f t="shared" si="20"/>
        <v>1971</v>
      </c>
      <c r="H1326" t="s">
        <v>2394</v>
      </c>
      <c r="I1326" t="str">
        <f>VLOOKUP(RawData!H1326,PadCountry[],2)</f>
        <v>Russia</v>
      </c>
      <c r="J1326" t="str">
        <f>VLOOKUP(I1326,CountryGeoLoc[],3)</f>
        <v>61.52401</v>
      </c>
      <c r="K1326" t="str">
        <f>VLOOKUP(I1326,CountryGeoLoc[],4)</f>
        <v>105.318756</v>
      </c>
    </row>
    <row r="1327" spans="1:11" x14ac:dyDescent="0.3">
      <c r="A1327" t="s">
        <v>4105</v>
      </c>
      <c r="B1327" t="s">
        <v>8</v>
      </c>
      <c r="C1327" t="s">
        <v>117</v>
      </c>
      <c r="D1327" t="s">
        <v>3256</v>
      </c>
      <c r="E1327" t="s">
        <v>4106</v>
      </c>
      <c r="F1327" t="s">
        <v>4107</v>
      </c>
      <c r="G1327" s="2" t="str">
        <f t="shared" si="20"/>
        <v>1971</v>
      </c>
      <c r="H1327" t="s">
        <v>303</v>
      </c>
      <c r="I1327" t="str">
        <f>VLOOKUP(RawData!H1327,PadCountry[],2)</f>
        <v>United States</v>
      </c>
      <c r="J1327" t="str">
        <f>VLOOKUP(I1327,CountryGeoLoc[],3)</f>
        <v>37.09024</v>
      </c>
      <c r="K1327" t="str">
        <f>VLOOKUP(I1327,CountryGeoLoc[],4)</f>
        <v>-95.712891</v>
      </c>
    </row>
    <row r="1328" spans="1:11" x14ac:dyDescent="0.3">
      <c r="A1328" t="s">
        <v>4108</v>
      </c>
      <c r="B1328" t="s">
        <v>8</v>
      </c>
      <c r="C1328" t="s">
        <v>9</v>
      </c>
      <c r="D1328" t="s">
        <v>995</v>
      </c>
      <c r="E1328" t="s">
        <v>4109</v>
      </c>
      <c r="F1328" t="s">
        <v>4110</v>
      </c>
      <c r="G1328" s="2" t="str">
        <f t="shared" si="20"/>
        <v>1971</v>
      </c>
      <c r="H1328" t="s">
        <v>1882</v>
      </c>
      <c r="I1328" t="str">
        <f>VLOOKUP(RawData!H1328,PadCountry[],2)</f>
        <v>Russia</v>
      </c>
      <c r="J1328" t="str">
        <f>VLOOKUP(I1328,CountryGeoLoc[],3)</f>
        <v>61.52401</v>
      </c>
      <c r="K1328" t="str">
        <f>VLOOKUP(I1328,CountryGeoLoc[],4)</f>
        <v>105.318756</v>
      </c>
    </row>
    <row r="1329" spans="1:11" x14ac:dyDescent="0.3">
      <c r="A1329" t="s">
        <v>4111</v>
      </c>
      <c r="B1329" t="s">
        <v>8</v>
      </c>
      <c r="C1329" t="s">
        <v>100</v>
      </c>
      <c r="D1329" t="s">
        <v>1613</v>
      </c>
      <c r="E1329" t="s">
        <v>4112</v>
      </c>
      <c r="F1329" t="s">
        <v>4113</v>
      </c>
      <c r="G1329" s="2" t="str">
        <f t="shared" si="20"/>
        <v>1971</v>
      </c>
      <c r="H1329" t="s">
        <v>1359</v>
      </c>
      <c r="I1329" t="str">
        <f>VLOOKUP(RawData!H1329,PadCountry[],2)</f>
        <v>United States</v>
      </c>
      <c r="J1329" t="str">
        <f>VLOOKUP(I1329,CountryGeoLoc[],3)</f>
        <v>37.09024</v>
      </c>
      <c r="K1329" t="str">
        <f>VLOOKUP(I1329,CountryGeoLoc[],4)</f>
        <v>-95.712891</v>
      </c>
    </row>
    <row r="1330" spans="1:11" x14ac:dyDescent="0.3">
      <c r="A1330" t="s">
        <v>4114</v>
      </c>
      <c r="B1330" t="s">
        <v>8</v>
      </c>
      <c r="C1330" t="s">
        <v>9</v>
      </c>
      <c r="D1330" t="s">
        <v>995</v>
      </c>
      <c r="E1330" t="s">
        <v>4115</v>
      </c>
      <c r="F1330" t="s">
        <v>4116</v>
      </c>
      <c r="G1330" s="2" t="str">
        <f t="shared" si="20"/>
        <v>1971</v>
      </c>
      <c r="H1330" t="s">
        <v>3892</v>
      </c>
      <c r="I1330" t="str">
        <f>VLOOKUP(RawData!H1330,PadCountry[],2)</f>
        <v>Russia</v>
      </c>
      <c r="J1330" t="str">
        <f>VLOOKUP(I1330,CountryGeoLoc[],3)</f>
        <v>61.52401</v>
      </c>
      <c r="K1330" t="str">
        <f>VLOOKUP(I1330,CountryGeoLoc[],4)</f>
        <v>105.318756</v>
      </c>
    </row>
    <row r="1331" spans="1:11" x14ac:dyDescent="0.3">
      <c r="A1331" t="s">
        <v>4117</v>
      </c>
      <c r="B1331" t="s">
        <v>8</v>
      </c>
      <c r="C1331" t="s">
        <v>9</v>
      </c>
      <c r="D1331" t="s">
        <v>1695</v>
      </c>
      <c r="E1331" t="s">
        <v>4118</v>
      </c>
      <c r="F1331" t="s">
        <v>4119</v>
      </c>
      <c r="G1331" s="2" t="str">
        <f t="shared" si="20"/>
        <v>1971</v>
      </c>
      <c r="H1331" t="s">
        <v>2313</v>
      </c>
      <c r="I1331" t="str">
        <f>VLOOKUP(RawData!H1331,PadCountry[],2)</f>
        <v>Russia</v>
      </c>
      <c r="J1331" t="str">
        <f>VLOOKUP(I1331,CountryGeoLoc[],3)</f>
        <v>61.52401</v>
      </c>
      <c r="K1331" t="str">
        <f>VLOOKUP(I1331,CountryGeoLoc[],4)</f>
        <v>105.318756</v>
      </c>
    </row>
    <row r="1332" spans="1:11" x14ac:dyDescent="0.3">
      <c r="A1332" t="s">
        <v>4120</v>
      </c>
      <c r="B1332" t="s">
        <v>8</v>
      </c>
      <c r="C1332" t="s">
        <v>2118</v>
      </c>
      <c r="D1332" t="s">
        <v>3719</v>
      </c>
      <c r="E1332" t="s">
        <v>4121</v>
      </c>
      <c r="F1332" t="s">
        <v>4122</v>
      </c>
      <c r="G1332" s="2" t="str">
        <f t="shared" si="20"/>
        <v>1971</v>
      </c>
      <c r="H1332" t="s">
        <v>3722</v>
      </c>
      <c r="I1332" t="str">
        <f>VLOOKUP(RawData!H1332,PadCountry[],2)</f>
        <v>Japan</v>
      </c>
      <c r="J1332" t="str">
        <f>VLOOKUP(I1332,CountryGeoLoc[],3)</f>
        <v>36.204824</v>
      </c>
      <c r="K1332" t="str">
        <f>VLOOKUP(I1332,CountryGeoLoc[],4)</f>
        <v>138.252924</v>
      </c>
    </row>
    <row r="1333" spans="1:11" x14ac:dyDescent="0.3">
      <c r="A1333" t="s">
        <v>4123</v>
      </c>
      <c r="B1333" t="s">
        <v>8</v>
      </c>
      <c r="C1333" t="s">
        <v>9</v>
      </c>
      <c r="D1333" t="s">
        <v>995</v>
      </c>
      <c r="E1333" t="s">
        <v>4124</v>
      </c>
      <c r="F1333" t="s">
        <v>4125</v>
      </c>
      <c r="G1333" s="2" t="str">
        <f t="shared" si="20"/>
        <v>1971</v>
      </c>
      <c r="H1333" t="s">
        <v>987</v>
      </c>
      <c r="I1333" t="str">
        <f>VLOOKUP(RawData!H1333,PadCountry[],2)</f>
        <v>Kazakhstan</v>
      </c>
      <c r="J1333" t="str">
        <f>VLOOKUP(I1333,CountryGeoLoc[],3)</f>
        <v>48.019573</v>
      </c>
      <c r="K1333" t="str">
        <f>VLOOKUP(I1333,CountryGeoLoc[],4)</f>
        <v>66.923684</v>
      </c>
    </row>
    <row r="1334" spans="1:11" x14ac:dyDescent="0.3">
      <c r="A1334" t="s">
        <v>4126</v>
      </c>
      <c r="B1334" t="s">
        <v>8</v>
      </c>
      <c r="C1334" t="s">
        <v>9</v>
      </c>
      <c r="D1334" t="s">
        <v>2305</v>
      </c>
      <c r="E1334" t="s">
        <v>4127</v>
      </c>
      <c r="F1334" t="s">
        <v>4128</v>
      </c>
      <c r="G1334" s="2" t="str">
        <f t="shared" si="20"/>
        <v>1971</v>
      </c>
      <c r="H1334" t="s">
        <v>2641</v>
      </c>
      <c r="I1334" t="str">
        <f>VLOOKUP(RawData!H1334,PadCountry[],2)</f>
        <v>Kazakhstan</v>
      </c>
      <c r="J1334" t="str">
        <f>VLOOKUP(I1334,CountryGeoLoc[],3)</f>
        <v>48.019573</v>
      </c>
      <c r="K1334" t="str">
        <f>VLOOKUP(I1334,CountryGeoLoc[],4)</f>
        <v>66.923684</v>
      </c>
    </row>
    <row r="1335" spans="1:11" x14ac:dyDescent="0.3">
      <c r="A1335" t="s">
        <v>4129</v>
      </c>
      <c r="B1335" t="s">
        <v>18</v>
      </c>
      <c r="C1335" t="s">
        <v>117</v>
      </c>
      <c r="D1335" t="s">
        <v>2914</v>
      </c>
      <c r="E1335" t="s">
        <v>4130</v>
      </c>
      <c r="F1335" t="s">
        <v>4131</v>
      </c>
      <c r="G1335" s="2" t="str">
        <f t="shared" si="20"/>
        <v>1971</v>
      </c>
      <c r="H1335" t="s">
        <v>63</v>
      </c>
      <c r="I1335" t="str">
        <f>VLOOKUP(RawData!H1335,PadCountry[],2)</f>
        <v>United States</v>
      </c>
      <c r="J1335" t="str">
        <f>VLOOKUP(I1335,CountryGeoLoc[],3)</f>
        <v>37.09024</v>
      </c>
      <c r="K1335" t="str">
        <f>VLOOKUP(I1335,CountryGeoLoc[],4)</f>
        <v>-95.712891</v>
      </c>
    </row>
    <row r="1336" spans="1:11" x14ac:dyDescent="0.3">
      <c r="A1336" t="s">
        <v>4132</v>
      </c>
      <c r="B1336" t="s">
        <v>8</v>
      </c>
      <c r="C1336" t="s">
        <v>9</v>
      </c>
      <c r="D1336" t="s">
        <v>995</v>
      </c>
      <c r="E1336" t="s">
        <v>4133</v>
      </c>
      <c r="F1336" t="s">
        <v>4134</v>
      </c>
      <c r="G1336" s="2" t="str">
        <f t="shared" si="20"/>
        <v>1971</v>
      </c>
      <c r="H1336" t="s">
        <v>3892</v>
      </c>
      <c r="I1336" t="str">
        <f>VLOOKUP(RawData!H1336,PadCountry[],2)</f>
        <v>Russia</v>
      </c>
      <c r="J1336" t="str">
        <f>VLOOKUP(I1336,CountryGeoLoc[],3)</f>
        <v>61.52401</v>
      </c>
      <c r="K1336" t="str">
        <f>VLOOKUP(I1336,CountryGeoLoc[],4)</f>
        <v>105.318756</v>
      </c>
    </row>
    <row r="1337" spans="1:11" x14ac:dyDescent="0.3">
      <c r="A1337" t="s">
        <v>4135</v>
      </c>
      <c r="B1337" t="s">
        <v>8</v>
      </c>
      <c r="C1337" t="s">
        <v>9</v>
      </c>
      <c r="D1337" t="s">
        <v>995</v>
      </c>
      <c r="E1337" t="s">
        <v>4136</v>
      </c>
      <c r="F1337" t="s">
        <v>4137</v>
      </c>
      <c r="G1337" s="2" t="str">
        <f t="shared" si="20"/>
        <v>1971</v>
      </c>
      <c r="H1337" t="s">
        <v>3892</v>
      </c>
      <c r="I1337" t="str">
        <f>VLOOKUP(RawData!H1337,PadCountry[],2)</f>
        <v>Russia</v>
      </c>
      <c r="J1337" t="str">
        <f>VLOOKUP(I1337,CountryGeoLoc[],3)</f>
        <v>61.52401</v>
      </c>
      <c r="K1337" t="str">
        <f>VLOOKUP(I1337,CountryGeoLoc[],4)</f>
        <v>105.318756</v>
      </c>
    </row>
    <row r="1338" spans="1:11" x14ac:dyDescent="0.3">
      <c r="A1338" t="s">
        <v>4138</v>
      </c>
      <c r="B1338" t="s">
        <v>8</v>
      </c>
      <c r="C1338" t="s">
        <v>9</v>
      </c>
      <c r="D1338" t="s">
        <v>2391</v>
      </c>
      <c r="E1338" t="s">
        <v>4139</v>
      </c>
      <c r="F1338" t="s">
        <v>4140</v>
      </c>
      <c r="G1338" s="2" t="str">
        <f t="shared" si="20"/>
        <v>1971</v>
      </c>
      <c r="H1338" t="s">
        <v>2394</v>
      </c>
      <c r="I1338" t="str">
        <f>VLOOKUP(RawData!H1338,PadCountry[],2)</f>
        <v>Russia</v>
      </c>
      <c r="J1338" t="str">
        <f>VLOOKUP(I1338,CountryGeoLoc[],3)</f>
        <v>61.52401</v>
      </c>
      <c r="K1338" t="str">
        <f>VLOOKUP(I1338,CountryGeoLoc[],4)</f>
        <v>105.318756</v>
      </c>
    </row>
    <row r="1339" spans="1:11" x14ac:dyDescent="0.3">
      <c r="A1339" t="s">
        <v>4141</v>
      </c>
      <c r="B1339" t="s">
        <v>8</v>
      </c>
      <c r="C1339" t="s">
        <v>117</v>
      </c>
      <c r="D1339" t="s">
        <v>4142</v>
      </c>
      <c r="E1339" t="s">
        <v>4143</v>
      </c>
      <c r="F1339" t="s">
        <v>4144</v>
      </c>
      <c r="G1339" s="2" t="str">
        <f t="shared" si="20"/>
        <v>1971</v>
      </c>
      <c r="H1339" t="s">
        <v>1379</v>
      </c>
      <c r="I1339" t="str">
        <f>VLOOKUP(RawData!H1339,PadCountry[],2)</f>
        <v>United States</v>
      </c>
      <c r="J1339" t="str">
        <f>VLOOKUP(I1339,CountryGeoLoc[],3)</f>
        <v>37.09024</v>
      </c>
      <c r="K1339" t="str">
        <f>VLOOKUP(I1339,CountryGeoLoc[],4)</f>
        <v>-95.712891</v>
      </c>
    </row>
    <row r="1340" spans="1:11" x14ac:dyDescent="0.3">
      <c r="A1340" t="s">
        <v>4145</v>
      </c>
      <c r="B1340" t="s">
        <v>8</v>
      </c>
      <c r="C1340" t="s">
        <v>9</v>
      </c>
      <c r="D1340" t="s">
        <v>995</v>
      </c>
      <c r="E1340" t="s">
        <v>4146</v>
      </c>
      <c r="F1340" t="s">
        <v>4147</v>
      </c>
      <c r="G1340" s="2" t="str">
        <f t="shared" si="20"/>
        <v>1971</v>
      </c>
      <c r="H1340" t="s">
        <v>987</v>
      </c>
      <c r="I1340" t="str">
        <f>VLOOKUP(RawData!H1340,PadCountry[],2)</f>
        <v>Kazakhstan</v>
      </c>
      <c r="J1340" t="str">
        <f>VLOOKUP(I1340,CountryGeoLoc[],3)</f>
        <v>48.019573</v>
      </c>
      <c r="K1340" t="str">
        <f>VLOOKUP(I1340,CountryGeoLoc[],4)</f>
        <v>66.923684</v>
      </c>
    </row>
    <row r="1341" spans="1:11" x14ac:dyDescent="0.3">
      <c r="A1341" t="s">
        <v>4148</v>
      </c>
      <c r="B1341" t="s">
        <v>8</v>
      </c>
      <c r="C1341" t="s">
        <v>117</v>
      </c>
      <c r="D1341" t="s">
        <v>2060</v>
      </c>
      <c r="E1341" t="s">
        <v>4149</v>
      </c>
      <c r="F1341" t="s">
        <v>4150</v>
      </c>
      <c r="G1341" s="2" t="str">
        <f t="shared" si="20"/>
        <v>1971</v>
      </c>
      <c r="H1341" t="s">
        <v>121</v>
      </c>
      <c r="I1341" t="str">
        <f>VLOOKUP(RawData!H1341,PadCountry[],2)</f>
        <v>United States</v>
      </c>
      <c r="J1341" t="str">
        <f>VLOOKUP(I1341,CountryGeoLoc[],3)</f>
        <v>37.09024</v>
      </c>
      <c r="K1341" t="str">
        <f>VLOOKUP(I1341,CountryGeoLoc[],4)</f>
        <v>-95.712891</v>
      </c>
    </row>
    <row r="1342" spans="1:11" x14ac:dyDescent="0.3">
      <c r="A1342" t="s">
        <v>4151</v>
      </c>
      <c r="B1342" t="s">
        <v>8</v>
      </c>
      <c r="C1342" t="s">
        <v>9</v>
      </c>
      <c r="D1342" t="s">
        <v>1695</v>
      </c>
      <c r="E1342" t="s">
        <v>4152</v>
      </c>
      <c r="F1342" t="s">
        <v>4153</v>
      </c>
      <c r="G1342" s="2" t="str">
        <f t="shared" si="20"/>
        <v>1971</v>
      </c>
      <c r="H1342" t="s">
        <v>2313</v>
      </c>
      <c r="I1342" t="str">
        <f>VLOOKUP(RawData!H1342,PadCountry[],2)</f>
        <v>Russia</v>
      </c>
      <c r="J1342" t="str">
        <f>VLOOKUP(I1342,CountryGeoLoc[],3)</f>
        <v>61.52401</v>
      </c>
      <c r="K1342" t="str">
        <f>VLOOKUP(I1342,CountryGeoLoc[],4)</f>
        <v>105.318756</v>
      </c>
    </row>
    <row r="1343" spans="1:11" x14ac:dyDescent="0.3">
      <c r="A1343" t="s">
        <v>4154</v>
      </c>
      <c r="B1343" t="s">
        <v>18</v>
      </c>
      <c r="C1343" t="s">
        <v>117</v>
      </c>
      <c r="D1343" t="s">
        <v>3486</v>
      </c>
      <c r="E1343" t="s">
        <v>4155</v>
      </c>
      <c r="F1343" t="s">
        <v>4156</v>
      </c>
      <c r="G1343" s="2" t="str">
        <f t="shared" si="20"/>
        <v>1971</v>
      </c>
      <c r="H1343" t="s">
        <v>422</v>
      </c>
      <c r="I1343" t="str">
        <f>VLOOKUP(RawData!H1343,PadCountry[],2)</f>
        <v>United States</v>
      </c>
      <c r="J1343" t="str">
        <f>VLOOKUP(I1343,CountryGeoLoc[],3)</f>
        <v>37.09024</v>
      </c>
      <c r="K1343" t="str">
        <f>VLOOKUP(I1343,CountryGeoLoc[],4)</f>
        <v>-95.712891</v>
      </c>
    </row>
    <row r="1344" spans="1:11" x14ac:dyDescent="0.3">
      <c r="A1344" t="s">
        <v>4157</v>
      </c>
      <c r="B1344" t="s">
        <v>8</v>
      </c>
      <c r="C1344" t="s">
        <v>117</v>
      </c>
      <c r="D1344" t="s">
        <v>4083</v>
      </c>
      <c r="E1344" t="s">
        <v>4158</v>
      </c>
      <c r="F1344" t="s">
        <v>4159</v>
      </c>
      <c r="G1344" s="2" t="str">
        <f t="shared" si="20"/>
        <v>1971</v>
      </c>
      <c r="H1344" t="s">
        <v>914</v>
      </c>
      <c r="I1344" t="str">
        <f>VLOOKUP(RawData!H1344,PadCountry[],2)</f>
        <v>United States</v>
      </c>
      <c r="J1344" t="str">
        <f>VLOOKUP(I1344,CountryGeoLoc[],3)</f>
        <v>37.09024</v>
      </c>
      <c r="K1344" t="str">
        <f>VLOOKUP(I1344,CountryGeoLoc[],4)</f>
        <v>-95.712891</v>
      </c>
    </row>
    <row r="1345" spans="1:11" x14ac:dyDescent="0.3">
      <c r="A1345" t="s">
        <v>4160</v>
      </c>
      <c r="B1345" t="s">
        <v>8</v>
      </c>
      <c r="C1345" t="s">
        <v>3695</v>
      </c>
      <c r="D1345" t="s">
        <v>3696</v>
      </c>
      <c r="E1345" t="s">
        <v>4161</v>
      </c>
      <c r="F1345" t="s">
        <v>4162</v>
      </c>
      <c r="G1345" s="2" t="str">
        <f t="shared" si="20"/>
        <v>1971</v>
      </c>
      <c r="H1345" t="s">
        <v>3699</v>
      </c>
      <c r="I1345" t="str">
        <f>VLOOKUP(RawData!H1345,PadCountry[],2)</f>
        <v>Australia</v>
      </c>
      <c r="J1345" t="str">
        <f>VLOOKUP(I1345,CountryGeoLoc[],3)</f>
        <v>-25.274398</v>
      </c>
      <c r="K1345" t="str">
        <f>VLOOKUP(I1345,CountryGeoLoc[],4)</f>
        <v>133.775136</v>
      </c>
    </row>
    <row r="1346" spans="1:11" x14ac:dyDescent="0.3">
      <c r="A1346" t="s">
        <v>4163</v>
      </c>
      <c r="B1346" t="s">
        <v>8</v>
      </c>
      <c r="C1346" t="s">
        <v>9</v>
      </c>
      <c r="D1346" t="s">
        <v>995</v>
      </c>
      <c r="E1346" t="s">
        <v>4164</v>
      </c>
      <c r="F1346" t="s">
        <v>4165</v>
      </c>
      <c r="G1346" s="2" t="str">
        <f t="shared" si="20"/>
        <v>1971</v>
      </c>
      <c r="H1346" t="s">
        <v>1882</v>
      </c>
      <c r="I1346" t="str">
        <f>VLOOKUP(RawData!H1346,PadCountry[],2)</f>
        <v>Russia</v>
      </c>
      <c r="J1346" t="str">
        <f>VLOOKUP(I1346,CountryGeoLoc[],3)</f>
        <v>61.52401</v>
      </c>
      <c r="K1346" t="str">
        <f>VLOOKUP(I1346,CountryGeoLoc[],4)</f>
        <v>105.318756</v>
      </c>
    </row>
    <row r="1347" spans="1:11" x14ac:dyDescent="0.3">
      <c r="A1347" t="s">
        <v>4166</v>
      </c>
      <c r="B1347" t="s">
        <v>8</v>
      </c>
      <c r="C1347" t="s">
        <v>117</v>
      </c>
      <c r="D1347" t="s">
        <v>1552</v>
      </c>
      <c r="E1347" t="s">
        <v>4167</v>
      </c>
      <c r="F1347" t="s">
        <v>4168</v>
      </c>
      <c r="G1347" s="2" t="str">
        <f t="shared" ref="G1347:G1410" si="21">MID(F1347,7,4)</f>
        <v>1971</v>
      </c>
      <c r="H1347" t="s">
        <v>1555</v>
      </c>
      <c r="I1347" t="str">
        <f>VLOOKUP(RawData!H1347,PadCountry[],2)</f>
        <v>United States</v>
      </c>
      <c r="J1347" t="str">
        <f>VLOOKUP(I1347,CountryGeoLoc[],3)</f>
        <v>37.09024</v>
      </c>
      <c r="K1347" t="str">
        <f>VLOOKUP(I1347,CountryGeoLoc[],4)</f>
        <v>-95.712891</v>
      </c>
    </row>
    <row r="1348" spans="1:11" x14ac:dyDescent="0.3">
      <c r="A1348" t="s">
        <v>4169</v>
      </c>
      <c r="B1348" t="s">
        <v>18</v>
      </c>
      <c r="C1348" t="s">
        <v>3036</v>
      </c>
      <c r="D1348" t="s">
        <v>4170</v>
      </c>
      <c r="E1348" t="s">
        <v>4171</v>
      </c>
      <c r="F1348" t="s">
        <v>4172</v>
      </c>
      <c r="G1348" s="2" t="str">
        <f t="shared" si="21"/>
        <v>1971</v>
      </c>
      <c r="H1348" t="s">
        <v>4173</v>
      </c>
      <c r="I1348" t="str">
        <f>VLOOKUP(RawData!H1348,PadCountry[],2)</f>
        <v>French Guiana</v>
      </c>
      <c r="J1348" t="str">
        <f>VLOOKUP(I1348,CountryGeoLoc[],3)</f>
        <v>3.933889</v>
      </c>
      <c r="K1348" t="str">
        <f>VLOOKUP(I1348,CountryGeoLoc[],4)</f>
        <v>-53.125782</v>
      </c>
    </row>
    <row r="1349" spans="1:11" x14ac:dyDescent="0.3">
      <c r="A1349" t="s">
        <v>4174</v>
      </c>
      <c r="B1349" t="s">
        <v>8</v>
      </c>
      <c r="C1349" t="s">
        <v>100</v>
      </c>
      <c r="D1349" t="s">
        <v>1613</v>
      </c>
      <c r="E1349" t="s">
        <v>4175</v>
      </c>
      <c r="F1349" t="s">
        <v>4176</v>
      </c>
      <c r="G1349" s="2" t="str">
        <f t="shared" si="21"/>
        <v>1971</v>
      </c>
      <c r="H1349" t="s">
        <v>2368</v>
      </c>
      <c r="I1349" t="str">
        <f>VLOOKUP(RawData!H1349,PadCountry[],2)</f>
        <v>Russia</v>
      </c>
      <c r="J1349" t="str">
        <f>VLOOKUP(I1349,CountryGeoLoc[],3)</f>
        <v>61.52401</v>
      </c>
      <c r="K1349" t="str">
        <f>VLOOKUP(I1349,CountryGeoLoc[],4)</f>
        <v>105.318756</v>
      </c>
    </row>
    <row r="1350" spans="1:11" x14ac:dyDescent="0.3">
      <c r="A1350" t="s">
        <v>4177</v>
      </c>
      <c r="B1350" t="s">
        <v>8</v>
      </c>
      <c r="C1350" t="s">
        <v>9</v>
      </c>
      <c r="D1350" t="s">
        <v>1695</v>
      </c>
      <c r="E1350" t="s">
        <v>4178</v>
      </c>
      <c r="F1350" t="s">
        <v>4179</v>
      </c>
      <c r="G1350" s="2" t="str">
        <f t="shared" si="21"/>
        <v>1971</v>
      </c>
      <c r="H1350" t="s">
        <v>2313</v>
      </c>
      <c r="I1350" t="str">
        <f>VLOOKUP(RawData!H1350,PadCountry[],2)</f>
        <v>Russia</v>
      </c>
      <c r="J1350" t="str">
        <f>VLOOKUP(I1350,CountryGeoLoc[],3)</f>
        <v>61.52401</v>
      </c>
      <c r="K1350" t="str">
        <f>VLOOKUP(I1350,CountryGeoLoc[],4)</f>
        <v>105.318756</v>
      </c>
    </row>
    <row r="1351" spans="1:11" x14ac:dyDescent="0.3">
      <c r="A1351" t="s">
        <v>4180</v>
      </c>
      <c r="B1351" t="s">
        <v>8</v>
      </c>
      <c r="C1351" t="s">
        <v>9</v>
      </c>
      <c r="D1351" t="s">
        <v>995</v>
      </c>
      <c r="E1351" t="s">
        <v>4181</v>
      </c>
      <c r="F1351" t="s">
        <v>4182</v>
      </c>
      <c r="G1351" s="2" t="str">
        <f t="shared" si="21"/>
        <v>1971</v>
      </c>
      <c r="H1351" t="s">
        <v>3892</v>
      </c>
      <c r="I1351" t="str">
        <f>VLOOKUP(RawData!H1351,PadCountry[],2)</f>
        <v>Russia</v>
      </c>
      <c r="J1351" t="str">
        <f>VLOOKUP(I1351,CountryGeoLoc[],3)</f>
        <v>61.52401</v>
      </c>
      <c r="K1351" t="str">
        <f>VLOOKUP(I1351,CountryGeoLoc[],4)</f>
        <v>105.318756</v>
      </c>
    </row>
    <row r="1352" spans="1:11" x14ac:dyDescent="0.3">
      <c r="A1352" t="s">
        <v>4183</v>
      </c>
      <c r="B1352" t="s">
        <v>8</v>
      </c>
      <c r="C1352" t="s">
        <v>9</v>
      </c>
      <c r="D1352" t="s">
        <v>2391</v>
      </c>
      <c r="E1352" t="s">
        <v>4184</v>
      </c>
      <c r="F1352" t="s">
        <v>4185</v>
      </c>
      <c r="G1352" s="2" t="str">
        <f t="shared" si="21"/>
        <v>1971</v>
      </c>
      <c r="H1352" t="s">
        <v>2394</v>
      </c>
      <c r="I1352" t="str">
        <f>VLOOKUP(RawData!H1352,PadCountry[],2)</f>
        <v>Russia</v>
      </c>
      <c r="J1352" t="str">
        <f>VLOOKUP(I1352,CountryGeoLoc[],3)</f>
        <v>61.52401</v>
      </c>
      <c r="K1352" t="str">
        <f>VLOOKUP(I1352,CountryGeoLoc[],4)</f>
        <v>105.318756</v>
      </c>
    </row>
    <row r="1353" spans="1:11" x14ac:dyDescent="0.3">
      <c r="A1353" t="s">
        <v>4186</v>
      </c>
      <c r="B1353" t="s">
        <v>8</v>
      </c>
      <c r="C1353" t="s">
        <v>9</v>
      </c>
      <c r="D1353" t="s">
        <v>1670</v>
      </c>
      <c r="E1353" t="s">
        <v>4187</v>
      </c>
      <c r="F1353" t="s">
        <v>4188</v>
      </c>
      <c r="G1353" s="2" t="str">
        <f t="shared" si="21"/>
        <v>1971</v>
      </c>
      <c r="H1353" t="s">
        <v>3442</v>
      </c>
      <c r="I1353" t="str">
        <f>VLOOKUP(RawData!H1353,PadCountry[],2)</f>
        <v>Russia</v>
      </c>
      <c r="J1353" t="str">
        <f>VLOOKUP(I1353,CountryGeoLoc[],3)</f>
        <v>61.52401</v>
      </c>
      <c r="K1353" t="str">
        <f>VLOOKUP(I1353,CountryGeoLoc[],4)</f>
        <v>105.318756</v>
      </c>
    </row>
    <row r="1354" spans="1:11" x14ac:dyDescent="0.3">
      <c r="A1354" t="s">
        <v>4189</v>
      </c>
      <c r="B1354" t="s">
        <v>8</v>
      </c>
      <c r="C1354" t="s">
        <v>9</v>
      </c>
      <c r="D1354" t="s">
        <v>1695</v>
      </c>
      <c r="E1354" t="s">
        <v>4190</v>
      </c>
      <c r="F1354" t="s">
        <v>4191</v>
      </c>
      <c r="G1354" s="2" t="str">
        <f t="shared" si="21"/>
        <v>1971</v>
      </c>
      <c r="H1354" t="s">
        <v>2313</v>
      </c>
      <c r="I1354" t="str">
        <f>VLOOKUP(RawData!H1354,PadCountry[],2)</f>
        <v>Russia</v>
      </c>
      <c r="J1354" t="str">
        <f>VLOOKUP(I1354,CountryGeoLoc[],3)</f>
        <v>61.52401</v>
      </c>
      <c r="K1354" t="str">
        <f>VLOOKUP(I1354,CountryGeoLoc[],4)</f>
        <v>105.318756</v>
      </c>
    </row>
    <row r="1355" spans="1:11" x14ac:dyDescent="0.3">
      <c r="A1355" t="s">
        <v>4192</v>
      </c>
      <c r="B1355" t="s">
        <v>8</v>
      </c>
      <c r="C1355" t="s">
        <v>9</v>
      </c>
      <c r="D1355" t="s">
        <v>2391</v>
      </c>
      <c r="E1355" t="s">
        <v>4193</v>
      </c>
      <c r="F1355" t="s">
        <v>4194</v>
      </c>
      <c r="G1355" s="2" t="str">
        <f t="shared" si="21"/>
        <v>1971</v>
      </c>
      <c r="H1355" t="s">
        <v>3399</v>
      </c>
      <c r="I1355" t="str">
        <f>VLOOKUP(RawData!H1355,PadCountry[],2)</f>
        <v>Russia</v>
      </c>
      <c r="J1355" t="str">
        <f>VLOOKUP(I1355,CountryGeoLoc[],3)</f>
        <v>61.52401</v>
      </c>
      <c r="K1355" t="str">
        <f>VLOOKUP(I1355,CountryGeoLoc[],4)</f>
        <v>105.318756</v>
      </c>
    </row>
    <row r="1356" spans="1:11" x14ac:dyDescent="0.3">
      <c r="A1356" t="s">
        <v>4195</v>
      </c>
      <c r="B1356" t="s">
        <v>8</v>
      </c>
      <c r="C1356" t="s">
        <v>9</v>
      </c>
      <c r="D1356" t="s">
        <v>2391</v>
      </c>
      <c r="E1356" t="s">
        <v>4196</v>
      </c>
      <c r="F1356" t="s">
        <v>4197</v>
      </c>
      <c r="G1356" s="2" t="str">
        <f t="shared" si="21"/>
        <v>1971</v>
      </c>
      <c r="H1356" t="s">
        <v>2394</v>
      </c>
      <c r="I1356" t="str">
        <f>VLOOKUP(RawData!H1356,PadCountry[],2)</f>
        <v>Russia</v>
      </c>
      <c r="J1356" t="str">
        <f>VLOOKUP(I1356,CountryGeoLoc[],3)</f>
        <v>61.52401</v>
      </c>
      <c r="K1356" t="str">
        <f>VLOOKUP(I1356,CountryGeoLoc[],4)</f>
        <v>105.318756</v>
      </c>
    </row>
    <row r="1357" spans="1:11" x14ac:dyDescent="0.3">
      <c r="A1357" t="s">
        <v>4198</v>
      </c>
      <c r="B1357" t="s">
        <v>8</v>
      </c>
      <c r="C1357" t="s">
        <v>9</v>
      </c>
      <c r="D1357" t="s">
        <v>1695</v>
      </c>
      <c r="E1357" t="s">
        <v>4199</v>
      </c>
      <c r="F1357" t="s">
        <v>4200</v>
      </c>
      <c r="G1357" s="2" t="str">
        <f t="shared" si="21"/>
        <v>1971</v>
      </c>
      <c r="H1357" t="s">
        <v>2678</v>
      </c>
      <c r="I1357" t="str">
        <f>VLOOKUP(RawData!H1357,PadCountry[],2)</f>
        <v>Russia</v>
      </c>
      <c r="J1357" t="str">
        <f>VLOOKUP(I1357,CountryGeoLoc[],3)</f>
        <v>61.52401</v>
      </c>
      <c r="K1357" t="str">
        <f>VLOOKUP(I1357,CountryGeoLoc[],4)</f>
        <v>105.318756</v>
      </c>
    </row>
    <row r="1358" spans="1:11" x14ac:dyDescent="0.3">
      <c r="A1358" t="s">
        <v>4201</v>
      </c>
      <c r="B1358" t="s">
        <v>8</v>
      </c>
      <c r="C1358" t="s">
        <v>9</v>
      </c>
      <c r="D1358" t="s">
        <v>2391</v>
      </c>
      <c r="E1358" t="s">
        <v>4202</v>
      </c>
      <c r="F1358" t="s">
        <v>4203</v>
      </c>
      <c r="G1358" s="2" t="str">
        <f t="shared" si="21"/>
        <v>1971</v>
      </c>
      <c r="H1358" t="s">
        <v>3399</v>
      </c>
      <c r="I1358" t="str">
        <f>VLOOKUP(RawData!H1358,PadCountry[],2)</f>
        <v>Russia</v>
      </c>
      <c r="J1358" t="str">
        <f>VLOOKUP(I1358,CountryGeoLoc[],3)</f>
        <v>61.52401</v>
      </c>
      <c r="K1358" t="str">
        <f>VLOOKUP(I1358,CountryGeoLoc[],4)</f>
        <v>105.318756</v>
      </c>
    </row>
    <row r="1359" spans="1:11" x14ac:dyDescent="0.3">
      <c r="A1359" t="s">
        <v>4204</v>
      </c>
      <c r="B1359" t="s">
        <v>18</v>
      </c>
      <c r="C1359" t="s">
        <v>9</v>
      </c>
      <c r="D1359" t="s">
        <v>995</v>
      </c>
      <c r="E1359" t="s">
        <v>4205</v>
      </c>
      <c r="F1359" t="s">
        <v>4206</v>
      </c>
      <c r="G1359" s="2" t="str">
        <f t="shared" si="21"/>
        <v>1971</v>
      </c>
      <c r="H1359" t="s">
        <v>3442</v>
      </c>
      <c r="I1359" t="str">
        <f>VLOOKUP(RawData!H1359,PadCountry[],2)</f>
        <v>Russia</v>
      </c>
      <c r="J1359" t="str">
        <f>VLOOKUP(I1359,CountryGeoLoc[],3)</f>
        <v>61.52401</v>
      </c>
      <c r="K1359" t="str">
        <f>VLOOKUP(I1359,CountryGeoLoc[],4)</f>
        <v>105.318756</v>
      </c>
    </row>
    <row r="1360" spans="1:11" x14ac:dyDescent="0.3">
      <c r="A1360" t="s">
        <v>4207</v>
      </c>
      <c r="B1360" t="s">
        <v>8</v>
      </c>
      <c r="C1360" t="s">
        <v>9</v>
      </c>
      <c r="D1360" t="s">
        <v>3313</v>
      </c>
      <c r="E1360" t="s">
        <v>4208</v>
      </c>
      <c r="F1360" t="s">
        <v>4209</v>
      </c>
      <c r="G1360" s="2" t="str">
        <f t="shared" si="21"/>
        <v>1971</v>
      </c>
      <c r="H1360" t="s">
        <v>2798</v>
      </c>
      <c r="I1360" t="str">
        <f>VLOOKUP(RawData!H1360,PadCountry[],2)</f>
        <v>Kazakhstan</v>
      </c>
      <c r="J1360" t="str">
        <f>VLOOKUP(I1360,CountryGeoLoc[],3)</f>
        <v>48.019573</v>
      </c>
      <c r="K1360" t="str">
        <f>VLOOKUP(I1360,CountryGeoLoc[],4)</f>
        <v>66.923684</v>
      </c>
    </row>
    <row r="1361" spans="1:11" x14ac:dyDescent="0.3">
      <c r="A1361" t="s">
        <v>4210</v>
      </c>
      <c r="B1361" t="s">
        <v>18</v>
      </c>
      <c r="C1361" t="s">
        <v>117</v>
      </c>
      <c r="D1361" t="s">
        <v>2724</v>
      </c>
      <c r="E1361" t="s">
        <v>4211</v>
      </c>
      <c r="F1361" t="s">
        <v>4212</v>
      </c>
      <c r="G1361" s="2" t="str">
        <f t="shared" si="21"/>
        <v>1971</v>
      </c>
      <c r="H1361" t="s">
        <v>970</v>
      </c>
      <c r="I1361" t="str">
        <f>VLOOKUP(RawData!H1361,PadCountry[],2)</f>
        <v>United States</v>
      </c>
      <c r="J1361" t="str">
        <f>VLOOKUP(I1361,CountryGeoLoc[],3)</f>
        <v>37.09024</v>
      </c>
      <c r="K1361" t="str">
        <f>VLOOKUP(I1361,CountryGeoLoc[],4)</f>
        <v>-95.712891</v>
      </c>
    </row>
    <row r="1362" spans="1:11" x14ac:dyDescent="0.3">
      <c r="A1362" t="s">
        <v>4213</v>
      </c>
      <c r="B1362" t="s">
        <v>18</v>
      </c>
      <c r="C1362" t="s">
        <v>1736</v>
      </c>
      <c r="D1362" t="s">
        <v>3520</v>
      </c>
      <c r="E1362" t="s">
        <v>4214</v>
      </c>
      <c r="F1362" t="s">
        <v>4215</v>
      </c>
      <c r="G1362" s="2" t="str">
        <f t="shared" si="21"/>
        <v>1971</v>
      </c>
      <c r="H1362" t="s">
        <v>3523</v>
      </c>
      <c r="I1362" t="str">
        <f>VLOOKUP(RawData!H1362,PadCountry[],2)</f>
        <v>French Guiana</v>
      </c>
      <c r="J1362" t="str">
        <f>VLOOKUP(I1362,CountryGeoLoc[],3)</f>
        <v>3.933889</v>
      </c>
      <c r="K1362" t="str">
        <f>VLOOKUP(I1362,CountryGeoLoc[],4)</f>
        <v>-53.125782</v>
      </c>
    </row>
    <row r="1363" spans="1:11" x14ac:dyDescent="0.3">
      <c r="A1363" t="s">
        <v>4216</v>
      </c>
      <c r="B1363" t="s">
        <v>8</v>
      </c>
      <c r="C1363" t="s">
        <v>9</v>
      </c>
      <c r="D1363" t="s">
        <v>995</v>
      </c>
      <c r="E1363" t="s">
        <v>4217</v>
      </c>
      <c r="F1363" t="s">
        <v>4218</v>
      </c>
      <c r="G1363" s="2" t="str">
        <f t="shared" si="21"/>
        <v>1971</v>
      </c>
      <c r="H1363" t="s">
        <v>987</v>
      </c>
      <c r="I1363" t="str">
        <f>VLOOKUP(RawData!H1363,PadCountry[],2)</f>
        <v>Kazakhstan</v>
      </c>
      <c r="J1363" t="str">
        <f>VLOOKUP(I1363,CountryGeoLoc[],3)</f>
        <v>48.019573</v>
      </c>
      <c r="K1363" t="str">
        <f>VLOOKUP(I1363,CountryGeoLoc[],4)</f>
        <v>66.923684</v>
      </c>
    </row>
    <row r="1364" spans="1:11" x14ac:dyDescent="0.3">
      <c r="A1364" t="s">
        <v>4219</v>
      </c>
      <c r="B1364" t="s">
        <v>8</v>
      </c>
      <c r="C1364" t="s">
        <v>9</v>
      </c>
      <c r="D1364" t="s">
        <v>995</v>
      </c>
      <c r="E1364" t="s">
        <v>4220</v>
      </c>
      <c r="F1364" t="s">
        <v>4221</v>
      </c>
      <c r="G1364" s="2" t="str">
        <f t="shared" si="21"/>
        <v>1971</v>
      </c>
      <c r="H1364" t="s">
        <v>3892</v>
      </c>
      <c r="I1364" t="str">
        <f>VLOOKUP(RawData!H1364,PadCountry[],2)</f>
        <v>Russia</v>
      </c>
      <c r="J1364" t="str">
        <f>VLOOKUP(I1364,CountryGeoLoc[],3)</f>
        <v>61.52401</v>
      </c>
      <c r="K1364" t="str">
        <f>VLOOKUP(I1364,CountryGeoLoc[],4)</f>
        <v>105.318756</v>
      </c>
    </row>
    <row r="1365" spans="1:11" x14ac:dyDescent="0.3">
      <c r="A1365" t="s">
        <v>4222</v>
      </c>
      <c r="B1365" t="s">
        <v>8</v>
      </c>
      <c r="C1365" t="s">
        <v>1095</v>
      </c>
      <c r="D1365" t="s">
        <v>4087</v>
      </c>
      <c r="E1365" t="s">
        <v>4223</v>
      </c>
      <c r="F1365" t="s">
        <v>4224</v>
      </c>
      <c r="G1365" s="2" t="str">
        <f t="shared" si="21"/>
        <v>1971</v>
      </c>
      <c r="H1365" t="s">
        <v>573</v>
      </c>
      <c r="I1365" t="str">
        <f>VLOOKUP(RawData!H1365,PadCountry[],2)</f>
        <v>United States</v>
      </c>
      <c r="J1365" t="str">
        <f>VLOOKUP(I1365,CountryGeoLoc[],3)</f>
        <v>37.09024</v>
      </c>
      <c r="K1365" t="str">
        <f>VLOOKUP(I1365,CountryGeoLoc[],4)</f>
        <v>-95.712891</v>
      </c>
    </row>
    <row r="1366" spans="1:11" x14ac:dyDescent="0.3">
      <c r="A1366" t="s">
        <v>4225</v>
      </c>
      <c r="B1366" t="s">
        <v>8</v>
      </c>
      <c r="C1366" t="s">
        <v>117</v>
      </c>
      <c r="D1366" t="s">
        <v>2060</v>
      </c>
      <c r="E1366" t="s">
        <v>4226</v>
      </c>
      <c r="F1366" t="s">
        <v>4227</v>
      </c>
      <c r="G1366" s="2" t="str">
        <f t="shared" si="21"/>
        <v>1971</v>
      </c>
      <c r="H1366" t="s">
        <v>121</v>
      </c>
      <c r="I1366" t="str">
        <f>VLOOKUP(RawData!H1366,PadCountry[],2)</f>
        <v>United States</v>
      </c>
      <c r="J1366" t="str">
        <f>VLOOKUP(I1366,CountryGeoLoc[],3)</f>
        <v>37.09024</v>
      </c>
      <c r="K1366" t="str">
        <f>VLOOKUP(I1366,CountryGeoLoc[],4)</f>
        <v>-95.712891</v>
      </c>
    </row>
    <row r="1367" spans="1:11" x14ac:dyDescent="0.3">
      <c r="A1367" t="s">
        <v>4228</v>
      </c>
      <c r="B1367" t="s">
        <v>8</v>
      </c>
      <c r="C1367" t="s">
        <v>9</v>
      </c>
      <c r="D1367" t="s">
        <v>2391</v>
      </c>
      <c r="E1367" t="s">
        <v>4229</v>
      </c>
      <c r="F1367" t="s">
        <v>4230</v>
      </c>
      <c r="G1367" s="2" t="str">
        <f t="shared" si="21"/>
        <v>1971</v>
      </c>
      <c r="H1367" t="s">
        <v>2394</v>
      </c>
      <c r="I1367" t="str">
        <f>VLOOKUP(RawData!H1367,PadCountry[],2)</f>
        <v>Russia</v>
      </c>
      <c r="J1367" t="str">
        <f>VLOOKUP(I1367,CountryGeoLoc[],3)</f>
        <v>61.52401</v>
      </c>
      <c r="K1367" t="str">
        <f>VLOOKUP(I1367,CountryGeoLoc[],4)</f>
        <v>105.318756</v>
      </c>
    </row>
    <row r="1368" spans="1:11" x14ac:dyDescent="0.3">
      <c r="A1368" t="s">
        <v>4231</v>
      </c>
      <c r="B1368" t="s">
        <v>8</v>
      </c>
      <c r="C1368" t="s">
        <v>9</v>
      </c>
      <c r="D1368" t="s">
        <v>995</v>
      </c>
      <c r="E1368" t="s">
        <v>4232</v>
      </c>
      <c r="F1368" t="s">
        <v>4233</v>
      </c>
      <c r="G1368" s="2" t="str">
        <f t="shared" si="21"/>
        <v>1971</v>
      </c>
      <c r="H1368" t="s">
        <v>987</v>
      </c>
      <c r="I1368" t="str">
        <f>VLOOKUP(RawData!H1368,PadCountry[],2)</f>
        <v>Kazakhstan</v>
      </c>
      <c r="J1368" t="str">
        <f>VLOOKUP(I1368,CountryGeoLoc[],3)</f>
        <v>48.019573</v>
      </c>
      <c r="K1368" t="str">
        <f>VLOOKUP(I1368,CountryGeoLoc[],4)</f>
        <v>66.923684</v>
      </c>
    </row>
    <row r="1369" spans="1:11" x14ac:dyDescent="0.3">
      <c r="A1369" t="s">
        <v>4234</v>
      </c>
      <c r="B1369" t="s">
        <v>8</v>
      </c>
      <c r="C1369" t="s">
        <v>9</v>
      </c>
      <c r="D1369" t="s">
        <v>1695</v>
      </c>
      <c r="E1369" t="s">
        <v>4235</v>
      </c>
      <c r="F1369" t="s">
        <v>4236</v>
      </c>
      <c r="G1369" s="2" t="str">
        <f t="shared" si="21"/>
        <v>1971</v>
      </c>
      <c r="H1369" t="s">
        <v>2313</v>
      </c>
      <c r="I1369" t="str">
        <f>VLOOKUP(RawData!H1369,PadCountry[],2)</f>
        <v>Russia</v>
      </c>
      <c r="J1369" t="str">
        <f>VLOOKUP(I1369,CountryGeoLoc[],3)</f>
        <v>61.52401</v>
      </c>
      <c r="K1369" t="str">
        <f>VLOOKUP(I1369,CountryGeoLoc[],4)</f>
        <v>105.318756</v>
      </c>
    </row>
    <row r="1370" spans="1:11" x14ac:dyDescent="0.3">
      <c r="A1370" t="s">
        <v>4237</v>
      </c>
      <c r="B1370" t="s">
        <v>8</v>
      </c>
      <c r="C1370" t="s">
        <v>9</v>
      </c>
      <c r="D1370" t="s">
        <v>2391</v>
      </c>
      <c r="E1370" t="s">
        <v>4238</v>
      </c>
      <c r="F1370" t="s">
        <v>4239</v>
      </c>
      <c r="G1370" s="2" t="str">
        <f t="shared" si="21"/>
        <v>1971</v>
      </c>
      <c r="H1370" t="s">
        <v>2394</v>
      </c>
      <c r="I1370" t="str">
        <f>VLOOKUP(RawData!H1370,PadCountry[],2)</f>
        <v>Russia</v>
      </c>
      <c r="J1370" t="str">
        <f>VLOOKUP(I1370,CountryGeoLoc[],3)</f>
        <v>61.52401</v>
      </c>
      <c r="K1370" t="str">
        <f>VLOOKUP(I1370,CountryGeoLoc[],4)</f>
        <v>105.318756</v>
      </c>
    </row>
    <row r="1371" spans="1:11" x14ac:dyDescent="0.3">
      <c r="A1371" t="s">
        <v>4240</v>
      </c>
      <c r="B1371" t="s">
        <v>8</v>
      </c>
      <c r="C1371" t="s">
        <v>9</v>
      </c>
      <c r="D1371" t="s">
        <v>1670</v>
      </c>
      <c r="E1371" t="s">
        <v>4241</v>
      </c>
      <c r="F1371" t="s">
        <v>4242</v>
      </c>
      <c r="G1371" s="2" t="str">
        <f t="shared" si="21"/>
        <v>1971</v>
      </c>
      <c r="H1371" t="s">
        <v>3442</v>
      </c>
      <c r="I1371" t="str">
        <f>VLOOKUP(RawData!H1371,PadCountry[],2)</f>
        <v>Russia</v>
      </c>
      <c r="J1371" t="str">
        <f>VLOOKUP(I1371,CountryGeoLoc[],3)</f>
        <v>61.52401</v>
      </c>
      <c r="K1371" t="str">
        <f>VLOOKUP(I1371,CountryGeoLoc[],4)</f>
        <v>105.318756</v>
      </c>
    </row>
    <row r="1372" spans="1:11" x14ac:dyDescent="0.3">
      <c r="A1372" t="s">
        <v>4243</v>
      </c>
      <c r="B1372" t="s">
        <v>8</v>
      </c>
      <c r="C1372" t="s">
        <v>117</v>
      </c>
      <c r="D1372" t="s">
        <v>2527</v>
      </c>
      <c r="E1372" t="s">
        <v>4244</v>
      </c>
      <c r="F1372" t="s">
        <v>4245</v>
      </c>
      <c r="G1372" s="2" t="str">
        <f t="shared" si="21"/>
        <v>1971</v>
      </c>
      <c r="H1372" t="s">
        <v>1006</v>
      </c>
      <c r="I1372" t="str">
        <f>VLOOKUP(RawData!H1372,PadCountry[],2)</f>
        <v>United States</v>
      </c>
      <c r="J1372" t="str">
        <f>VLOOKUP(I1372,CountryGeoLoc[],3)</f>
        <v>37.09024</v>
      </c>
      <c r="K1372" t="str">
        <f>VLOOKUP(I1372,CountryGeoLoc[],4)</f>
        <v>-95.712891</v>
      </c>
    </row>
    <row r="1373" spans="1:11" x14ac:dyDescent="0.3">
      <c r="A1373" t="s">
        <v>4246</v>
      </c>
      <c r="B1373" t="s">
        <v>8</v>
      </c>
      <c r="C1373" t="s">
        <v>9</v>
      </c>
      <c r="D1373" t="s">
        <v>3313</v>
      </c>
      <c r="E1373" t="s">
        <v>4247</v>
      </c>
      <c r="F1373" t="s">
        <v>4248</v>
      </c>
      <c r="G1373" s="2" t="str">
        <f t="shared" si="21"/>
        <v>1971</v>
      </c>
      <c r="H1373" t="s">
        <v>2602</v>
      </c>
      <c r="I1373" t="str">
        <f>VLOOKUP(RawData!H1373,PadCountry[],2)</f>
        <v>Kazakhstan</v>
      </c>
      <c r="J1373" t="str">
        <f>VLOOKUP(I1373,CountryGeoLoc[],3)</f>
        <v>48.019573</v>
      </c>
      <c r="K1373" t="str">
        <f>VLOOKUP(I1373,CountryGeoLoc[],4)</f>
        <v>66.923684</v>
      </c>
    </row>
    <row r="1374" spans="1:11" x14ac:dyDescent="0.3">
      <c r="A1374" t="s">
        <v>4249</v>
      </c>
      <c r="B1374" t="s">
        <v>8</v>
      </c>
      <c r="C1374" t="s">
        <v>9</v>
      </c>
      <c r="D1374" t="s">
        <v>4250</v>
      </c>
      <c r="E1374" t="s">
        <v>4251</v>
      </c>
      <c r="F1374" t="s">
        <v>4252</v>
      </c>
      <c r="G1374" s="2" t="str">
        <f t="shared" si="21"/>
        <v>1971</v>
      </c>
      <c r="H1374" t="s">
        <v>1882</v>
      </c>
      <c r="I1374" t="str">
        <f>VLOOKUP(RawData!H1374,PadCountry[],2)</f>
        <v>Russia</v>
      </c>
      <c r="J1374" t="str">
        <f>VLOOKUP(I1374,CountryGeoLoc[],3)</f>
        <v>61.52401</v>
      </c>
      <c r="K1374" t="str">
        <f>VLOOKUP(I1374,CountryGeoLoc[],4)</f>
        <v>105.318756</v>
      </c>
    </row>
    <row r="1375" spans="1:11" x14ac:dyDescent="0.3">
      <c r="A1375" t="s">
        <v>4253</v>
      </c>
      <c r="B1375" t="s">
        <v>8</v>
      </c>
      <c r="C1375" t="s">
        <v>9</v>
      </c>
      <c r="D1375" t="s">
        <v>2391</v>
      </c>
      <c r="E1375" t="s">
        <v>4254</v>
      </c>
      <c r="F1375" t="s">
        <v>4255</v>
      </c>
      <c r="G1375" s="2" t="str">
        <f t="shared" si="21"/>
        <v>1971</v>
      </c>
      <c r="H1375" t="s">
        <v>2394</v>
      </c>
      <c r="I1375" t="str">
        <f>VLOOKUP(RawData!H1375,PadCountry[],2)</f>
        <v>Russia</v>
      </c>
      <c r="J1375" t="str">
        <f>VLOOKUP(I1375,CountryGeoLoc[],3)</f>
        <v>61.52401</v>
      </c>
      <c r="K1375" t="str">
        <f>VLOOKUP(I1375,CountryGeoLoc[],4)</f>
        <v>105.318756</v>
      </c>
    </row>
    <row r="1376" spans="1:11" x14ac:dyDescent="0.3">
      <c r="A1376" t="s">
        <v>4256</v>
      </c>
      <c r="B1376" t="s">
        <v>8</v>
      </c>
      <c r="C1376" t="s">
        <v>9</v>
      </c>
      <c r="D1376" t="s">
        <v>1243</v>
      </c>
      <c r="E1376" t="s">
        <v>4257</v>
      </c>
      <c r="F1376" t="s">
        <v>4258</v>
      </c>
      <c r="G1376" s="2" t="str">
        <f t="shared" si="21"/>
        <v>1971</v>
      </c>
      <c r="H1376" t="s">
        <v>1882</v>
      </c>
      <c r="I1376" t="str">
        <f>VLOOKUP(RawData!H1376,PadCountry[],2)</f>
        <v>Russia</v>
      </c>
      <c r="J1376" t="str">
        <f>VLOOKUP(I1376,CountryGeoLoc[],3)</f>
        <v>61.52401</v>
      </c>
      <c r="K1376" t="str">
        <f>VLOOKUP(I1376,CountryGeoLoc[],4)</f>
        <v>105.318756</v>
      </c>
    </row>
    <row r="1377" spans="1:11" x14ac:dyDescent="0.3">
      <c r="A1377" t="s">
        <v>4259</v>
      </c>
      <c r="B1377" t="s">
        <v>8</v>
      </c>
      <c r="C1377" t="s">
        <v>9</v>
      </c>
      <c r="D1377" t="s">
        <v>995</v>
      </c>
      <c r="E1377" t="s">
        <v>4260</v>
      </c>
      <c r="F1377" t="s">
        <v>4261</v>
      </c>
      <c r="G1377" s="2" t="str">
        <f t="shared" si="21"/>
        <v>1972</v>
      </c>
      <c r="H1377" t="s">
        <v>987</v>
      </c>
      <c r="I1377" t="str">
        <f>VLOOKUP(RawData!H1377,PadCountry[],2)</f>
        <v>Kazakhstan</v>
      </c>
      <c r="J1377" t="str">
        <f>VLOOKUP(I1377,CountryGeoLoc[],3)</f>
        <v>48.019573</v>
      </c>
      <c r="K1377" t="str">
        <f>VLOOKUP(I1377,CountryGeoLoc[],4)</f>
        <v>66.923684</v>
      </c>
    </row>
    <row r="1378" spans="1:11" x14ac:dyDescent="0.3">
      <c r="A1378" t="s">
        <v>4262</v>
      </c>
      <c r="B1378" t="s">
        <v>8</v>
      </c>
      <c r="C1378" t="s">
        <v>117</v>
      </c>
      <c r="D1378" t="s">
        <v>4028</v>
      </c>
      <c r="E1378" t="s">
        <v>4263</v>
      </c>
      <c r="F1378" t="s">
        <v>4264</v>
      </c>
      <c r="G1378" s="2" t="str">
        <f t="shared" si="21"/>
        <v>1972</v>
      </c>
      <c r="H1378" t="s">
        <v>1213</v>
      </c>
      <c r="I1378" t="str">
        <f>VLOOKUP(RawData!H1378,PadCountry[],2)</f>
        <v>United States</v>
      </c>
      <c r="J1378" t="str">
        <f>VLOOKUP(I1378,CountryGeoLoc[],3)</f>
        <v>37.09024</v>
      </c>
      <c r="K1378" t="str">
        <f>VLOOKUP(I1378,CountryGeoLoc[],4)</f>
        <v>-95.712891</v>
      </c>
    </row>
    <row r="1379" spans="1:11" x14ac:dyDescent="0.3">
      <c r="A1379" t="s">
        <v>4265</v>
      </c>
      <c r="B1379" t="s">
        <v>8</v>
      </c>
      <c r="C1379" t="s">
        <v>117</v>
      </c>
      <c r="D1379" t="s">
        <v>2527</v>
      </c>
      <c r="E1379" t="s">
        <v>4266</v>
      </c>
      <c r="F1379" t="s">
        <v>4267</v>
      </c>
      <c r="G1379" s="2" t="str">
        <f t="shared" si="21"/>
        <v>1972</v>
      </c>
      <c r="H1379" t="s">
        <v>1623</v>
      </c>
      <c r="I1379" t="str">
        <f>VLOOKUP(RawData!H1379,PadCountry[],2)</f>
        <v>United States</v>
      </c>
      <c r="J1379" t="str">
        <f>VLOOKUP(I1379,CountryGeoLoc[],3)</f>
        <v>37.09024</v>
      </c>
      <c r="K1379" t="str">
        <f>VLOOKUP(I1379,CountryGeoLoc[],4)</f>
        <v>-95.712891</v>
      </c>
    </row>
    <row r="1380" spans="1:11" x14ac:dyDescent="0.3">
      <c r="A1380" t="s">
        <v>4268</v>
      </c>
      <c r="B1380" t="s">
        <v>8</v>
      </c>
      <c r="C1380" t="s">
        <v>9</v>
      </c>
      <c r="D1380" t="s">
        <v>1695</v>
      </c>
      <c r="E1380" t="s">
        <v>4269</v>
      </c>
      <c r="F1380" t="s">
        <v>4270</v>
      </c>
      <c r="G1380" s="2" t="str">
        <f t="shared" si="21"/>
        <v>1972</v>
      </c>
      <c r="H1380" t="s">
        <v>2313</v>
      </c>
      <c r="I1380" t="str">
        <f>VLOOKUP(RawData!H1380,PadCountry[],2)</f>
        <v>Russia</v>
      </c>
      <c r="J1380" t="str">
        <f>VLOOKUP(I1380,CountryGeoLoc[],3)</f>
        <v>61.52401</v>
      </c>
      <c r="K1380" t="str">
        <f>VLOOKUP(I1380,CountryGeoLoc[],4)</f>
        <v>105.318756</v>
      </c>
    </row>
    <row r="1381" spans="1:11" x14ac:dyDescent="0.3">
      <c r="A1381" t="s">
        <v>4271</v>
      </c>
      <c r="B1381" t="s">
        <v>8</v>
      </c>
      <c r="C1381" t="s">
        <v>117</v>
      </c>
      <c r="D1381" t="s">
        <v>3341</v>
      </c>
      <c r="E1381" t="s">
        <v>4272</v>
      </c>
      <c r="F1381" t="s">
        <v>4273</v>
      </c>
      <c r="G1381" s="2" t="str">
        <f t="shared" si="21"/>
        <v>1972</v>
      </c>
      <c r="H1381" t="s">
        <v>422</v>
      </c>
      <c r="I1381" t="str">
        <f>VLOOKUP(RawData!H1381,PadCountry[],2)</f>
        <v>United States</v>
      </c>
      <c r="J1381" t="str">
        <f>VLOOKUP(I1381,CountryGeoLoc[],3)</f>
        <v>37.09024</v>
      </c>
      <c r="K1381" t="str">
        <f>VLOOKUP(I1381,CountryGeoLoc[],4)</f>
        <v>-95.712891</v>
      </c>
    </row>
    <row r="1382" spans="1:11" x14ac:dyDescent="0.3">
      <c r="A1382" t="s">
        <v>4274</v>
      </c>
      <c r="B1382" t="s">
        <v>8</v>
      </c>
      <c r="C1382" t="s">
        <v>9</v>
      </c>
      <c r="D1382" t="s">
        <v>995</v>
      </c>
      <c r="E1382" t="s">
        <v>4275</v>
      </c>
      <c r="F1382" t="s">
        <v>4276</v>
      </c>
      <c r="G1382" s="2" t="str">
        <f t="shared" si="21"/>
        <v>1972</v>
      </c>
      <c r="H1382" t="s">
        <v>987</v>
      </c>
      <c r="I1382" t="str">
        <f>VLOOKUP(RawData!H1382,PadCountry[],2)</f>
        <v>Kazakhstan</v>
      </c>
      <c r="J1382" t="str">
        <f>VLOOKUP(I1382,CountryGeoLoc[],3)</f>
        <v>48.019573</v>
      </c>
      <c r="K1382" t="str">
        <f>VLOOKUP(I1382,CountryGeoLoc[],4)</f>
        <v>66.923684</v>
      </c>
    </row>
    <row r="1383" spans="1:11" x14ac:dyDescent="0.3">
      <c r="A1383" t="s">
        <v>4277</v>
      </c>
      <c r="B1383" t="s">
        <v>8</v>
      </c>
      <c r="C1383" t="s">
        <v>9</v>
      </c>
      <c r="D1383" t="s">
        <v>2305</v>
      </c>
      <c r="E1383" t="s">
        <v>4278</v>
      </c>
      <c r="F1383" t="s">
        <v>4279</v>
      </c>
      <c r="G1383" s="2" t="str">
        <f t="shared" si="21"/>
        <v>1972</v>
      </c>
      <c r="H1383" t="s">
        <v>2641</v>
      </c>
      <c r="I1383" t="str">
        <f>VLOOKUP(RawData!H1383,PadCountry[],2)</f>
        <v>Kazakhstan</v>
      </c>
      <c r="J1383" t="str">
        <f>VLOOKUP(I1383,CountryGeoLoc[],3)</f>
        <v>48.019573</v>
      </c>
      <c r="K1383" t="str">
        <f>VLOOKUP(I1383,CountryGeoLoc[],4)</f>
        <v>66.923684</v>
      </c>
    </row>
    <row r="1384" spans="1:11" x14ac:dyDescent="0.3">
      <c r="A1384" t="s">
        <v>4280</v>
      </c>
      <c r="B1384" t="s">
        <v>8</v>
      </c>
      <c r="C1384" t="s">
        <v>9</v>
      </c>
      <c r="D1384" t="s">
        <v>995</v>
      </c>
      <c r="E1384" t="s">
        <v>4281</v>
      </c>
      <c r="F1384" t="s">
        <v>4282</v>
      </c>
      <c r="G1384" s="2" t="str">
        <f t="shared" si="21"/>
        <v>1972</v>
      </c>
      <c r="H1384" t="s">
        <v>987</v>
      </c>
      <c r="I1384" t="str">
        <f>VLOOKUP(RawData!H1384,PadCountry[],2)</f>
        <v>Kazakhstan</v>
      </c>
      <c r="J1384" t="str">
        <f>VLOOKUP(I1384,CountryGeoLoc[],3)</f>
        <v>48.019573</v>
      </c>
      <c r="K1384" t="str">
        <f>VLOOKUP(I1384,CountryGeoLoc[],4)</f>
        <v>66.923684</v>
      </c>
    </row>
    <row r="1385" spans="1:11" x14ac:dyDescent="0.3">
      <c r="A1385" t="s">
        <v>4283</v>
      </c>
      <c r="B1385" t="s">
        <v>18</v>
      </c>
      <c r="C1385" t="s">
        <v>117</v>
      </c>
      <c r="D1385" t="s">
        <v>3918</v>
      </c>
      <c r="E1385" t="s">
        <v>4284</v>
      </c>
      <c r="F1385" t="s">
        <v>4285</v>
      </c>
      <c r="G1385" s="2" t="str">
        <f t="shared" si="21"/>
        <v>1972</v>
      </c>
      <c r="H1385" t="s">
        <v>914</v>
      </c>
      <c r="I1385" t="str">
        <f>VLOOKUP(RawData!H1385,PadCountry[],2)</f>
        <v>United States</v>
      </c>
      <c r="J1385" t="str">
        <f>VLOOKUP(I1385,CountryGeoLoc[],3)</f>
        <v>37.09024</v>
      </c>
      <c r="K1385" t="str">
        <f>VLOOKUP(I1385,CountryGeoLoc[],4)</f>
        <v>-95.712891</v>
      </c>
    </row>
    <row r="1386" spans="1:11" x14ac:dyDescent="0.3">
      <c r="A1386" t="s">
        <v>4286</v>
      </c>
      <c r="B1386" t="s">
        <v>8</v>
      </c>
      <c r="C1386" t="s">
        <v>9</v>
      </c>
      <c r="D1386" t="s">
        <v>2391</v>
      </c>
      <c r="E1386" t="s">
        <v>4287</v>
      </c>
      <c r="F1386" t="s">
        <v>4288</v>
      </c>
      <c r="G1386" s="2" t="str">
        <f t="shared" si="21"/>
        <v>1972</v>
      </c>
      <c r="H1386" t="s">
        <v>2394</v>
      </c>
      <c r="I1386" t="str">
        <f>VLOOKUP(RawData!H1386,PadCountry[],2)</f>
        <v>Russia</v>
      </c>
      <c r="J1386" t="str">
        <f>VLOOKUP(I1386,CountryGeoLoc[],3)</f>
        <v>61.52401</v>
      </c>
      <c r="K1386" t="str">
        <f>VLOOKUP(I1386,CountryGeoLoc[],4)</f>
        <v>105.318756</v>
      </c>
    </row>
    <row r="1387" spans="1:11" x14ac:dyDescent="0.3">
      <c r="A1387" t="s">
        <v>4289</v>
      </c>
      <c r="B1387" t="s">
        <v>8</v>
      </c>
      <c r="C1387" t="s">
        <v>117</v>
      </c>
      <c r="D1387" t="s">
        <v>1552</v>
      </c>
      <c r="E1387" t="s">
        <v>4290</v>
      </c>
      <c r="F1387" t="s">
        <v>4291</v>
      </c>
      <c r="G1387" s="2" t="str">
        <f t="shared" si="21"/>
        <v>1972</v>
      </c>
      <c r="H1387" t="s">
        <v>1555</v>
      </c>
      <c r="I1387" t="str">
        <f>VLOOKUP(RawData!H1387,PadCountry[],2)</f>
        <v>United States</v>
      </c>
      <c r="J1387" t="str">
        <f>VLOOKUP(I1387,CountryGeoLoc[],3)</f>
        <v>37.09024</v>
      </c>
      <c r="K1387" t="str">
        <f>VLOOKUP(I1387,CountryGeoLoc[],4)</f>
        <v>-95.712891</v>
      </c>
    </row>
    <row r="1388" spans="1:11" x14ac:dyDescent="0.3">
      <c r="A1388" t="s">
        <v>4292</v>
      </c>
      <c r="B1388" t="s">
        <v>8</v>
      </c>
      <c r="C1388" t="s">
        <v>9</v>
      </c>
      <c r="D1388" t="s">
        <v>1243</v>
      </c>
      <c r="E1388" t="s">
        <v>4293</v>
      </c>
      <c r="F1388" t="s">
        <v>4294</v>
      </c>
      <c r="G1388" s="2" t="str">
        <f t="shared" si="21"/>
        <v>1972</v>
      </c>
      <c r="H1388" t="s">
        <v>3442</v>
      </c>
      <c r="I1388" t="str">
        <f>VLOOKUP(RawData!H1388,PadCountry[],2)</f>
        <v>Russia</v>
      </c>
      <c r="J1388" t="str">
        <f>VLOOKUP(I1388,CountryGeoLoc[],3)</f>
        <v>61.52401</v>
      </c>
      <c r="K1388" t="str">
        <f>VLOOKUP(I1388,CountryGeoLoc[],4)</f>
        <v>105.318756</v>
      </c>
    </row>
    <row r="1389" spans="1:11" x14ac:dyDescent="0.3">
      <c r="A1389" t="s">
        <v>4295</v>
      </c>
      <c r="B1389" t="s">
        <v>8</v>
      </c>
      <c r="C1389" t="s">
        <v>117</v>
      </c>
      <c r="D1389" t="s">
        <v>2527</v>
      </c>
      <c r="E1389" t="s">
        <v>4296</v>
      </c>
      <c r="F1389" t="s">
        <v>4297</v>
      </c>
      <c r="G1389" s="2" t="str">
        <f t="shared" si="21"/>
        <v>1972</v>
      </c>
      <c r="H1389" t="s">
        <v>1006</v>
      </c>
      <c r="I1389" t="str">
        <f>VLOOKUP(RawData!H1389,PadCountry[],2)</f>
        <v>United States</v>
      </c>
      <c r="J1389" t="str">
        <f>VLOOKUP(I1389,CountryGeoLoc[],3)</f>
        <v>37.09024</v>
      </c>
      <c r="K1389" t="str">
        <f>VLOOKUP(I1389,CountryGeoLoc[],4)</f>
        <v>-95.712891</v>
      </c>
    </row>
    <row r="1390" spans="1:11" x14ac:dyDescent="0.3">
      <c r="A1390" t="s">
        <v>4298</v>
      </c>
      <c r="B1390" t="s">
        <v>8</v>
      </c>
      <c r="C1390" t="s">
        <v>9</v>
      </c>
      <c r="D1390" t="s">
        <v>995</v>
      </c>
      <c r="E1390" t="s">
        <v>4299</v>
      </c>
      <c r="F1390" t="s">
        <v>4300</v>
      </c>
      <c r="G1390" s="2" t="str">
        <f t="shared" si="21"/>
        <v>1972</v>
      </c>
      <c r="H1390" t="s">
        <v>1882</v>
      </c>
      <c r="I1390" t="str">
        <f>VLOOKUP(RawData!H1390,PadCountry[],2)</f>
        <v>Russia</v>
      </c>
      <c r="J1390" t="str">
        <f>VLOOKUP(I1390,CountryGeoLoc[],3)</f>
        <v>61.52401</v>
      </c>
      <c r="K1390" t="str">
        <f>VLOOKUP(I1390,CountryGeoLoc[],4)</f>
        <v>105.318756</v>
      </c>
    </row>
    <row r="1391" spans="1:11" x14ac:dyDescent="0.3">
      <c r="A1391" t="s">
        <v>4301</v>
      </c>
      <c r="B1391" t="s">
        <v>8</v>
      </c>
      <c r="C1391" t="s">
        <v>117</v>
      </c>
      <c r="D1391" t="s">
        <v>2914</v>
      </c>
      <c r="E1391" t="s">
        <v>4302</v>
      </c>
      <c r="F1391" t="s">
        <v>4303</v>
      </c>
      <c r="G1391" s="2" t="str">
        <f t="shared" si="21"/>
        <v>1972</v>
      </c>
      <c r="H1391" t="s">
        <v>422</v>
      </c>
      <c r="I1391" t="str">
        <f>VLOOKUP(RawData!H1391,PadCountry[],2)</f>
        <v>United States</v>
      </c>
      <c r="J1391" t="str">
        <f>VLOOKUP(I1391,CountryGeoLoc[],3)</f>
        <v>37.09024</v>
      </c>
      <c r="K1391" t="str">
        <f>VLOOKUP(I1391,CountryGeoLoc[],4)</f>
        <v>-95.712891</v>
      </c>
    </row>
    <row r="1392" spans="1:11" x14ac:dyDescent="0.3">
      <c r="A1392" t="s">
        <v>4304</v>
      </c>
      <c r="B1392" t="s">
        <v>8</v>
      </c>
      <c r="C1392" t="s">
        <v>9</v>
      </c>
      <c r="D1392" t="s">
        <v>995</v>
      </c>
      <c r="E1392" t="s">
        <v>4305</v>
      </c>
      <c r="F1392" t="s">
        <v>4306</v>
      </c>
      <c r="G1392" s="2" t="str">
        <f t="shared" si="21"/>
        <v>1972</v>
      </c>
      <c r="H1392" t="s">
        <v>3892</v>
      </c>
      <c r="I1392" t="str">
        <f>VLOOKUP(RawData!H1392,PadCountry[],2)</f>
        <v>Russia</v>
      </c>
      <c r="J1392" t="str">
        <f>VLOOKUP(I1392,CountryGeoLoc[],3)</f>
        <v>61.52401</v>
      </c>
      <c r="K1392" t="str">
        <f>VLOOKUP(I1392,CountryGeoLoc[],4)</f>
        <v>105.318756</v>
      </c>
    </row>
    <row r="1393" spans="1:11" x14ac:dyDescent="0.3">
      <c r="A1393" t="s">
        <v>4307</v>
      </c>
      <c r="B1393" t="s">
        <v>8</v>
      </c>
      <c r="C1393" t="s">
        <v>117</v>
      </c>
      <c r="D1393" t="s">
        <v>4083</v>
      </c>
      <c r="E1393" t="s">
        <v>4308</v>
      </c>
      <c r="F1393" t="s">
        <v>4309</v>
      </c>
      <c r="G1393" s="2" t="str">
        <f t="shared" si="21"/>
        <v>1972</v>
      </c>
      <c r="H1393" t="s">
        <v>914</v>
      </c>
      <c r="I1393" t="str">
        <f>VLOOKUP(RawData!H1393,PadCountry[],2)</f>
        <v>United States</v>
      </c>
      <c r="J1393" t="str">
        <f>VLOOKUP(I1393,CountryGeoLoc[],3)</f>
        <v>37.09024</v>
      </c>
      <c r="K1393" t="str">
        <f>VLOOKUP(I1393,CountryGeoLoc[],4)</f>
        <v>-95.712891</v>
      </c>
    </row>
    <row r="1394" spans="1:11" x14ac:dyDescent="0.3">
      <c r="A1394" t="s">
        <v>4310</v>
      </c>
      <c r="B1394" t="s">
        <v>8</v>
      </c>
      <c r="C1394" t="s">
        <v>9</v>
      </c>
      <c r="D1394" t="s">
        <v>2391</v>
      </c>
      <c r="E1394" t="s">
        <v>4311</v>
      </c>
      <c r="F1394" t="s">
        <v>4312</v>
      </c>
      <c r="G1394" s="2" t="str">
        <f t="shared" si="21"/>
        <v>1972</v>
      </c>
      <c r="H1394" t="s">
        <v>2394</v>
      </c>
      <c r="I1394" t="str">
        <f>VLOOKUP(RawData!H1394,PadCountry[],2)</f>
        <v>Russia</v>
      </c>
      <c r="J1394" t="str">
        <f>VLOOKUP(I1394,CountryGeoLoc[],3)</f>
        <v>61.52401</v>
      </c>
      <c r="K1394" t="str">
        <f>VLOOKUP(I1394,CountryGeoLoc[],4)</f>
        <v>105.318756</v>
      </c>
    </row>
    <row r="1395" spans="1:11" x14ac:dyDescent="0.3">
      <c r="A1395" t="s">
        <v>4313</v>
      </c>
      <c r="B1395" t="s">
        <v>8</v>
      </c>
      <c r="C1395" t="s">
        <v>117</v>
      </c>
      <c r="D1395" t="s">
        <v>4142</v>
      </c>
      <c r="E1395" t="s">
        <v>4314</v>
      </c>
      <c r="F1395" t="s">
        <v>4315</v>
      </c>
      <c r="G1395" s="2" t="str">
        <f t="shared" si="21"/>
        <v>1972</v>
      </c>
      <c r="H1395" t="s">
        <v>1379</v>
      </c>
      <c r="I1395" t="str">
        <f>VLOOKUP(RawData!H1395,PadCountry[],2)</f>
        <v>United States</v>
      </c>
      <c r="J1395" t="str">
        <f>VLOOKUP(I1395,CountryGeoLoc[],3)</f>
        <v>37.09024</v>
      </c>
      <c r="K1395" t="str">
        <f>VLOOKUP(I1395,CountryGeoLoc[],4)</f>
        <v>-95.712891</v>
      </c>
    </row>
    <row r="1396" spans="1:11" x14ac:dyDescent="0.3">
      <c r="A1396" t="s">
        <v>4316</v>
      </c>
      <c r="B1396" t="s">
        <v>8</v>
      </c>
      <c r="C1396" t="s">
        <v>9</v>
      </c>
      <c r="D1396" t="s">
        <v>2391</v>
      </c>
      <c r="E1396" t="s">
        <v>4317</v>
      </c>
      <c r="F1396" t="s">
        <v>4318</v>
      </c>
      <c r="G1396" s="2" t="str">
        <f t="shared" si="21"/>
        <v>1972</v>
      </c>
      <c r="H1396" t="s">
        <v>2394</v>
      </c>
      <c r="I1396" t="str">
        <f>VLOOKUP(RawData!H1396,PadCountry[],2)</f>
        <v>Russia</v>
      </c>
      <c r="J1396" t="str">
        <f>VLOOKUP(I1396,CountryGeoLoc[],3)</f>
        <v>61.52401</v>
      </c>
      <c r="K1396" t="str">
        <f>VLOOKUP(I1396,CountryGeoLoc[],4)</f>
        <v>105.318756</v>
      </c>
    </row>
    <row r="1397" spans="1:11" x14ac:dyDescent="0.3">
      <c r="A1397" t="s">
        <v>4319</v>
      </c>
      <c r="B1397" t="s">
        <v>8</v>
      </c>
      <c r="C1397" t="s">
        <v>9</v>
      </c>
      <c r="D1397" t="s">
        <v>1695</v>
      </c>
      <c r="E1397" t="s">
        <v>4320</v>
      </c>
      <c r="F1397" t="s">
        <v>4321</v>
      </c>
      <c r="G1397" s="2" t="str">
        <f t="shared" si="21"/>
        <v>1972</v>
      </c>
      <c r="H1397" t="s">
        <v>2313</v>
      </c>
      <c r="I1397" t="str">
        <f>VLOOKUP(RawData!H1397,PadCountry[],2)</f>
        <v>Russia</v>
      </c>
      <c r="J1397" t="str">
        <f>VLOOKUP(I1397,CountryGeoLoc[],3)</f>
        <v>61.52401</v>
      </c>
      <c r="K1397" t="str">
        <f>VLOOKUP(I1397,CountryGeoLoc[],4)</f>
        <v>105.318756</v>
      </c>
    </row>
    <row r="1398" spans="1:11" x14ac:dyDescent="0.3">
      <c r="A1398" t="s">
        <v>4322</v>
      </c>
      <c r="B1398" t="s">
        <v>8</v>
      </c>
      <c r="C1398" t="s">
        <v>9</v>
      </c>
      <c r="D1398" t="s">
        <v>1670</v>
      </c>
      <c r="E1398" t="s">
        <v>4323</v>
      </c>
      <c r="F1398" t="s">
        <v>4324</v>
      </c>
      <c r="G1398" s="2" t="str">
        <f t="shared" si="21"/>
        <v>1972</v>
      </c>
      <c r="H1398" t="s">
        <v>987</v>
      </c>
      <c r="I1398" t="str">
        <f>VLOOKUP(RawData!H1398,PadCountry[],2)</f>
        <v>Kazakhstan</v>
      </c>
      <c r="J1398" t="str">
        <f>VLOOKUP(I1398,CountryGeoLoc[],3)</f>
        <v>48.019573</v>
      </c>
      <c r="K1398" t="str">
        <f>VLOOKUP(I1398,CountryGeoLoc[],4)</f>
        <v>66.923684</v>
      </c>
    </row>
    <row r="1399" spans="1:11" x14ac:dyDescent="0.3">
      <c r="A1399" t="s">
        <v>4325</v>
      </c>
      <c r="B1399" t="s">
        <v>8</v>
      </c>
      <c r="C1399" t="s">
        <v>9</v>
      </c>
      <c r="D1399" t="s">
        <v>1243</v>
      </c>
      <c r="E1399" t="s">
        <v>4326</v>
      </c>
      <c r="F1399" t="s">
        <v>4327</v>
      </c>
      <c r="G1399" s="2" t="str">
        <f t="shared" si="21"/>
        <v>1972</v>
      </c>
      <c r="H1399" t="s">
        <v>1882</v>
      </c>
      <c r="I1399" t="str">
        <f>VLOOKUP(RawData!H1399,PadCountry[],2)</f>
        <v>Russia</v>
      </c>
      <c r="J1399" t="str">
        <f>VLOOKUP(I1399,CountryGeoLoc[],3)</f>
        <v>61.52401</v>
      </c>
      <c r="K1399" t="str">
        <f>VLOOKUP(I1399,CountryGeoLoc[],4)</f>
        <v>105.318756</v>
      </c>
    </row>
    <row r="1400" spans="1:11" x14ac:dyDescent="0.3">
      <c r="A1400" t="s">
        <v>4328</v>
      </c>
      <c r="B1400" t="s">
        <v>18</v>
      </c>
      <c r="C1400" t="s">
        <v>9</v>
      </c>
      <c r="D1400" t="s">
        <v>1670</v>
      </c>
      <c r="E1400" t="s">
        <v>4329</v>
      </c>
      <c r="F1400" t="s">
        <v>4330</v>
      </c>
      <c r="G1400" s="2" t="str">
        <f t="shared" si="21"/>
        <v>1972</v>
      </c>
      <c r="H1400" t="s">
        <v>987</v>
      </c>
      <c r="I1400" t="str">
        <f>VLOOKUP(RawData!H1400,PadCountry[],2)</f>
        <v>Kazakhstan</v>
      </c>
      <c r="J1400" t="str">
        <f>VLOOKUP(I1400,CountryGeoLoc[],3)</f>
        <v>48.019573</v>
      </c>
      <c r="K1400" t="str">
        <f>VLOOKUP(I1400,CountryGeoLoc[],4)</f>
        <v>66.923684</v>
      </c>
    </row>
    <row r="1401" spans="1:11" x14ac:dyDescent="0.3">
      <c r="A1401" t="s">
        <v>4331</v>
      </c>
      <c r="B1401" t="s">
        <v>8</v>
      </c>
      <c r="C1401" t="s">
        <v>9</v>
      </c>
      <c r="D1401" t="s">
        <v>995</v>
      </c>
      <c r="E1401" t="s">
        <v>4332</v>
      </c>
      <c r="F1401" t="s">
        <v>4333</v>
      </c>
      <c r="G1401" s="2" t="str">
        <f t="shared" si="21"/>
        <v>1972</v>
      </c>
      <c r="H1401" t="s">
        <v>1882</v>
      </c>
      <c r="I1401" t="str">
        <f>VLOOKUP(RawData!H1401,PadCountry[],2)</f>
        <v>Russia</v>
      </c>
      <c r="J1401" t="str">
        <f>VLOOKUP(I1401,CountryGeoLoc[],3)</f>
        <v>61.52401</v>
      </c>
      <c r="K1401" t="str">
        <f>VLOOKUP(I1401,CountryGeoLoc[],4)</f>
        <v>105.318756</v>
      </c>
    </row>
    <row r="1402" spans="1:11" x14ac:dyDescent="0.3">
      <c r="A1402" t="s">
        <v>4334</v>
      </c>
      <c r="B1402" t="s">
        <v>8</v>
      </c>
      <c r="C1402" t="s">
        <v>9</v>
      </c>
      <c r="D1402" t="s">
        <v>1670</v>
      </c>
      <c r="E1402" t="s">
        <v>4335</v>
      </c>
      <c r="F1402" t="s">
        <v>4336</v>
      </c>
      <c r="G1402" s="2" t="str">
        <f t="shared" si="21"/>
        <v>1972</v>
      </c>
      <c r="H1402" t="s">
        <v>3442</v>
      </c>
      <c r="I1402" t="str">
        <f>VLOOKUP(RawData!H1402,PadCountry[],2)</f>
        <v>Russia</v>
      </c>
      <c r="J1402" t="str">
        <f>VLOOKUP(I1402,CountryGeoLoc[],3)</f>
        <v>61.52401</v>
      </c>
      <c r="K1402" t="str">
        <f>VLOOKUP(I1402,CountryGeoLoc[],4)</f>
        <v>105.318756</v>
      </c>
    </row>
    <row r="1403" spans="1:11" x14ac:dyDescent="0.3">
      <c r="A1403" t="s">
        <v>4337</v>
      </c>
      <c r="B1403" t="s">
        <v>8</v>
      </c>
      <c r="C1403" t="s">
        <v>9</v>
      </c>
      <c r="D1403" t="s">
        <v>995</v>
      </c>
      <c r="E1403" t="s">
        <v>4338</v>
      </c>
      <c r="F1403" t="s">
        <v>4339</v>
      </c>
      <c r="G1403" s="2" t="str">
        <f t="shared" si="21"/>
        <v>1972</v>
      </c>
      <c r="H1403" t="s">
        <v>3892</v>
      </c>
      <c r="I1403" t="str">
        <f>VLOOKUP(RawData!H1403,PadCountry[],2)</f>
        <v>Russia</v>
      </c>
      <c r="J1403" t="str">
        <f>VLOOKUP(I1403,CountryGeoLoc[],3)</f>
        <v>61.52401</v>
      </c>
      <c r="K1403" t="str">
        <f>VLOOKUP(I1403,CountryGeoLoc[],4)</f>
        <v>105.318756</v>
      </c>
    </row>
    <row r="1404" spans="1:11" x14ac:dyDescent="0.3">
      <c r="A1404" t="s">
        <v>4340</v>
      </c>
      <c r="B1404" t="s">
        <v>8</v>
      </c>
      <c r="C1404" t="s">
        <v>9</v>
      </c>
      <c r="D1404" t="s">
        <v>995</v>
      </c>
      <c r="E1404" t="s">
        <v>4341</v>
      </c>
      <c r="F1404" t="s">
        <v>4342</v>
      </c>
      <c r="G1404" s="2" t="str">
        <f t="shared" si="21"/>
        <v>1972</v>
      </c>
      <c r="H1404" t="s">
        <v>987</v>
      </c>
      <c r="I1404" t="str">
        <f>VLOOKUP(RawData!H1404,PadCountry[],2)</f>
        <v>Kazakhstan</v>
      </c>
      <c r="J1404" t="str">
        <f>VLOOKUP(I1404,CountryGeoLoc[],3)</f>
        <v>48.019573</v>
      </c>
      <c r="K1404" t="str">
        <f>VLOOKUP(I1404,CountryGeoLoc[],4)</f>
        <v>66.923684</v>
      </c>
    </row>
    <row r="1405" spans="1:11" x14ac:dyDescent="0.3">
      <c r="A1405" t="s">
        <v>4343</v>
      </c>
      <c r="B1405" t="s">
        <v>8</v>
      </c>
      <c r="C1405" t="s">
        <v>9</v>
      </c>
      <c r="D1405" t="s">
        <v>1695</v>
      </c>
      <c r="E1405" t="s">
        <v>4344</v>
      </c>
      <c r="F1405" t="s">
        <v>4345</v>
      </c>
      <c r="G1405" s="2" t="str">
        <f t="shared" si="21"/>
        <v>1972</v>
      </c>
      <c r="H1405" t="s">
        <v>2313</v>
      </c>
      <c r="I1405" t="str">
        <f>VLOOKUP(RawData!H1405,PadCountry[],2)</f>
        <v>Russia</v>
      </c>
      <c r="J1405" t="str">
        <f>VLOOKUP(I1405,CountryGeoLoc[],3)</f>
        <v>61.52401</v>
      </c>
      <c r="K1405" t="str">
        <f>VLOOKUP(I1405,CountryGeoLoc[],4)</f>
        <v>105.318756</v>
      </c>
    </row>
    <row r="1406" spans="1:11" x14ac:dyDescent="0.3">
      <c r="A1406" t="s">
        <v>4346</v>
      </c>
      <c r="B1406" t="s">
        <v>8</v>
      </c>
      <c r="C1406" t="s">
        <v>9</v>
      </c>
      <c r="D1406" t="s">
        <v>1670</v>
      </c>
      <c r="E1406" t="s">
        <v>4347</v>
      </c>
      <c r="F1406" t="s">
        <v>4348</v>
      </c>
      <c r="G1406" s="2" t="str">
        <f t="shared" si="21"/>
        <v>1972</v>
      </c>
      <c r="H1406" t="s">
        <v>987</v>
      </c>
      <c r="I1406" t="str">
        <f>VLOOKUP(RawData!H1406,PadCountry[],2)</f>
        <v>Kazakhstan</v>
      </c>
      <c r="J1406" t="str">
        <f>VLOOKUP(I1406,CountryGeoLoc[],3)</f>
        <v>48.019573</v>
      </c>
      <c r="K1406" t="str">
        <f>VLOOKUP(I1406,CountryGeoLoc[],4)</f>
        <v>66.923684</v>
      </c>
    </row>
    <row r="1407" spans="1:11" x14ac:dyDescent="0.3">
      <c r="A1407" t="s">
        <v>4349</v>
      </c>
      <c r="B1407" t="s">
        <v>8</v>
      </c>
      <c r="C1407" t="s">
        <v>9</v>
      </c>
      <c r="D1407" t="s">
        <v>995</v>
      </c>
      <c r="E1407" t="s">
        <v>4350</v>
      </c>
      <c r="F1407" t="s">
        <v>4351</v>
      </c>
      <c r="G1407" s="2" t="str">
        <f t="shared" si="21"/>
        <v>1972</v>
      </c>
      <c r="H1407" t="s">
        <v>3892</v>
      </c>
      <c r="I1407" t="str">
        <f>VLOOKUP(RawData!H1407,PadCountry[],2)</f>
        <v>Russia</v>
      </c>
      <c r="J1407" t="str">
        <f>VLOOKUP(I1407,CountryGeoLoc[],3)</f>
        <v>61.52401</v>
      </c>
      <c r="K1407" t="str">
        <f>VLOOKUP(I1407,CountryGeoLoc[],4)</f>
        <v>105.318756</v>
      </c>
    </row>
    <row r="1408" spans="1:11" x14ac:dyDescent="0.3">
      <c r="A1408" t="s">
        <v>4352</v>
      </c>
      <c r="B1408" t="s">
        <v>8</v>
      </c>
      <c r="C1408" t="s">
        <v>100</v>
      </c>
      <c r="D1408" t="s">
        <v>2626</v>
      </c>
      <c r="E1408" t="s">
        <v>4353</v>
      </c>
      <c r="F1408" t="s">
        <v>4354</v>
      </c>
      <c r="G1408" s="2" t="str">
        <f t="shared" si="21"/>
        <v>1972</v>
      </c>
      <c r="H1408" t="s">
        <v>2629</v>
      </c>
      <c r="I1408" t="str">
        <f>VLOOKUP(RawData!H1408,PadCountry[],2)</f>
        <v>United States</v>
      </c>
      <c r="J1408" t="str">
        <f>VLOOKUP(I1408,CountryGeoLoc[],3)</f>
        <v>37.09024</v>
      </c>
      <c r="K1408" t="str">
        <f>VLOOKUP(I1408,CountryGeoLoc[],4)</f>
        <v>-95.712891</v>
      </c>
    </row>
    <row r="1409" spans="1:11" x14ac:dyDescent="0.3">
      <c r="A1409" t="s">
        <v>4355</v>
      </c>
      <c r="B1409" t="s">
        <v>8</v>
      </c>
      <c r="C1409" t="s">
        <v>117</v>
      </c>
      <c r="D1409" t="s">
        <v>3256</v>
      </c>
      <c r="E1409" t="s">
        <v>4356</v>
      </c>
      <c r="F1409" t="s">
        <v>4357</v>
      </c>
      <c r="G1409" s="2" t="str">
        <f t="shared" si="21"/>
        <v>1972</v>
      </c>
      <c r="H1409" t="s">
        <v>303</v>
      </c>
      <c r="I1409" t="str">
        <f>VLOOKUP(RawData!H1409,PadCountry[],2)</f>
        <v>United States</v>
      </c>
      <c r="J1409" t="str">
        <f>VLOOKUP(I1409,CountryGeoLoc[],3)</f>
        <v>37.09024</v>
      </c>
      <c r="K1409" t="str">
        <f>VLOOKUP(I1409,CountryGeoLoc[],4)</f>
        <v>-95.712891</v>
      </c>
    </row>
    <row r="1410" spans="1:11" x14ac:dyDescent="0.3">
      <c r="A1410" t="s">
        <v>4358</v>
      </c>
      <c r="B1410" t="s">
        <v>8</v>
      </c>
      <c r="C1410" t="s">
        <v>9</v>
      </c>
      <c r="D1410" t="s">
        <v>1695</v>
      </c>
      <c r="E1410" t="s">
        <v>4359</v>
      </c>
      <c r="F1410" t="s">
        <v>4360</v>
      </c>
      <c r="G1410" s="2" t="str">
        <f t="shared" si="21"/>
        <v>1972</v>
      </c>
      <c r="H1410" t="s">
        <v>2313</v>
      </c>
      <c r="I1410" t="str">
        <f>VLOOKUP(RawData!H1410,PadCountry[],2)</f>
        <v>Russia</v>
      </c>
      <c r="J1410" t="str">
        <f>VLOOKUP(I1410,CountryGeoLoc[],3)</f>
        <v>61.52401</v>
      </c>
      <c r="K1410" t="str">
        <f>VLOOKUP(I1410,CountryGeoLoc[],4)</f>
        <v>105.318756</v>
      </c>
    </row>
    <row r="1411" spans="1:11" x14ac:dyDescent="0.3">
      <c r="A1411" t="s">
        <v>4361</v>
      </c>
      <c r="B1411" t="s">
        <v>18</v>
      </c>
      <c r="C1411" t="s">
        <v>9</v>
      </c>
      <c r="D1411" t="s">
        <v>1695</v>
      </c>
      <c r="E1411" t="s">
        <v>4362</v>
      </c>
      <c r="F1411" t="s">
        <v>4363</v>
      </c>
      <c r="G1411" s="2" t="str">
        <f t="shared" ref="G1411:G1474" si="22">MID(F1411,7,4)</f>
        <v>1972</v>
      </c>
      <c r="H1411" t="s">
        <v>2313</v>
      </c>
      <c r="I1411" t="str">
        <f>VLOOKUP(RawData!H1411,PadCountry[],2)</f>
        <v>Russia</v>
      </c>
      <c r="J1411" t="str">
        <f>VLOOKUP(I1411,CountryGeoLoc[],3)</f>
        <v>61.52401</v>
      </c>
      <c r="K1411" t="str">
        <f>VLOOKUP(I1411,CountryGeoLoc[],4)</f>
        <v>105.318756</v>
      </c>
    </row>
    <row r="1412" spans="1:11" x14ac:dyDescent="0.3">
      <c r="A1412" t="s">
        <v>4364</v>
      </c>
      <c r="B1412" t="s">
        <v>8</v>
      </c>
      <c r="C1412" t="s">
        <v>9</v>
      </c>
      <c r="D1412" t="s">
        <v>995</v>
      </c>
      <c r="E1412" t="s">
        <v>4365</v>
      </c>
      <c r="F1412" t="s">
        <v>4366</v>
      </c>
      <c r="G1412" s="2" t="str">
        <f t="shared" si="22"/>
        <v>1972</v>
      </c>
      <c r="H1412" t="s">
        <v>3442</v>
      </c>
      <c r="I1412" t="str">
        <f>VLOOKUP(RawData!H1412,PadCountry[],2)</f>
        <v>Russia</v>
      </c>
      <c r="J1412" t="str">
        <f>VLOOKUP(I1412,CountryGeoLoc[],3)</f>
        <v>61.52401</v>
      </c>
      <c r="K1412" t="str">
        <f>VLOOKUP(I1412,CountryGeoLoc[],4)</f>
        <v>105.318756</v>
      </c>
    </row>
    <row r="1413" spans="1:11" x14ac:dyDescent="0.3">
      <c r="A1413" t="s">
        <v>4367</v>
      </c>
      <c r="B1413" t="s">
        <v>8</v>
      </c>
      <c r="C1413" t="s">
        <v>9</v>
      </c>
      <c r="D1413" t="s">
        <v>2391</v>
      </c>
      <c r="E1413" t="s">
        <v>4368</v>
      </c>
      <c r="F1413" t="s">
        <v>4369</v>
      </c>
      <c r="G1413" s="2" t="str">
        <f t="shared" si="22"/>
        <v>1972</v>
      </c>
      <c r="H1413" t="s">
        <v>3399</v>
      </c>
      <c r="I1413" t="str">
        <f>VLOOKUP(RawData!H1413,PadCountry[],2)</f>
        <v>Russia</v>
      </c>
      <c r="J1413" t="str">
        <f>VLOOKUP(I1413,CountryGeoLoc[],3)</f>
        <v>61.52401</v>
      </c>
      <c r="K1413" t="str">
        <f>VLOOKUP(I1413,CountryGeoLoc[],4)</f>
        <v>105.318756</v>
      </c>
    </row>
    <row r="1414" spans="1:11" x14ac:dyDescent="0.3">
      <c r="A1414" t="s">
        <v>4370</v>
      </c>
      <c r="B1414" t="s">
        <v>8</v>
      </c>
      <c r="C1414" t="s">
        <v>9</v>
      </c>
      <c r="D1414" t="s">
        <v>995</v>
      </c>
      <c r="E1414" t="s">
        <v>4371</v>
      </c>
      <c r="F1414" t="s">
        <v>4372</v>
      </c>
      <c r="G1414" s="2" t="str">
        <f t="shared" si="22"/>
        <v>1972</v>
      </c>
      <c r="H1414" t="s">
        <v>3892</v>
      </c>
      <c r="I1414" t="str">
        <f>VLOOKUP(RawData!H1414,PadCountry[],2)</f>
        <v>Russia</v>
      </c>
      <c r="J1414" t="str">
        <f>VLOOKUP(I1414,CountryGeoLoc[],3)</f>
        <v>61.52401</v>
      </c>
      <c r="K1414" t="str">
        <f>VLOOKUP(I1414,CountryGeoLoc[],4)</f>
        <v>105.318756</v>
      </c>
    </row>
    <row r="1415" spans="1:11" x14ac:dyDescent="0.3">
      <c r="A1415" t="s">
        <v>4373</v>
      </c>
      <c r="B1415" t="s">
        <v>8</v>
      </c>
      <c r="C1415" t="s">
        <v>9</v>
      </c>
      <c r="D1415" t="s">
        <v>1670</v>
      </c>
      <c r="E1415" t="s">
        <v>4374</v>
      </c>
      <c r="F1415" t="s">
        <v>4375</v>
      </c>
      <c r="G1415" s="2" t="str">
        <f t="shared" si="22"/>
        <v>1972</v>
      </c>
      <c r="H1415" t="s">
        <v>3442</v>
      </c>
      <c r="I1415" t="str">
        <f>VLOOKUP(RawData!H1415,PadCountry[],2)</f>
        <v>Russia</v>
      </c>
      <c r="J1415" t="str">
        <f>VLOOKUP(I1415,CountryGeoLoc[],3)</f>
        <v>61.52401</v>
      </c>
      <c r="K1415" t="str">
        <f>VLOOKUP(I1415,CountryGeoLoc[],4)</f>
        <v>105.318756</v>
      </c>
    </row>
    <row r="1416" spans="1:11" x14ac:dyDescent="0.3">
      <c r="A1416" t="s">
        <v>4376</v>
      </c>
      <c r="B1416" t="s">
        <v>18</v>
      </c>
      <c r="C1416" t="s">
        <v>117</v>
      </c>
      <c r="D1416" t="s">
        <v>4083</v>
      </c>
      <c r="E1416" t="s">
        <v>4377</v>
      </c>
      <c r="F1416" t="s">
        <v>4378</v>
      </c>
      <c r="G1416" s="2" t="str">
        <f t="shared" si="22"/>
        <v>1972</v>
      </c>
      <c r="H1416" t="s">
        <v>914</v>
      </c>
      <c r="I1416" t="str">
        <f>VLOOKUP(RawData!H1416,PadCountry[],2)</f>
        <v>United States</v>
      </c>
      <c r="J1416" t="str">
        <f>VLOOKUP(I1416,CountryGeoLoc[],3)</f>
        <v>37.09024</v>
      </c>
      <c r="K1416" t="str">
        <f>VLOOKUP(I1416,CountryGeoLoc[],4)</f>
        <v>-95.712891</v>
      </c>
    </row>
    <row r="1417" spans="1:11" x14ac:dyDescent="0.3">
      <c r="A1417" t="s">
        <v>4379</v>
      </c>
      <c r="B1417" t="s">
        <v>8</v>
      </c>
      <c r="C1417" t="s">
        <v>9</v>
      </c>
      <c r="D1417" t="s">
        <v>995</v>
      </c>
      <c r="E1417" t="s">
        <v>4380</v>
      </c>
      <c r="F1417" t="s">
        <v>4381</v>
      </c>
      <c r="G1417" s="2" t="str">
        <f t="shared" si="22"/>
        <v>1972</v>
      </c>
      <c r="H1417" t="s">
        <v>987</v>
      </c>
      <c r="I1417" t="str">
        <f>VLOOKUP(RawData!H1417,PadCountry[],2)</f>
        <v>Kazakhstan</v>
      </c>
      <c r="J1417" t="str">
        <f>VLOOKUP(I1417,CountryGeoLoc[],3)</f>
        <v>48.019573</v>
      </c>
      <c r="K1417" t="str">
        <f>VLOOKUP(I1417,CountryGeoLoc[],4)</f>
        <v>66.923684</v>
      </c>
    </row>
    <row r="1418" spans="1:11" x14ac:dyDescent="0.3">
      <c r="A1418" t="s">
        <v>4382</v>
      </c>
      <c r="B1418" t="s">
        <v>8</v>
      </c>
      <c r="C1418" t="s">
        <v>117</v>
      </c>
      <c r="D1418" t="s">
        <v>3256</v>
      </c>
      <c r="E1418" t="s">
        <v>4383</v>
      </c>
      <c r="F1418" t="s">
        <v>4384</v>
      </c>
      <c r="G1418" s="2" t="str">
        <f t="shared" si="22"/>
        <v>1972</v>
      </c>
      <c r="H1418" t="s">
        <v>303</v>
      </c>
      <c r="I1418" t="str">
        <f>VLOOKUP(RawData!H1418,PadCountry[],2)</f>
        <v>United States</v>
      </c>
      <c r="J1418" t="str">
        <f>VLOOKUP(I1418,CountryGeoLoc[],3)</f>
        <v>37.09024</v>
      </c>
      <c r="K1418" t="str">
        <f>VLOOKUP(I1418,CountryGeoLoc[],4)</f>
        <v>-95.712891</v>
      </c>
    </row>
    <row r="1419" spans="1:11" x14ac:dyDescent="0.3">
      <c r="A1419" t="s">
        <v>4385</v>
      </c>
      <c r="B1419" t="s">
        <v>8</v>
      </c>
      <c r="C1419" t="s">
        <v>9</v>
      </c>
      <c r="D1419" t="s">
        <v>995</v>
      </c>
      <c r="E1419" t="s">
        <v>4386</v>
      </c>
      <c r="F1419" t="s">
        <v>4387</v>
      </c>
      <c r="G1419" s="2" t="str">
        <f t="shared" si="22"/>
        <v>1972</v>
      </c>
      <c r="H1419" t="s">
        <v>987</v>
      </c>
      <c r="I1419" t="str">
        <f>VLOOKUP(RawData!H1419,PadCountry[],2)</f>
        <v>Kazakhstan</v>
      </c>
      <c r="J1419" t="str">
        <f>VLOOKUP(I1419,CountryGeoLoc[],3)</f>
        <v>48.019573</v>
      </c>
      <c r="K1419" t="str">
        <f>VLOOKUP(I1419,CountryGeoLoc[],4)</f>
        <v>66.923684</v>
      </c>
    </row>
    <row r="1420" spans="1:11" x14ac:dyDescent="0.3">
      <c r="A1420" t="s">
        <v>4388</v>
      </c>
      <c r="B1420" t="s">
        <v>8</v>
      </c>
      <c r="C1420" t="s">
        <v>117</v>
      </c>
      <c r="D1420" t="s">
        <v>2527</v>
      </c>
      <c r="E1420" t="s">
        <v>4389</v>
      </c>
      <c r="F1420" t="s">
        <v>4390</v>
      </c>
      <c r="G1420" s="2" t="str">
        <f t="shared" si="22"/>
        <v>1972</v>
      </c>
      <c r="H1420" t="s">
        <v>1623</v>
      </c>
      <c r="I1420" t="str">
        <f>VLOOKUP(RawData!H1420,PadCountry[],2)</f>
        <v>United States</v>
      </c>
      <c r="J1420" t="str">
        <f>VLOOKUP(I1420,CountryGeoLoc[],3)</f>
        <v>37.09024</v>
      </c>
      <c r="K1420" t="str">
        <f>VLOOKUP(I1420,CountryGeoLoc[],4)</f>
        <v>-95.712891</v>
      </c>
    </row>
    <row r="1421" spans="1:11" x14ac:dyDescent="0.3">
      <c r="A1421" t="s">
        <v>4391</v>
      </c>
      <c r="B1421" t="s">
        <v>8</v>
      </c>
      <c r="C1421" t="s">
        <v>9</v>
      </c>
      <c r="D1421" t="s">
        <v>995</v>
      </c>
      <c r="E1421" t="s">
        <v>4392</v>
      </c>
      <c r="F1421" t="s">
        <v>4393</v>
      </c>
      <c r="G1421" s="2" t="str">
        <f t="shared" si="22"/>
        <v>1972</v>
      </c>
      <c r="H1421" t="s">
        <v>987</v>
      </c>
      <c r="I1421" t="str">
        <f>VLOOKUP(RawData!H1421,PadCountry[],2)</f>
        <v>Kazakhstan</v>
      </c>
      <c r="J1421" t="str">
        <f>VLOOKUP(I1421,CountryGeoLoc[],3)</f>
        <v>48.019573</v>
      </c>
      <c r="K1421" t="str">
        <f>VLOOKUP(I1421,CountryGeoLoc[],4)</f>
        <v>66.923684</v>
      </c>
    </row>
    <row r="1422" spans="1:11" x14ac:dyDescent="0.3">
      <c r="A1422" t="s">
        <v>4394</v>
      </c>
      <c r="B1422" t="s">
        <v>8</v>
      </c>
      <c r="C1422" t="s">
        <v>9</v>
      </c>
      <c r="D1422" t="s">
        <v>2391</v>
      </c>
      <c r="E1422" t="s">
        <v>4395</v>
      </c>
      <c r="F1422" t="s">
        <v>4396</v>
      </c>
      <c r="G1422" s="2" t="str">
        <f t="shared" si="22"/>
        <v>1972</v>
      </c>
      <c r="H1422" t="s">
        <v>2394</v>
      </c>
      <c r="I1422" t="str">
        <f>VLOOKUP(RawData!H1422,PadCountry[],2)</f>
        <v>Russia</v>
      </c>
      <c r="J1422" t="str">
        <f>VLOOKUP(I1422,CountryGeoLoc[],3)</f>
        <v>61.52401</v>
      </c>
      <c r="K1422" t="str">
        <f>VLOOKUP(I1422,CountryGeoLoc[],4)</f>
        <v>105.318756</v>
      </c>
    </row>
    <row r="1423" spans="1:11" x14ac:dyDescent="0.3">
      <c r="A1423" t="s">
        <v>4397</v>
      </c>
      <c r="B1423" t="s">
        <v>8</v>
      </c>
      <c r="C1423" t="s">
        <v>9</v>
      </c>
      <c r="D1423" t="s">
        <v>995</v>
      </c>
      <c r="E1423" t="s">
        <v>4398</v>
      </c>
      <c r="F1423" t="s">
        <v>4399</v>
      </c>
      <c r="G1423" s="2" t="str">
        <f t="shared" si="22"/>
        <v>1972</v>
      </c>
      <c r="H1423" t="s">
        <v>3892</v>
      </c>
      <c r="I1423" t="str">
        <f>VLOOKUP(RawData!H1423,PadCountry[],2)</f>
        <v>Russia</v>
      </c>
      <c r="J1423" t="str">
        <f>VLOOKUP(I1423,CountryGeoLoc[],3)</f>
        <v>61.52401</v>
      </c>
      <c r="K1423" t="str">
        <f>VLOOKUP(I1423,CountryGeoLoc[],4)</f>
        <v>105.318756</v>
      </c>
    </row>
    <row r="1424" spans="1:11" x14ac:dyDescent="0.3">
      <c r="A1424" t="s">
        <v>4400</v>
      </c>
      <c r="B1424" t="s">
        <v>8</v>
      </c>
      <c r="C1424" t="s">
        <v>9</v>
      </c>
      <c r="D1424" t="s">
        <v>2191</v>
      </c>
      <c r="E1424" t="s">
        <v>357</v>
      </c>
      <c r="F1424" t="s">
        <v>4401</v>
      </c>
      <c r="G1424" s="2" t="str">
        <f t="shared" si="22"/>
        <v>1972</v>
      </c>
      <c r="H1424" t="s">
        <v>13</v>
      </c>
      <c r="I1424" t="str">
        <f>VLOOKUP(RawData!H1424,PadCountry[],2)</f>
        <v>Kazakhstan</v>
      </c>
      <c r="J1424" t="str">
        <f>VLOOKUP(I1424,CountryGeoLoc[],3)</f>
        <v>48.019573</v>
      </c>
      <c r="K1424" t="str">
        <f>VLOOKUP(I1424,CountryGeoLoc[],4)</f>
        <v>66.923684</v>
      </c>
    </row>
    <row r="1425" spans="1:11" x14ac:dyDescent="0.3">
      <c r="A1425" t="s">
        <v>4402</v>
      </c>
      <c r="B1425" t="s">
        <v>8</v>
      </c>
      <c r="C1425" t="s">
        <v>9</v>
      </c>
      <c r="D1425" t="s">
        <v>1670</v>
      </c>
      <c r="E1425" t="s">
        <v>4403</v>
      </c>
      <c r="F1425" t="s">
        <v>4404</v>
      </c>
      <c r="G1425" s="2" t="str">
        <f t="shared" si="22"/>
        <v>1972</v>
      </c>
      <c r="H1425" t="s">
        <v>987</v>
      </c>
      <c r="I1425" t="str">
        <f>VLOOKUP(RawData!H1425,PadCountry[],2)</f>
        <v>Kazakhstan</v>
      </c>
      <c r="J1425" t="str">
        <f>VLOOKUP(I1425,CountryGeoLoc[],3)</f>
        <v>48.019573</v>
      </c>
      <c r="K1425" t="str">
        <f>VLOOKUP(I1425,CountryGeoLoc[],4)</f>
        <v>66.923684</v>
      </c>
    </row>
    <row r="1426" spans="1:11" x14ac:dyDescent="0.3">
      <c r="A1426" t="s">
        <v>4405</v>
      </c>
      <c r="B1426" t="s">
        <v>8</v>
      </c>
      <c r="C1426" t="s">
        <v>9</v>
      </c>
      <c r="D1426" t="s">
        <v>1695</v>
      </c>
      <c r="E1426" t="s">
        <v>4406</v>
      </c>
      <c r="F1426" t="s">
        <v>4407</v>
      </c>
      <c r="G1426" s="2" t="str">
        <f t="shared" si="22"/>
        <v>1972</v>
      </c>
      <c r="H1426" t="s">
        <v>2678</v>
      </c>
      <c r="I1426" t="str">
        <f>VLOOKUP(RawData!H1426,PadCountry[],2)</f>
        <v>Russia</v>
      </c>
      <c r="J1426" t="str">
        <f>VLOOKUP(I1426,CountryGeoLoc[],3)</f>
        <v>61.52401</v>
      </c>
      <c r="K1426" t="str">
        <f>VLOOKUP(I1426,CountryGeoLoc[],4)</f>
        <v>105.318756</v>
      </c>
    </row>
    <row r="1427" spans="1:11" x14ac:dyDescent="0.3">
      <c r="A1427" t="s">
        <v>4408</v>
      </c>
      <c r="B1427" t="s">
        <v>8</v>
      </c>
      <c r="C1427" t="s">
        <v>9</v>
      </c>
      <c r="D1427" t="s">
        <v>1695</v>
      </c>
      <c r="E1427" t="s">
        <v>4409</v>
      </c>
      <c r="F1427" t="s">
        <v>4410</v>
      </c>
      <c r="G1427" s="2" t="str">
        <f t="shared" si="22"/>
        <v>1972</v>
      </c>
      <c r="H1427" t="s">
        <v>2313</v>
      </c>
      <c r="I1427" t="str">
        <f>VLOOKUP(RawData!H1427,PadCountry[],2)</f>
        <v>Russia</v>
      </c>
      <c r="J1427" t="str">
        <f>VLOOKUP(I1427,CountryGeoLoc[],3)</f>
        <v>61.52401</v>
      </c>
      <c r="K1427" t="str">
        <f>VLOOKUP(I1427,CountryGeoLoc[],4)</f>
        <v>105.318756</v>
      </c>
    </row>
    <row r="1428" spans="1:11" x14ac:dyDescent="0.3">
      <c r="A1428" t="s">
        <v>4411</v>
      </c>
      <c r="B1428" t="s">
        <v>8</v>
      </c>
      <c r="C1428" t="s">
        <v>9</v>
      </c>
      <c r="D1428" t="s">
        <v>1243</v>
      </c>
      <c r="E1428" t="s">
        <v>4412</v>
      </c>
      <c r="F1428" t="s">
        <v>4413</v>
      </c>
      <c r="G1428" s="2" t="str">
        <f t="shared" si="22"/>
        <v>1972</v>
      </c>
      <c r="H1428" t="s">
        <v>1882</v>
      </c>
      <c r="I1428" t="str">
        <f>VLOOKUP(RawData!H1428,PadCountry[],2)</f>
        <v>Russia</v>
      </c>
      <c r="J1428" t="str">
        <f>VLOOKUP(I1428,CountryGeoLoc[],3)</f>
        <v>61.52401</v>
      </c>
      <c r="K1428" t="str">
        <f>VLOOKUP(I1428,CountryGeoLoc[],4)</f>
        <v>105.318756</v>
      </c>
    </row>
    <row r="1429" spans="1:11" x14ac:dyDescent="0.3">
      <c r="A1429" t="s">
        <v>4414</v>
      </c>
      <c r="B1429" t="s">
        <v>8</v>
      </c>
      <c r="C1429" t="s">
        <v>9</v>
      </c>
      <c r="D1429" t="s">
        <v>1695</v>
      </c>
      <c r="E1429" t="s">
        <v>4415</v>
      </c>
      <c r="F1429" t="s">
        <v>4416</v>
      </c>
      <c r="G1429" s="2" t="str">
        <f t="shared" si="22"/>
        <v>1972</v>
      </c>
      <c r="H1429" t="s">
        <v>2313</v>
      </c>
      <c r="I1429" t="str">
        <f>VLOOKUP(RawData!H1429,PadCountry[],2)</f>
        <v>Russia</v>
      </c>
      <c r="J1429" t="str">
        <f>VLOOKUP(I1429,CountryGeoLoc[],3)</f>
        <v>61.52401</v>
      </c>
      <c r="K1429" t="str">
        <f>VLOOKUP(I1429,CountryGeoLoc[],4)</f>
        <v>105.318756</v>
      </c>
    </row>
    <row r="1430" spans="1:11" x14ac:dyDescent="0.3">
      <c r="A1430" t="s">
        <v>4417</v>
      </c>
      <c r="B1430" t="s">
        <v>8</v>
      </c>
      <c r="C1430" t="s">
        <v>9</v>
      </c>
      <c r="D1430" t="s">
        <v>995</v>
      </c>
      <c r="E1430" t="s">
        <v>4418</v>
      </c>
      <c r="F1430" t="s">
        <v>4419</v>
      </c>
      <c r="G1430" s="2" t="str">
        <f t="shared" si="22"/>
        <v>1972</v>
      </c>
      <c r="H1430" t="s">
        <v>987</v>
      </c>
      <c r="I1430" t="str">
        <f>VLOOKUP(RawData!H1430,PadCountry[],2)</f>
        <v>Kazakhstan</v>
      </c>
      <c r="J1430" t="str">
        <f>VLOOKUP(I1430,CountryGeoLoc[],3)</f>
        <v>48.019573</v>
      </c>
      <c r="K1430" t="str">
        <f>VLOOKUP(I1430,CountryGeoLoc[],4)</f>
        <v>66.923684</v>
      </c>
    </row>
    <row r="1431" spans="1:11" x14ac:dyDescent="0.3">
      <c r="A1431" t="s">
        <v>4420</v>
      </c>
      <c r="B1431" t="s">
        <v>8</v>
      </c>
      <c r="C1431" t="s">
        <v>117</v>
      </c>
      <c r="D1431" t="s">
        <v>4028</v>
      </c>
      <c r="E1431" t="s">
        <v>4421</v>
      </c>
      <c r="F1431" t="s">
        <v>4422</v>
      </c>
      <c r="G1431" s="2" t="str">
        <f t="shared" si="22"/>
        <v>1972</v>
      </c>
      <c r="H1431" t="s">
        <v>1213</v>
      </c>
      <c r="I1431" t="str">
        <f>VLOOKUP(RawData!H1431,PadCountry[],2)</f>
        <v>United States</v>
      </c>
      <c r="J1431" t="str">
        <f>VLOOKUP(I1431,CountryGeoLoc[],3)</f>
        <v>37.09024</v>
      </c>
      <c r="K1431" t="str">
        <f>VLOOKUP(I1431,CountryGeoLoc[],4)</f>
        <v>-95.712891</v>
      </c>
    </row>
    <row r="1432" spans="1:11" x14ac:dyDescent="0.3">
      <c r="A1432" t="s">
        <v>4423</v>
      </c>
      <c r="B1432" t="s">
        <v>8</v>
      </c>
      <c r="C1432" t="s">
        <v>9</v>
      </c>
      <c r="D1432" t="s">
        <v>2391</v>
      </c>
      <c r="E1432" t="s">
        <v>4424</v>
      </c>
      <c r="F1432" t="s">
        <v>4425</v>
      </c>
      <c r="G1432" s="2" t="str">
        <f t="shared" si="22"/>
        <v>1972</v>
      </c>
      <c r="H1432" t="s">
        <v>2394</v>
      </c>
      <c r="I1432" t="str">
        <f>VLOOKUP(RawData!H1432,PadCountry[],2)</f>
        <v>Russia</v>
      </c>
      <c r="J1432" t="str">
        <f>VLOOKUP(I1432,CountryGeoLoc[],3)</f>
        <v>61.52401</v>
      </c>
      <c r="K1432" t="str">
        <f>VLOOKUP(I1432,CountryGeoLoc[],4)</f>
        <v>105.318756</v>
      </c>
    </row>
    <row r="1433" spans="1:11" x14ac:dyDescent="0.3">
      <c r="A1433" t="s">
        <v>4426</v>
      </c>
      <c r="B1433" t="s">
        <v>8</v>
      </c>
      <c r="C1433" t="s">
        <v>9</v>
      </c>
      <c r="D1433" t="s">
        <v>1695</v>
      </c>
      <c r="E1433" t="s">
        <v>4427</v>
      </c>
      <c r="F1433" t="s">
        <v>4428</v>
      </c>
      <c r="G1433" s="2" t="str">
        <f t="shared" si="22"/>
        <v>1972</v>
      </c>
      <c r="H1433" t="s">
        <v>2678</v>
      </c>
      <c r="I1433" t="str">
        <f>VLOOKUP(RawData!H1433,PadCountry[],2)</f>
        <v>Russia</v>
      </c>
      <c r="J1433" t="str">
        <f>VLOOKUP(I1433,CountryGeoLoc[],3)</f>
        <v>61.52401</v>
      </c>
      <c r="K1433" t="str">
        <f>VLOOKUP(I1433,CountryGeoLoc[],4)</f>
        <v>105.318756</v>
      </c>
    </row>
    <row r="1434" spans="1:11" x14ac:dyDescent="0.3">
      <c r="A1434" t="s">
        <v>4429</v>
      </c>
      <c r="B1434" t="s">
        <v>8</v>
      </c>
      <c r="C1434" t="s">
        <v>9</v>
      </c>
      <c r="D1434" t="s">
        <v>4250</v>
      </c>
      <c r="E1434" t="s">
        <v>4430</v>
      </c>
      <c r="F1434" t="s">
        <v>4431</v>
      </c>
      <c r="G1434" s="2" t="str">
        <f t="shared" si="22"/>
        <v>1972</v>
      </c>
      <c r="H1434" t="s">
        <v>3442</v>
      </c>
      <c r="I1434" t="str">
        <f>VLOOKUP(RawData!H1434,PadCountry[],2)</f>
        <v>Russia</v>
      </c>
      <c r="J1434" t="str">
        <f>VLOOKUP(I1434,CountryGeoLoc[],3)</f>
        <v>61.52401</v>
      </c>
      <c r="K1434" t="str">
        <f>VLOOKUP(I1434,CountryGeoLoc[],4)</f>
        <v>105.318756</v>
      </c>
    </row>
    <row r="1435" spans="1:11" x14ac:dyDescent="0.3">
      <c r="A1435" t="s">
        <v>4432</v>
      </c>
      <c r="B1435" t="s">
        <v>8</v>
      </c>
      <c r="C1435" t="s">
        <v>9</v>
      </c>
      <c r="D1435" t="s">
        <v>995</v>
      </c>
      <c r="E1435" t="s">
        <v>4433</v>
      </c>
      <c r="F1435" t="s">
        <v>4434</v>
      </c>
      <c r="G1435" s="2" t="str">
        <f t="shared" si="22"/>
        <v>1972</v>
      </c>
      <c r="H1435" t="s">
        <v>3892</v>
      </c>
      <c r="I1435" t="str">
        <f>VLOOKUP(RawData!H1435,PadCountry[],2)</f>
        <v>Russia</v>
      </c>
      <c r="J1435" t="str">
        <f>VLOOKUP(I1435,CountryGeoLoc[],3)</f>
        <v>61.52401</v>
      </c>
      <c r="K1435" t="str">
        <f>VLOOKUP(I1435,CountryGeoLoc[],4)</f>
        <v>105.318756</v>
      </c>
    </row>
    <row r="1436" spans="1:11" x14ac:dyDescent="0.3">
      <c r="A1436" t="s">
        <v>4435</v>
      </c>
      <c r="B1436" t="s">
        <v>8</v>
      </c>
      <c r="C1436" t="s">
        <v>9</v>
      </c>
      <c r="D1436" t="s">
        <v>2391</v>
      </c>
      <c r="E1436" t="s">
        <v>4436</v>
      </c>
      <c r="F1436" t="s">
        <v>4437</v>
      </c>
      <c r="G1436" s="2" t="str">
        <f t="shared" si="22"/>
        <v>1972</v>
      </c>
      <c r="H1436" t="s">
        <v>2394</v>
      </c>
      <c r="I1436" t="str">
        <f>VLOOKUP(RawData!H1436,PadCountry[],2)</f>
        <v>Russia</v>
      </c>
      <c r="J1436" t="str">
        <f>VLOOKUP(I1436,CountryGeoLoc[],3)</f>
        <v>61.52401</v>
      </c>
      <c r="K1436" t="str">
        <f>VLOOKUP(I1436,CountryGeoLoc[],4)</f>
        <v>105.318756</v>
      </c>
    </row>
    <row r="1437" spans="1:11" x14ac:dyDescent="0.3">
      <c r="A1437" t="s">
        <v>4438</v>
      </c>
      <c r="B1437" t="s">
        <v>8</v>
      </c>
      <c r="C1437" t="s">
        <v>117</v>
      </c>
      <c r="D1437" t="s">
        <v>4439</v>
      </c>
      <c r="E1437" t="s">
        <v>4440</v>
      </c>
      <c r="F1437" t="s">
        <v>4441</v>
      </c>
      <c r="G1437" s="2" t="str">
        <f t="shared" si="22"/>
        <v>1972</v>
      </c>
      <c r="H1437" t="s">
        <v>682</v>
      </c>
      <c r="I1437" t="str">
        <f>VLOOKUP(RawData!H1437,PadCountry[],2)</f>
        <v>United States</v>
      </c>
      <c r="J1437" t="str">
        <f>VLOOKUP(I1437,CountryGeoLoc[],3)</f>
        <v>37.09024</v>
      </c>
      <c r="K1437" t="str">
        <f>VLOOKUP(I1437,CountryGeoLoc[],4)</f>
        <v>-95.712891</v>
      </c>
    </row>
    <row r="1438" spans="1:11" x14ac:dyDescent="0.3">
      <c r="A1438" t="s">
        <v>4442</v>
      </c>
      <c r="B1438" t="s">
        <v>8</v>
      </c>
      <c r="C1438" t="s">
        <v>9</v>
      </c>
      <c r="D1438" t="s">
        <v>995</v>
      </c>
      <c r="E1438" t="s">
        <v>4443</v>
      </c>
      <c r="F1438" t="s">
        <v>4444</v>
      </c>
      <c r="G1438" s="2" t="str">
        <f t="shared" si="22"/>
        <v>1972</v>
      </c>
      <c r="H1438" t="s">
        <v>3442</v>
      </c>
      <c r="I1438" t="str">
        <f>VLOOKUP(RawData!H1438,PadCountry[],2)</f>
        <v>Russia</v>
      </c>
      <c r="J1438" t="str">
        <f>VLOOKUP(I1438,CountryGeoLoc[],3)</f>
        <v>61.52401</v>
      </c>
      <c r="K1438" t="str">
        <f>VLOOKUP(I1438,CountryGeoLoc[],4)</f>
        <v>105.318756</v>
      </c>
    </row>
    <row r="1439" spans="1:11" x14ac:dyDescent="0.3">
      <c r="A1439" t="s">
        <v>4445</v>
      </c>
      <c r="B1439" t="s">
        <v>18</v>
      </c>
      <c r="C1439" t="s">
        <v>9</v>
      </c>
      <c r="D1439" t="s">
        <v>2305</v>
      </c>
      <c r="E1439" t="s">
        <v>4446</v>
      </c>
      <c r="F1439" t="s">
        <v>4447</v>
      </c>
      <c r="G1439" s="2" t="str">
        <f t="shared" si="22"/>
        <v>1972</v>
      </c>
      <c r="H1439" t="s">
        <v>1587</v>
      </c>
      <c r="I1439" t="str">
        <f>VLOOKUP(RawData!H1439,PadCountry[],2)</f>
        <v>Kazakhstan</v>
      </c>
      <c r="J1439" t="str">
        <f>VLOOKUP(I1439,CountryGeoLoc[],3)</f>
        <v>48.019573</v>
      </c>
      <c r="K1439" t="str">
        <f>VLOOKUP(I1439,CountryGeoLoc[],4)</f>
        <v>66.923684</v>
      </c>
    </row>
    <row r="1440" spans="1:11" x14ac:dyDescent="0.3">
      <c r="A1440" t="s">
        <v>4448</v>
      </c>
      <c r="B1440" t="s">
        <v>8</v>
      </c>
      <c r="C1440" t="s">
        <v>9</v>
      </c>
      <c r="D1440" t="s">
        <v>995</v>
      </c>
      <c r="E1440" t="s">
        <v>4449</v>
      </c>
      <c r="F1440" t="s">
        <v>4450</v>
      </c>
      <c r="G1440" s="2" t="str">
        <f t="shared" si="22"/>
        <v>1972</v>
      </c>
      <c r="H1440" t="s">
        <v>987</v>
      </c>
      <c r="I1440" t="str">
        <f>VLOOKUP(RawData!H1440,PadCountry[],2)</f>
        <v>Kazakhstan</v>
      </c>
      <c r="J1440" t="str">
        <f>VLOOKUP(I1440,CountryGeoLoc[],3)</f>
        <v>48.019573</v>
      </c>
      <c r="K1440" t="str">
        <f>VLOOKUP(I1440,CountryGeoLoc[],4)</f>
        <v>66.923684</v>
      </c>
    </row>
    <row r="1441" spans="1:11" x14ac:dyDescent="0.3">
      <c r="A1441" t="s">
        <v>4451</v>
      </c>
      <c r="B1441" t="s">
        <v>8</v>
      </c>
      <c r="C1441" t="s">
        <v>100</v>
      </c>
      <c r="D1441" t="s">
        <v>4452</v>
      </c>
      <c r="E1441" t="s">
        <v>4453</v>
      </c>
      <c r="F1441" t="s">
        <v>4454</v>
      </c>
      <c r="G1441" s="2" t="str">
        <f t="shared" si="22"/>
        <v>1972</v>
      </c>
      <c r="H1441" t="s">
        <v>1359</v>
      </c>
      <c r="I1441" t="str">
        <f>VLOOKUP(RawData!H1441,PadCountry[],2)</f>
        <v>United States</v>
      </c>
      <c r="J1441" t="str">
        <f>VLOOKUP(I1441,CountryGeoLoc[],3)</f>
        <v>37.09024</v>
      </c>
      <c r="K1441" t="str">
        <f>VLOOKUP(I1441,CountryGeoLoc[],4)</f>
        <v>-95.712891</v>
      </c>
    </row>
    <row r="1442" spans="1:11" x14ac:dyDescent="0.3">
      <c r="A1442" t="s">
        <v>4455</v>
      </c>
      <c r="B1442" t="s">
        <v>8</v>
      </c>
      <c r="C1442" t="s">
        <v>9</v>
      </c>
      <c r="D1442" t="s">
        <v>2391</v>
      </c>
      <c r="E1442" t="s">
        <v>4456</v>
      </c>
      <c r="F1442" t="s">
        <v>4457</v>
      </c>
      <c r="G1442" s="2" t="str">
        <f t="shared" si="22"/>
        <v>1972</v>
      </c>
      <c r="H1442" t="s">
        <v>2394</v>
      </c>
      <c r="I1442" t="str">
        <f>VLOOKUP(RawData!H1442,PadCountry[],2)</f>
        <v>Russia</v>
      </c>
      <c r="J1442" t="str">
        <f>VLOOKUP(I1442,CountryGeoLoc[],3)</f>
        <v>61.52401</v>
      </c>
      <c r="K1442" t="str">
        <f>VLOOKUP(I1442,CountryGeoLoc[],4)</f>
        <v>105.318756</v>
      </c>
    </row>
    <row r="1443" spans="1:11" x14ac:dyDescent="0.3">
      <c r="A1443" t="s">
        <v>4458</v>
      </c>
      <c r="B1443" t="s">
        <v>8</v>
      </c>
      <c r="C1443" t="s">
        <v>9</v>
      </c>
      <c r="D1443" t="s">
        <v>995</v>
      </c>
      <c r="E1443" t="s">
        <v>4459</v>
      </c>
      <c r="F1443" t="s">
        <v>4460</v>
      </c>
      <c r="G1443" s="2" t="str">
        <f t="shared" si="22"/>
        <v>1972</v>
      </c>
      <c r="H1443" t="s">
        <v>3442</v>
      </c>
      <c r="I1443" t="str">
        <f>VLOOKUP(RawData!H1443,PadCountry[],2)</f>
        <v>Russia</v>
      </c>
      <c r="J1443" t="str">
        <f>VLOOKUP(I1443,CountryGeoLoc[],3)</f>
        <v>61.52401</v>
      </c>
      <c r="K1443" t="str">
        <f>VLOOKUP(I1443,CountryGeoLoc[],4)</f>
        <v>105.318756</v>
      </c>
    </row>
    <row r="1444" spans="1:11" x14ac:dyDescent="0.3">
      <c r="A1444" t="s">
        <v>4461</v>
      </c>
      <c r="B1444" t="s">
        <v>8</v>
      </c>
      <c r="C1444" t="s">
        <v>2118</v>
      </c>
      <c r="D1444" t="s">
        <v>3719</v>
      </c>
      <c r="E1444" t="s">
        <v>4462</v>
      </c>
      <c r="F1444" t="s">
        <v>4463</v>
      </c>
      <c r="G1444" s="2" t="str">
        <f t="shared" si="22"/>
        <v>1972</v>
      </c>
      <c r="H1444" t="s">
        <v>3722</v>
      </c>
      <c r="I1444" t="str">
        <f>VLOOKUP(RawData!H1444,PadCountry[],2)</f>
        <v>Japan</v>
      </c>
      <c r="J1444" t="str">
        <f>VLOOKUP(I1444,CountryGeoLoc[],3)</f>
        <v>36.204824</v>
      </c>
      <c r="K1444" t="str">
        <f>VLOOKUP(I1444,CountryGeoLoc[],4)</f>
        <v>138.252924</v>
      </c>
    </row>
    <row r="1445" spans="1:11" x14ac:dyDescent="0.3">
      <c r="A1445" t="s">
        <v>4464</v>
      </c>
      <c r="B1445" t="s">
        <v>8</v>
      </c>
      <c r="C1445" t="s">
        <v>117</v>
      </c>
      <c r="D1445" t="s">
        <v>2527</v>
      </c>
      <c r="E1445" t="s">
        <v>4465</v>
      </c>
      <c r="F1445" t="s">
        <v>4466</v>
      </c>
      <c r="G1445" s="2" t="str">
        <f t="shared" si="22"/>
        <v>1972</v>
      </c>
      <c r="H1445" t="s">
        <v>1623</v>
      </c>
      <c r="I1445" t="str">
        <f>VLOOKUP(RawData!H1445,PadCountry[],2)</f>
        <v>United States</v>
      </c>
      <c r="J1445" t="str">
        <f>VLOOKUP(I1445,CountryGeoLoc[],3)</f>
        <v>37.09024</v>
      </c>
      <c r="K1445" t="str">
        <f>VLOOKUP(I1445,CountryGeoLoc[],4)</f>
        <v>-95.712891</v>
      </c>
    </row>
    <row r="1446" spans="1:11" x14ac:dyDescent="0.3">
      <c r="A1446" t="s">
        <v>4467</v>
      </c>
      <c r="B1446" t="s">
        <v>8</v>
      </c>
      <c r="C1446" t="s">
        <v>9</v>
      </c>
      <c r="D1446" t="s">
        <v>3313</v>
      </c>
      <c r="E1446" t="s">
        <v>4468</v>
      </c>
      <c r="F1446" t="s">
        <v>4469</v>
      </c>
      <c r="G1446" s="2" t="str">
        <f t="shared" si="22"/>
        <v>1972</v>
      </c>
      <c r="H1446" t="s">
        <v>2602</v>
      </c>
      <c r="I1446" t="str">
        <f>VLOOKUP(RawData!H1446,PadCountry[],2)</f>
        <v>Kazakhstan</v>
      </c>
      <c r="J1446" t="str">
        <f>VLOOKUP(I1446,CountryGeoLoc[],3)</f>
        <v>48.019573</v>
      </c>
      <c r="K1446" t="str">
        <f>VLOOKUP(I1446,CountryGeoLoc[],4)</f>
        <v>66.923684</v>
      </c>
    </row>
    <row r="1447" spans="1:11" x14ac:dyDescent="0.3">
      <c r="A1447" t="s">
        <v>4470</v>
      </c>
      <c r="B1447" t="s">
        <v>8</v>
      </c>
      <c r="C1447" t="s">
        <v>9</v>
      </c>
      <c r="D1447" t="s">
        <v>995</v>
      </c>
      <c r="E1447" t="s">
        <v>4471</v>
      </c>
      <c r="F1447" t="s">
        <v>4472</v>
      </c>
      <c r="G1447" s="2" t="str">
        <f t="shared" si="22"/>
        <v>1972</v>
      </c>
      <c r="H1447" t="s">
        <v>987</v>
      </c>
      <c r="I1447" t="str">
        <f>VLOOKUP(RawData!H1447,PadCountry[],2)</f>
        <v>Kazakhstan</v>
      </c>
      <c r="J1447" t="str">
        <f>VLOOKUP(I1447,CountryGeoLoc[],3)</f>
        <v>48.019573</v>
      </c>
      <c r="K1447" t="str">
        <f>VLOOKUP(I1447,CountryGeoLoc[],4)</f>
        <v>66.923684</v>
      </c>
    </row>
    <row r="1448" spans="1:11" x14ac:dyDescent="0.3">
      <c r="A1448" t="s">
        <v>4473</v>
      </c>
      <c r="B1448" t="s">
        <v>8</v>
      </c>
      <c r="C1448" t="s">
        <v>117</v>
      </c>
      <c r="D1448" t="s">
        <v>4083</v>
      </c>
      <c r="E1448" t="s">
        <v>4474</v>
      </c>
      <c r="F1448" t="s">
        <v>4475</v>
      </c>
      <c r="G1448" s="2" t="str">
        <f t="shared" si="22"/>
        <v>1972</v>
      </c>
      <c r="H1448" t="s">
        <v>914</v>
      </c>
      <c r="I1448" t="str">
        <f>VLOOKUP(RawData!H1448,PadCountry[],2)</f>
        <v>United States</v>
      </c>
      <c r="J1448" t="str">
        <f>VLOOKUP(I1448,CountryGeoLoc[],3)</f>
        <v>37.09024</v>
      </c>
      <c r="K1448" t="str">
        <f>VLOOKUP(I1448,CountryGeoLoc[],4)</f>
        <v>-95.712891</v>
      </c>
    </row>
    <row r="1449" spans="1:11" x14ac:dyDescent="0.3">
      <c r="A1449" t="s">
        <v>4476</v>
      </c>
      <c r="B1449" t="s">
        <v>18</v>
      </c>
      <c r="C1449" t="s">
        <v>9</v>
      </c>
      <c r="D1449" t="s">
        <v>995</v>
      </c>
      <c r="E1449" t="s">
        <v>4477</v>
      </c>
      <c r="F1449" t="s">
        <v>4478</v>
      </c>
      <c r="G1449" s="2" t="str">
        <f t="shared" si="22"/>
        <v>1972</v>
      </c>
      <c r="H1449" t="s">
        <v>3442</v>
      </c>
      <c r="I1449" t="str">
        <f>VLOOKUP(RawData!H1449,PadCountry[],2)</f>
        <v>Russia</v>
      </c>
      <c r="J1449" t="str">
        <f>VLOOKUP(I1449,CountryGeoLoc[],3)</f>
        <v>61.52401</v>
      </c>
      <c r="K1449" t="str">
        <f>VLOOKUP(I1449,CountryGeoLoc[],4)</f>
        <v>105.318756</v>
      </c>
    </row>
    <row r="1450" spans="1:11" x14ac:dyDescent="0.3">
      <c r="A1450" t="s">
        <v>4479</v>
      </c>
      <c r="B1450" t="s">
        <v>8</v>
      </c>
      <c r="C1450" t="s">
        <v>117</v>
      </c>
      <c r="D1450" t="s">
        <v>4087</v>
      </c>
      <c r="E1450" t="s">
        <v>4480</v>
      </c>
      <c r="F1450" t="s">
        <v>4481</v>
      </c>
      <c r="G1450" s="2" t="str">
        <f t="shared" si="22"/>
        <v>1972</v>
      </c>
      <c r="H1450" t="s">
        <v>573</v>
      </c>
      <c r="I1450" t="str">
        <f>VLOOKUP(RawData!H1450,PadCountry[],2)</f>
        <v>United States</v>
      </c>
      <c r="J1450" t="str">
        <f>VLOOKUP(I1450,CountryGeoLoc[],3)</f>
        <v>37.09024</v>
      </c>
      <c r="K1450" t="str">
        <f>VLOOKUP(I1450,CountryGeoLoc[],4)</f>
        <v>-95.712891</v>
      </c>
    </row>
    <row r="1451" spans="1:11" x14ac:dyDescent="0.3">
      <c r="A1451" t="s">
        <v>4482</v>
      </c>
      <c r="B1451" t="s">
        <v>8</v>
      </c>
      <c r="C1451" t="s">
        <v>9</v>
      </c>
      <c r="D1451" t="s">
        <v>995</v>
      </c>
      <c r="E1451" t="s">
        <v>4483</v>
      </c>
      <c r="F1451" t="s">
        <v>4484</v>
      </c>
      <c r="G1451" s="2" t="str">
        <f t="shared" si="22"/>
        <v>1972</v>
      </c>
      <c r="H1451" t="s">
        <v>3442</v>
      </c>
      <c r="I1451" t="str">
        <f>VLOOKUP(RawData!H1451,PadCountry[],2)</f>
        <v>Russia</v>
      </c>
      <c r="J1451" t="str">
        <f>VLOOKUP(I1451,CountryGeoLoc[],3)</f>
        <v>61.52401</v>
      </c>
      <c r="K1451" t="str">
        <f>VLOOKUP(I1451,CountryGeoLoc[],4)</f>
        <v>105.318756</v>
      </c>
    </row>
    <row r="1452" spans="1:11" x14ac:dyDescent="0.3">
      <c r="A1452" t="s">
        <v>4485</v>
      </c>
      <c r="B1452" t="s">
        <v>8</v>
      </c>
      <c r="C1452" t="s">
        <v>9</v>
      </c>
      <c r="D1452" t="s">
        <v>995</v>
      </c>
      <c r="E1452" t="s">
        <v>4486</v>
      </c>
      <c r="F1452" t="s">
        <v>4487</v>
      </c>
      <c r="G1452" s="2" t="str">
        <f t="shared" si="22"/>
        <v>1972</v>
      </c>
      <c r="H1452" t="s">
        <v>987</v>
      </c>
      <c r="I1452" t="str">
        <f>VLOOKUP(RawData!H1452,PadCountry[],2)</f>
        <v>Kazakhstan</v>
      </c>
      <c r="J1452" t="str">
        <f>VLOOKUP(I1452,CountryGeoLoc[],3)</f>
        <v>48.019573</v>
      </c>
      <c r="K1452" t="str">
        <f>VLOOKUP(I1452,CountryGeoLoc[],4)</f>
        <v>66.923684</v>
      </c>
    </row>
    <row r="1453" spans="1:11" x14ac:dyDescent="0.3">
      <c r="A1453" t="s">
        <v>4488</v>
      </c>
      <c r="B1453" t="s">
        <v>8</v>
      </c>
      <c r="C1453" t="s">
        <v>9</v>
      </c>
      <c r="D1453" t="s">
        <v>1670</v>
      </c>
      <c r="E1453" t="s">
        <v>4489</v>
      </c>
      <c r="F1453" t="s">
        <v>4490</v>
      </c>
      <c r="G1453" s="2" t="str">
        <f t="shared" si="22"/>
        <v>1972</v>
      </c>
      <c r="H1453" t="s">
        <v>1882</v>
      </c>
      <c r="I1453" t="str">
        <f>VLOOKUP(RawData!H1453,PadCountry[],2)</f>
        <v>Russia</v>
      </c>
      <c r="J1453" t="str">
        <f>VLOOKUP(I1453,CountryGeoLoc[],3)</f>
        <v>61.52401</v>
      </c>
      <c r="K1453" t="str">
        <f>VLOOKUP(I1453,CountryGeoLoc[],4)</f>
        <v>105.318756</v>
      </c>
    </row>
    <row r="1454" spans="1:11" x14ac:dyDescent="0.3">
      <c r="A1454" t="s">
        <v>4491</v>
      </c>
      <c r="B1454" t="s">
        <v>8</v>
      </c>
      <c r="C1454" t="s">
        <v>117</v>
      </c>
      <c r="D1454" t="s">
        <v>4492</v>
      </c>
      <c r="E1454" t="s">
        <v>4493</v>
      </c>
      <c r="F1454" t="s">
        <v>4494</v>
      </c>
      <c r="G1454" s="2" t="str">
        <f t="shared" si="22"/>
        <v>1972</v>
      </c>
      <c r="H1454" t="s">
        <v>229</v>
      </c>
      <c r="I1454" t="str">
        <f>VLOOKUP(RawData!H1454,PadCountry[],2)</f>
        <v>United States</v>
      </c>
      <c r="J1454" t="str">
        <f>VLOOKUP(I1454,CountryGeoLoc[],3)</f>
        <v>37.09024</v>
      </c>
      <c r="K1454" t="str">
        <f>VLOOKUP(I1454,CountryGeoLoc[],4)</f>
        <v>-95.712891</v>
      </c>
    </row>
    <row r="1455" spans="1:11" x14ac:dyDescent="0.3">
      <c r="A1455" t="s">
        <v>4495</v>
      </c>
      <c r="B1455" t="s">
        <v>8</v>
      </c>
      <c r="C1455" t="s">
        <v>9</v>
      </c>
      <c r="D1455" t="s">
        <v>2391</v>
      </c>
      <c r="E1455" t="s">
        <v>4496</v>
      </c>
      <c r="F1455" t="s">
        <v>4497</v>
      </c>
      <c r="G1455" s="2" t="str">
        <f t="shared" si="22"/>
        <v>1972</v>
      </c>
      <c r="H1455" t="s">
        <v>2394</v>
      </c>
      <c r="I1455" t="str">
        <f>VLOOKUP(RawData!H1455,PadCountry[],2)</f>
        <v>Russia</v>
      </c>
      <c r="J1455" t="str">
        <f>VLOOKUP(I1455,CountryGeoLoc[],3)</f>
        <v>61.52401</v>
      </c>
      <c r="K1455" t="str">
        <f>VLOOKUP(I1455,CountryGeoLoc[],4)</f>
        <v>105.318756</v>
      </c>
    </row>
    <row r="1456" spans="1:11" x14ac:dyDescent="0.3">
      <c r="A1456" t="s">
        <v>4498</v>
      </c>
      <c r="B1456" t="s">
        <v>8</v>
      </c>
      <c r="C1456" t="s">
        <v>9</v>
      </c>
      <c r="D1456" t="s">
        <v>1670</v>
      </c>
      <c r="E1456" t="s">
        <v>4499</v>
      </c>
      <c r="F1456" t="s">
        <v>4500</v>
      </c>
      <c r="G1456" s="2" t="str">
        <f t="shared" si="22"/>
        <v>1972</v>
      </c>
      <c r="H1456" t="s">
        <v>1882</v>
      </c>
      <c r="I1456" t="str">
        <f>VLOOKUP(RawData!H1456,PadCountry[],2)</f>
        <v>Russia</v>
      </c>
      <c r="J1456" t="str">
        <f>VLOOKUP(I1456,CountryGeoLoc[],3)</f>
        <v>61.52401</v>
      </c>
      <c r="K1456" t="str">
        <f>VLOOKUP(I1456,CountryGeoLoc[],4)</f>
        <v>105.318756</v>
      </c>
    </row>
    <row r="1457" spans="1:11" x14ac:dyDescent="0.3">
      <c r="A1457" t="s">
        <v>4501</v>
      </c>
      <c r="B1457" t="s">
        <v>8</v>
      </c>
      <c r="C1457" t="s">
        <v>117</v>
      </c>
      <c r="D1457" t="s">
        <v>2918</v>
      </c>
      <c r="E1457" t="s">
        <v>4502</v>
      </c>
      <c r="F1457" t="s">
        <v>4503</v>
      </c>
      <c r="G1457" s="2" t="str">
        <f t="shared" si="22"/>
        <v>1972</v>
      </c>
      <c r="H1457" t="s">
        <v>4504</v>
      </c>
      <c r="I1457" t="str">
        <f>VLOOKUP(RawData!H1457,PadCountry[],2)</f>
        <v>United States</v>
      </c>
      <c r="J1457" t="str">
        <f>VLOOKUP(I1457,CountryGeoLoc[],3)</f>
        <v>37.09024</v>
      </c>
      <c r="K1457" t="str">
        <f>VLOOKUP(I1457,CountryGeoLoc[],4)</f>
        <v>-95.712891</v>
      </c>
    </row>
    <row r="1458" spans="1:11" x14ac:dyDescent="0.3">
      <c r="A1458" t="s">
        <v>4505</v>
      </c>
      <c r="B1458" t="s">
        <v>8</v>
      </c>
      <c r="C1458" t="s">
        <v>9</v>
      </c>
      <c r="D1458" t="s">
        <v>995</v>
      </c>
      <c r="E1458" t="s">
        <v>4506</v>
      </c>
      <c r="F1458" t="s">
        <v>4507</v>
      </c>
      <c r="G1458" s="2" t="str">
        <f t="shared" si="22"/>
        <v>1972</v>
      </c>
      <c r="H1458" t="s">
        <v>1882</v>
      </c>
      <c r="I1458" t="str">
        <f>VLOOKUP(RawData!H1458,PadCountry[],2)</f>
        <v>Russia</v>
      </c>
      <c r="J1458" t="str">
        <f>VLOOKUP(I1458,CountryGeoLoc[],3)</f>
        <v>61.52401</v>
      </c>
      <c r="K1458" t="str">
        <f>VLOOKUP(I1458,CountryGeoLoc[],4)</f>
        <v>105.318756</v>
      </c>
    </row>
    <row r="1459" spans="1:11" x14ac:dyDescent="0.3">
      <c r="A1459" t="s">
        <v>4508</v>
      </c>
      <c r="B1459" t="s">
        <v>8</v>
      </c>
      <c r="C1459" t="s">
        <v>9</v>
      </c>
      <c r="D1459" t="s">
        <v>1695</v>
      </c>
      <c r="E1459" t="s">
        <v>4509</v>
      </c>
      <c r="F1459" t="s">
        <v>4510</v>
      </c>
      <c r="G1459" s="2" t="str">
        <f t="shared" si="22"/>
        <v>1972</v>
      </c>
      <c r="H1459" t="s">
        <v>2313</v>
      </c>
      <c r="I1459" t="str">
        <f>VLOOKUP(RawData!H1459,PadCountry[],2)</f>
        <v>Russia</v>
      </c>
      <c r="J1459" t="str">
        <f>VLOOKUP(I1459,CountryGeoLoc[],3)</f>
        <v>61.52401</v>
      </c>
      <c r="K1459" t="str">
        <f>VLOOKUP(I1459,CountryGeoLoc[],4)</f>
        <v>105.318756</v>
      </c>
    </row>
    <row r="1460" spans="1:11" x14ac:dyDescent="0.3">
      <c r="A1460" t="s">
        <v>4511</v>
      </c>
      <c r="B1460" t="s">
        <v>8</v>
      </c>
      <c r="C1460" t="s">
        <v>117</v>
      </c>
      <c r="D1460" t="s">
        <v>4028</v>
      </c>
      <c r="E1460" t="s">
        <v>4512</v>
      </c>
      <c r="F1460" t="s">
        <v>4513</v>
      </c>
      <c r="G1460" s="2" t="str">
        <f t="shared" si="22"/>
        <v>1972</v>
      </c>
      <c r="H1460" t="s">
        <v>1213</v>
      </c>
      <c r="I1460" t="str">
        <f>VLOOKUP(RawData!H1460,PadCountry[],2)</f>
        <v>United States</v>
      </c>
      <c r="J1460" t="str">
        <f>VLOOKUP(I1460,CountryGeoLoc[],3)</f>
        <v>37.09024</v>
      </c>
      <c r="K1460" t="str">
        <f>VLOOKUP(I1460,CountryGeoLoc[],4)</f>
        <v>-95.712891</v>
      </c>
    </row>
    <row r="1461" spans="1:11" x14ac:dyDescent="0.3">
      <c r="A1461" t="s">
        <v>4514</v>
      </c>
      <c r="B1461" t="s">
        <v>8</v>
      </c>
      <c r="C1461" t="s">
        <v>9</v>
      </c>
      <c r="D1461" t="s">
        <v>1695</v>
      </c>
      <c r="E1461" t="s">
        <v>4515</v>
      </c>
      <c r="F1461" t="s">
        <v>4516</v>
      </c>
      <c r="G1461" s="2" t="str">
        <f t="shared" si="22"/>
        <v>1972</v>
      </c>
      <c r="H1461" t="s">
        <v>2313</v>
      </c>
      <c r="I1461" t="str">
        <f>VLOOKUP(RawData!H1461,PadCountry[],2)</f>
        <v>Russia</v>
      </c>
      <c r="J1461" t="str">
        <f>VLOOKUP(I1461,CountryGeoLoc[],3)</f>
        <v>61.52401</v>
      </c>
      <c r="K1461" t="str">
        <f>VLOOKUP(I1461,CountryGeoLoc[],4)</f>
        <v>105.318756</v>
      </c>
    </row>
    <row r="1462" spans="1:11" x14ac:dyDescent="0.3">
      <c r="A1462" t="s">
        <v>4517</v>
      </c>
      <c r="B1462" t="s">
        <v>8</v>
      </c>
      <c r="C1462" t="s">
        <v>9</v>
      </c>
      <c r="D1462" t="s">
        <v>1670</v>
      </c>
      <c r="E1462" t="s">
        <v>4518</v>
      </c>
      <c r="F1462" t="s">
        <v>4519</v>
      </c>
      <c r="G1462" s="2" t="str">
        <f t="shared" si="22"/>
        <v>1972</v>
      </c>
      <c r="H1462" t="s">
        <v>1882</v>
      </c>
      <c r="I1462" t="str">
        <f>VLOOKUP(RawData!H1462,PadCountry[],2)</f>
        <v>Russia</v>
      </c>
      <c r="J1462" t="str">
        <f>VLOOKUP(I1462,CountryGeoLoc[],3)</f>
        <v>61.52401</v>
      </c>
      <c r="K1462" t="str">
        <f>VLOOKUP(I1462,CountryGeoLoc[],4)</f>
        <v>105.318756</v>
      </c>
    </row>
    <row r="1463" spans="1:11" x14ac:dyDescent="0.3">
      <c r="A1463" t="s">
        <v>4520</v>
      </c>
      <c r="B1463" t="s">
        <v>8</v>
      </c>
      <c r="C1463" t="s">
        <v>117</v>
      </c>
      <c r="D1463" t="s">
        <v>4521</v>
      </c>
      <c r="E1463" t="s">
        <v>4522</v>
      </c>
      <c r="F1463" t="s">
        <v>4523</v>
      </c>
      <c r="G1463" s="2" t="str">
        <f t="shared" si="22"/>
        <v>1972</v>
      </c>
      <c r="H1463" t="s">
        <v>682</v>
      </c>
      <c r="I1463" t="str">
        <f>VLOOKUP(RawData!H1463,PadCountry[],2)</f>
        <v>United States</v>
      </c>
      <c r="J1463" t="str">
        <f>VLOOKUP(I1463,CountryGeoLoc[],3)</f>
        <v>37.09024</v>
      </c>
      <c r="K1463" t="str">
        <f>VLOOKUP(I1463,CountryGeoLoc[],4)</f>
        <v>-95.712891</v>
      </c>
    </row>
    <row r="1464" spans="1:11" x14ac:dyDescent="0.3">
      <c r="A1464" t="s">
        <v>4524</v>
      </c>
      <c r="B1464" t="s">
        <v>18</v>
      </c>
      <c r="C1464" t="s">
        <v>9</v>
      </c>
      <c r="D1464" t="s">
        <v>2391</v>
      </c>
      <c r="E1464" t="s">
        <v>4525</v>
      </c>
      <c r="F1464" t="s">
        <v>4526</v>
      </c>
      <c r="G1464" s="2" t="str">
        <f t="shared" si="22"/>
        <v>1972</v>
      </c>
      <c r="H1464" t="s">
        <v>3399</v>
      </c>
      <c r="I1464" t="str">
        <f>VLOOKUP(RawData!H1464,PadCountry[],2)</f>
        <v>Russia</v>
      </c>
      <c r="J1464" t="str">
        <f>VLOOKUP(I1464,CountryGeoLoc[],3)</f>
        <v>61.52401</v>
      </c>
      <c r="K1464" t="str">
        <f>VLOOKUP(I1464,CountryGeoLoc[],4)</f>
        <v>105.318756</v>
      </c>
    </row>
    <row r="1465" spans="1:11" x14ac:dyDescent="0.3">
      <c r="A1465" t="s">
        <v>4527</v>
      </c>
      <c r="B1465" t="s">
        <v>8</v>
      </c>
      <c r="C1465" t="s">
        <v>9</v>
      </c>
      <c r="D1465" t="s">
        <v>995</v>
      </c>
      <c r="E1465" t="s">
        <v>4528</v>
      </c>
      <c r="F1465" t="s">
        <v>4529</v>
      </c>
      <c r="G1465" s="2" t="str">
        <f t="shared" si="22"/>
        <v>1972</v>
      </c>
      <c r="H1465" t="s">
        <v>3442</v>
      </c>
      <c r="I1465" t="str">
        <f>VLOOKUP(RawData!H1465,PadCountry[],2)</f>
        <v>Russia</v>
      </c>
      <c r="J1465" t="str">
        <f>VLOOKUP(I1465,CountryGeoLoc[],3)</f>
        <v>61.52401</v>
      </c>
      <c r="K1465" t="str">
        <f>VLOOKUP(I1465,CountryGeoLoc[],4)</f>
        <v>105.318756</v>
      </c>
    </row>
    <row r="1466" spans="1:11" x14ac:dyDescent="0.3">
      <c r="A1466" t="s">
        <v>4530</v>
      </c>
      <c r="B1466" t="s">
        <v>8</v>
      </c>
      <c r="C1466" t="s">
        <v>9</v>
      </c>
      <c r="D1466" t="s">
        <v>1695</v>
      </c>
      <c r="E1466" t="s">
        <v>4531</v>
      </c>
      <c r="F1466" t="s">
        <v>4532</v>
      </c>
      <c r="G1466" s="2" t="str">
        <f t="shared" si="22"/>
        <v>1972</v>
      </c>
      <c r="H1466" t="s">
        <v>2313</v>
      </c>
      <c r="I1466" t="str">
        <f>VLOOKUP(RawData!H1466,PadCountry[],2)</f>
        <v>Russia</v>
      </c>
      <c r="J1466" t="str">
        <f>VLOOKUP(I1466,CountryGeoLoc[],3)</f>
        <v>61.52401</v>
      </c>
      <c r="K1466" t="str">
        <f>VLOOKUP(I1466,CountryGeoLoc[],4)</f>
        <v>105.318756</v>
      </c>
    </row>
    <row r="1467" spans="1:11" x14ac:dyDescent="0.3">
      <c r="A1467" t="s">
        <v>4533</v>
      </c>
      <c r="B1467" t="s">
        <v>8</v>
      </c>
      <c r="C1467" t="s">
        <v>9</v>
      </c>
      <c r="D1467" t="s">
        <v>1243</v>
      </c>
      <c r="E1467" t="s">
        <v>4534</v>
      </c>
      <c r="F1467" t="s">
        <v>4535</v>
      </c>
      <c r="G1467" s="2" t="str">
        <f t="shared" si="22"/>
        <v>1972</v>
      </c>
      <c r="H1467" t="s">
        <v>3442</v>
      </c>
      <c r="I1467" t="str">
        <f>VLOOKUP(RawData!H1467,PadCountry[],2)</f>
        <v>Russia</v>
      </c>
      <c r="J1467" t="str">
        <f>VLOOKUP(I1467,CountryGeoLoc[],3)</f>
        <v>61.52401</v>
      </c>
      <c r="K1467" t="str">
        <f>VLOOKUP(I1467,CountryGeoLoc[],4)</f>
        <v>105.318756</v>
      </c>
    </row>
    <row r="1468" spans="1:11" x14ac:dyDescent="0.3">
      <c r="A1468" t="s">
        <v>4536</v>
      </c>
      <c r="B1468" t="s">
        <v>8</v>
      </c>
      <c r="C1468" t="s">
        <v>9</v>
      </c>
      <c r="D1468" t="s">
        <v>995</v>
      </c>
      <c r="E1468" t="s">
        <v>4537</v>
      </c>
      <c r="F1468" t="s">
        <v>4538</v>
      </c>
      <c r="G1468" s="2" t="str">
        <f t="shared" si="22"/>
        <v>1972</v>
      </c>
      <c r="H1468" t="s">
        <v>3442</v>
      </c>
      <c r="I1468" t="str">
        <f>VLOOKUP(RawData!H1468,PadCountry[],2)</f>
        <v>Russia</v>
      </c>
      <c r="J1468" t="str">
        <f>VLOOKUP(I1468,CountryGeoLoc[],3)</f>
        <v>61.52401</v>
      </c>
      <c r="K1468" t="str">
        <f>VLOOKUP(I1468,CountryGeoLoc[],4)</f>
        <v>105.318756</v>
      </c>
    </row>
    <row r="1469" spans="1:11" x14ac:dyDescent="0.3">
      <c r="A1469" t="s">
        <v>4539</v>
      </c>
      <c r="B1469" t="s">
        <v>8</v>
      </c>
      <c r="C1469" t="s">
        <v>9</v>
      </c>
      <c r="D1469" t="s">
        <v>2391</v>
      </c>
      <c r="E1469" t="s">
        <v>4540</v>
      </c>
      <c r="F1469" t="s">
        <v>4541</v>
      </c>
      <c r="G1469" s="2" t="str">
        <f t="shared" si="22"/>
        <v>1972</v>
      </c>
      <c r="H1469" t="s">
        <v>2394</v>
      </c>
      <c r="I1469" t="str">
        <f>VLOOKUP(RawData!H1469,PadCountry[],2)</f>
        <v>Russia</v>
      </c>
      <c r="J1469" t="str">
        <f>VLOOKUP(I1469,CountryGeoLoc[],3)</f>
        <v>61.52401</v>
      </c>
      <c r="K1469" t="str">
        <f>VLOOKUP(I1469,CountryGeoLoc[],4)</f>
        <v>105.318756</v>
      </c>
    </row>
    <row r="1470" spans="1:11" x14ac:dyDescent="0.3">
      <c r="A1470" t="s">
        <v>4542</v>
      </c>
      <c r="B1470" t="s">
        <v>8</v>
      </c>
      <c r="C1470" t="s">
        <v>9</v>
      </c>
      <c r="D1470" t="s">
        <v>2391</v>
      </c>
      <c r="E1470" t="s">
        <v>4543</v>
      </c>
      <c r="F1470" t="s">
        <v>4544</v>
      </c>
      <c r="G1470" s="2" t="str">
        <f t="shared" si="22"/>
        <v>1972</v>
      </c>
      <c r="H1470" t="s">
        <v>3399</v>
      </c>
      <c r="I1470" t="str">
        <f>VLOOKUP(RawData!H1470,PadCountry[],2)</f>
        <v>Russia</v>
      </c>
      <c r="J1470" t="str">
        <f>VLOOKUP(I1470,CountryGeoLoc[],3)</f>
        <v>61.52401</v>
      </c>
      <c r="K1470" t="str">
        <f>VLOOKUP(I1470,CountryGeoLoc[],4)</f>
        <v>105.318756</v>
      </c>
    </row>
    <row r="1471" spans="1:11" x14ac:dyDescent="0.3">
      <c r="A1471" t="s">
        <v>4545</v>
      </c>
      <c r="B1471" t="s">
        <v>8</v>
      </c>
      <c r="C1471" t="s">
        <v>117</v>
      </c>
      <c r="D1471" t="s">
        <v>4142</v>
      </c>
      <c r="E1471" t="s">
        <v>4546</v>
      </c>
      <c r="F1471" t="s">
        <v>4547</v>
      </c>
      <c r="G1471" s="2" t="str">
        <f t="shared" si="22"/>
        <v>1972</v>
      </c>
      <c r="H1471" t="s">
        <v>1379</v>
      </c>
      <c r="I1471" t="str">
        <f>VLOOKUP(RawData!H1471,PadCountry[],2)</f>
        <v>United States</v>
      </c>
      <c r="J1471" t="str">
        <f>VLOOKUP(I1471,CountryGeoLoc[],3)</f>
        <v>37.09024</v>
      </c>
      <c r="K1471" t="str">
        <f>VLOOKUP(I1471,CountryGeoLoc[],4)</f>
        <v>-95.712891</v>
      </c>
    </row>
    <row r="1472" spans="1:11" x14ac:dyDescent="0.3">
      <c r="A1472" t="s">
        <v>4548</v>
      </c>
      <c r="B1472" t="s">
        <v>8</v>
      </c>
      <c r="C1472" t="s">
        <v>117</v>
      </c>
      <c r="D1472" t="s">
        <v>4549</v>
      </c>
      <c r="E1472" t="s">
        <v>4550</v>
      </c>
      <c r="F1472" t="s">
        <v>4551</v>
      </c>
      <c r="G1472" s="2" t="str">
        <f t="shared" si="22"/>
        <v>1972</v>
      </c>
      <c r="H1472" t="s">
        <v>229</v>
      </c>
      <c r="I1472" t="str">
        <f>VLOOKUP(RawData!H1472,PadCountry[],2)</f>
        <v>United States</v>
      </c>
      <c r="J1472" t="str">
        <f>VLOOKUP(I1472,CountryGeoLoc[],3)</f>
        <v>37.09024</v>
      </c>
      <c r="K1472" t="str">
        <f>VLOOKUP(I1472,CountryGeoLoc[],4)</f>
        <v>-95.712891</v>
      </c>
    </row>
    <row r="1473" spans="1:11" x14ac:dyDescent="0.3">
      <c r="A1473" t="s">
        <v>4552</v>
      </c>
      <c r="B1473" t="s">
        <v>8</v>
      </c>
      <c r="C1473" t="s">
        <v>100</v>
      </c>
      <c r="D1473" t="s">
        <v>4452</v>
      </c>
      <c r="E1473" t="s">
        <v>4553</v>
      </c>
      <c r="F1473" t="s">
        <v>4554</v>
      </c>
      <c r="G1473" s="2" t="str">
        <f t="shared" si="22"/>
        <v>1972</v>
      </c>
      <c r="H1473" t="s">
        <v>2368</v>
      </c>
      <c r="I1473" t="str">
        <f>VLOOKUP(RawData!H1473,PadCountry[],2)</f>
        <v>Russia</v>
      </c>
      <c r="J1473" t="str">
        <f>VLOOKUP(I1473,CountryGeoLoc[],3)</f>
        <v>61.52401</v>
      </c>
      <c r="K1473" t="str">
        <f>VLOOKUP(I1473,CountryGeoLoc[],4)</f>
        <v>105.318756</v>
      </c>
    </row>
    <row r="1474" spans="1:11" x14ac:dyDescent="0.3">
      <c r="A1474" t="s">
        <v>4555</v>
      </c>
      <c r="B1474" t="s">
        <v>8</v>
      </c>
      <c r="C1474" t="s">
        <v>2417</v>
      </c>
      <c r="D1474" t="s">
        <v>4452</v>
      </c>
      <c r="E1474" t="s">
        <v>4556</v>
      </c>
      <c r="F1474" t="s">
        <v>4557</v>
      </c>
      <c r="G1474" s="2" t="str">
        <f t="shared" si="22"/>
        <v>1972</v>
      </c>
      <c r="H1474" t="s">
        <v>573</v>
      </c>
      <c r="I1474" t="str">
        <f>VLOOKUP(RawData!H1474,PadCountry[],2)</f>
        <v>United States</v>
      </c>
      <c r="J1474" t="str">
        <f>VLOOKUP(I1474,CountryGeoLoc[],3)</f>
        <v>37.09024</v>
      </c>
      <c r="K1474" t="str">
        <f>VLOOKUP(I1474,CountryGeoLoc[],4)</f>
        <v>-95.712891</v>
      </c>
    </row>
    <row r="1475" spans="1:11" x14ac:dyDescent="0.3">
      <c r="A1475" t="s">
        <v>4558</v>
      </c>
      <c r="B1475" t="s">
        <v>18</v>
      </c>
      <c r="C1475" t="s">
        <v>9</v>
      </c>
      <c r="D1475" t="s">
        <v>3134</v>
      </c>
      <c r="E1475" t="s">
        <v>357</v>
      </c>
      <c r="F1475" t="s">
        <v>4559</v>
      </c>
      <c r="G1475" s="2" t="str">
        <f t="shared" ref="G1475:G1538" si="23">MID(F1475,7,4)</f>
        <v>1972</v>
      </c>
      <c r="H1475" t="s">
        <v>4039</v>
      </c>
      <c r="I1475" t="str">
        <f>VLOOKUP(RawData!H1475,PadCountry[],2)</f>
        <v>Kazakhstan</v>
      </c>
      <c r="J1475" t="str">
        <f>VLOOKUP(I1475,CountryGeoLoc[],3)</f>
        <v>48.019573</v>
      </c>
      <c r="K1475" t="str">
        <f>VLOOKUP(I1475,CountryGeoLoc[],4)</f>
        <v>66.923684</v>
      </c>
    </row>
    <row r="1476" spans="1:11" x14ac:dyDescent="0.3">
      <c r="A1476" t="s">
        <v>4560</v>
      </c>
      <c r="B1476" t="s">
        <v>8</v>
      </c>
      <c r="C1476" t="s">
        <v>9</v>
      </c>
      <c r="D1476" t="s">
        <v>995</v>
      </c>
      <c r="E1476" t="s">
        <v>4561</v>
      </c>
      <c r="F1476" t="s">
        <v>4562</v>
      </c>
      <c r="G1476" s="2" t="str">
        <f t="shared" si="23"/>
        <v>1972</v>
      </c>
      <c r="H1476" t="s">
        <v>987</v>
      </c>
      <c r="I1476" t="str">
        <f>VLOOKUP(RawData!H1476,PadCountry[],2)</f>
        <v>Kazakhstan</v>
      </c>
      <c r="J1476" t="str">
        <f>VLOOKUP(I1476,CountryGeoLoc[],3)</f>
        <v>48.019573</v>
      </c>
      <c r="K1476" t="str">
        <f>VLOOKUP(I1476,CountryGeoLoc[],4)</f>
        <v>66.923684</v>
      </c>
    </row>
    <row r="1477" spans="1:11" x14ac:dyDescent="0.3">
      <c r="A1477" t="s">
        <v>4563</v>
      </c>
      <c r="B1477" t="s">
        <v>8</v>
      </c>
      <c r="C1477" t="s">
        <v>9</v>
      </c>
      <c r="D1477" t="s">
        <v>1695</v>
      </c>
      <c r="E1477" t="s">
        <v>4564</v>
      </c>
      <c r="F1477" t="s">
        <v>4565</v>
      </c>
      <c r="G1477" s="2" t="str">
        <f t="shared" si="23"/>
        <v>1972</v>
      </c>
      <c r="H1477" t="s">
        <v>2313</v>
      </c>
      <c r="I1477" t="str">
        <f>VLOOKUP(RawData!H1477,PadCountry[],2)</f>
        <v>Russia</v>
      </c>
      <c r="J1477" t="str">
        <f>VLOOKUP(I1477,CountryGeoLoc[],3)</f>
        <v>61.52401</v>
      </c>
      <c r="K1477" t="str">
        <f>VLOOKUP(I1477,CountryGeoLoc[],4)</f>
        <v>105.318756</v>
      </c>
    </row>
    <row r="1478" spans="1:11" x14ac:dyDescent="0.3">
      <c r="A1478" t="s">
        <v>4566</v>
      </c>
      <c r="B1478" t="s">
        <v>8</v>
      </c>
      <c r="C1478" t="s">
        <v>9</v>
      </c>
      <c r="D1478" t="s">
        <v>1670</v>
      </c>
      <c r="E1478" t="s">
        <v>4567</v>
      </c>
      <c r="F1478" t="s">
        <v>4568</v>
      </c>
      <c r="G1478" s="2" t="str">
        <f t="shared" si="23"/>
        <v>1972</v>
      </c>
      <c r="H1478" t="s">
        <v>13</v>
      </c>
      <c r="I1478" t="str">
        <f>VLOOKUP(RawData!H1478,PadCountry[],2)</f>
        <v>Kazakhstan</v>
      </c>
      <c r="J1478" t="str">
        <f>VLOOKUP(I1478,CountryGeoLoc[],3)</f>
        <v>48.019573</v>
      </c>
      <c r="K1478" t="str">
        <f>VLOOKUP(I1478,CountryGeoLoc[],4)</f>
        <v>66.923684</v>
      </c>
    </row>
    <row r="1479" spans="1:11" x14ac:dyDescent="0.3">
      <c r="A1479" t="s">
        <v>4569</v>
      </c>
      <c r="B1479" t="s">
        <v>8</v>
      </c>
      <c r="C1479" t="s">
        <v>100</v>
      </c>
      <c r="D1479" t="s">
        <v>2626</v>
      </c>
      <c r="E1479" t="s">
        <v>4570</v>
      </c>
      <c r="F1479" t="s">
        <v>4571</v>
      </c>
      <c r="G1479" s="2" t="str">
        <f t="shared" si="23"/>
        <v>1972</v>
      </c>
      <c r="H1479" t="s">
        <v>2629</v>
      </c>
      <c r="I1479" t="str">
        <f>VLOOKUP(RawData!H1479,PadCountry[],2)</f>
        <v>United States</v>
      </c>
      <c r="J1479" t="str">
        <f>VLOOKUP(I1479,CountryGeoLoc[],3)</f>
        <v>37.09024</v>
      </c>
      <c r="K1479" t="str">
        <f>VLOOKUP(I1479,CountryGeoLoc[],4)</f>
        <v>-95.712891</v>
      </c>
    </row>
    <row r="1480" spans="1:11" x14ac:dyDescent="0.3">
      <c r="A1480" t="s">
        <v>4572</v>
      </c>
      <c r="B1480" t="s">
        <v>8</v>
      </c>
      <c r="C1480" t="s">
        <v>117</v>
      </c>
      <c r="D1480" t="s">
        <v>4439</v>
      </c>
      <c r="E1480" t="s">
        <v>4573</v>
      </c>
      <c r="F1480" t="s">
        <v>4574</v>
      </c>
      <c r="G1480" s="2" t="str">
        <f t="shared" si="23"/>
        <v>1972</v>
      </c>
      <c r="H1480" t="s">
        <v>682</v>
      </c>
      <c r="I1480" t="str">
        <f>VLOOKUP(RawData!H1480,PadCountry[],2)</f>
        <v>United States</v>
      </c>
      <c r="J1480" t="str">
        <f>VLOOKUP(I1480,CountryGeoLoc[],3)</f>
        <v>37.09024</v>
      </c>
      <c r="K1480" t="str">
        <f>VLOOKUP(I1480,CountryGeoLoc[],4)</f>
        <v>-95.712891</v>
      </c>
    </row>
    <row r="1481" spans="1:11" x14ac:dyDescent="0.3">
      <c r="A1481" t="s">
        <v>4575</v>
      </c>
      <c r="B1481" t="s">
        <v>8</v>
      </c>
      <c r="C1481" t="s">
        <v>9</v>
      </c>
      <c r="D1481" t="s">
        <v>1670</v>
      </c>
      <c r="E1481" t="s">
        <v>4576</v>
      </c>
      <c r="F1481" t="s">
        <v>4577</v>
      </c>
      <c r="G1481" s="2" t="str">
        <f t="shared" si="23"/>
        <v>1972</v>
      </c>
      <c r="H1481" t="s">
        <v>1882</v>
      </c>
      <c r="I1481" t="str">
        <f>VLOOKUP(RawData!H1481,PadCountry[],2)</f>
        <v>Russia</v>
      </c>
      <c r="J1481" t="str">
        <f>VLOOKUP(I1481,CountryGeoLoc[],3)</f>
        <v>61.52401</v>
      </c>
      <c r="K1481" t="str">
        <f>VLOOKUP(I1481,CountryGeoLoc[],4)</f>
        <v>105.318756</v>
      </c>
    </row>
    <row r="1482" spans="1:11" x14ac:dyDescent="0.3">
      <c r="A1482" t="s">
        <v>4578</v>
      </c>
      <c r="B1482" t="s">
        <v>8</v>
      </c>
      <c r="C1482" t="s">
        <v>9</v>
      </c>
      <c r="D1482" t="s">
        <v>995</v>
      </c>
      <c r="E1482" t="s">
        <v>4579</v>
      </c>
      <c r="F1482" t="s">
        <v>4580</v>
      </c>
      <c r="G1482" s="2" t="str">
        <f t="shared" si="23"/>
        <v>1972</v>
      </c>
      <c r="H1482" t="s">
        <v>3442</v>
      </c>
      <c r="I1482" t="str">
        <f>VLOOKUP(RawData!H1482,PadCountry[],2)</f>
        <v>Russia</v>
      </c>
      <c r="J1482" t="str">
        <f>VLOOKUP(I1482,CountryGeoLoc[],3)</f>
        <v>61.52401</v>
      </c>
      <c r="K1482" t="str">
        <f>VLOOKUP(I1482,CountryGeoLoc[],4)</f>
        <v>105.318756</v>
      </c>
    </row>
    <row r="1483" spans="1:11" x14ac:dyDescent="0.3">
      <c r="A1483" t="s">
        <v>4581</v>
      </c>
      <c r="B1483" t="s">
        <v>8</v>
      </c>
      <c r="C1483" t="s">
        <v>100</v>
      </c>
      <c r="D1483" t="s">
        <v>4452</v>
      </c>
      <c r="E1483" t="s">
        <v>4582</v>
      </c>
      <c r="F1483" t="s">
        <v>4583</v>
      </c>
      <c r="G1483" s="2" t="str">
        <f t="shared" si="23"/>
        <v>1972</v>
      </c>
      <c r="H1483" t="s">
        <v>573</v>
      </c>
      <c r="I1483" t="str">
        <f>VLOOKUP(RawData!H1483,PadCountry[],2)</f>
        <v>United States</v>
      </c>
      <c r="J1483" t="str">
        <f>VLOOKUP(I1483,CountryGeoLoc[],3)</f>
        <v>37.09024</v>
      </c>
      <c r="K1483" t="str">
        <f>VLOOKUP(I1483,CountryGeoLoc[],4)</f>
        <v>-95.712891</v>
      </c>
    </row>
    <row r="1484" spans="1:11" x14ac:dyDescent="0.3">
      <c r="A1484" t="s">
        <v>4584</v>
      </c>
      <c r="B1484" t="s">
        <v>8</v>
      </c>
      <c r="C1484" t="s">
        <v>117</v>
      </c>
      <c r="D1484" t="s">
        <v>2724</v>
      </c>
      <c r="E1484" t="s">
        <v>4585</v>
      </c>
      <c r="F1484" t="s">
        <v>4586</v>
      </c>
      <c r="G1484" s="2" t="str">
        <f t="shared" si="23"/>
        <v>1972</v>
      </c>
      <c r="H1484" t="s">
        <v>970</v>
      </c>
      <c r="I1484" t="str">
        <f>VLOOKUP(RawData!H1484,PadCountry[],2)</f>
        <v>United States</v>
      </c>
      <c r="J1484" t="str">
        <f>VLOOKUP(I1484,CountryGeoLoc[],3)</f>
        <v>37.09024</v>
      </c>
      <c r="K1484" t="str">
        <f>VLOOKUP(I1484,CountryGeoLoc[],4)</f>
        <v>-95.712891</v>
      </c>
    </row>
    <row r="1485" spans="1:11" x14ac:dyDescent="0.3">
      <c r="A1485" t="s">
        <v>4587</v>
      </c>
      <c r="B1485" t="s">
        <v>8</v>
      </c>
      <c r="C1485" t="s">
        <v>9</v>
      </c>
      <c r="D1485" t="s">
        <v>2391</v>
      </c>
      <c r="E1485" t="s">
        <v>4588</v>
      </c>
      <c r="F1485" t="s">
        <v>4589</v>
      </c>
      <c r="G1485" s="2" t="str">
        <f t="shared" si="23"/>
        <v>1972</v>
      </c>
      <c r="H1485" t="s">
        <v>2394</v>
      </c>
      <c r="I1485" t="str">
        <f>VLOOKUP(RawData!H1485,PadCountry[],2)</f>
        <v>Russia</v>
      </c>
      <c r="J1485" t="str">
        <f>VLOOKUP(I1485,CountryGeoLoc[],3)</f>
        <v>61.52401</v>
      </c>
      <c r="K1485" t="str">
        <f>VLOOKUP(I1485,CountryGeoLoc[],4)</f>
        <v>105.318756</v>
      </c>
    </row>
    <row r="1486" spans="1:11" x14ac:dyDescent="0.3">
      <c r="A1486" t="s">
        <v>4590</v>
      </c>
      <c r="B1486" t="s">
        <v>8</v>
      </c>
      <c r="C1486" t="s">
        <v>117</v>
      </c>
      <c r="D1486" t="s">
        <v>4083</v>
      </c>
      <c r="E1486" t="s">
        <v>4591</v>
      </c>
      <c r="F1486" t="s">
        <v>4592</v>
      </c>
      <c r="G1486" s="2" t="str">
        <f t="shared" si="23"/>
        <v>1972</v>
      </c>
      <c r="H1486" t="s">
        <v>914</v>
      </c>
      <c r="I1486" t="str">
        <f>VLOOKUP(RawData!H1486,PadCountry[],2)</f>
        <v>United States</v>
      </c>
      <c r="J1486" t="str">
        <f>VLOOKUP(I1486,CountryGeoLoc[],3)</f>
        <v>37.09024</v>
      </c>
      <c r="K1486" t="str">
        <f>VLOOKUP(I1486,CountryGeoLoc[],4)</f>
        <v>-95.712891</v>
      </c>
    </row>
    <row r="1487" spans="1:11" x14ac:dyDescent="0.3">
      <c r="A1487" t="s">
        <v>4593</v>
      </c>
      <c r="B1487" t="s">
        <v>8</v>
      </c>
      <c r="C1487" t="s">
        <v>9</v>
      </c>
      <c r="D1487" t="s">
        <v>2391</v>
      </c>
      <c r="E1487" t="s">
        <v>4594</v>
      </c>
      <c r="F1487" t="s">
        <v>4595</v>
      </c>
      <c r="G1487" s="2" t="str">
        <f t="shared" si="23"/>
        <v>1972</v>
      </c>
      <c r="H1487" t="s">
        <v>2394</v>
      </c>
      <c r="I1487" t="str">
        <f>VLOOKUP(RawData!H1487,PadCountry[],2)</f>
        <v>Russia</v>
      </c>
      <c r="J1487" t="str">
        <f>VLOOKUP(I1487,CountryGeoLoc[],3)</f>
        <v>61.52401</v>
      </c>
      <c r="K1487" t="str">
        <f>VLOOKUP(I1487,CountryGeoLoc[],4)</f>
        <v>105.318756</v>
      </c>
    </row>
    <row r="1488" spans="1:11" x14ac:dyDescent="0.3">
      <c r="A1488" t="s">
        <v>4596</v>
      </c>
      <c r="B1488" t="s">
        <v>8</v>
      </c>
      <c r="C1488" t="s">
        <v>9</v>
      </c>
      <c r="D1488" t="s">
        <v>4250</v>
      </c>
      <c r="E1488" t="s">
        <v>4597</v>
      </c>
      <c r="F1488" t="s">
        <v>4598</v>
      </c>
      <c r="G1488" s="2" t="str">
        <f t="shared" si="23"/>
        <v>1972</v>
      </c>
      <c r="H1488" t="s">
        <v>1882</v>
      </c>
      <c r="I1488" t="str">
        <f>VLOOKUP(RawData!H1488,PadCountry[],2)</f>
        <v>Russia</v>
      </c>
      <c r="J1488" t="str">
        <f>VLOOKUP(I1488,CountryGeoLoc[],3)</f>
        <v>61.52401</v>
      </c>
      <c r="K1488" t="str">
        <f>VLOOKUP(I1488,CountryGeoLoc[],4)</f>
        <v>105.318756</v>
      </c>
    </row>
    <row r="1489" spans="1:11" x14ac:dyDescent="0.3">
      <c r="A1489" t="s">
        <v>4599</v>
      </c>
      <c r="B1489" t="s">
        <v>8</v>
      </c>
      <c r="C1489" t="s">
        <v>9</v>
      </c>
      <c r="D1489" t="s">
        <v>1243</v>
      </c>
      <c r="E1489" t="s">
        <v>4600</v>
      </c>
      <c r="F1489" t="s">
        <v>4601</v>
      </c>
      <c r="G1489" s="2" t="str">
        <f t="shared" si="23"/>
        <v>1972</v>
      </c>
      <c r="H1489" t="s">
        <v>3442</v>
      </c>
      <c r="I1489" t="str">
        <f>VLOOKUP(RawData!H1489,PadCountry[],2)</f>
        <v>Russia</v>
      </c>
      <c r="J1489" t="str">
        <f>VLOOKUP(I1489,CountryGeoLoc[],3)</f>
        <v>61.52401</v>
      </c>
      <c r="K1489" t="str">
        <f>VLOOKUP(I1489,CountryGeoLoc[],4)</f>
        <v>105.318756</v>
      </c>
    </row>
    <row r="1490" spans="1:11" x14ac:dyDescent="0.3">
      <c r="A1490" t="s">
        <v>4602</v>
      </c>
      <c r="B1490" t="s">
        <v>8</v>
      </c>
      <c r="C1490" t="s">
        <v>9</v>
      </c>
      <c r="D1490" t="s">
        <v>2305</v>
      </c>
      <c r="E1490" t="s">
        <v>4603</v>
      </c>
      <c r="F1490" t="s">
        <v>4604</v>
      </c>
      <c r="G1490" s="2" t="str">
        <f t="shared" si="23"/>
        <v>1973</v>
      </c>
      <c r="H1490" t="s">
        <v>1587</v>
      </c>
      <c r="I1490" t="str">
        <f>VLOOKUP(RawData!H1490,PadCountry[],2)</f>
        <v>Kazakhstan</v>
      </c>
      <c r="J1490" t="str">
        <f>VLOOKUP(I1490,CountryGeoLoc[],3)</f>
        <v>48.019573</v>
      </c>
      <c r="K1490" t="str">
        <f>VLOOKUP(I1490,CountryGeoLoc[],4)</f>
        <v>66.923684</v>
      </c>
    </row>
    <row r="1491" spans="1:11" x14ac:dyDescent="0.3">
      <c r="A1491" t="s">
        <v>4605</v>
      </c>
      <c r="B1491" t="s">
        <v>8</v>
      </c>
      <c r="C1491" t="s">
        <v>9</v>
      </c>
      <c r="D1491" t="s">
        <v>995</v>
      </c>
      <c r="E1491" t="s">
        <v>4606</v>
      </c>
      <c r="F1491" t="s">
        <v>4607</v>
      </c>
      <c r="G1491" s="2" t="str">
        <f t="shared" si="23"/>
        <v>1973</v>
      </c>
      <c r="H1491" t="s">
        <v>987</v>
      </c>
      <c r="I1491" t="str">
        <f>VLOOKUP(RawData!H1491,PadCountry[],2)</f>
        <v>Kazakhstan</v>
      </c>
      <c r="J1491" t="str">
        <f>VLOOKUP(I1491,CountryGeoLoc[],3)</f>
        <v>48.019573</v>
      </c>
      <c r="K1491" t="str">
        <f>VLOOKUP(I1491,CountryGeoLoc[],4)</f>
        <v>66.923684</v>
      </c>
    </row>
    <row r="1492" spans="1:11" x14ac:dyDescent="0.3">
      <c r="A1492" t="s">
        <v>4608</v>
      </c>
      <c r="B1492" t="s">
        <v>8</v>
      </c>
      <c r="C1492" t="s">
        <v>9</v>
      </c>
      <c r="D1492" t="s">
        <v>2391</v>
      </c>
      <c r="E1492" t="s">
        <v>4609</v>
      </c>
      <c r="F1492" t="s">
        <v>4610</v>
      </c>
      <c r="G1492" s="2" t="str">
        <f t="shared" si="23"/>
        <v>1973</v>
      </c>
      <c r="H1492" t="s">
        <v>3399</v>
      </c>
      <c r="I1492" t="str">
        <f>VLOOKUP(RawData!H1492,PadCountry[],2)</f>
        <v>Russia</v>
      </c>
      <c r="J1492" t="str">
        <f>VLOOKUP(I1492,CountryGeoLoc[],3)</f>
        <v>61.52401</v>
      </c>
      <c r="K1492" t="str">
        <f>VLOOKUP(I1492,CountryGeoLoc[],4)</f>
        <v>105.318756</v>
      </c>
    </row>
    <row r="1493" spans="1:11" x14ac:dyDescent="0.3">
      <c r="A1493" t="s">
        <v>4611</v>
      </c>
      <c r="B1493" t="s">
        <v>8</v>
      </c>
      <c r="C1493" t="s">
        <v>9</v>
      </c>
      <c r="D1493" t="s">
        <v>1695</v>
      </c>
      <c r="E1493" t="s">
        <v>4612</v>
      </c>
      <c r="F1493" t="s">
        <v>4613</v>
      </c>
      <c r="G1493" s="2" t="str">
        <f t="shared" si="23"/>
        <v>1973</v>
      </c>
      <c r="H1493" t="s">
        <v>2313</v>
      </c>
      <c r="I1493" t="str">
        <f>VLOOKUP(RawData!H1493,PadCountry[],2)</f>
        <v>Russia</v>
      </c>
      <c r="J1493" t="str">
        <f>VLOOKUP(I1493,CountryGeoLoc[],3)</f>
        <v>61.52401</v>
      </c>
      <c r="K1493" t="str">
        <f>VLOOKUP(I1493,CountryGeoLoc[],4)</f>
        <v>105.318756</v>
      </c>
    </row>
    <row r="1494" spans="1:11" x14ac:dyDescent="0.3">
      <c r="A1494" t="s">
        <v>4614</v>
      </c>
      <c r="B1494" t="s">
        <v>8</v>
      </c>
      <c r="C1494" t="s">
        <v>9</v>
      </c>
      <c r="D1494" t="s">
        <v>2391</v>
      </c>
      <c r="E1494" t="s">
        <v>4615</v>
      </c>
      <c r="F1494" t="s">
        <v>4616</v>
      </c>
      <c r="G1494" s="2" t="str">
        <f t="shared" si="23"/>
        <v>1973</v>
      </c>
      <c r="H1494" t="s">
        <v>4617</v>
      </c>
      <c r="I1494" t="str">
        <f>VLOOKUP(RawData!H1494,PadCountry[],2)</f>
        <v>Russia</v>
      </c>
      <c r="J1494" t="str">
        <f>VLOOKUP(I1494,CountryGeoLoc[],3)</f>
        <v>61.52401</v>
      </c>
      <c r="K1494" t="str">
        <f>VLOOKUP(I1494,CountryGeoLoc[],4)</f>
        <v>105.318756</v>
      </c>
    </row>
    <row r="1495" spans="1:11" x14ac:dyDescent="0.3">
      <c r="A1495" t="s">
        <v>4618</v>
      </c>
      <c r="B1495" t="s">
        <v>8</v>
      </c>
      <c r="C1495" t="s">
        <v>9</v>
      </c>
      <c r="D1495" t="s">
        <v>995</v>
      </c>
      <c r="E1495" t="s">
        <v>4619</v>
      </c>
      <c r="F1495" t="s">
        <v>4620</v>
      </c>
      <c r="G1495" s="2" t="str">
        <f t="shared" si="23"/>
        <v>1973</v>
      </c>
      <c r="H1495" t="s">
        <v>987</v>
      </c>
      <c r="I1495" t="str">
        <f>VLOOKUP(RawData!H1495,PadCountry[],2)</f>
        <v>Kazakhstan</v>
      </c>
      <c r="J1495" t="str">
        <f>VLOOKUP(I1495,CountryGeoLoc[],3)</f>
        <v>48.019573</v>
      </c>
      <c r="K1495" t="str">
        <f>VLOOKUP(I1495,CountryGeoLoc[],4)</f>
        <v>66.923684</v>
      </c>
    </row>
    <row r="1496" spans="1:11" x14ac:dyDescent="0.3">
      <c r="A1496" t="s">
        <v>4621</v>
      </c>
      <c r="B1496" t="s">
        <v>8</v>
      </c>
      <c r="C1496" t="s">
        <v>9</v>
      </c>
      <c r="D1496" t="s">
        <v>1670</v>
      </c>
      <c r="E1496" t="s">
        <v>4622</v>
      </c>
      <c r="F1496" t="s">
        <v>4623</v>
      </c>
      <c r="G1496" s="2" t="str">
        <f t="shared" si="23"/>
        <v>1973</v>
      </c>
      <c r="H1496" t="s">
        <v>13</v>
      </c>
      <c r="I1496" t="str">
        <f>VLOOKUP(RawData!H1496,PadCountry[],2)</f>
        <v>Kazakhstan</v>
      </c>
      <c r="J1496" t="str">
        <f>VLOOKUP(I1496,CountryGeoLoc[],3)</f>
        <v>48.019573</v>
      </c>
      <c r="K1496" t="str">
        <f>VLOOKUP(I1496,CountryGeoLoc[],4)</f>
        <v>66.923684</v>
      </c>
    </row>
    <row r="1497" spans="1:11" x14ac:dyDescent="0.3">
      <c r="A1497" t="s">
        <v>4624</v>
      </c>
      <c r="B1497" t="s">
        <v>8</v>
      </c>
      <c r="C1497" t="s">
        <v>9</v>
      </c>
      <c r="D1497" t="s">
        <v>995</v>
      </c>
      <c r="E1497" t="s">
        <v>4625</v>
      </c>
      <c r="F1497" t="s">
        <v>4626</v>
      </c>
      <c r="G1497" s="2" t="str">
        <f t="shared" si="23"/>
        <v>1973</v>
      </c>
      <c r="H1497" t="s">
        <v>3442</v>
      </c>
      <c r="I1497" t="str">
        <f>VLOOKUP(RawData!H1497,PadCountry[],2)</f>
        <v>Russia</v>
      </c>
      <c r="J1497" t="str">
        <f>VLOOKUP(I1497,CountryGeoLoc[],3)</f>
        <v>61.52401</v>
      </c>
      <c r="K1497" t="str">
        <f>VLOOKUP(I1497,CountryGeoLoc[],4)</f>
        <v>105.318756</v>
      </c>
    </row>
    <row r="1498" spans="1:11" x14ac:dyDescent="0.3">
      <c r="A1498" t="s">
        <v>4627</v>
      </c>
      <c r="B1498" t="s">
        <v>8</v>
      </c>
      <c r="C1498" t="s">
        <v>9</v>
      </c>
      <c r="D1498" t="s">
        <v>1670</v>
      </c>
      <c r="E1498" t="s">
        <v>4628</v>
      </c>
      <c r="F1498" t="s">
        <v>4629</v>
      </c>
      <c r="G1498" s="2" t="str">
        <f t="shared" si="23"/>
        <v>1973</v>
      </c>
      <c r="H1498" t="s">
        <v>987</v>
      </c>
      <c r="I1498" t="str">
        <f>VLOOKUP(RawData!H1498,PadCountry[],2)</f>
        <v>Kazakhstan</v>
      </c>
      <c r="J1498" t="str">
        <f>VLOOKUP(I1498,CountryGeoLoc[],3)</f>
        <v>48.019573</v>
      </c>
      <c r="K1498" t="str">
        <f>VLOOKUP(I1498,CountryGeoLoc[],4)</f>
        <v>66.923684</v>
      </c>
    </row>
    <row r="1499" spans="1:11" x14ac:dyDescent="0.3">
      <c r="A1499" t="s">
        <v>4630</v>
      </c>
      <c r="B1499" t="s">
        <v>8</v>
      </c>
      <c r="C1499" t="s">
        <v>9</v>
      </c>
      <c r="D1499" t="s">
        <v>2391</v>
      </c>
      <c r="E1499" t="s">
        <v>4631</v>
      </c>
      <c r="F1499" t="s">
        <v>4632</v>
      </c>
      <c r="G1499" s="2" t="str">
        <f t="shared" si="23"/>
        <v>1973</v>
      </c>
      <c r="H1499" t="s">
        <v>3399</v>
      </c>
      <c r="I1499" t="str">
        <f>VLOOKUP(RawData!H1499,PadCountry[],2)</f>
        <v>Russia</v>
      </c>
      <c r="J1499" t="str">
        <f>VLOOKUP(I1499,CountryGeoLoc[],3)</f>
        <v>61.52401</v>
      </c>
      <c r="K1499" t="str">
        <f>VLOOKUP(I1499,CountryGeoLoc[],4)</f>
        <v>105.318756</v>
      </c>
    </row>
    <row r="1500" spans="1:11" x14ac:dyDescent="0.3">
      <c r="A1500" t="s">
        <v>4633</v>
      </c>
      <c r="B1500" t="s">
        <v>8</v>
      </c>
      <c r="C1500" t="s">
        <v>9</v>
      </c>
      <c r="D1500" t="s">
        <v>995</v>
      </c>
      <c r="E1500" t="s">
        <v>4634</v>
      </c>
      <c r="F1500" t="s">
        <v>4635</v>
      </c>
      <c r="G1500" s="2" t="str">
        <f t="shared" si="23"/>
        <v>1973</v>
      </c>
      <c r="H1500" t="s">
        <v>1882</v>
      </c>
      <c r="I1500" t="str">
        <f>VLOOKUP(RawData!H1500,PadCountry[],2)</f>
        <v>Russia</v>
      </c>
      <c r="J1500" t="str">
        <f>VLOOKUP(I1500,CountryGeoLoc[],3)</f>
        <v>61.52401</v>
      </c>
      <c r="K1500" t="str">
        <f>VLOOKUP(I1500,CountryGeoLoc[],4)</f>
        <v>105.318756</v>
      </c>
    </row>
    <row r="1501" spans="1:11" x14ac:dyDescent="0.3">
      <c r="A1501" t="s">
        <v>4636</v>
      </c>
      <c r="B1501" t="s">
        <v>8</v>
      </c>
      <c r="C1501" t="s">
        <v>9</v>
      </c>
      <c r="D1501" t="s">
        <v>995</v>
      </c>
      <c r="E1501" t="s">
        <v>4637</v>
      </c>
      <c r="F1501" t="s">
        <v>4638</v>
      </c>
      <c r="G1501" s="2" t="str">
        <f t="shared" si="23"/>
        <v>1973</v>
      </c>
      <c r="H1501" t="s">
        <v>987</v>
      </c>
      <c r="I1501" t="str">
        <f>VLOOKUP(RawData!H1501,PadCountry[],2)</f>
        <v>Kazakhstan</v>
      </c>
      <c r="J1501" t="str">
        <f>VLOOKUP(I1501,CountryGeoLoc[],3)</f>
        <v>48.019573</v>
      </c>
      <c r="K1501" t="str">
        <f>VLOOKUP(I1501,CountryGeoLoc[],4)</f>
        <v>66.923684</v>
      </c>
    </row>
    <row r="1502" spans="1:11" x14ac:dyDescent="0.3">
      <c r="A1502" t="s">
        <v>4639</v>
      </c>
      <c r="B1502" t="s">
        <v>8</v>
      </c>
      <c r="C1502" t="s">
        <v>117</v>
      </c>
      <c r="D1502" t="s">
        <v>2724</v>
      </c>
      <c r="E1502" t="s">
        <v>4640</v>
      </c>
      <c r="F1502" t="s">
        <v>4641</v>
      </c>
      <c r="G1502" s="2" t="str">
        <f t="shared" si="23"/>
        <v>1973</v>
      </c>
      <c r="H1502" t="s">
        <v>970</v>
      </c>
      <c r="I1502" t="str">
        <f>VLOOKUP(RawData!H1502,PadCountry[],2)</f>
        <v>United States</v>
      </c>
      <c r="J1502" t="str">
        <f>VLOOKUP(I1502,CountryGeoLoc[],3)</f>
        <v>37.09024</v>
      </c>
      <c r="K1502" t="str">
        <f>VLOOKUP(I1502,CountryGeoLoc[],4)</f>
        <v>-95.712891</v>
      </c>
    </row>
    <row r="1503" spans="1:11" x14ac:dyDescent="0.3">
      <c r="A1503" t="s">
        <v>4642</v>
      </c>
      <c r="B1503" t="s">
        <v>8</v>
      </c>
      <c r="C1503" t="s">
        <v>117</v>
      </c>
      <c r="D1503" t="s">
        <v>4028</v>
      </c>
      <c r="E1503" t="s">
        <v>4643</v>
      </c>
      <c r="F1503" t="s">
        <v>4644</v>
      </c>
      <c r="G1503" s="2" t="str">
        <f t="shared" si="23"/>
        <v>1973</v>
      </c>
      <c r="H1503" t="s">
        <v>1213</v>
      </c>
      <c r="I1503" t="str">
        <f>VLOOKUP(RawData!H1503,PadCountry[],2)</f>
        <v>United States</v>
      </c>
      <c r="J1503" t="str">
        <f>VLOOKUP(I1503,CountryGeoLoc[],3)</f>
        <v>37.09024</v>
      </c>
      <c r="K1503" t="str">
        <f>VLOOKUP(I1503,CountryGeoLoc[],4)</f>
        <v>-95.712891</v>
      </c>
    </row>
    <row r="1504" spans="1:11" x14ac:dyDescent="0.3">
      <c r="A1504" t="s">
        <v>4645</v>
      </c>
      <c r="B1504" t="s">
        <v>8</v>
      </c>
      <c r="C1504" t="s">
        <v>9</v>
      </c>
      <c r="D1504" t="s">
        <v>1243</v>
      </c>
      <c r="E1504" t="s">
        <v>4646</v>
      </c>
      <c r="F1504" t="s">
        <v>4647</v>
      </c>
      <c r="G1504" s="2" t="str">
        <f t="shared" si="23"/>
        <v>1973</v>
      </c>
      <c r="H1504" t="s">
        <v>1882</v>
      </c>
      <c r="I1504" t="str">
        <f>VLOOKUP(RawData!H1504,PadCountry[],2)</f>
        <v>Russia</v>
      </c>
      <c r="J1504" t="str">
        <f>VLOOKUP(I1504,CountryGeoLoc[],3)</f>
        <v>61.52401</v>
      </c>
      <c r="K1504" t="str">
        <f>VLOOKUP(I1504,CountryGeoLoc[],4)</f>
        <v>105.318756</v>
      </c>
    </row>
    <row r="1505" spans="1:11" x14ac:dyDescent="0.3">
      <c r="A1505" t="s">
        <v>4648</v>
      </c>
      <c r="B1505" t="s">
        <v>8</v>
      </c>
      <c r="C1505" t="s">
        <v>9</v>
      </c>
      <c r="D1505" t="s">
        <v>995</v>
      </c>
      <c r="E1505" t="s">
        <v>4649</v>
      </c>
      <c r="F1505" t="s">
        <v>4650</v>
      </c>
      <c r="G1505" s="2" t="str">
        <f t="shared" si="23"/>
        <v>1973</v>
      </c>
      <c r="H1505" t="s">
        <v>3442</v>
      </c>
      <c r="I1505" t="str">
        <f>VLOOKUP(RawData!H1505,PadCountry[],2)</f>
        <v>Russia</v>
      </c>
      <c r="J1505" t="str">
        <f>VLOOKUP(I1505,CountryGeoLoc[],3)</f>
        <v>61.52401</v>
      </c>
      <c r="K1505" t="str">
        <f>VLOOKUP(I1505,CountryGeoLoc[],4)</f>
        <v>105.318756</v>
      </c>
    </row>
    <row r="1506" spans="1:11" x14ac:dyDescent="0.3">
      <c r="A1506" t="s">
        <v>4651</v>
      </c>
      <c r="B1506" t="s">
        <v>8</v>
      </c>
      <c r="C1506" t="s">
        <v>9</v>
      </c>
      <c r="D1506" t="s">
        <v>2305</v>
      </c>
      <c r="E1506" t="s">
        <v>4652</v>
      </c>
      <c r="F1506" t="s">
        <v>4653</v>
      </c>
      <c r="G1506" s="2" t="str">
        <f t="shared" si="23"/>
        <v>1973</v>
      </c>
      <c r="H1506" t="s">
        <v>1587</v>
      </c>
      <c r="I1506" t="str">
        <f>VLOOKUP(RawData!H1506,PadCountry[],2)</f>
        <v>Kazakhstan</v>
      </c>
      <c r="J1506" t="str">
        <f>VLOOKUP(I1506,CountryGeoLoc[],3)</f>
        <v>48.019573</v>
      </c>
      <c r="K1506" t="str">
        <f>VLOOKUP(I1506,CountryGeoLoc[],4)</f>
        <v>66.923684</v>
      </c>
    </row>
    <row r="1507" spans="1:11" x14ac:dyDescent="0.3">
      <c r="A1507" t="s">
        <v>4654</v>
      </c>
      <c r="B1507" t="s">
        <v>8</v>
      </c>
      <c r="C1507" t="s">
        <v>9</v>
      </c>
      <c r="D1507" t="s">
        <v>1670</v>
      </c>
      <c r="E1507" t="s">
        <v>4655</v>
      </c>
      <c r="F1507" t="s">
        <v>4656</v>
      </c>
      <c r="G1507" s="2" t="str">
        <f t="shared" si="23"/>
        <v>1973</v>
      </c>
      <c r="H1507" t="s">
        <v>1882</v>
      </c>
      <c r="I1507" t="str">
        <f>VLOOKUP(RawData!H1507,PadCountry[],2)</f>
        <v>Russia</v>
      </c>
      <c r="J1507" t="str">
        <f>VLOOKUP(I1507,CountryGeoLoc[],3)</f>
        <v>61.52401</v>
      </c>
      <c r="K1507" t="str">
        <f>VLOOKUP(I1507,CountryGeoLoc[],4)</f>
        <v>105.318756</v>
      </c>
    </row>
    <row r="1508" spans="1:11" x14ac:dyDescent="0.3">
      <c r="A1508" t="s">
        <v>4657</v>
      </c>
      <c r="B1508" t="s">
        <v>8</v>
      </c>
      <c r="C1508" t="s">
        <v>117</v>
      </c>
      <c r="D1508" t="s">
        <v>4658</v>
      </c>
      <c r="E1508" t="s">
        <v>4659</v>
      </c>
      <c r="F1508" t="s">
        <v>4660</v>
      </c>
      <c r="G1508" s="2" t="str">
        <f t="shared" si="23"/>
        <v>1973</v>
      </c>
      <c r="H1508" t="s">
        <v>1623</v>
      </c>
      <c r="I1508" t="str">
        <f>VLOOKUP(RawData!H1508,PadCountry[],2)</f>
        <v>United States</v>
      </c>
      <c r="J1508" t="str">
        <f>VLOOKUP(I1508,CountryGeoLoc[],3)</f>
        <v>37.09024</v>
      </c>
      <c r="K1508" t="str">
        <f>VLOOKUP(I1508,CountryGeoLoc[],4)</f>
        <v>-95.712891</v>
      </c>
    </row>
    <row r="1509" spans="1:11" x14ac:dyDescent="0.3">
      <c r="A1509" t="s">
        <v>4661</v>
      </c>
      <c r="B1509" t="s">
        <v>8</v>
      </c>
      <c r="C1509" t="s">
        <v>9</v>
      </c>
      <c r="D1509" t="s">
        <v>1695</v>
      </c>
      <c r="E1509" t="s">
        <v>4662</v>
      </c>
      <c r="F1509" t="s">
        <v>4663</v>
      </c>
      <c r="G1509" s="2" t="str">
        <f t="shared" si="23"/>
        <v>1973</v>
      </c>
      <c r="H1509" t="s">
        <v>2313</v>
      </c>
      <c r="I1509" t="str">
        <f>VLOOKUP(RawData!H1509,PadCountry[],2)</f>
        <v>Russia</v>
      </c>
      <c r="J1509" t="str">
        <f>VLOOKUP(I1509,CountryGeoLoc[],3)</f>
        <v>61.52401</v>
      </c>
      <c r="K1509" t="str">
        <f>VLOOKUP(I1509,CountryGeoLoc[],4)</f>
        <v>105.318756</v>
      </c>
    </row>
    <row r="1510" spans="1:11" x14ac:dyDescent="0.3">
      <c r="A1510" t="s">
        <v>4664</v>
      </c>
      <c r="B1510" t="s">
        <v>8</v>
      </c>
      <c r="C1510" t="s">
        <v>9</v>
      </c>
      <c r="D1510" t="s">
        <v>995</v>
      </c>
      <c r="E1510" t="s">
        <v>4665</v>
      </c>
      <c r="F1510" t="s">
        <v>4666</v>
      </c>
      <c r="G1510" s="2" t="str">
        <f t="shared" si="23"/>
        <v>1973</v>
      </c>
      <c r="H1510" t="s">
        <v>3442</v>
      </c>
      <c r="I1510" t="str">
        <f>VLOOKUP(RawData!H1510,PadCountry[],2)</f>
        <v>Russia</v>
      </c>
      <c r="J1510" t="str">
        <f>VLOOKUP(I1510,CountryGeoLoc[],3)</f>
        <v>61.52401</v>
      </c>
      <c r="K1510" t="str">
        <f>VLOOKUP(I1510,CountryGeoLoc[],4)</f>
        <v>105.318756</v>
      </c>
    </row>
    <row r="1511" spans="1:11" x14ac:dyDescent="0.3">
      <c r="A1511" t="s">
        <v>4667</v>
      </c>
      <c r="B1511" t="s">
        <v>8</v>
      </c>
      <c r="C1511" t="s">
        <v>9</v>
      </c>
      <c r="D1511" t="s">
        <v>1695</v>
      </c>
      <c r="E1511" t="s">
        <v>4668</v>
      </c>
      <c r="F1511" t="s">
        <v>4669</v>
      </c>
      <c r="G1511" s="2" t="str">
        <f t="shared" si="23"/>
        <v>1973</v>
      </c>
      <c r="H1511" t="s">
        <v>2678</v>
      </c>
      <c r="I1511" t="str">
        <f>VLOOKUP(RawData!H1511,PadCountry[],2)</f>
        <v>Russia</v>
      </c>
      <c r="J1511" t="str">
        <f>VLOOKUP(I1511,CountryGeoLoc[],3)</f>
        <v>61.52401</v>
      </c>
      <c r="K1511" t="str">
        <f>VLOOKUP(I1511,CountryGeoLoc[],4)</f>
        <v>105.318756</v>
      </c>
    </row>
    <row r="1512" spans="1:11" x14ac:dyDescent="0.3">
      <c r="A1512" t="s">
        <v>4670</v>
      </c>
      <c r="B1512" t="s">
        <v>8</v>
      </c>
      <c r="C1512" t="s">
        <v>117</v>
      </c>
      <c r="D1512" t="s">
        <v>4549</v>
      </c>
      <c r="E1512" t="s">
        <v>4671</v>
      </c>
      <c r="F1512" t="s">
        <v>4672</v>
      </c>
      <c r="G1512" s="2" t="str">
        <f t="shared" si="23"/>
        <v>1973</v>
      </c>
      <c r="H1512" t="s">
        <v>229</v>
      </c>
      <c r="I1512" t="str">
        <f>VLOOKUP(RawData!H1512,PadCountry[],2)</f>
        <v>United States</v>
      </c>
      <c r="J1512" t="str">
        <f>VLOOKUP(I1512,CountryGeoLoc[],3)</f>
        <v>37.09024</v>
      </c>
      <c r="K1512" t="str">
        <f>VLOOKUP(I1512,CountryGeoLoc[],4)</f>
        <v>-95.712891</v>
      </c>
    </row>
    <row r="1513" spans="1:11" x14ac:dyDescent="0.3">
      <c r="A1513" t="s">
        <v>4673</v>
      </c>
      <c r="B1513" t="s">
        <v>18</v>
      </c>
      <c r="C1513" t="s">
        <v>9</v>
      </c>
      <c r="D1513" t="s">
        <v>3313</v>
      </c>
      <c r="E1513" t="s">
        <v>4674</v>
      </c>
      <c r="F1513" t="s">
        <v>4675</v>
      </c>
      <c r="G1513" s="2" t="str">
        <f t="shared" si="23"/>
        <v>1973</v>
      </c>
      <c r="H1513" t="s">
        <v>4676</v>
      </c>
      <c r="I1513" t="str">
        <f>VLOOKUP(RawData!H1513,PadCountry[],2)</f>
        <v>Kazakhstan</v>
      </c>
      <c r="J1513" t="str">
        <f>VLOOKUP(I1513,CountryGeoLoc[],3)</f>
        <v>48.019573</v>
      </c>
      <c r="K1513" t="str">
        <f>VLOOKUP(I1513,CountryGeoLoc[],4)</f>
        <v>66.923684</v>
      </c>
    </row>
    <row r="1514" spans="1:11" x14ac:dyDescent="0.3">
      <c r="A1514" t="s">
        <v>4677</v>
      </c>
      <c r="B1514" t="s">
        <v>8</v>
      </c>
      <c r="C1514" t="s">
        <v>9</v>
      </c>
      <c r="D1514" t="s">
        <v>995</v>
      </c>
      <c r="E1514" t="s">
        <v>4678</v>
      </c>
      <c r="F1514" t="s">
        <v>4679</v>
      </c>
      <c r="G1514" s="2" t="str">
        <f t="shared" si="23"/>
        <v>1973</v>
      </c>
      <c r="H1514" t="s">
        <v>3442</v>
      </c>
      <c r="I1514" t="str">
        <f>VLOOKUP(RawData!H1514,PadCountry[],2)</f>
        <v>Russia</v>
      </c>
      <c r="J1514" t="str">
        <f>VLOOKUP(I1514,CountryGeoLoc[],3)</f>
        <v>61.52401</v>
      </c>
      <c r="K1514" t="str">
        <f>VLOOKUP(I1514,CountryGeoLoc[],4)</f>
        <v>105.318756</v>
      </c>
    </row>
    <row r="1515" spans="1:11" x14ac:dyDescent="0.3">
      <c r="A1515" t="s">
        <v>4680</v>
      </c>
      <c r="B1515" t="s">
        <v>8</v>
      </c>
      <c r="C1515" t="s">
        <v>9</v>
      </c>
      <c r="D1515" t="s">
        <v>995</v>
      </c>
      <c r="E1515" t="s">
        <v>4681</v>
      </c>
      <c r="F1515" t="s">
        <v>4682</v>
      </c>
      <c r="G1515" s="2" t="str">
        <f t="shared" si="23"/>
        <v>1973</v>
      </c>
      <c r="H1515" t="s">
        <v>1882</v>
      </c>
      <c r="I1515" t="str">
        <f>VLOOKUP(RawData!H1515,PadCountry[],2)</f>
        <v>Russia</v>
      </c>
      <c r="J1515" t="str">
        <f>VLOOKUP(I1515,CountryGeoLoc[],3)</f>
        <v>61.52401</v>
      </c>
      <c r="K1515" t="str">
        <f>VLOOKUP(I1515,CountryGeoLoc[],4)</f>
        <v>105.318756</v>
      </c>
    </row>
    <row r="1516" spans="1:11" x14ac:dyDescent="0.3">
      <c r="A1516" t="s">
        <v>4683</v>
      </c>
      <c r="B1516" t="s">
        <v>8</v>
      </c>
      <c r="C1516" t="s">
        <v>9</v>
      </c>
      <c r="D1516" t="s">
        <v>2305</v>
      </c>
      <c r="E1516" t="s">
        <v>4684</v>
      </c>
      <c r="F1516" t="s">
        <v>4685</v>
      </c>
      <c r="G1516" s="2" t="str">
        <f t="shared" si="23"/>
        <v>1973</v>
      </c>
      <c r="H1516" t="s">
        <v>1587</v>
      </c>
      <c r="I1516" t="str">
        <f>VLOOKUP(RawData!H1516,PadCountry[],2)</f>
        <v>Kazakhstan</v>
      </c>
      <c r="J1516" t="str">
        <f>VLOOKUP(I1516,CountryGeoLoc[],3)</f>
        <v>48.019573</v>
      </c>
      <c r="K1516" t="str">
        <f>VLOOKUP(I1516,CountryGeoLoc[],4)</f>
        <v>66.923684</v>
      </c>
    </row>
    <row r="1517" spans="1:11" x14ac:dyDescent="0.3">
      <c r="A1517" t="s">
        <v>4686</v>
      </c>
      <c r="B1517" t="s">
        <v>8</v>
      </c>
      <c r="C1517" t="s">
        <v>100</v>
      </c>
      <c r="D1517" t="s">
        <v>2626</v>
      </c>
      <c r="E1517" t="s">
        <v>357</v>
      </c>
      <c r="F1517" t="s">
        <v>4687</v>
      </c>
      <c r="G1517" s="2" t="str">
        <f t="shared" si="23"/>
        <v>1973</v>
      </c>
      <c r="H1517" t="s">
        <v>2629</v>
      </c>
      <c r="I1517" t="str">
        <f>VLOOKUP(RawData!H1517,PadCountry[],2)</f>
        <v>United States</v>
      </c>
      <c r="J1517" t="str">
        <f>VLOOKUP(I1517,CountryGeoLoc[],3)</f>
        <v>37.09024</v>
      </c>
      <c r="K1517" t="str">
        <f>VLOOKUP(I1517,CountryGeoLoc[],4)</f>
        <v>-95.712891</v>
      </c>
    </row>
    <row r="1518" spans="1:11" x14ac:dyDescent="0.3">
      <c r="A1518" t="s">
        <v>4688</v>
      </c>
      <c r="B1518" t="s">
        <v>8</v>
      </c>
      <c r="C1518" t="s">
        <v>117</v>
      </c>
      <c r="D1518" t="s">
        <v>4083</v>
      </c>
      <c r="E1518" t="s">
        <v>4689</v>
      </c>
      <c r="F1518" t="s">
        <v>4690</v>
      </c>
      <c r="G1518" s="2" t="str">
        <f t="shared" si="23"/>
        <v>1973</v>
      </c>
      <c r="H1518" t="s">
        <v>914</v>
      </c>
      <c r="I1518" t="str">
        <f>VLOOKUP(RawData!H1518,PadCountry[],2)</f>
        <v>United States</v>
      </c>
      <c r="J1518" t="str">
        <f>VLOOKUP(I1518,CountryGeoLoc[],3)</f>
        <v>37.09024</v>
      </c>
      <c r="K1518" t="str">
        <f>VLOOKUP(I1518,CountryGeoLoc[],4)</f>
        <v>-95.712891</v>
      </c>
    </row>
    <row r="1519" spans="1:11" x14ac:dyDescent="0.3">
      <c r="A1519" t="s">
        <v>4691</v>
      </c>
      <c r="B1519" t="s">
        <v>8</v>
      </c>
      <c r="C1519" t="s">
        <v>9</v>
      </c>
      <c r="D1519" t="s">
        <v>1695</v>
      </c>
      <c r="E1519" t="s">
        <v>4692</v>
      </c>
      <c r="F1519" t="s">
        <v>4693</v>
      </c>
      <c r="G1519" s="2" t="str">
        <f t="shared" si="23"/>
        <v>1973</v>
      </c>
      <c r="H1519" t="s">
        <v>2313</v>
      </c>
      <c r="I1519" t="str">
        <f>VLOOKUP(RawData!H1519,PadCountry[],2)</f>
        <v>Russia</v>
      </c>
      <c r="J1519" t="str">
        <f>VLOOKUP(I1519,CountryGeoLoc[],3)</f>
        <v>61.52401</v>
      </c>
      <c r="K1519" t="str">
        <f>VLOOKUP(I1519,CountryGeoLoc[],4)</f>
        <v>105.318756</v>
      </c>
    </row>
    <row r="1520" spans="1:11" x14ac:dyDescent="0.3">
      <c r="A1520" t="s">
        <v>4694</v>
      </c>
      <c r="B1520" t="s">
        <v>8</v>
      </c>
      <c r="C1520" t="s">
        <v>9</v>
      </c>
      <c r="D1520" t="s">
        <v>4695</v>
      </c>
      <c r="E1520" t="s">
        <v>4696</v>
      </c>
      <c r="F1520" t="s">
        <v>4697</v>
      </c>
      <c r="G1520" s="2" t="str">
        <f t="shared" si="23"/>
        <v>1973</v>
      </c>
      <c r="H1520" t="s">
        <v>3892</v>
      </c>
      <c r="I1520" t="str">
        <f>VLOOKUP(RawData!H1520,PadCountry[],2)</f>
        <v>Russia</v>
      </c>
      <c r="J1520" t="str">
        <f>VLOOKUP(I1520,CountryGeoLoc[],3)</f>
        <v>61.52401</v>
      </c>
      <c r="K1520" t="str">
        <f>VLOOKUP(I1520,CountryGeoLoc[],4)</f>
        <v>105.318756</v>
      </c>
    </row>
    <row r="1521" spans="1:11" x14ac:dyDescent="0.3">
      <c r="A1521" t="s">
        <v>4698</v>
      </c>
      <c r="B1521" t="s">
        <v>18</v>
      </c>
      <c r="C1521" t="s">
        <v>1736</v>
      </c>
      <c r="D1521" t="s">
        <v>3520</v>
      </c>
      <c r="E1521" t="s">
        <v>4699</v>
      </c>
      <c r="F1521" t="s">
        <v>4700</v>
      </c>
      <c r="G1521" s="2" t="str">
        <f t="shared" si="23"/>
        <v>1973</v>
      </c>
      <c r="H1521" t="s">
        <v>3523</v>
      </c>
      <c r="I1521" t="str">
        <f>VLOOKUP(RawData!H1521,PadCountry[],2)</f>
        <v>French Guiana</v>
      </c>
      <c r="J1521" t="str">
        <f>VLOOKUP(I1521,CountryGeoLoc[],3)</f>
        <v>3.933889</v>
      </c>
      <c r="K1521" t="str">
        <f>VLOOKUP(I1521,CountryGeoLoc[],4)</f>
        <v>-53.125782</v>
      </c>
    </row>
    <row r="1522" spans="1:11" x14ac:dyDescent="0.3">
      <c r="A1522" t="s">
        <v>4701</v>
      </c>
      <c r="B1522" t="s">
        <v>8</v>
      </c>
      <c r="C1522" t="s">
        <v>9</v>
      </c>
      <c r="D1522" t="s">
        <v>995</v>
      </c>
      <c r="E1522" t="s">
        <v>4702</v>
      </c>
      <c r="F1522" t="s">
        <v>4703</v>
      </c>
      <c r="G1522" s="2" t="str">
        <f t="shared" si="23"/>
        <v>1973</v>
      </c>
      <c r="H1522" t="s">
        <v>3442</v>
      </c>
      <c r="I1522" t="str">
        <f>VLOOKUP(RawData!H1522,PadCountry[],2)</f>
        <v>Russia</v>
      </c>
      <c r="J1522" t="str">
        <f>VLOOKUP(I1522,CountryGeoLoc[],3)</f>
        <v>61.52401</v>
      </c>
      <c r="K1522" t="str">
        <f>VLOOKUP(I1522,CountryGeoLoc[],4)</f>
        <v>105.318756</v>
      </c>
    </row>
    <row r="1523" spans="1:11" x14ac:dyDescent="0.3">
      <c r="A1523" t="s">
        <v>4704</v>
      </c>
      <c r="B1523" t="s">
        <v>18</v>
      </c>
      <c r="C1523" t="s">
        <v>9</v>
      </c>
      <c r="D1523" t="s">
        <v>2391</v>
      </c>
      <c r="E1523" t="s">
        <v>4705</v>
      </c>
      <c r="F1523" t="s">
        <v>4706</v>
      </c>
      <c r="G1523" s="2" t="str">
        <f t="shared" si="23"/>
        <v>1973</v>
      </c>
      <c r="H1523" t="s">
        <v>3399</v>
      </c>
      <c r="I1523" t="str">
        <f>VLOOKUP(RawData!H1523,PadCountry[],2)</f>
        <v>Russia</v>
      </c>
      <c r="J1523" t="str">
        <f>VLOOKUP(I1523,CountryGeoLoc[],3)</f>
        <v>61.52401</v>
      </c>
      <c r="K1523" t="str">
        <f>VLOOKUP(I1523,CountryGeoLoc[],4)</f>
        <v>105.318756</v>
      </c>
    </row>
    <row r="1524" spans="1:11" x14ac:dyDescent="0.3">
      <c r="A1524" t="s">
        <v>4707</v>
      </c>
      <c r="B1524" t="s">
        <v>8</v>
      </c>
      <c r="C1524" t="s">
        <v>100</v>
      </c>
      <c r="D1524" t="s">
        <v>1861</v>
      </c>
      <c r="E1524" t="s">
        <v>4708</v>
      </c>
      <c r="F1524" t="s">
        <v>4709</v>
      </c>
      <c r="G1524" s="2" t="str">
        <f t="shared" si="23"/>
        <v>1973</v>
      </c>
      <c r="H1524" t="s">
        <v>3233</v>
      </c>
      <c r="I1524" t="str">
        <f>VLOOKUP(RawData!H1524,PadCountry[],2)</f>
        <v>United States</v>
      </c>
      <c r="J1524" t="str">
        <f>VLOOKUP(I1524,CountryGeoLoc[],3)</f>
        <v>37.09024</v>
      </c>
      <c r="K1524" t="str">
        <f>VLOOKUP(I1524,CountryGeoLoc[],4)</f>
        <v>-95.712891</v>
      </c>
    </row>
    <row r="1525" spans="1:11" x14ac:dyDescent="0.3">
      <c r="A1525" t="s">
        <v>4710</v>
      </c>
      <c r="B1525" t="s">
        <v>8</v>
      </c>
      <c r="C1525" t="s">
        <v>9</v>
      </c>
      <c r="D1525" t="s">
        <v>995</v>
      </c>
      <c r="E1525" t="s">
        <v>4711</v>
      </c>
      <c r="F1525" t="s">
        <v>4712</v>
      </c>
      <c r="G1525" s="2" t="str">
        <f t="shared" si="23"/>
        <v>1973</v>
      </c>
      <c r="H1525" t="s">
        <v>3442</v>
      </c>
      <c r="I1525" t="str">
        <f>VLOOKUP(RawData!H1525,PadCountry[],2)</f>
        <v>Russia</v>
      </c>
      <c r="J1525" t="str">
        <f>VLOOKUP(I1525,CountryGeoLoc[],3)</f>
        <v>61.52401</v>
      </c>
      <c r="K1525" t="str">
        <f>VLOOKUP(I1525,CountryGeoLoc[],4)</f>
        <v>105.318756</v>
      </c>
    </row>
    <row r="1526" spans="1:11" x14ac:dyDescent="0.3">
      <c r="A1526" t="s">
        <v>4713</v>
      </c>
      <c r="B1526" t="s">
        <v>8</v>
      </c>
      <c r="C1526" t="s">
        <v>9</v>
      </c>
      <c r="D1526" t="s">
        <v>1243</v>
      </c>
      <c r="E1526" t="s">
        <v>4714</v>
      </c>
      <c r="F1526" t="s">
        <v>4715</v>
      </c>
      <c r="G1526" s="2" t="str">
        <f t="shared" si="23"/>
        <v>1973</v>
      </c>
      <c r="H1526" t="s">
        <v>1882</v>
      </c>
      <c r="I1526" t="str">
        <f>VLOOKUP(RawData!H1526,PadCountry[],2)</f>
        <v>Russia</v>
      </c>
      <c r="J1526" t="str">
        <f>VLOOKUP(I1526,CountryGeoLoc[],3)</f>
        <v>61.52401</v>
      </c>
      <c r="K1526" t="str">
        <f>VLOOKUP(I1526,CountryGeoLoc[],4)</f>
        <v>105.318756</v>
      </c>
    </row>
    <row r="1527" spans="1:11" x14ac:dyDescent="0.3">
      <c r="A1527" t="s">
        <v>4716</v>
      </c>
      <c r="B1527" t="s">
        <v>8</v>
      </c>
      <c r="C1527" t="s">
        <v>9</v>
      </c>
      <c r="D1527" t="s">
        <v>1695</v>
      </c>
      <c r="E1527" t="s">
        <v>4717</v>
      </c>
      <c r="F1527" t="s">
        <v>4718</v>
      </c>
      <c r="G1527" s="2" t="str">
        <f t="shared" si="23"/>
        <v>1973</v>
      </c>
      <c r="H1527" t="s">
        <v>2313</v>
      </c>
      <c r="I1527" t="str">
        <f>VLOOKUP(RawData!H1527,PadCountry[],2)</f>
        <v>Russia</v>
      </c>
      <c r="J1527" t="str">
        <f>VLOOKUP(I1527,CountryGeoLoc[],3)</f>
        <v>61.52401</v>
      </c>
      <c r="K1527" t="str">
        <f>VLOOKUP(I1527,CountryGeoLoc[],4)</f>
        <v>105.318756</v>
      </c>
    </row>
    <row r="1528" spans="1:11" x14ac:dyDescent="0.3">
      <c r="A1528" t="s">
        <v>4719</v>
      </c>
      <c r="B1528" t="s">
        <v>8</v>
      </c>
      <c r="C1528" t="s">
        <v>9</v>
      </c>
      <c r="D1528" t="s">
        <v>995</v>
      </c>
      <c r="E1528" t="s">
        <v>4720</v>
      </c>
      <c r="F1528" t="s">
        <v>4721</v>
      </c>
      <c r="G1528" s="2" t="str">
        <f t="shared" si="23"/>
        <v>1973</v>
      </c>
      <c r="H1528" t="s">
        <v>3442</v>
      </c>
      <c r="I1528" t="str">
        <f>VLOOKUP(RawData!H1528,PadCountry[],2)</f>
        <v>Russia</v>
      </c>
      <c r="J1528" t="str">
        <f>VLOOKUP(I1528,CountryGeoLoc[],3)</f>
        <v>61.52401</v>
      </c>
      <c r="K1528" t="str">
        <f>VLOOKUP(I1528,CountryGeoLoc[],4)</f>
        <v>105.318756</v>
      </c>
    </row>
    <row r="1529" spans="1:11" x14ac:dyDescent="0.3">
      <c r="A1529" t="s">
        <v>4722</v>
      </c>
      <c r="B1529" t="s">
        <v>8</v>
      </c>
      <c r="C1529" t="s">
        <v>9</v>
      </c>
      <c r="D1529" t="s">
        <v>2391</v>
      </c>
      <c r="E1529" t="s">
        <v>4723</v>
      </c>
      <c r="F1529" t="s">
        <v>4724</v>
      </c>
      <c r="G1529" s="2" t="str">
        <f t="shared" si="23"/>
        <v>1973</v>
      </c>
      <c r="H1529" t="s">
        <v>3399</v>
      </c>
      <c r="I1529" t="str">
        <f>VLOOKUP(RawData!H1529,PadCountry[],2)</f>
        <v>Russia</v>
      </c>
      <c r="J1529" t="str">
        <f>VLOOKUP(I1529,CountryGeoLoc[],3)</f>
        <v>61.52401</v>
      </c>
      <c r="K1529" t="str">
        <f>VLOOKUP(I1529,CountryGeoLoc[],4)</f>
        <v>105.318756</v>
      </c>
    </row>
    <row r="1530" spans="1:11" x14ac:dyDescent="0.3">
      <c r="A1530" t="s">
        <v>4725</v>
      </c>
      <c r="B1530" t="s">
        <v>8</v>
      </c>
      <c r="C1530" t="s">
        <v>9</v>
      </c>
      <c r="D1530" t="s">
        <v>995</v>
      </c>
      <c r="E1530" t="s">
        <v>4726</v>
      </c>
      <c r="F1530" t="s">
        <v>4727</v>
      </c>
      <c r="G1530" s="2" t="str">
        <f t="shared" si="23"/>
        <v>1973</v>
      </c>
      <c r="H1530" t="s">
        <v>13</v>
      </c>
      <c r="I1530" t="str">
        <f>VLOOKUP(RawData!H1530,PadCountry[],2)</f>
        <v>Kazakhstan</v>
      </c>
      <c r="J1530" t="str">
        <f>VLOOKUP(I1530,CountryGeoLoc[],3)</f>
        <v>48.019573</v>
      </c>
      <c r="K1530" t="str">
        <f>VLOOKUP(I1530,CountryGeoLoc[],4)</f>
        <v>66.923684</v>
      </c>
    </row>
    <row r="1531" spans="1:11" x14ac:dyDescent="0.3">
      <c r="A1531" t="s">
        <v>4728</v>
      </c>
      <c r="B1531" t="s">
        <v>8</v>
      </c>
      <c r="C1531" t="s">
        <v>117</v>
      </c>
      <c r="D1531" t="s">
        <v>4729</v>
      </c>
      <c r="E1531" t="s">
        <v>4730</v>
      </c>
      <c r="F1531" t="s">
        <v>4731</v>
      </c>
      <c r="G1531" s="2" t="str">
        <f t="shared" si="23"/>
        <v>1973</v>
      </c>
      <c r="H1531" t="s">
        <v>229</v>
      </c>
      <c r="I1531" t="str">
        <f>VLOOKUP(RawData!H1531,PadCountry[],2)</f>
        <v>United States</v>
      </c>
      <c r="J1531" t="str">
        <f>VLOOKUP(I1531,CountryGeoLoc[],3)</f>
        <v>37.09024</v>
      </c>
      <c r="K1531" t="str">
        <f>VLOOKUP(I1531,CountryGeoLoc[],4)</f>
        <v>-95.712891</v>
      </c>
    </row>
    <row r="1532" spans="1:11" x14ac:dyDescent="0.3">
      <c r="A1532" t="s">
        <v>4732</v>
      </c>
      <c r="B1532" t="s">
        <v>8</v>
      </c>
      <c r="C1532" t="s">
        <v>117</v>
      </c>
      <c r="D1532" t="s">
        <v>1552</v>
      </c>
      <c r="E1532" t="s">
        <v>4733</v>
      </c>
      <c r="F1532" t="s">
        <v>4734</v>
      </c>
      <c r="G1532" s="2" t="str">
        <f t="shared" si="23"/>
        <v>1973</v>
      </c>
      <c r="H1532" t="s">
        <v>1555</v>
      </c>
      <c r="I1532" t="str">
        <f>VLOOKUP(RawData!H1532,PadCountry[],2)</f>
        <v>United States</v>
      </c>
      <c r="J1532" t="str">
        <f>VLOOKUP(I1532,CountryGeoLoc[],3)</f>
        <v>37.09024</v>
      </c>
      <c r="K1532" t="str">
        <f>VLOOKUP(I1532,CountryGeoLoc[],4)</f>
        <v>-95.712891</v>
      </c>
    </row>
    <row r="1533" spans="1:11" x14ac:dyDescent="0.3">
      <c r="A1533" t="s">
        <v>4735</v>
      </c>
      <c r="B1533" t="s">
        <v>8</v>
      </c>
      <c r="C1533" t="s">
        <v>9</v>
      </c>
      <c r="D1533" t="s">
        <v>2191</v>
      </c>
      <c r="E1533" t="s">
        <v>357</v>
      </c>
      <c r="F1533" t="s">
        <v>4736</v>
      </c>
      <c r="G1533" s="2" t="str">
        <f t="shared" si="23"/>
        <v>1973</v>
      </c>
      <c r="H1533" t="s">
        <v>13</v>
      </c>
      <c r="I1533" t="str">
        <f>VLOOKUP(RawData!H1533,PadCountry[],2)</f>
        <v>Kazakhstan</v>
      </c>
      <c r="J1533" t="str">
        <f>VLOOKUP(I1533,CountryGeoLoc[],3)</f>
        <v>48.019573</v>
      </c>
      <c r="K1533" t="str">
        <f>VLOOKUP(I1533,CountryGeoLoc[],4)</f>
        <v>66.923684</v>
      </c>
    </row>
    <row r="1534" spans="1:11" x14ac:dyDescent="0.3">
      <c r="A1534" t="s">
        <v>4737</v>
      </c>
      <c r="B1534" t="s">
        <v>8</v>
      </c>
      <c r="C1534" t="s">
        <v>9</v>
      </c>
      <c r="D1534" t="s">
        <v>2391</v>
      </c>
      <c r="E1534" t="s">
        <v>4738</v>
      </c>
      <c r="F1534" t="s">
        <v>4739</v>
      </c>
      <c r="G1534" s="2" t="str">
        <f t="shared" si="23"/>
        <v>1973</v>
      </c>
      <c r="H1534" t="s">
        <v>3399</v>
      </c>
      <c r="I1534" t="str">
        <f>VLOOKUP(RawData!H1534,PadCountry[],2)</f>
        <v>Russia</v>
      </c>
      <c r="J1534" t="str">
        <f>VLOOKUP(I1534,CountryGeoLoc[],3)</f>
        <v>61.52401</v>
      </c>
      <c r="K1534" t="str">
        <f>VLOOKUP(I1534,CountryGeoLoc[],4)</f>
        <v>105.318756</v>
      </c>
    </row>
    <row r="1535" spans="1:11" x14ac:dyDescent="0.3">
      <c r="A1535" t="s">
        <v>4740</v>
      </c>
      <c r="B1535" t="s">
        <v>8</v>
      </c>
      <c r="C1535" t="s">
        <v>9</v>
      </c>
      <c r="D1535" t="s">
        <v>995</v>
      </c>
      <c r="E1535" t="s">
        <v>4741</v>
      </c>
      <c r="F1535" t="s">
        <v>4742</v>
      </c>
      <c r="G1535" s="2" t="str">
        <f t="shared" si="23"/>
        <v>1973</v>
      </c>
      <c r="H1535" t="s">
        <v>3442</v>
      </c>
      <c r="I1535" t="str">
        <f>VLOOKUP(RawData!H1535,PadCountry[],2)</f>
        <v>Russia</v>
      </c>
      <c r="J1535" t="str">
        <f>VLOOKUP(I1535,CountryGeoLoc[],3)</f>
        <v>61.52401</v>
      </c>
      <c r="K1535" t="str">
        <f>VLOOKUP(I1535,CountryGeoLoc[],4)</f>
        <v>105.318756</v>
      </c>
    </row>
    <row r="1536" spans="1:11" x14ac:dyDescent="0.3">
      <c r="A1536" t="s">
        <v>4743</v>
      </c>
      <c r="B1536" t="s">
        <v>18</v>
      </c>
      <c r="C1536" t="s">
        <v>117</v>
      </c>
      <c r="D1536" t="s">
        <v>4083</v>
      </c>
      <c r="E1536" t="s">
        <v>4744</v>
      </c>
      <c r="F1536" t="s">
        <v>4745</v>
      </c>
      <c r="G1536" s="2" t="str">
        <f t="shared" si="23"/>
        <v>1973</v>
      </c>
      <c r="H1536" t="s">
        <v>914</v>
      </c>
      <c r="I1536" t="str">
        <f>VLOOKUP(RawData!H1536,PadCountry[],2)</f>
        <v>United States</v>
      </c>
      <c r="J1536" t="str">
        <f>VLOOKUP(I1536,CountryGeoLoc[],3)</f>
        <v>37.09024</v>
      </c>
      <c r="K1536" t="str">
        <f>VLOOKUP(I1536,CountryGeoLoc[],4)</f>
        <v>-95.712891</v>
      </c>
    </row>
    <row r="1537" spans="1:11" x14ac:dyDescent="0.3">
      <c r="A1537" t="s">
        <v>4746</v>
      </c>
      <c r="B1537" t="s">
        <v>8</v>
      </c>
      <c r="C1537" t="s">
        <v>9</v>
      </c>
      <c r="D1537" t="s">
        <v>4250</v>
      </c>
      <c r="E1537" t="s">
        <v>4747</v>
      </c>
      <c r="F1537" t="s">
        <v>4748</v>
      </c>
      <c r="G1537" s="2" t="str">
        <f t="shared" si="23"/>
        <v>1973</v>
      </c>
      <c r="H1537" t="s">
        <v>1882</v>
      </c>
      <c r="I1537" t="str">
        <f>VLOOKUP(RawData!H1537,PadCountry[],2)</f>
        <v>Russia</v>
      </c>
      <c r="J1537" t="str">
        <f>VLOOKUP(I1537,CountryGeoLoc[],3)</f>
        <v>61.52401</v>
      </c>
      <c r="K1537" t="str">
        <f>VLOOKUP(I1537,CountryGeoLoc[],4)</f>
        <v>105.318756</v>
      </c>
    </row>
    <row r="1538" spans="1:11" x14ac:dyDescent="0.3">
      <c r="A1538" t="s">
        <v>4749</v>
      </c>
      <c r="B1538" t="s">
        <v>18</v>
      </c>
      <c r="C1538" t="s">
        <v>9</v>
      </c>
      <c r="D1538" t="s">
        <v>995</v>
      </c>
      <c r="E1538" t="s">
        <v>4750</v>
      </c>
      <c r="F1538" t="s">
        <v>4751</v>
      </c>
      <c r="G1538" s="2" t="str">
        <f t="shared" si="23"/>
        <v>1973</v>
      </c>
      <c r="H1538" t="s">
        <v>3892</v>
      </c>
      <c r="I1538" t="str">
        <f>VLOOKUP(RawData!H1538,PadCountry[],2)</f>
        <v>Russia</v>
      </c>
      <c r="J1538" t="str">
        <f>VLOOKUP(I1538,CountryGeoLoc[],3)</f>
        <v>61.52401</v>
      </c>
      <c r="K1538" t="str">
        <f>VLOOKUP(I1538,CountryGeoLoc[],4)</f>
        <v>105.318756</v>
      </c>
    </row>
    <row r="1539" spans="1:11" x14ac:dyDescent="0.3">
      <c r="A1539" t="s">
        <v>4752</v>
      </c>
      <c r="B1539" t="s">
        <v>8</v>
      </c>
      <c r="C1539" t="s">
        <v>9</v>
      </c>
      <c r="D1539" t="s">
        <v>1670</v>
      </c>
      <c r="E1539" t="s">
        <v>4753</v>
      </c>
      <c r="F1539" t="s">
        <v>4754</v>
      </c>
      <c r="G1539" s="2" t="str">
        <f t="shared" ref="G1539:G1602" si="24">MID(F1539,7,4)</f>
        <v>1973</v>
      </c>
      <c r="H1539" t="s">
        <v>1882</v>
      </c>
      <c r="I1539" t="str">
        <f>VLOOKUP(RawData!H1539,PadCountry[],2)</f>
        <v>Russia</v>
      </c>
      <c r="J1539" t="str">
        <f>VLOOKUP(I1539,CountryGeoLoc[],3)</f>
        <v>61.52401</v>
      </c>
      <c r="K1539" t="str">
        <f>VLOOKUP(I1539,CountryGeoLoc[],4)</f>
        <v>105.318756</v>
      </c>
    </row>
    <row r="1540" spans="1:11" x14ac:dyDescent="0.3">
      <c r="A1540" t="s">
        <v>4755</v>
      </c>
      <c r="B1540" t="s">
        <v>8</v>
      </c>
      <c r="C1540" t="s">
        <v>117</v>
      </c>
      <c r="D1540" t="s">
        <v>4028</v>
      </c>
      <c r="E1540" t="s">
        <v>4756</v>
      </c>
      <c r="F1540" t="s">
        <v>4757</v>
      </c>
      <c r="G1540" s="2" t="str">
        <f t="shared" si="24"/>
        <v>1973</v>
      </c>
      <c r="H1540" t="s">
        <v>1213</v>
      </c>
      <c r="I1540" t="str">
        <f>VLOOKUP(RawData!H1540,PadCountry[],2)</f>
        <v>United States</v>
      </c>
      <c r="J1540" t="str">
        <f>VLOOKUP(I1540,CountryGeoLoc[],3)</f>
        <v>37.09024</v>
      </c>
      <c r="K1540" t="str">
        <f>VLOOKUP(I1540,CountryGeoLoc[],4)</f>
        <v>-95.712891</v>
      </c>
    </row>
    <row r="1541" spans="1:11" x14ac:dyDescent="0.3">
      <c r="A1541" t="s">
        <v>4758</v>
      </c>
      <c r="B1541" t="s">
        <v>18</v>
      </c>
      <c r="C1541" t="s">
        <v>117</v>
      </c>
      <c r="D1541" t="s">
        <v>4521</v>
      </c>
      <c r="E1541" t="s">
        <v>4759</v>
      </c>
      <c r="F1541" t="s">
        <v>4760</v>
      </c>
      <c r="G1541" s="2" t="str">
        <f t="shared" si="24"/>
        <v>1973</v>
      </c>
      <c r="H1541" t="s">
        <v>682</v>
      </c>
      <c r="I1541" t="str">
        <f>VLOOKUP(RawData!H1541,PadCountry[],2)</f>
        <v>United States</v>
      </c>
      <c r="J1541" t="str">
        <f>VLOOKUP(I1541,CountryGeoLoc[],3)</f>
        <v>37.09024</v>
      </c>
      <c r="K1541" t="str">
        <f>VLOOKUP(I1541,CountryGeoLoc[],4)</f>
        <v>-95.712891</v>
      </c>
    </row>
    <row r="1542" spans="1:11" x14ac:dyDescent="0.3">
      <c r="A1542" t="s">
        <v>4761</v>
      </c>
      <c r="B1542" t="s">
        <v>8</v>
      </c>
      <c r="C1542" t="s">
        <v>9</v>
      </c>
      <c r="D1542" t="s">
        <v>2305</v>
      </c>
      <c r="E1542" t="s">
        <v>4762</v>
      </c>
      <c r="F1542" t="s">
        <v>4763</v>
      </c>
      <c r="G1542" s="2" t="str">
        <f t="shared" si="24"/>
        <v>1973</v>
      </c>
      <c r="H1542" t="s">
        <v>1587</v>
      </c>
      <c r="I1542" t="str">
        <f>VLOOKUP(RawData!H1542,PadCountry[],2)</f>
        <v>Kazakhstan</v>
      </c>
      <c r="J1542" t="str">
        <f>VLOOKUP(I1542,CountryGeoLoc[],3)</f>
        <v>48.019573</v>
      </c>
      <c r="K1542" t="str">
        <f>VLOOKUP(I1542,CountryGeoLoc[],4)</f>
        <v>66.923684</v>
      </c>
    </row>
    <row r="1543" spans="1:11" x14ac:dyDescent="0.3">
      <c r="A1543" t="s">
        <v>4764</v>
      </c>
      <c r="B1543" t="s">
        <v>8</v>
      </c>
      <c r="C1543" t="s">
        <v>9</v>
      </c>
      <c r="D1543" t="s">
        <v>995</v>
      </c>
      <c r="E1543" t="s">
        <v>4765</v>
      </c>
      <c r="F1543" t="s">
        <v>4766</v>
      </c>
      <c r="G1543" s="2" t="str">
        <f t="shared" si="24"/>
        <v>1973</v>
      </c>
      <c r="H1543" t="s">
        <v>3442</v>
      </c>
      <c r="I1543" t="str">
        <f>VLOOKUP(RawData!H1543,PadCountry[],2)</f>
        <v>Russia</v>
      </c>
      <c r="J1543" t="str">
        <f>VLOOKUP(I1543,CountryGeoLoc[],3)</f>
        <v>61.52401</v>
      </c>
      <c r="K1543" t="str">
        <f>VLOOKUP(I1543,CountryGeoLoc[],4)</f>
        <v>105.318756</v>
      </c>
    </row>
    <row r="1544" spans="1:11" x14ac:dyDescent="0.3">
      <c r="A1544" t="s">
        <v>4767</v>
      </c>
      <c r="B1544" t="s">
        <v>8</v>
      </c>
      <c r="C1544" t="s">
        <v>9</v>
      </c>
      <c r="D1544" t="s">
        <v>2305</v>
      </c>
      <c r="E1544" t="s">
        <v>4768</v>
      </c>
      <c r="F1544" t="s">
        <v>4769</v>
      </c>
      <c r="G1544" s="2" t="str">
        <f t="shared" si="24"/>
        <v>1973</v>
      </c>
      <c r="H1544" t="s">
        <v>2641</v>
      </c>
      <c r="I1544" t="str">
        <f>VLOOKUP(RawData!H1544,PadCountry[],2)</f>
        <v>Kazakhstan</v>
      </c>
      <c r="J1544" t="str">
        <f>VLOOKUP(I1544,CountryGeoLoc[],3)</f>
        <v>48.019573</v>
      </c>
      <c r="K1544" t="str">
        <f>VLOOKUP(I1544,CountryGeoLoc[],4)</f>
        <v>66.923684</v>
      </c>
    </row>
    <row r="1545" spans="1:11" x14ac:dyDescent="0.3">
      <c r="A1545" t="s">
        <v>4770</v>
      </c>
      <c r="B1545" t="s">
        <v>8</v>
      </c>
      <c r="C1545" t="s">
        <v>100</v>
      </c>
      <c r="D1545" t="s">
        <v>1861</v>
      </c>
      <c r="E1545" t="s">
        <v>4771</v>
      </c>
      <c r="F1545" t="s">
        <v>4772</v>
      </c>
      <c r="G1545" s="2" t="str">
        <f t="shared" si="24"/>
        <v>1973</v>
      </c>
      <c r="H1545" t="s">
        <v>3233</v>
      </c>
      <c r="I1545" t="str">
        <f>VLOOKUP(RawData!H1545,PadCountry[],2)</f>
        <v>United States</v>
      </c>
      <c r="J1545" t="str">
        <f>VLOOKUP(I1545,CountryGeoLoc[],3)</f>
        <v>37.09024</v>
      </c>
      <c r="K1545" t="str">
        <f>VLOOKUP(I1545,CountryGeoLoc[],4)</f>
        <v>-95.712891</v>
      </c>
    </row>
    <row r="1546" spans="1:11" x14ac:dyDescent="0.3">
      <c r="A1546" t="s">
        <v>4773</v>
      </c>
      <c r="B1546" t="s">
        <v>8</v>
      </c>
      <c r="C1546" t="s">
        <v>9</v>
      </c>
      <c r="D1546" t="s">
        <v>995</v>
      </c>
      <c r="E1546" t="s">
        <v>4774</v>
      </c>
      <c r="F1546" t="s">
        <v>4775</v>
      </c>
      <c r="G1546" s="2" t="str">
        <f t="shared" si="24"/>
        <v>1973</v>
      </c>
      <c r="H1546" t="s">
        <v>3442</v>
      </c>
      <c r="I1546" t="str">
        <f>VLOOKUP(RawData!H1546,PadCountry[],2)</f>
        <v>Russia</v>
      </c>
      <c r="J1546" t="str">
        <f>VLOOKUP(I1546,CountryGeoLoc[],3)</f>
        <v>61.52401</v>
      </c>
      <c r="K1546" t="str">
        <f>VLOOKUP(I1546,CountryGeoLoc[],4)</f>
        <v>105.318756</v>
      </c>
    </row>
    <row r="1547" spans="1:11" x14ac:dyDescent="0.3">
      <c r="A1547" t="s">
        <v>4776</v>
      </c>
      <c r="B1547" t="s">
        <v>8</v>
      </c>
      <c r="C1547" t="s">
        <v>9</v>
      </c>
      <c r="D1547" t="s">
        <v>2305</v>
      </c>
      <c r="E1547" t="s">
        <v>4777</v>
      </c>
      <c r="F1547" t="s">
        <v>4778</v>
      </c>
      <c r="G1547" s="2" t="str">
        <f t="shared" si="24"/>
        <v>1973</v>
      </c>
      <c r="H1547" t="s">
        <v>1587</v>
      </c>
      <c r="I1547" t="str">
        <f>VLOOKUP(RawData!H1547,PadCountry[],2)</f>
        <v>Kazakhstan</v>
      </c>
      <c r="J1547" t="str">
        <f>VLOOKUP(I1547,CountryGeoLoc[],3)</f>
        <v>48.019573</v>
      </c>
      <c r="K1547" t="str">
        <f>VLOOKUP(I1547,CountryGeoLoc[],4)</f>
        <v>66.923684</v>
      </c>
    </row>
    <row r="1548" spans="1:11" x14ac:dyDescent="0.3">
      <c r="A1548" t="s">
        <v>4779</v>
      </c>
      <c r="B1548" t="s">
        <v>8</v>
      </c>
      <c r="C1548" t="s">
        <v>9</v>
      </c>
      <c r="D1548" t="s">
        <v>2305</v>
      </c>
      <c r="E1548" t="s">
        <v>4780</v>
      </c>
      <c r="F1548" t="s">
        <v>4781</v>
      </c>
      <c r="G1548" s="2" t="str">
        <f t="shared" si="24"/>
        <v>1973</v>
      </c>
      <c r="H1548" t="s">
        <v>2641</v>
      </c>
      <c r="I1548" t="str">
        <f>VLOOKUP(RawData!H1548,PadCountry[],2)</f>
        <v>Kazakhstan</v>
      </c>
      <c r="J1548" t="str">
        <f>VLOOKUP(I1548,CountryGeoLoc[],3)</f>
        <v>48.019573</v>
      </c>
      <c r="K1548" t="str">
        <f>VLOOKUP(I1548,CountryGeoLoc[],4)</f>
        <v>66.923684</v>
      </c>
    </row>
    <row r="1549" spans="1:11" x14ac:dyDescent="0.3">
      <c r="A1549" t="s">
        <v>4782</v>
      </c>
      <c r="B1549" t="s">
        <v>8</v>
      </c>
      <c r="C1549" t="s">
        <v>117</v>
      </c>
      <c r="D1549" t="s">
        <v>4142</v>
      </c>
      <c r="E1549" t="s">
        <v>4783</v>
      </c>
      <c r="F1549" t="s">
        <v>4784</v>
      </c>
      <c r="G1549" s="2" t="str">
        <f t="shared" si="24"/>
        <v>1973</v>
      </c>
      <c r="H1549" t="s">
        <v>1379</v>
      </c>
      <c r="I1549" t="str">
        <f>VLOOKUP(RawData!H1549,PadCountry[],2)</f>
        <v>United States</v>
      </c>
      <c r="J1549" t="str">
        <f>VLOOKUP(I1549,CountryGeoLoc[],3)</f>
        <v>37.09024</v>
      </c>
      <c r="K1549" t="str">
        <f>VLOOKUP(I1549,CountryGeoLoc[],4)</f>
        <v>-95.712891</v>
      </c>
    </row>
    <row r="1550" spans="1:11" x14ac:dyDescent="0.3">
      <c r="A1550" t="s">
        <v>4785</v>
      </c>
      <c r="B1550" t="s">
        <v>8</v>
      </c>
      <c r="C1550" t="s">
        <v>9</v>
      </c>
      <c r="D1550" t="s">
        <v>995</v>
      </c>
      <c r="E1550" t="s">
        <v>4786</v>
      </c>
      <c r="F1550" t="s">
        <v>4787</v>
      </c>
      <c r="G1550" s="2" t="str">
        <f t="shared" si="24"/>
        <v>1973</v>
      </c>
      <c r="H1550" t="s">
        <v>1882</v>
      </c>
      <c r="I1550" t="str">
        <f>VLOOKUP(RawData!H1550,PadCountry[],2)</f>
        <v>Russia</v>
      </c>
      <c r="J1550" t="str">
        <f>VLOOKUP(I1550,CountryGeoLoc[],3)</f>
        <v>61.52401</v>
      </c>
      <c r="K1550" t="str">
        <f>VLOOKUP(I1550,CountryGeoLoc[],4)</f>
        <v>105.318756</v>
      </c>
    </row>
    <row r="1551" spans="1:11" x14ac:dyDescent="0.3">
      <c r="A1551" t="s">
        <v>4788</v>
      </c>
      <c r="B1551" t="s">
        <v>8</v>
      </c>
      <c r="C1551" t="s">
        <v>117</v>
      </c>
      <c r="D1551" t="s">
        <v>3918</v>
      </c>
      <c r="E1551" t="s">
        <v>4789</v>
      </c>
      <c r="F1551" t="s">
        <v>4790</v>
      </c>
      <c r="G1551" s="2" t="str">
        <f t="shared" si="24"/>
        <v>1973</v>
      </c>
      <c r="H1551" t="s">
        <v>914</v>
      </c>
      <c r="I1551" t="str">
        <f>VLOOKUP(RawData!H1551,PadCountry[],2)</f>
        <v>United States</v>
      </c>
      <c r="J1551" t="str">
        <f>VLOOKUP(I1551,CountryGeoLoc[],3)</f>
        <v>37.09024</v>
      </c>
      <c r="K1551" t="str">
        <f>VLOOKUP(I1551,CountryGeoLoc[],4)</f>
        <v>-95.712891</v>
      </c>
    </row>
    <row r="1552" spans="1:11" x14ac:dyDescent="0.3">
      <c r="A1552" t="s">
        <v>4791</v>
      </c>
      <c r="B1552" t="s">
        <v>8</v>
      </c>
      <c r="C1552" t="s">
        <v>9</v>
      </c>
      <c r="D1552" t="s">
        <v>1695</v>
      </c>
      <c r="E1552" t="s">
        <v>4792</v>
      </c>
      <c r="F1552" t="s">
        <v>4793</v>
      </c>
      <c r="G1552" s="2" t="str">
        <f t="shared" si="24"/>
        <v>1973</v>
      </c>
      <c r="H1552" t="s">
        <v>2313</v>
      </c>
      <c r="I1552" t="str">
        <f>VLOOKUP(RawData!H1552,PadCountry[],2)</f>
        <v>Russia</v>
      </c>
      <c r="J1552" t="str">
        <f>VLOOKUP(I1552,CountryGeoLoc[],3)</f>
        <v>61.52401</v>
      </c>
      <c r="K1552" t="str">
        <f>VLOOKUP(I1552,CountryGeoLoc[],4)</f>
        <v>105.318756</v>
      </c>
    </row>
    <row r="1553" spans="1:11" x14ac:dyDescent="0.3">
      <c r="A1553" t="s">
        <v>4794</v>
      </c>
      <c r="B1553" t="s">
        <v>8</v>
      </c>
      <c r="C1553" t="s">
        <v>117</v>
      </c>
      <c r="D1553" t="s">
        <v>4658</v>
      </c>
      <c r="E1553" t="s">
        <v>4795</v>
      </c>
      <c r="F1553" t="s">
        <v>4796</v>
      </c>
      <c r="G1553" s="2" t="str">
        <f t="shared" si="24"/>
        <v>1973</v>
      </c>
      <c r="H1553" t="s">
        <v>1006</v>
      </c>
      <c r="I1553" t="str">
        <f>VLOOKUP(RawData!H1553,PadCountry[],2)</f>
        <v>United States</v>
      </c>
      <c r="J1553" t="str">
        <f>VLOOKUP(I1553,CountryGeoLoc[],3)</f>
        <v>37.09024</v>
      </c>
      <c r="K1553" t="str">
        <f>VLOOKUP(I1553,CountryGeoLoc[],4)</f>
        <v>-95.712891</v>
      </c>
    </row>
    <row r="1554" spans="1:11" x14ac:dyDescent="0.3">
      <c r="A1554" t="s">
        <v>4797</v>
      </c>
      <c r="B1554" t="s">
        <v>8</v>
      </c>
      <c r="C1554" t="s">
        <v>9</v>
      </c>
      <c r="D1554" t="s">
        <v>995</v>
      </c>
      <c r="E1554" t="s">
        <v>4798</v>
      </c>
      <c r="F1554" t="s">
        <v>4799</v>
      </c>
      <c r="G1554" s="2" t="str">
        <f t="shared" si="24"/>
        <v>1973</v>
      </c>
      <c r="H1554" t="s">
        <v>13</v>
      </c>
      <c r="I1554" t="str">
        <f>VLOOKUP(RawData!H1554,PadCountry[],2)</f>
        <v>Kazakhstan</v>
      </c>
      <c r="J1554" t="str">
        <f>VLOOKUP(I1554,CountryGeoLoc[],3)</f>
        <v>48.019573</v>
      </c>
      <c r="K1554" t="str">
        <f>VLOOKUP(I1554,CountryGeoLoc[],4)</f>
        <v>66.923684</v>
      </c>
    </row>
    <row r="1555" spans="1:11" x14ac:dyDescent="0.3">
      <c r="A1555" t="s">
        <v>4800</v>
      </c>
      <c r="B1555" t="s">
        <v>8</v>
      </c>
      <c r="C1555" t="s">
        <v>9</v>
      </c>
      <c r="D1555" t="s">
        <v>2391</v>
      </c>
      <c r="E1555" t="s">
        <v>4801</v>
      </c>
      <c r="F1555" t="s">
        <v>4802</v>
      </c>
      <c r="G1555" s="2" t="str">
        <f t="shared" si="24"/>
        <v>1973</v>
      </c>
      <c r="H1555" t="s">
        <v>2394</v>
      </c>
      <c r="I1555" t="str">
        <f>VLOOKUP(RawData!H1555,PadCountry[],2)</f>
        <v>Russia</v>
      </c>
      <c r="J1555" t="str">
        <f>VLOOKUP(I1555,CountryGeoLoc[],3)</f>
        <v>61.52401</v>
      </c>
      <c r="K1555" t="str">
        <f>VLOOKUP(I1555,CountryGeoLoc[],4)</f>
        <v>105.318756</v>
      </c>
    </row>
    <row r="1556" spans="1:11" x14ac:dyDescent="0.3">
      <c r="A1556" t="s">
        <v>4803</v>
      </c>
      <c r="B1556" t="s">
        <v>8</v>
      </c>
      <c r="C1556" t="s">
        <v>9</v>
      </c>
      <c r="D1556" t="s">
        <v>1670</v>
      </c>
      <c r="E1556" t="s">
        <v>4804</v>
      </c>
      <c r="F1556" t="s">
        <v>4805</v>
      </c>
      <c r="G1556" s="2" t="str">
        <f t="shared" si="24"/>
        <v>1973</v>
      </c>
      <c r="H1556" t="s">
        <v>1882</v>
      </c>
      <c r="I1556" t="str">
        <f>VLOOKUP(RawData!H1556,PadCountry[],2)</f>
        <v>Russia</v>
      </c>
      <c r="J1556" t="str">
        <f>VLOOKUP(I1556,CountryGeoLoc[],3)</f>
        <v>61.52401</v>
      </c>
      <c r="K1556" t="str">
        <f>VLOOKUP(I1556,CountryGeoLoc[],4)</f>
        <v>105.318756</v>
      </c>
    </row>
    <row r="1557" spans="1:11" x14ac:dyDescent="0.3">
      <c r="A1557" t="s">
        <v>4806</v>
      </c>
      <c r="B1557" t="s">
        <v>8</v>
      </c>
      <c r="C1557" t="s">
        <v>9</v>
      </c>
      <c r="D1557" t="s">
        <v>995</v>
      </c>
      <c r="E1557" t="s">
        <v>4807</v>
      </c>
      <c r="F1557" t="s">
        <v>4808</v>
      </c>
      <c r="G1557" s="2" t="str">
        <f t="shared" si="24"/>
        <v>1973</v>
      </c>
      <c r="H1557" t="s">
        <v>13</v>
      </c>
      <c r="I1557" t="str">
        <f>VLOOKUP(RawData!H1557,PadCountry[],2)</f>
        <v>Kazakhstan</v>
      </c>
      <c r="J1557" t="str">
        <f>VLOOKUP(I1557,CountryGeoLoc[],3)</f>
        <v>48.019573</v>
      </c>
      <c r="K1557" t="str">
        <f>VLOOKUP(I1557,CountryGeoLoc[],4)</f>
        <v>66.923684</v>
      </c>
    </row>
    <row r="1558" spans="1:11" x14ac:dyDescent="0.3">
      <c r="A1558" t="s">
        <v>4809</v>
      </c>
      <c r="B1558" t="s">
        <v>8</v>
      </c>
      <c r="C1558" t="s">
        <v>9</v>
      </c>
      <c r="D1558" t="s">
        <v>995</v>
      </c>
      <c r="E1558" t="s">
        <v>4810</v>
      </c>
      <c r="F1558" t="s">
        <v>4811</v>
      </c>
      <c r="G1558" s="2" t="str">
        <f t="shared" si="24"/>
        <v>1973</v>
      </c>
      <c r="H1558" t="s">
        <v>1882</v>
      </c>
      <c r="I1558" t="str">
        <f>VLOOKUP(RawData!H1558,PadCountry[],2)</f>
        <v>Russia</v>
      </c>
      <c r="J1558" t="str">
        <f>VLOOKUP(I1558,CountryGeoLoc[],3)</f>
        <v>61.52401</v>
      </c>
      <c r="K1558" t="str">
        <f>VLOOKUP(I1558,CountryGeoLoc[],4)</f>
        <v>105.318756</v>
      </c>
    </row>
    <row r="1559" spans="1:11" x14ac:dyDescent="0.3">
      <c r="A1559" t="s">
        <v>4812</v>
      </c>
      <c r="B1559" t="s">
        <v>8</v>
      </c>
      <c r="C1559" t="s">
        <v>9</v>
      </c>
      <c r="D1559" t="s">
        <v>2391</v>
      </c>
      <c r="E1559" t="s">
        <v>4813</v>
      </c>
      <c r="F1559" t="s">
        <v>4814</v>
      </c>
      <c r="G1559" s="2" t="str">
        <f t="shared" si="24"/>
        <v>1973</v>
      </c>
      <c r="H1559" t="s">
        <v>2394</v>
      </c>
      <c r="I1559" t="str">
        <f>VLOOKUP(RawData!H1559,PadCountry[],2)</f>
        <v>Russia</v>
      </c>
      <c r="J1559" t="str">
        <f>VLOOKUP(I1559,CountryGeoLoc[],3)</f>
        <v>61.52401</v>
      </c>
      <c r="K1559" t="str">
        <f>VLOOKUP(I1559,CountryGeoLoc[],4)</f>
        <v>105.318756</v>
      </c>
    </row>
    <row r="1560" spans="1:11" x14ac:dyDescent="0.3">
      <c r="A1560" t="s">
        <v>4815</v>
      </c>
      <c r="B1560" t="s">
        <v>8</v>
      </c>
      <c r="C1560" t="s">
        <v>9</v>
      </c>
      <c r="D1560" t="s">
        <v>2391</v>
      </c>
      <c r="E1560" t="s">
        <v>4816</v>
      </c>
      <c r="F1560" t="s">
        <v>4817</v>
      </c>
      <c r="G1560" s="2" t="str">
        <f t="shared" si="24"/>
        <v>1973</v>
      </c>
      <c r="H1560" t="s">
        <v>2394</v>
      </c>
      <c r="I1560" t="str">
        <f>VLOOKUP(RawData!H1560,PadCountry[],2)</f>
        <v>Russia</v>
      </c>
      <c r="J1560" t="str">
        <f>VLOOKUP(I1560,CountryGeoLoc[],3)</f>
        <v>61.52401</v>
      </c>
      <c r="K1560" t="str">
        <f>VLOOKUP(I1560,CountryGeoLoc[],4)</f>
        <v>105.318756</v>
      </c>
    </row>
    <row r="1561" spans="1:11" x14ac:dyDescent="0.3">
      <c r="A1561" t="s">
        <v>4818</v>
      </c>
      <c r="B1561" t="s">
        <v>18</v>
      </c>
      <c r="C1561" t="s">
        <v>3573</v>
      </c>
      <c r="D1561" t="s">
        <v>4819</v>
      </c>
      <c r="E1561" t="s">
        <v>4820</v>
      </c>
      <c r="F1561" t="s">
        <v>4821</v>
      </c>
      <c r="G1561" s="2" t="str">
        <f t="shared" si="24"/>
        <v>1973</v>
      </c>
      <c r="H1561" t="s">
        <v>4822</v>
      </c>
      <c r="I1561" t="str">
        <f>VLOOKUP(RawData!H1561,PadCountry[],2)</f>
        <v>China</v>
      </c>
      <c r="J1561" t="str">
        <f>VLOOKUP(I1561,CountryGeoLoc[],3)</f>
        <v>35.86166</v>
      </c>
      <c r="K1561" t="str">
        <f>VLOOKUP(I1561,CountryGeoLoc[],4)</f>
        <v>104.195397</v>
      </c>
    </row>
    <row r="1562" spans="1:11" x14ac:dyDescent="0.3">
      <c r="A1562" t="s">
        <v>4823</v>
      </c>
      <c r="B1562" t="s">
        <v>8</v>
      </c>
      <c r="C1562" t="s">
        <v>9</v>
      </c>
      <c r="D1562" t="s">
        <v>4695</v>
      </c>
      <c r="E1562" t="s">
        <v>4824</v>
      </c>
      <c r="F1562" t="s">
        <v>4825</v>
      </c>
      <c r="G1562" s="2" t="str">
        <f t="shared" si="24"/>
        <v>1973</v>
      </c>
      <c r="H1562" t="s">
        <v>3892</v>
      </c>
      <c r="I1562" t="str">
        <f>VLOOKUP(RawData!H1562,PadCountry[],2)</f>
        <v>Russia</v>
      </c>
      <c r="J1562" t="str">
        <f>VLOOKUP(I1562,CountryGeoLoc[],3)</f>
        <v>61.52401</v>
      </c>
      <c r="K1562" t="str">
        <f>VLOOKUP(I1562,CountryGeoLoc[],4)</f>
        <v>105.318756</v>
      </c>
    </row>
    <row r="1563" spans="1:11" x14ac:dyDescent="0.3">
      <c r="A1563" t="s">
        <v>4826</v>
      </c>
      <c r="B1563" t="s">
        <v>8</v>
      </c>
      <c r="C1563" t="s">
        <v>9</v>
      </c>
      <c r="D1563" t="s">
        <v>2191</v>
      </c>
      <c r="E1563" t="s">
        <v>4827</v>
      </c>
      <c r="F1563" t="s">
        <v>4828</v>
      </c>
      <c r="G1563" s="2" t="str">
        <f t="shared" si="24"/>
        <v>1973</v>
      </c>
      <c r="H1563" t="s">
        <v>13</v>
      </c>
      <c r="I1563" t="str">
        <f>VLOOKUP(RawData!H1563,PadCountry[],2)</f>
        <v>Kazakhstan</v>
      </c>
      <c r="J1563" t="str">
        <f>VLOOKUP(I1563,CountryGeoLoc[],3)</f>
        <v>48.019573</v>
      </c>
      <c r="K1563" t="str">
        <f>VLOOKUP(I1563,CountryGeoLoc[],4)</f>
        <v>66.923684</v>
      </c>
    </row>
    <row r="1564" spans="1:11" x14ac:dyDescent="0.3">
      <c r="A1564" t="s">
        <v>4829</v>
      </c>
      <c r="B1564" t="s">
        <v>8</v>
      </c>
      <c r="C1564" t="s">
        <v>117</v>
      </c>
      <c r="D1564" t="s">
        <v>4083</v>
      </c>
      <c r="E1564" t="s">
        <v>4830</v>
      </c>
      <c r="F1564" t="s">
        <v>4831</v>
      </c>
      <c r="G1564" s="2" t="str">
        <f t="shared" si="24"/>
        <v>1973</v>
      </c>
      <c r="H1564" t="s">
        <v>914</v>
      </c>
      <c r="I1564" t="str">
        <f>VLOOKUP(RawData!H1564,PadCountry[],2)</f>
        <v>United States</v>
      </c>
      <c r="J1564" t="str">
        <f>VLOOKUP(I1564,CountryGeoLoc[],3)</f>
        <v>37.09024</v>
      </c>
      <c r="K1564" t="str">
        <f>VLOOKUP(I1564,CountryGeoLoc[],4)</f>
        <v>-95.712891</v>
      </c>
    </row>
    <row r="1565" spans="1:11" x14ac:dyDescent="0.3">
      <c r="A1565" t="s">
        <v>4832</v>
      </c>
      <c r="B1565" t="s">
        <v>8</v>
      </c>
      <c r="C1565" t="s">
        <v>9</v>
      </c>
      <c r="D1565" t="s">
        <v>2391</v>
      </c>
      <c r="E1565" t="s">
        <v>4833</v>
      </c>
      <c r="F1565" t="s">
        <v>4834</v>
      </c>
      <c r="G1565" s="2" t="str">
        <f t="shared" si="24"/>
        <v>1973</v>
      </c>
      <c r="H1565" t="s">
        <v>2394</v>
      </c>
      <c r="I1565" t="str">
        <f>VLOOKUP(RawData!H1565,PadCountry[],2)</f>
        <v>Russia</v>
      </c>
      <c r="J1565" t="str">
        <f>VLOOKUP(I1565,CountryGeoLoc[],3)</f>
        <v>61.52401</v>
      </c>
      <c r="K1565" t="str">
        <f>VLOOKUP(I1565,CountryGeoLoc[],4)</f>
        <v>105.318756</v>
      </c>
    </row>
    <row r="1566" spans="1:11" x14ac:dyDescent="0.3">
      <c r="A1566" t="s">
        <v>4835</v>
      </c>
      <c r="B1566" t="s">
        <v>8</v>
      </c>
      <c r="C1566" t="s">
        <v>9</v>
      </c>
      <c r="D1566" t="s">
        <v>995</v>
      </c>
      <c r="E1566" t="s">
        <v>4836</v>
      </c>
      <c r="F1566" t="s">
        <v>4837</v>
      </c>
      <c r="G1566" s="2" t="str">
        <f t="shared" si="24"/>
        <v>1973</v>
      </c>
      <c r="H1566" t="s">
        <v>1882</v>
      </c>
      <c r="I1566" t="str">
        <f>VLOOKUP(RawData!H1566,PadCountry[],2)</f>
        <v>Russia</v>
      </c>
      <c r="J1566" t="str">
        <f>VLOOKUP(I1566,CountryGeoLoc[],3)</f>
        <v>61.52401</v>
      </c>
      <c r="K1566" t="str">
        <f>VLOOKUP(I1566,CountryGeoLoc[],4)</f>
        <v>105.318756</v>
      </c>
    </row>
    <row r="1567" spans="1:11" x14ac:dyDescent="0.3">
      <c r="A1567" t="s">
        <v>4838</v>
      </c>
      <c r="B1567" t="s">
        <v>8</v>
      </c>
      <c r="C1567" t="s">
        <v>9</v>
      </c>
      <c r="D1567" t="s">
        <v>995</v>
      </c>
      <c r="E1567" t="s">
        <v>4839</v>
      </c>
      <c r="F1567" t="s">
        <v>4840</v>
      </c>
      <c r="G1567" s="2" t="str">
        <f t="shared" si="24"/>
        <v>1973</v>
      </c>
      <c r="H1567" t="s">
        <v>1882</v>
      </c>
      <c r="I1567" t="str">
        <f>VLOOKUP(RawData!H1567,PadCountry[],2)</f>
        <v>Russia</v>
      </c>
      <c r="J1567" t="str">
        <f>VLOOKUP(I1567,CountryGeoLoc[],3)</f>
        <v>61.52401</v>
      </c>
      <c r="K1567" t="str">
        <f>VLOOKUP(I1567,CountryGeoLoc[],4)</f>
        <v>105.318756</v>
      </c>
    </row>
    <row r="1568" spans="1:11" x14ac:dyDescent="0.3">
      <c r="A1568" t="s">
        <v>4841</v>
      </c>
      <c r="B1568" t="s">
        <v>8</v>
      </c>
      <c r="C1568" t="s">
        <v>9</v>
      </c>
      <c r="D1568" t="s">
        <v>995</v>
      </c>
      <c r="E1568" t="s">
        <v>4842</v>
      </c>
      <c r="F1568" t="s">
        <v>4843</v>
      </c>
      <c r="G1568" s="2" t="str">
        <f t="shared" si="24"/>
        <v>1973</v>
      </c>
      <c r="H1568" t="s">
        <v>1882</v>
      </c>
      <c r="I1568" t="str">
        <f>VLOOKUP(RawData!H1568,PadCountry[],2)</f>
        <v>Russia</v>
      </c>
      <c r="J1568" t="str">
        <f>VLOOKUP(I1568,CountryGeoLoc[],3)</f>
        <v>61.52401</v>
      </c>
      <c r="K1568" t="str">
        <f>VLOOKUP(I1568,CountryGeoLoc[],4)</f>
        <v>105.318756</v>
      </c>
    </row>
    <row r="1569" spans="1:11" x14ac:dyDescent="0.3">
      <c r="A1569" t="s">
        <v>4844</v>
      </c>
      <c r="B1569" t="s">
        <v>8</v>
      </c>
      <c r="C1569" t="s">
        <v>9</v>
      </c>
      <c r="D1569" t="s">
        <v>995</v>
      </c>
      <c r="E1569" t="s">
        <v>4845</v>
      </c>
      <c r="F1569" t="s">
        <v>4846</v>
      </c>
      <c r="G1569" s="2" t="str">
        <f t="shared" si="24"/>
        <v>1973</v>
      </c>
      <c r="H1569" t="s">
        <v>13</v>
      </c>
      <c r="I1569" t="str">
        <f>VLOOKUP(RawData!H1569,PadCountry[],2)</f>
        <v>Kazakhstan</v>
      </c>
      <c r="J1569" t="str">
        <f>VLOOKUP(I1569,CountryGeoLoc[],3)</f>
        <v>48.019573</v>
      </c>
      <c r="K1569" t="str">
        <f>VLOOKUP(I1569,CountryGeoLoc[],4)</f>
        <v>66.923684</v>
      </c>
    </row>
    <row r="1570" spans="1:11" x14ac:dyDescent="0.3">
      <c r="A1570" t="s">
        <v>4847</v>
      </c>
      <c r="B1570" t="s">
        <v>8</v>
      </c>
      <c r="C1570" t="s">
        <v>9</v>
      </c>
      <c r="D1570" t="s">
        <v>995</v>
      </c>
      <c r="E1570" t="s">
        <v>4848</v>
      </c>
      <c r="F1570" t="s">
        <v>4849</v>
      </c>
      <c r="G1570" s="2" t="str">
        <f t="shared" si="24"/>
        <v>1973</v>
      </c>
      <c r="H1570" t="s">
        <v>3442</v>
      </c>
      <c r="I1570" t="str">
        <f>VLOOKUP(RawData!H1570,PadCountry[],2)</f>
        <v>Russia</v>
      </c>
      <c r="J1570" t="str">
        <f>VLOOKUP(I1570,CountryGeoLoc[],3)</f>
        <v>61.52401</v>
      </c>
      <c r="K1570" t="str">
        <f>VLOOKUP(I1570,CountryGeoLoc[],4)</f>
        <v>105.318756</v>
      </c>
    </row>
    <row r="1571" spans="1:11" x14ac:dyDescent="0.3">
      <c r="A1571" t="s">
        <v>4850</v>
      </c>
      <c r="B1571" t="s">
        <v>8</v>
      </c>
      <c r="C1571" t="s">
        <v>9</v>
      </c>
      <c r="D1571" t="s">
        <v>1695</v>
      </c>
      <c r="E1571" t="s">
        <v>4851</v>
      </c>
      <c r="F1571" t="s">
        <v>4852</v>
      </c>
      <c r="G1571" s="2" t="str">
        <f t="shared" si="24"/>
        <v>1973</v>
      </c>
      <c r="H1571" t="s">
        <v>2313</v>
      </c>
      <c r="I1571" t="str">
        <f>VLOOKUP(RawData!H1571,PadCountry[],2)</f>
        <v>Russia</v>
      </c>
      <c r="J1571" t="str">
        <f>VLOOKUP(I1571,CountryGeoLoc[],3)</f>
        <v>61.52401</v>
      </c>
      <c r="K1571" t="str">
        <f>VLOOKUP(I1571,CountryGeoLoc[],4)</f>
        <v>105.318756</v>
      </c>
    </row>
    <row r="1572" spans="1:11" x14ac:dyDescent="0.3">
      <c r="A1572" t="s">
        <v>4853</v>
      </c>
      <c r="B1572" t="s">
        <v>8</v>
      </c>
      <c r="C1572" t="s">
        <v>9</v>
      </c>
      <c r="D1572" t="s">
        <v>1670</v>
      </c>
      <c r="E1572" t="s">
        <v>4854</v>
      </c>
      <c r="F1572" t="s">
        <v>4855</v>
      </c>
      <c r="G1572" s="2" t="str">
        <f t="shared" si="24"/>
        <v>1973</v>
      </c>
      <c r="H1572" t="s">
        <v>1882</v>
      </c>
      <c r="I1572" t="str">
        <f>VLOOKUP(RawData!H1572,PadCountry[],2)</f>
        <v>Russia</v>
      </c>
      <c r="J1572" t="str">
        <f>VLOOKUP(I1572,CountryGeoLoc[],3)</f>
        <v>61.52401</v>
      </c>
      <c r="K1572" t="str">
        <f>VLOOKUP(I1572,CountryGeoLoc[],4)</f>
        <v>105.318756</v>
      </c>
    </row>
    <row r="1573" spans="1:11" x14ac:dyDescent="0.3">
      <c r="A1573" t="s">
        <v>4856</v>
      </c>
      <c r="B1573" t="s">
        <v>8</v>
      </c>
      <c r="C1573" t="s">
        <v>9</v>
      </c>
      <c r="D1573" t="s">
        <v>995</v>
      </c>
      <c r="E1573" t="s">
        <v>4857</v>
      </c>
      <c r="F1573" t="s">
        <v>4858</v>
      </c>
      <c r="G1573" s="2" t="str">
        <f t="shared" si="24"/>
        <v>1973</v>
      </c>
      <c r="H1573" t="s">
        <v>3442</v>
      </c>
      <c r="I1573" t="str">
        <f>VLOOKUP(RawData!H1573,PadCountry[],2)</f>
        <v>Russia</v>
      </c>
      <c r="J1573" t="str">
        <f>VLOOKUP(I1573,CountryGeoLoc[],3)</f>
        <v>61.52401</v>
      </c>
      <c r="K1573" t="str">
        <f>VLOOKUP(I1573,CountryGeoLoc[],4)</f>
        <v>105.318756</v>
      </c>
    </row>
    <row r="1574" spans="1:11" x14ac:dyDescent="0.3">
      <c r="A1574" t="s">
        <v>4859</v>
      </c>
      <c r="B1574" t="s">
        <v>8</v>
      </c>
      <c r="C1574" t="s">
        <v>117</v>
      </c>
      <c r="D1574" t="s">
        <v>4492</v>
      </c>
      <c r="E1574" t="s">
        <v>4860</v>
      </c>
      <c r="F1574" t="s">
        <v>4861</v>
      </c>
      <c r="G1574" s="2" t="str">
        <f t="shared" si="24"/>
        <v>1973</v>
      </c>
      <c r="H1574" t="s">
        <v>229</v>
      </c>
      <c r="I1574" t="str">
        <f>VLOOKUP(RawData!H1574,PadCountry[],2)</f>
        <v>United States</v>
      </c>
      <c r="J1574" t="str">
        <f>VLOOKUP(I1574,CountryGeoLoc[],3)</f>
        <v>37.09024</v>
      </c>
      <c r="K1574" t="str">
        <f>VLOOKUP(I1574,CountryGeoLoc[],4)</f>
        <v>-95.712891</v>
      </c>
    </row>
    <row r="1575" spans="1:11" x14ac:dyDescent="0.3">
      <c r="A1575" t="s">
        <v>4862</v>
      </c>
      <c r="B1575" t="s">
        <v>8</v>
      </c>
      <c r="C1575" t="s">
        <v>9</v>
      </c>
      <c r="D1575" t="s">
        <v>995</v>
      </c>
      <c r="E1575" t="s">
        <v>4863</v>
      </c>
      <c r="F1575" t="s">
        <v>4864</v>
      </c>
      <c r="G1575" s="2" t="str">
        <f t="shared" si="24"/>
        <v>1973</v>
      </c>
      <c r="H1575" t="s">
        <v>1882</v>
      </c>
      <c r="I1575" t="str">
        <f>VLOOKUP(RawData!H1575,PadCountry[],2)</f>
        <v>Russia</v>
      </c>
      <c r="J1575" t="str">
        <f>VLOOKUP(I1575,CountryGeoLoc[],3)</f>
        <v>61.52401</v>
      </c>
      <c r="K1575" t="str">
        <f>VLOOKUP(I1575,CountryGeoLoc[],4)</f>
        <v>105.318756</v>
      </c>
    </row>
    <row r="1576" spans="1:11" x14ac:dyDescent="0.3">
      <c r="A1576" t="s">
        <v>4865</v>
      </c>
      <c r="B1576" t="s">
        <v>8</v>
      </c>
      <c r="C1576" t="s">
        <v>9</v>
      </c>
      <c r="D1576" t="s">
        <v>1243</v>
      </c>
      <c r="E1576" t="s">
        <v>4866</v>
      </c>
      <c r="F1576" t="s">
        <v>4867</v>
      </c>
      <c r="G1576" s="2" t="str">
        <f t="shared" si="24"/>
        <v>1973</v>
      </c>
      <c r="H1576" t="s">
        <v>3442</v>
      </c>
      <c r="I1576" t="str">
        <f>VLOOKUP(RawData!H1576,PadCountry[],2)</f>
        <v>Russia</v>
      </c>
      <c r="J1576" t="str">
        <f>VLOOKUP(I1576,CountryGeoLoc[],3)</f>
        <v>61.52401</v>
      </c>
      <c r="K1576" t="str">
        <f>VLOOKUP(I1576,CountryGeoLoc[],4)</f>
        <v>105.318756</v>
      </c>
    </row>
    <row r="1577" spans="1:11" x14ac:dyDescent="0.3">
      <c r="A1577" t="s">
        <v>4868</v>
      </c>
      <c r="B1577" t="s">
        <v>8</v>
      </c>
      <c r="C1577" t="s">
        <v>117</v>
      </c>
      <c r="D1577" t="s">
        <v>4869</v>
      </c>
      <c r="E1577" t="s">
        <v>4870</v>
      </c>
      <c r="F1577" t="s">
        <v>4871</v>
      </c>
      <c r="G1577" s="2" t="str">
        <f t="shared" si="24"/>
        <v>1973</v>
      </c>
      <c r="H1577" t="s">
        <v>573</v>
      </c>
      <c r="I1577" t="str">
        <f>VLOOKUP(RawData!H1577,PadCountry[],2)</f>
        <v>United States</v>
      </c>
      <c r="J1577" t="str">
        <f>VLOOKUP(I1577,CountryGeoLoc[],3)</f>
        <v>37.09024</v>
      </c>
      <c r="K1577" t="str">
        <f>VLOOKUP(I1577,CountryGeoLoc[],4)</f>
        <v>-95.712891</v>
      </c>
    </row>
    <row r="1578" spans="1:11" x14ac:dyDescent="0.3">
      <c r="A1578" t="s">
        <v>4872</v>
      </c>
      <c r="B1578" t="s">
        <v>8</v>
      </c>
      <c r="C1578" t="s">
        <v>9</v>
      </c>
      <c r="D1578" t="s">
        <v>2391</v>
      </c>
      <c r="E1578" t="s">
        <v>4873</v>
      </c>
      <c r="F1578" t="s">
        <v>4874</v>
      </c>
      <c r="G1578" s="2" t="str">
        <f t="shared" si="24"/>
        <v>1973</v>
      </c>
      <c r="H1578" t="s">
        <v>2394</v>
      </c>
      <c r="I1578" t="str">
        <f>VLOOKUP(RawData!H1578,PadCountry[],2)</f>
        <v>Russia</v>
      </c>
      <c r="J1578" t="str">
        <f>VLOOKUP(I1578,CountryGeoLoc[],3)</f>
        <v>61.52401</v>
      </c>
      <c r="K1578" t="str">
        <f>VLOOKUP(I1578,CountryGeoLoc[],4)</f>
        <v>105.318756</v>
      </c>
    </row>
    <row r="1579" spans="1:11" x14ac:dyDescent="0.3">
      <c r="A1579" t="s">
        <v>4875</v>
      </c>
      <c r="B1579" t="s">
        <v>8</v>
      </c>
      <c r="C1579" t="s">
        <v>9</v>
      </c>
      <c r="D1579" t="s">
        <v>4695</v>
      </c>
      <c r="E1579" t="s">
        <v>4876</v>
      </c>
      <c r="F1579" t="s">
        <v>4877</v>
      </c>
      <c r="G1579" s="2" t="str">
        <f t="shared" si="24"/>
        <v>1973</v>
      </c>
      <c r="H1579" t="s">
        <v>3892</v>
      </c>
      <c r="I1579" t="str">
        <f>VLOOKUP(RawData!H1579,PadCountry[],2)</f>
        <v>Russia</v>
      </c>
      <c r="J1579" t="str">
        <f>VLOOKUP(I1579,CountryGeoLoc[],3)</f>
        <v>61.52401</v>
      </c>
      <c r="K1579" t="str">
        <f>VLOOKUP(I1579,CountryGeoLoc[],4)</f>
        <v>105.318756</v>
      </c>
    </row>
    <row r="1580" spans="1:11" x14ac:dyDescent="0.3">
      <c r="A1580" t="s">
        <v>4878</v>
      </c>
      <c r="B1580" t="s">
        <v>8</v>
      </c>
      <c r="C1580" t="s">
        <v>9</v>
      </c>
      <c r="D1580" t="s">
        <v>1670</v>
      </c>
      <c r="E1580" t="s">
        <v>4879</v>
      </c>
      <c r="F1580" t="s">
        <v>4880</v>
      </c>
      <c r="G1580" s="2" t="str">
        <f t="shared" si="24"/>
        <v>1973</v>
      </c>
      <c r="H1580" t="s">
        <v>1882</v>
      </c>
      <c r="I1580" t="str">
        <f>VLOOKUP(RawData!H1580,PadCountry[],2)</f>
        <v>Russia</v>
      </c>
      <c r="J1580" t="str">
        <f>VLOOKUP(I1580,CountryGeoLoc[],3)</f>
        <v>61.52401</v>
      </c>
      <c r="K1580" t="str">
        <f>VLOOKUP(I1580,CountryGeoLoc[],4)</f>
        <v>105.318756</v>
      </c>
    </row>
    <row r="1581" spans="1:11" x14ac:dyDescent="0.3">
      <c r="A1581" t="s">
        <v>4881</v>
      </c>
      <c r="B1581" t="s">
        <v>8</v>
      </c>
      <c r="C1581" t="s">
        <v>117</v>
      </c>
      <c r="D1581" t="s">
        <v>4658</v>
      </c>
      <c r="E1581" t="s">
        <v>4882</v>
      </c>
      <c r="F1581" t="s">
        <v>4883</v>
      </c>
      <c r="G1581" s="2" t="str">
        <f t="shared" si="24"/>
        <v>1973</v>
      </c>
      <c r="H1581" t="s">
        <v>1623</v>
      </c>
      <c r="I1581" t="str">
        <f>VLOOKUP(RawData!H1581,PadCountry[],2)</f>
        <v>United States</v>
      </c>
      <c r="J1581" t="str">
        <f>VLOOKUP(I1581,CountryGeoLoc[],3)</f>
        <v>37.09024</v>
      </c>
      <c r="K1581" t="str">
        <f>VLOOKUP(I1581,CountryGeoLoc[],4)</f>
        <v>-95.712891</v>
      </c>
    </row>
    <row r="1582" spans="1:11" x14ac:dyDescent="0.3">
      <c r="A1582" t="s">
        <v>4884</v>
      </c>
      <c r="B1582" t="s">
        <v>8</v>
      </c>
      <c r="C1582" t="s">
        <v>117</v>
      </c>
      <c r="D1582" t="s">
        <v>4521</v>
      </c>
      <c r="E1582" t="s">
        <v>4885</v>
      </c>
      <c r="F1582" t="s">
        <v>4886</v>
      </c>
      <c r="G1582" s="2" t="str">
        <f t="shared" si="24"/>
        <v>1973</v>
      </c>
      <c r="H1582" t="s">
        <v>682</v>
      </c>
      <c r="I1582" t="str">
        <f>VLOOKUP(RawData!H1582,PadCountry[],2)</f>
        <v>United States</v>
      </c>
      <c r="J1582" t="str">
        <f>VLOOKUP(I1582,CountryGeoLoc[],3)</f>
        <v>37.09024</v>
      </c>
      <c r="K1582" t="str">
        <f>VLOOKUP(I1582,CountryGeoLoc[],4)</f>
        <v>-95.712891</v>
      </c>
    </row>
    <row r="1583" spans="1:11" x14ac:dyDescent="0.3">
      <c r="A1583" t="s">
        <v>4887</v>
      </c>
      <c r="B1583" t="s">
        <v>8</v>
      </c>
      <c r="C1583" t="s">
        <v>9</v>
      </c>
      <c r="D1583" t="s">
        <v>995</v>
      </c>
      <c r="E1583" t="s">
        <v>4888</v>
      </c>
      <c r="F1583" t="s">
        <v>4889</v>
      </c>
      <c r="G1583" s="2" t="str">
        <f t="shared" si="24"/>
        <v>1973</v>
      </c>
      <c r="H1583" t="s">
        <v>3442</v>
      </c>
      <c r="I1583" t="str">
        <f>VLOOKUP(RawData!H1583,PadCountry[],2)</f>
        <v>Russia</v>
      </c>
      <c r="J1583" t="str">
        <f>VLOOKUP(I1583,CountryGeoLoc[],3)</f>
        <v>61.52401</v>
      </c>
      <c r="K1583" t="str">
        <f>VLOOKUP(I1583,CountryGeoLoc[],4)</f>
        <v>105.318756</v>
      </c>
    </row>
    <row r="1584" spans="1:11" x14ac:dyDescent="0.3">
      <c r="A1584" t="s">
        <v>4890</v>
      </c>
      <c r="B1584" t="s">
        <v>8</v>
      </c>
      <c r="C1584" t="s">
        <v>117</v>
      </c>
      <c r="D1584" t="s">
        <v>4028</v>
      </c>
      <c r="E1584" t="s">
        <v>4891</v>
      </c>
      <c r="F1584" t="s">
        <v>4892</v>
      </c>
      <c r="G1584" s="2" t="str">
        <f t="shared" si="24"/>
        <v>1973</v>
      </c>
      <c r="H1584" t="s">
        <v>1213</v>
      </c>
      <c r="I1584" t="str">
        <f>VLOOKUP(RawData!H1584,PadCountry[],2)</f>
        <v>United States</v>
      </c>
      <c r="J1584" t="str">
        <f>VLOOKUP(I1584,CountryGeoLoc[],3)</f>
        <v>37.09024</v>
      </c>
      <c r="K1584" t="str">
        <f>VLOOKUP(I1584,CountryGeoLoc[],4)</f>
        <v>-95.712891</v>
      </c>
    </row>
    <row r="1585" spans="1:11" x14ac:dyDescent="0.3">
      <c r="A1585" t="s">
        <v>4893</v>
      </c>
      <c r="B1585" t="s">
        <v>8</v>
      </c>
      <c r="C1585" t="s">
        <v>9</v>
      </c>
      <c r="D1585" t="s">
        <v>1670</v>
      </c>
      <c r="E1585" t="s">
        <v>4894</v>
      </c>
      <c r="F1585" t="s">
        <v>4895</v>
      </c>
      <c r="G1585" s="2" t="str">
        <f t="shared" si="24"/>
        <v>1973</v>
      </c>
      <c r="H1585" t="s">
        <v>13</v>
      </c>
      <c r="I1585" t="str">
        <f>VLOOKUP(RawData!H1585,PadCountry[],2)</f>
        <v>Kazakhstan</v>
      </c>
      <c r="J1585" t="str">
        <f>VLOOKUP(I1585,CountryGeoLoc[],3)</f>
        <v>48.019573</v>
      </c>
      <c r="K1585" t="str">
        <f>VLOOKUP(I1585,CountryGeoLoc[],4)</f>
        <v>66.923684</v>
      </c>
    </row>
    <row r="1586" spans="1:11" x14ac:dyDescent="0.3">
      <c r="A1586" t="s">
        <v>4896</v>
      </c>
      <c r="B1586" t="s">
        <v>8</v>
      </c>
      <c r="C1586" t="s">
        <v>100</v>
      </c>
      <c r="D1586" t="s">
        <v>1861</v>
      </c>
      <c r="E1586" t="s">
        <v>4897</v>
      </c>
      <c r="F1586" t="s">
        <v>4898</v>
      </c>
      <c r="G1586" s="2" t="str">
        <f t="shared" si="24"/>
        <v>1973</v>
      </c>
      <c r="H1586" t="s">
        <v>3233</v>
      </c>
      <c r="I1586" t="str">
        <f>VLOOKUP(RawData!H1586,PadCountry[],2)</f>
        <v>United States</v>
      </c>
      <c r="J1586" t="str">
        <f>VLOOKUP(I1586,CountryGeoLoc[],3)</f>
        <v>37.09024</v>
      </c>
      <c r="K1586" t="str">
        <f>VLOOKUP(I1586,CountryGeoLoc[],4)</f>
        <v>-95.712891</v>
      </c>
    </row>
    <row r="1587" spans="1:11" x14ac:dyDescent="0.3">
      <c r="A1587" t="s">
        <v>4899</v>
      </c>
      <c r="B1587" t="s">
        <v>8</v>
      </c>
      <c r="C1587" t="s">
        <v>9</v>
      </c>
      <c r="D1587" t="s">
        <v>1695</v>
      </c>
      <c r="E1587" t="s">
        <v>4900</v>
      </c>
      <c r="F1587" t="s">
        <v>4901</v>
      </c>
      <c r="G1587" s="2" t="str">
        <f t="shared" si="24"/>
        <v>1973</v>
      </c>
      <c r="H1587" t="s">
        <v>2313</v>
      </c>
      <c r="I1587" t="str">
        <f>VLOOKUP(RawData!H1587,PadCountry[],2)</f>
        <v>Russia</v>
      </c>
      <c r="J1587" t="str">
        <f>VLOOKUP(I1587,CountryGeoLoc[],3)</f>
        <v>61.52401</v>
      </c>
      <c r="K1587" t="str">
        <f>VLOOKUP(I1587,CountryGeoLoc[],4)</f>
        <v>105.318756</v>
      </c>
    </row>
    <row r="1588" spans="1:11" x14ac:dyDescent="0.3">
      <c r="A1588" t="s">
        <v>4902</v>
      </c>
      <c r="B1588" t="s">
        <v>8</v>
      </c>
      <c r="C1588" t="s">
        <v>9</v>
      </c>
      <c r="D1588" t="s">
        <v>995</v>
      </c>
      <c r="E1588" t="s">
        <v>4903</v>
      </c>
      <c r="F1588" t="s">
        <v>4904</v>
      </c>
      <c r="G1588" s="2" t="str">
        <f t="shared" si="24"/>
        <v>1973</v>
      </c>
      <c r="H1588" t="s">
        <v>13</v>
      </c>
      <c r="I1588" t="str">
        <f>VLOOKUP(RawData!H1588,PadCountry[],2)</f>
        <v>Kazakhstan</v>
      </c>
      <c r="J1588" t="str">
        <f>VLOOKUP(I1588,CountryGeoLoc[],3)</f>
        <v>48.019573</v>
      </c>
      <c r="K1588" t="str">
        <f>VLOOKUP(I1588,CountryGeoLoc[],4)</f>
        <v>66.923684</v>
      </c>
    </row>
    <row r="1589" spans="1:11" x14ac:dyDescent="0.3">
      <c r="A1589" t="s">
        <v>4905</v>
      </c>
      <c r="B1589" t="s">
        <v>8</v>
      </c>
      <c r="C1589" t="s">
        <v>9</v>
      </c>
      <c r="D1589" t="s">
        <v>2391</v>
      </c>
      <c r="E1589" t="s">
        <v>4906</v>
      </c>
      <c r="F1589" t="s">
        <v>4907</v>
      </c>
      <c r="G1589" s="2" t="str">
        <f t="shared" si="24"/>
        <v>1973</v>
      </c>
      <c r="H1589" t="s">
        <v>2394</v>
      </c>
      <c r="I1589" t="str">
        <f>VLOOKUP(RawData!H1589,PadCountry[],2)</f>
        <v>Russia</v>
      </c>
      <c r="J1589" t="str">
        <f>VLOOKUP(I1589,CountryGeoLoc[],3)</f>
        <v>61.52401</v>
      </c>
      <c r="K1589" t="str">
        <f>VLOOKUP(I1589,CountryGeoLoc[],4)</f>
        <v>105.318756</v>
      </c>
    </row>
    <row r="1590" spans="1:11" x14ac:dyDescent="0.3">
      <c r="A1590" t="s">
        <v>4908</v>
      </c>
      <c r="B1590" t="s">
        <v>8</v>
      </c>
      <c r="C1590" t="s">
        <v>9</v>
      </c>
      <c r="D1590" t="s">
        <v>1695</v>
      </c>
      <c r="E1590" t="s">
        <v>4909</v>
      </c>
      <c r="F1590" t="s">
        <v>4910</v>
      </c>
      <c r="G1590" s="2" t="str">
        <f t="shared" si="24"/>
        <v>1973</v>
      </c>
      <c r="H1590" t="s">
        <v>2313</v>
      </c>
      <c r="I1590" t="str">
        <f>VLOOKUP(RawData!H1590,PadCountry[],2)</f>
        <v>Russia</v>
      </c>
      <c r="J1590" t="str">
        <f>VLOOKUP(I1590,CountryGeoLoc[],3)</f>
        <v>61.52401</v>
      </c>
      <c r="K1590" t="str">
        <f>VLOOKUP(I1590,CountryGeoLoc[],4)</f>
        <v>105.318756</v>
      </c>
    </row>
    <row r="1591" spans="1:11" x14ac:dyDescent="0.3">
      <c r="A1591" t="s">
        <v>4911</v>
      </c>
      <c r="B1591" t="s">
        <v>8</v>
      </c>
      <c r="C1591" t="s">
        <v>9</v>
      </c>
      <c r="D1591" t="s">
        <v>995</v>
      </c>
      <c r="E1591" t="s">
        <v>4912</v>
      </c>
      <c r="F1591" t="s">
        <v>4913</v>
      </c>
      <c r="G1591" s="2" t="str">
        <f t="shared" si="24"/>
        <v>1973</v>
      </c>
      <c r="H1591" t="s">
        <v>3442</v>
      </c>
      <c r="I1591" t="str">
        <f>VLOOKUP(RawData!H1591,PadCountry[],2)</f>
        <v>Russia</v>
      </c>
      <c r="J1591" t="str">
        <f>VLOOKUP(I1591,CountryGeoLoc[],3)</f>
        <v>61.52401</v>
      </c>
      <c r="K1591" t="str">
        <f>VLOOKUP(I1591,CountryGeoLoc[],4)</f>
        <v>105.318756</v>
      </c>
    </row>
    <row r="1592" spans="1:11" x14ac:dyDescent="0.3">
      <c r="A1592" t="s">
        <v>4914</v>
      </c>
      <c r="B1592" t="s">
        <v>8</v>
      </c>
      <c r="C1592" t="s">
        <v>9</v>
      </c>
      <c r="D1592" t="s">
        <v>2191</v>
      </c>
      <c r="E1592" t="s">
        <v>357</v>
      </c>
      <c r="F1592" t="s">
        <v>4915</v>
      </c>
      <c r="G1592" s="2" t="str">
        <f t="shared" si="24"/>
        <v>1973</v>
      </c>
      <c r="H1592" t="s">
        <v>13</v>
      </c>
      <c r="I1592" t="str">
        <f>VLOOKUP(RawData!H1592,PadCountry[],2)</f>
        <v>Kazakhstan</v>
      </c>
      <c r="J1592" t="str">
        <f>VLOOKUP(I1592,CountryGeoLoc[],3)</f>
        <v>48.019573</v>
      </c>
      <c r="K1592" t="str">
        <f>VLOOKUP(I1592,CountryGeoLoc[],4)</f>
        <v>66.923684</v>
      </c>
    </row>
    <row r="1593" spans="1:11" x14ac:dyDescent="0.3">
      <c r="A1593" t="s">
        <v>4916</v>
      </c>
      <c r="B1593" t="s">
        <v>8</v>
      </c>
      <c r="C1593" t="s">
        <v>9</v>
      </c>
      <c r="D1593" t="s">
        <v>1670</v>
      </c>
      <c r="E1593" t="s">
        <v>4917</v>
      </c>
      <c r="F1593" t="s">
        <v>4918</v>
      </c>
      <c r="G1593" s="2" t="str">
        <f t="shared" si="24"/>
        <v>1973</v>
      </c>
      <c r="H1593" t="s">
        <v>1882</v>
      </c>
      <c r="I1593" t="str">
        <f>VLOOKUP(RawData!H1593,PadCountry[],2)</f>
        <v>Russia</v>
      </c>
      <c r="J1593" t="str">
        <f>VLOOKUP(I1593,CountryGeoLoc[],3)</f>
        <v>61.52401</v>
      </c>
      <c r="K1593" t="str">
        <f>VLOOKUP(I1593,CountryGeoLoc[],4)</f>
        <v>105.318756</v>
      </c>
    </row>
    <row r="1594" spans="1:11" x14ac:dyDescent="0.3">
      <c r="A1594" t="s">
        <v>4919</v>
      </c>
      <c r="B1594" t="s">
        <v>8</v>
      </c>
      <c r="C1594" t="s">
        <v>9</v>
      </c>
      <c r="D1594" t="s">
        <v>2391</v>
      </c>
      <c r="E1594" t="s">
        <v>4920</v>
      </c>
      <c r="F1594" t="s">
        <v>4921</v>
      </c>
      <c r="G1594" s="2" t="str">
        <f t="shared" si="24"/>
        <v>1973</v>
      </c>
      <c r="H1594" t="s">
        <v>2394</v>
      </c>
      <c r="I1594" t="str">
        <f>VLOOKUP(RawData!H1594,PadCountry[],2)</f>
        <v>Russia</v>
      </c>
      <c r="J1594" t="str">
        <f>VLOOKUP(I1594,CountryGeoLoc[],3)</f>
        <v>61.52401</v>
      </c>
      <c r="K1594" t="str">
        <f>VLOOKUP(I1594,CountryGeoLoc[],4)</f>
        <v>105.318756</v>
      </c>
    </row>
    <row r="1595" spans="1:11" x14ac:dyDescent="0.3">
      <c r="A1595" t="s">
        <v>4922</v>
      </c>
      <c r="B1595" t="s">
        <v>8</v>
      </c>
      <c r="C1595" t="s">
        <v>9</v>
      </c>
      <c r="D1595" t="s">
        <v>1695</v>
      </c>
      <c r="E1595" t="s">
        <v>4923</v>
      </c>
      <c r="F1595" t="s">
        <v>4924</v>
      </c>
      <c r="G1595" s="2" t="str">
        <f t="shared" si="24"/>
        <v>1973</v>
      </c>
      <c r="H1595" t="s">
        <v>2313</v>
      </c>
      <c r="I1595" t="str">
        <f>VLOOKUP(RawData!H1595,PadCountry[],2)</f>
        <v>Russia</v>
      </c>
      <c r="J1595" t="str">
        <f>VLOOKUP(I1595,CountryGeoLoc[],3)</f>
        <v>61.52401</v>
      </c>
      <c r="K1595" t="str">
        <f>VLOOKUP(I1595,CountryGeoLoc[],4)</f>
        <v>105.318756</v>
      </c>
    </row>
    <row r="1596" spans="1:11" x14ac:dyDescent="0.3">
      <c r="A1596" t="s">
        <v>4925</v>
      </c>
      <c r="B1596" t="s">
        <v>8</v>
      </c>
      <c r="C1596" t="s">
        <v>117</v>
      </c>
      <c r="D1596" t="s">
        <v>1552</v>
      </c>
      <c r="E1596" t="s">
        <v>4926</v>
      </c>
      <c r="F1596" t="s">
        <v>4927</v>
      </c>
      <c r="G1596" s="2" t="str">
        <f t="shared" si="24"/>
        <v>1973</v>
      </c>
      <c r="H1596" t="s">
        <v>1555</v>
      </c>
      <c r="I1596" t="str">
        <f>VLOOKUP(RawData!H1596,PadCountry[],2)</f>
        <v>United States</v>
      </c>
      <c r="J1596" t="str">
        <f>VLOOKUP(I1596,CountryGeoLoc[],3)</f>
        <v>37.09024</v>
      </c>
      <c r="K1596" t="str">
        <f>VLOOKUP(I1596,CountryGeoLoc[],4)</f>
        <v>-95.712891</v>
      </c>
    </row>
    <row r="1597" spans="1:11" x14ac:dyDescent="0.3">
      <c r="A1597" t="s">
        <v>4928</v>
      </c>
      <c r="B1597" t="s">
        <v>8</v>
      </c>
      <c r="C1597" t="s">
        <v>117</v>
      </c>
      <c r="D1597" t="s">
        <v>4929</v>
      </c>
      <c r="E1597" t="s">
        <v>4930</v>
      </c>
      <c r="F1597" t="s">
        <v>4931</v>
      </c>
      <c r="G1597" s="2" t="str">
        <f t="shared" si="24"/>
        <v>1973</v>
      </c>
      <c r="H1597" t="s">
        <v>682</v>
      </c>
      <c r="I1597" t="str">
        <f>VLOOKUP(RawData!H1597,PadCountry[],2)</f>
        <v>United States</v>
      </c>
      <c r="J1597" t="str">
        <f>VLOOKUP(I1597,CountryGeoLoc[],3)</f>
        <v>37.09024</v>
      </c>
      <c r="K1597" t="str">
        <f>VLOOKUP(I1597,CountryGeoLoc[],4)</f>
        <v>-95.712891</v>
      </c>
    </row>
    <row r="1598" spans="1:11" x14ac:dyDescent="0.3">
      <c r="A1598" t="s">
        <v>4932</v>
      </c>
      <c r="B1598" t="s">
        <v>8</v>
      </c>
      <c r="C1598" t="s">
        <v>9</v>
      </c>
      <c r="D1598" t="s">
        <v>4250</v>
      </c>
      <c r="E1598" t="s">
        <v>4933</v>
      </c>
      <c r="F1598" t="s">
        <v>4934</v>
      </c>
      <c r="G1598" s="2" t="str">
        <f t="shared" si="24"/>
        <v>1973</v>
      </c>
      <c r="H1598" t="s">
        <v>1882</v>
      </c>
      <c r="I1598" t="str">
        <f>VLOOKUP(RawData!H1598,PadCountry[],2)</f>
        <v>Russia</v>
      </c>
      <c r="J1598" t="str">
        <f>VLOOKUP(I1598,CountryGeoLoc[],3)</f>
        <v>61.52401</v>
      </c>
      <c r="K1598" t="str">
        <f>VLOOKUP(I1598,CountryGeoLoc[],4)</f>
        <v>105.318756</v>
      </c>
    </row>
    <row r="1599" spans="1:11" x14ac:dyDescent="0.3">
      <c r="A1599" t="s">
        <v>4935</v>
      </c>
      <c r="B1599" t="s">
        <v>8</v>
      </c>
      <c r="C1599" t="s">
        <v>9</v>
      </c>
      <c r="D1599" t="s">
        <v>2191</v>
      </c>
      <c r="E1599" t="s">
        <v>4936</v>
      </c>
      <c r="F1599" t="s">
        <v>4937</v>
      </c>
      <c r="G1599" s="2" t="str">
        <f t="shared" si="24"/>
        <v>1973</v>
      </c>
      <c r="H1599" t="s">
        <v>13</v>
      </c>
      <c r="I1599" t="str">
        <f>VLOOKUP(RawData!H1599,PadCountry[],2)</f>
        <v>Kazakhstan</v>
      </c>
      <c r="J1599" t="str">
        <f>VLOOKUP(I1599,CountryGeoLoc[],3)</f>
        <v>48.019573</v>
      </c>
      <c r="K1599" t="str">
        <f>VLOOKUP(I1599,CountryGeoLoc[],4)</f>
        <v>66.923684</v>
      </c>
    </row>
    <row r="1600" spans="1:11" x14ac:dyDescent="0.3">
      <c r="A1600" t="s">
        <v>4938</v>
      </c>
      <c r="B1600" t="s">
        <v>8</v>
      </c>
      <c r="C1600" t="s">
        <v>9</v>
      </c>
      <c r="D1600" t="s">
        <v>2391</v>
      </c>
      <c r="E1600" t="s">
        <v>4939</v>
      </c>
      <c r="F1600" t="s">
        <v>4940</v>
      </c>
      <c r="G1600" s="2" t="str">
        <f t="shared" si="24"/>
        <v>1973</v>
      </c>
      <c r="H1600" t="s">
        <v>2394</v>
      </c>
      <c r="I1600" t="str">
        <f>VLOOKUP(RawData!H1600,PadCountry[],2)</f>
        <v>Russia</v>
      </c>
      <c r="J1600" t="str">
        <f>VLOOKUP(I1600,CountryGeoLoc[],3)</f>
        <v>61.52401</v>
      </c>
      <c r="K1600" t="str">
        <f>VLOOKUP(I1600,CountryGeoLoc[],4)</f>
        <v>105.318756</v>
      </c>
    </row>
    <row r="1601" spans="1:11" x14ac:dyDescent="0.3">
      <c r="A1601" t="s">
        <v>4941</v>
      </c>
      <c r="B1601" t="s">
        <v>8</v>
      </c>
      <c r="C1601" t="s">
        <v>9</v>
      </c>
      <c r="D1601" t="s">
        <v>995</v>
      </c>
      <c r="E1601" t="s">
        <v>4942</v>
      </c>
      <c r="F1601" t="s">
        <v>4943</v>
      </c>
      <c r="G1601" s="2" t="str">
        <f t="shared" si="24"/>
        <v>1973</v>
      </c>
      <c r="H1601" t="s">
        <v>3442</v>
      </c>
      <c r="I1601" t="str">
        <f>VLOOKUP(RawData!H1601,PadCountry[],2)</f>
        <v>Russia</v>
      </c>
      <c r="J1601" t="str">
        <f>VLOOKUP(I1601,CountryGeoLoc[],3)</f>
        <v>61.52401</v>
      </c>
      <c r="K1601" t="str">
        <f>VLOOKUP(I1601,CountryGeoLoc[],4)</f>
        <v>105.318756</v>
      </c>
    </row>
    <row r="1602" spans="1:11" x14ac:dyDescent="0.3">
      <c r="A1602" t="s">
        <v>4944</v>
      </c>
      <c r="B1602" t="s">
        <v>8</v>
      </c>
      <c r="C1602" t="s">
        <v>9</v>
      </c>
      <c r="D1602" t="s">
        <v>1670</v>
      </c>
      <c r="E1602" t="s">
        <v>4945</v>
      </c>
      <c r="F1602" t="s">
        <v>4946</v>
      </c>
      <c r="G1602" s="2" t="str">
        <f t="shared" si="24"/>
        <v>1973</v>
      </c>
      <c r="H1602" t="s">
        <v>1882</v>
      </c>
      <c r="I1602" t="str">
        <f>VLOOKUP(RawData!H1602,PadCountry[],2)</f>
        <v>Russia</v>
      </c>
      <c r="J1602" t="str">
        <f>VLOOKUP(I1602,CountryGeoLoc[],3)</f>
        <v>61.52401</v>
      </c>
      <c r="K1602" t="str">
        <f>VLOOKUP(I1602,CountryGeoLoc[],4)</f>
        <v>105.318756</v>
      </c>
    </row>
    <row r="1603" spans="1:11" x14ac:dyDescent="0.3">
      <c r="A1603" t="s">
        <v>4947</v>
      </c>
      <c r="B1603" t="s">
        <v>8</v>
      </c>
      <c r="C1603" t="s">
        <v>9</v>
      </c>
      <c r="D1603" t="s">
        <v>2391</v>
      </c>
      <c r="E1603" t="s">
        <v>4948</v>
      </c>
      <c r="F1603" t="s">
        <v>4949</v>
      </c>
      <c r="G1603" s="2" t="str">
        <f t="shared" ref="G1603:G1666" si="25">MID(F1603,7,4)</f>
        <v>1973</v>
      </c>
      <c r="H1603" t="s">
        <v>2394</v>
      </c>
      <c r="I1603" t="str">
        <f>VLOOKUP(RawData!H1603,PadCountry[],2)</f>
        <v>Russia</v>
      </c>
      <c r="J1603" t="str">
        <f>VLOOKUP(I1603,CountryGeoLoc[],3)</f>
        <v>61.52401</v>
      </c>
      <c r="K1603" t="str">
        <f>VLOOKUP(I1603,CountryGeoLoc[],4)</f>
        <v>105.318756</v>
      </c>
    </row>
    <row r="1604" spans="1:11" x14ac:dyDescent="0.3">
      <c r="A1604" t="s">
        <v>4950</v>
      </c>
      <c r="B1604" t="s">
        <v>8</v>
      </c>
      <c r="C1604" t="s">
        <v>9</v>
      </c>
      <c r="D1604" t="s">
        <v>3313</v>
      </c>
      <c r="E1604" t="s">
        <v>4951</v>
      </c>
      <c r="F1604" t="s">
        <v>4952</v>
      </c>
      <c r="G1604" s="2" t="str">
        <f t="shared" si="25"/>
        <v>1973</v>
      </c>
      <c r="H1604" t="s">
        <v>2602</v>
      </c>
      <c r="I1604" t="str">
        <f>VLOOKUP(RawData!H1604,PadCountry[],2)</f>
        <v>Kazakhstan</v>
      </c>
      <c r="J1604" t="str">
        <f>VLOOKUP(I1604,CountryGeoLoc[],3)</f>
        <v>48.019573</v>
      </c>
      <c r="K1604" t="str">
        <f>VLOOKUP(I1604,CountryGeoLoc[],4)</f>
        <v>66.923684</v>
      </c>
    </row>
    <row r="1605" spans="1:11" x14ac:dyDescent="0.3">
      <c r="A1605" t="s">
        <v>4953</v>
      </c>
      <c r="B1605" t="s">
        <v>8</v>
      </c>
      <c r="C1605" t="s">
        <v>9</v>
      </c>
      <c r="D1605" t="s">
        <v>2391</v>
      </c>
      <c r="E1605" t="s">
        <v>4954</v>
      </c>
      <c r="F1605" t="s">
        <v>4955</v>
      </c>
      <c r="G1605" s="2" t="str">
        <f t="shared" si="25"/>
        <v>1973</v>
      </c>
      <c r="H1605" t="s">
        <v>2394</v>
      </c>
      <c r="I1605" t="str">
        <f>VLOOKUP(RawData!H1605,PadCountry[],2)</f>
        <v>Russia</v>
      </c>
      <c r="J1605" t="str">
        <f>VLOOKUP(I1605,CountryGeoLoc[],3)</f>
        <v>61.52401</v>
      </c>
      <c r="K1605" t="str">
        <f>VLOOKUP(I1605,CountryGeoLoc[],4)</f>
        <v>105.318756</v>
      </c>
    </row>
    <row r="1606" spans="1:11" x14ac:dyDescent="0.3">
      <c r="A1606" t="s">
        <v>4956</v>
      </c>
      <c r="B1606" t="s">
        <v>8</v>
      </c>
      <c r="C1606" t="s">
        <v>9</v>
      </c>
      <c r="D1606" t="s">
        <v>2391</v>
      </c>
      <c r="E1606" t="s">
        <v>4957</v>
      </c>
      <c r="F1606" t="s">
        <v>4958</v>
      </c>
      <c r="G1606" s="2" t="str">
        <f t="shared" si="25"/>
        <v>1974</v>
      </c>
      <c r="H1606" t="s">
        <v>2394</v>
      </c>
      <c r="I1606" t="str">
        <f>VLOOKUP(RawData!H1606,PadCountry[],2)</f>
        <v>Russia</v>
      </c>
      <c r="J1606" t="str">
        <f>VLOOKUP(I1606,CountryGeoLoc[],3)</f>
        <v>61.52401</v>
      </c>
      <c r="K1606" t="str">
        <f>VLOOKUP(I1606,CountryGeoLoc[],4)</f>
        <v>105.318756</v>
      </c>
    </row>
    <row r="1607" spans="1:11" x14ac:dyDescent="0.3">
      <c r="A1607" t="s">
        <v>4959</v>
      </c>
      <c r="B1607" t="s">
        <v>18</v>
      </c>
      <c r="C1607" t="s">
        <v>117</v>
      </c>
      <c r="D1607" t="s">
        <v>4960</v>
      </c>
      <c r="E1607" t="s">
        <v>4961</v>
      </c>
      <c r="F1607" t="s">
        <v>4962</v>
      </c>
      <c r="G1607" s="2" t="str">
        <f t="shared" si="25"/>
        <v>1974</v>
      </c>
      <c r="H1607" t="s">
        <v>229</v>
      </c>
      <c r="I1607" t="str">
        <f>VLOOKUP(RawData!H1607,PadCountry[],2)</f>
        <v>United States</v>
      </c>
      <c r="J1607" t="str">
        <f>VLOOKUP(I1607,CountryGeoLoc[],3)</f>
        <v>37.09024</v>
      </c>
      <c r="K1607" t="str">
        <f>VLOOKUP(I1607,CountryGeoLoc[],4)</f>
        <v>-95.712891</v>
      </c>
    </row>
    <row r="1608" spans="1:11" x14ac:dyDescent="0.3">
      <c r="A1608" t="s">
        <v>4963</v>
      </c>
      <c r="B1608" t="s">
        <v>8</v>
      </c>
      <c r="C1608" t="s">
        <v>9</v>
      </c>
      <c r="D1608" t="s">
        <v>995</v>
      </c>
      <c r="E1608" t="s">
        <v>4964</v>
      </c>
      <c r="F1608" t="s">
        <v>4965</v>
      </c>
      <c r="G1608" s="2" t="str">
        <f t="shared" si="25"/>
        <v>1974</v>
      </c>
      <c r="H1608" t="s">
        <v>3442</v>
      </c>
      <c r="I1608" t="str">
        <f>VLOOKUP(RawData!H1608,PadCountry[],2)</f>
        <v>Russia</v>
      </c>
      <c r="J1608" t="str">
        <f>VLOOKUP(I1608,CountryGeoLoc[],3)</f>
        <v>61.52401</v>
      </c>
      <c r="K1608" t="str">
        <f>VLOOKUP(I1608,CountryGeoLoc[],4)</f>
        <v>105.318756</v>
      </c>
    </row>
    <row r="1609" spans="1:11" x14ac:dyDescent="0.3">
      <c r="A1609" t="s">
        <v>4966</v>
      </c>
      <c r="B1609" t="s">
        <v>8</v>
      </c>
      <c r="C1609" t="s">
        <v>9</v>
      </c>
      <c r="D1609" t="s">
        <v>995</v>
      </c>
      <c r="E1609" t="s">
        <v>4967</v>
      </c>
      <c r="F1609" t="s">
        <v>4968</v>
      </c>
      <c r="G1609" s="2" t="str">
        <f t="shared" si="25"/>
        <v>1974</v>
      </c>
      <c r="H1609" t="s">
        <v>3442</v>
      </c>
      <c r="I1609" t="str">
        <f>VLOOKUP(RawData!H1609,PadCountry[],2)</f>
        <v>Russia</v>
      </c>
      <c r="J1609" t="str">
        <f>VLOOKUP(I1609,CountryGeoLoc[],3)</f>
        <v>61.52401</v>
      </c>
      <c r="K1609" t="str">
        <f>VLOOKUP(I1609,CountryGeoLoc[],4)</f>
        <v>105.318756</v>
      </c>
    </row>
    <row r="1610" spans="1:11" x14ac:dyDescent="0.3">
      <c r="A1610" t="s">
        <v>4969</v>
      </c>
      <c r="B1610" t="s">
        <v>8</v>
      </c>
      <c r="C1610" t="s">
        <v>9</v>
      </c>
      <c r="D1610" t="s">
        <v>2391</v>
      </c>
      <c r="E1610" t="s">
        <v>4970</v>
      </c>
      <c r="F1610" t="s">
        <v>4971</v>
      </c>
      <c r="G1610" s="2" t="str">
        <f t="shared" si="25"/>
        <v>1974</v>
      </c>
      <c r="H1610" t="s">
        <v>2394</v>
      </c>
      <c r="I1610" t="str">
        <f>VLOOKUP(RawData!H1610,PadCountry[],2)</f>
        <v>Russia</v>
      </c>
      <c r="J1610" t="str">
        <f>VLOOKUP(I1610,CountryGeoLoc[],3)</f>
        <v>61.52401</v>
      </c>
      <c r="K1610" t="str">
        <f>VLOOKUP(I1610,CountryGeoLoc[],4)</f>
        <v>105.318756</v>
      </c>
    </row>
    <row r="1611" spans="1:11" x14ac:dyDescent="0.3">
      <c r="A1611" t="s">
        <v>4972</v>
      </c>
      <c r="B1611" t="s">
        <v>18</v>
      </c>
      <c r="C1611" t="s">
        <v>4973</v>
      </c>
      <c r="D1611" t="s">
        <v>4974</v>
      </c>
      <c r="E1611" t="s">
        <v>4975</v>
      </c>
      <c r="F1611" t="s">
        <v>4976</v>
      </c>
      <c r="G1611" s="2" t="str">
        <f t="shared" si="25"/>
        <v>1974</v>
      </c>
      <c r="H1611" t="s">
        <v>1782</v>
      </c>
      <c r="I1611" t="str">
        <f>VLOOKUP(RawData!H1611,PadCountry[],2)</f>
        <v>United States</v>
      </c>
      <c r="J1611" t="str">
        <f>VLOOKUP(I1611,CountryGeoLoc[],3)</f>
        <v>37.09024</v>
      </c>
      <c r="K1611" t="str">
        <f>VLOOKUP(I1611,CountryGeoLoc[],4)</f>
        <v>-95.712891</v>
      </c>
    </row>
    <row r="1612" spans="1:11" x14ac:dyDescent="0.3">
      <c r="A1612" t="s">
        <v>4977</v>
      </c>
      <c r="B1612" t="s">
        <v>8</v>
      </c>
      <c r="C1612" t="s">
        <v>9</v>
      </c>
      <c r="D1612" t="s">
        <v>995</v>
      </c>
      <c r="E1612" t="s">
        <v>4978</v>
      </c>
      <c r="F1612" t="s">
        <v>4979</v>
      </c>
      <c r="G1612" s="2" t="str">
        <f t="shared" si="25"/>
        <v>1974</v>
      </c>
      <c r="H1612" t="s">
        <v>987</v>
      </c>
      <c r="I1612" t="str">
        <f>VLOOKUP(RawData!H1612,PadCountry[],2)</f>
        <v>Kazakhstan</v>
      </c>
      <c r="J1612" t="str">
        <f>VLOOKUP(I1612,CountryGeoLoc[],3)</f>
        <v>48.019573</v>
      </c>
      <c r="K1612" t="str">
        <f>VLOOKUP(I1612,CountryGeoLoc[],4)</f>
        <v>66.923684</v>
      </c>
    </row>
    <row r="1613" spans="1:11" x14ac:dyDescent="0.3">
      <c r="A1613" t="s">
        <v>4980</v>
      </c>
      <c r="B1613" t="s">
        <v>8</v>
      </c>
      <c r="C1613" t="s">
        <v>117</v>
      </c>
      <c r="D1613" t="s">
        <v>4083</v>
      </c>
      <c r="E1613" t="s">
        <v>4981</v>
      </c>
      <c r="F1613" t="s">
        <v>4982</v>
      </c>
      <c r="G1613" s="2" t="str">
        <f t="shared" si="25"/>
        <v>1974</v>
      </c>
      <c r="H1613" t="s">
        <v>914</v>
      </c>
      <c r="I1613" t="str">
        <f>VLOOKUP(RawData!H1613,PadCountry[],2)</f>
        <v>United States</v>
      </c>
      <c r="J1613" t="str">
        <f>VLOOKUP(I1613,CountryGeoLoc[],3)</f>
        <v>37.09024</v>
      </c>
      <c r="K1613" t="str">
        <f>VLOOKUP(I1613,CountryGeoLoc[],4)</f>
        <v>-95.712891</v>
      </c>
    </row>
    <row r="1614" spans="1:11" x14ac:dyDescent="0.3">
      <c r="A1614" t="s">
        <v>4983</v>
      </c>
      <c r="B1614" t="s">
        <v>8</v>
      </c>
      <c r="C1614" t="s">
        <v>2118</v>
      </c>
      <c r="D1614" t="s">
        <v>4984</v>
      </c>
      <c r="E1614" t="s">
        <v>4985</v>
      </c>
      <c r="F1614" t="s">
        <v>4986</v>
      </c>
      <c r="G1614" s="2" t="str">
        <f t="shared" si="25"/>
        <v>1974</v>
      </c>
      <c r="H1614" t="s">
        <v>3722</v>
      </c>
      <c r="I1614" t="str">
        <f>VLOOKUP(RawData!H1614,PadCountry[],2)</f>
        <v>Japan</v>
      </c>
      <c r="J1614" t="str">
        <f>VLOOKUP(I1614,CountryGeoLoc[],3)</f>
        <v>36.204824</v>
      </c>
      <c r="K1614" t="str">
        <f>VLOOKUP(I1614,CountryGeoLoc[],4)</f>
        <v>138.252924</v>
      </c>
    </row>
    <row r="1615" spans="1:11" x14ac:dyDescent="0.3">
      <c r="A1615" t="s">
        <v>4987</v>
      </c>
      <c r="B1615" t="s">
        <v>8</v>
      </c>
      <c r="C1615" t="s">
        <v>3964</v>
      </c>
      <c r="D1615" t="s">
        <v>4452</v>
      </c>
      <c r="E1615" t="s">
        <v>4988</v>
      </c>
      <c r="F1615" t="s">
        <v>4989</v>
      </c>
      <c r="G1615" s="2" t="str">
        <f t="shared" si="25"/>
        <v>1974</v>
      </c>
      <c r="H1615" t="s">
        <v>2368</v>
      </c>
      <c r="I1615" t="str">
        <f>VLOOKUP(RawData!H1615,PadCountry[],2)</f>
        <v>Russia</v>
      </c>
      <c r="J1615" t="str">
        <f>VLOOKUP(I1615,CountryGeoLoc[],3)</f>
        <v>61.52401</v>
      </c>
      <c r="K1615" t="str">
        <f>VLOOKUP(I1615,CountryGeoLoc[],4)</f>
        <v>105.318756</v>
      </c>
    </row>
    <row r="1616" spans="1:11" x14ac:dyDescent="0.3">
      <c r="A1616" t="s">
        <v>4990</v>
      </c>
      <c r="B1616" t="s">
        <v>8</v>
      </c>
      <c r="C1616" t="s">
        <v>9</v>
      </c>
      <c r="D1616" t="s">
        <v>1695</v>
      </c>
      <c r="E1616" t="s">
        <v>4991</v>
      </c>
      <c r="F1616" t="s">
        <v>4992</v>
      </c>
      <c r="G1616" s="2" t="str">
        <f t="shared" si="25"/>
        <v>1974</v>
      </c>
      <c r="H1616" t="s">
        <v>2313</v>
      </c>
      <c r="I1616" t="str">
        <f>VLOOKUP(RawData!H1616,PadCountry[],2)</f>
        <v>Russia</v>
      </c>
      <c r="J1616" t="str">
        <f>VLOOKUP(I1616,CountryGeoLoc[],3)</f>
        <v>61.52401</v>
      </c>
      <c r="K1616" t="str">
        <f>VLOOKUP(I1616,CountryGeoLoc[],4)</f>
        <v>105.318756</v>
      </c>
    </row>
    <row r="1617" spans="1:11" x14ac:dyDescent="0.3">
      <c r="A1617" t="s">
        <v>4993</v>
      </c>
      <c r="B1617" t="s">
        <v>8</v>
      </c>
      <c r="C1617" t="s">
        <v>9</v>
      </c>
      <c r="D1617" t="s">
        <v>1243</v>
      </c>
      <c r="E1617" t="s">
        <v>4994</v>
      </c>
      <c r="F1617" t="s">
        <v>4995</v>
      </c>
      <c r="G1617" s="2" t="str">
        <f t="shared" si="25"/>
        <v>1974</v>
      </c>
      <c r="H1617" t="s">
        <v>3442</v>
      </c>
      <c r="I1617" t="str">
        <f>VLOOKUP(RawData!H1617,PadCountry[],2)</f>
        <v>Russia</v>
      </c>
      <c r="J1617" t="str">
        <f>VLOOKUP(I1617,CountryGeoLoc[],3)</f>
        <v>61.52401</v>
      </c>
      <c r="K1617" t="str">
        <f>VLOOKUP(I1617,CountryGeoLoc[],4)</f>
        <v>105.318756</v>
      </c>
    </row>
    <row r="1618" spans="1:11" x14ac:dyDescent="0.3">
      <c r="A1618" t="s">
        <v>4996</v>
      </c>
      <c r="B1618" t="s">
        <v>8</v>
      </c>
      <c r="C1618" t="s">
        <v>9</v>
      </c>
      <c r="D1618" t="s">
        <v>1695</v>
      </c>
      <c r="E1618" t="s">
        <v>4997</v>
      </c>
      <c r="F1618" t="s">
        <v>4998</v>
      </c>
      <c r="G1618" s="2" t="str">
        <f t="shared" si="25"/>
        <v>1974</v>
      </c>
      <c r="H1618" t="s">
        <v>2313</v>
      </c>
      <c r="I1618" t="str">
        <f>VLOOKUP(RawData!H1618,PadCountry[],2)</f>
        <v>Russia</v>
      </c>
      <c r="J1618" t="str">
        <f>VLOOKUP(I1618,CountryGeoLoc[],3)</f>
        <v>61.52401</v>
      </c>
      <c r="K1618" t="str">
        <f>VLOOKUP(I1618,CountryGeoLoc[],4)</f>
        <v>105.318756</v>
      </c>
    </row>
    <row r="1619" spans="1:11" x14ac:dyDescent="0.3">
      <c r="A1619" t="s">
        <v>4999</v>
      </c>
      <c r="B1619" t="s">
        <v>8</v>
      </c>
      <c r="C1619" t="s">
        <v>1095</v>
      </c>
      <c r="D1619" t="s">
        <v>4452</v>
      </c>
      <c r="E1619" t="s">
        <v>5000</v>
      </c>
      <c r="F1619" t="s">
        <v>5001</v>
      </c>
      <c r="G1619" s="2" t="str">
        <f t="shared" si="25"/>
        <v>1974</v>
      </c>
      <c r="H1619" t="s">
        <v>573</v>
      </c>
      <c r="I1619" t="str">
        <f>VLOOKUP(RawData!H1619,PadCountry[],2)</f>
        <v>United States</v>
      </c>
      <c r="J1619" t="str">
        <f>VLOOKUP(I1619,CountryGeoLoc[],3)</f>
        <v>37.09024</v>
      </c>
      <c r="K1619" t="str">
        <f>VLOOKUP(I1619,CountryGeoLoc[],4)</f>
        <v>-95.712891</v>
      </c>
    </row>
    <row r="1620" spans="1:11" x14ac:dyDescent="0.3">
      <c r="A1620" t="s">
        <v>5002</v>
      </c>
      <c r="B1620" t="s">
        <v>8</v>
      </c>
      <c r="C1620" t="s">
        <v>9</v>
      </c>
      <c r="D1620" t="s">
        <v>995</v>
      </c>
      <c r="E1620" t="s">
        <v>5003</v>
      </c>
      <c r="F1620" t="s">
        <v>5004</v>
      </c>
      <c r="G1620" s="2" t="str">
        <f t="shared" si="25"/>
        <v>1974</v>
      </c>
      <c r="H1620" t="s">
        <v>3442</v>
      </c>
      <c r="I1620" t="str">
        <f>VLOOKUP(RawData!H1620,PadCountry[],2)</f>
        <v>Russia</v>
      </c>
      <c r="J1620" t="str">
        <f>VLOOKUP(I1620,CountryGeoLoc[],3)</f>
        <v>61.52401</v>
      </c>
      <c r="K1620" t="str">
        <f>VLOOKUP(I1620,CountryGeoLoc[],4)</f>
        <v>105.318756</v>
      </c>
    </row>
    <row r="1621" spans="1:11" x14ac:dyDescent="0.3">
      <c r="A1621" t="s">
        <v>5005</v>
      </c>
      <c r="B1621" t="s">
        <v>8</v>
      </c>
      <c r="C1621" t="s">
        <v>117</v>
      </c>
      <c r="D1621" t="s">
        <v>4142</v>
      </c>
      <c r="E1621" t="s">
        <v>5006</v>
      </c>
      <c r="F1621" t="s">
        <v>5007</v>
      </c>
      <c r="G1621" s="2" t="str">
        <f t="shared" si="25"/>
        <v>1974</v>
      </c>
      <c r="H1621" t="s">
        <v>1379</v>
      </c>
      <c r="I1621" t="str">
        <f>VLOOKUP(RawData!H1621,PadCountry[],2)</f>
        <v>United States</v>
      </c>
      <c r="J1621" t="str">
        <f>VLOOKUP(I1621,CountryGeoLoc[],3)</f>
        <v>37.09024</v>
      </c>
      <c r="K1621" t="str">
        <f>VLOOKUP(I1621,CountryGeoLoc[],4)</f>
        <v>-95.712891</v>
      </c>
    </row>
    <row r="1622" spans="1:11" x14ac:dyDescent="0.3">
      <c r="A1622" t="s">
        <v>5008</v>
      </c>
      <c r="B1622" t="s">
        <v>8</v>
      </c>
      <c r="C1622" t="s">
        <v>9</v>
      </c>
      <c r="D1622" t="s">
        <v>4695</v>
      </c>
      <c r="E1622" t="s">
        <v>5009</v>
      </c>
      <c r="F1622" t="s">
        <v>5010</v>
      </c>
      <c r="G1622" s="2" t="str">
        <f t="shared" si="25"/>
        <v>1974</v>
      </c>
      <c r="H1622" t="s">
        <v>987</v>
      </c>
      <c r="I1622" t="str">
        <f>VLOOKUP(RawData!H1622,PadCountry[],2)</f>
        <v>Kazakhstan</v>
      </c>
      <c r="J1622" t="str">
        <f>VLOOKUP(I1622,CountryGeoLoc[],3)</f>
        <v>48.019573</v>
      </c>
      <c r="K1622" t="str">
        <f>VLOOKUP(I1622,CountryGeoLoc[],4)</f>
        <v>66.923684</v>
      </c>
    </row>
    <row r="1623" spans="1:11" x14ac:dyDescent="0.3">
      <c r="A1623" t="s">
        <v>5011</v>
      </c>
      <c r="B1623" t="s">
        <v>8</v>
      </c>
      <c r="C1623" t="s">
        <v>9</v>
      </c>
      <c r="D1623" t="s">
        <v>5012</v>
      </c>
      <c r="E1623" t="s">
        <v>5013</v>
      </c>
      <c r="F1623" t="s">
        <v>5014</v>
      </c>
      <c r="G1623" s="2" t="str">
        <f t="shared" si="25"/>
        <v>1974</v>
      </c>
      <c r="H1623" t="s">
        <v>1587</v>
      </c>
      <c r="I1623" t="str">
        <f>VLOOKUP(RawData!H1623,PadCountry[],2)</f>
        <v>Kazakhstan</v>
      </c>
      <c r="J1623" t="str">
        <f>VLOOKUP(I1623,CountryGeoLoc[],3)</f>
        <v>48.019573</v>
      </c>
      <c r="K1623" t="str">
        <f>VLOOKUP(I1623,CountryGeoLoc[],4)</f>
        <v>66.923684</v>
      </c>
    </row>
    <row r="1624" spans="1:11" x14ac:dyDescent="0.3">
      <c r="A1624" t="s">
        <v>5015</v>
      </c>
      <c r="B1624" t="s">
        <v>8</v>
      </c>
      <c r="C1624" t="s">
        <v>9</v>
      </c>
      <c r="D1624" t="s">
        <v>4695</v>
      </c>
      <c r="E1624" t="s">
        <v>357</v>
      </c>
      <c r="F1624" t="s">
        <v>5016</v>
      </c>
      <c r="G1624" s="2" t="str">
        <f t="shared" si="25"/>
        <v>1974</v>
      </c>
      <c r="H1624" t="s">
        <v>987</v>
      </c>
      <c r="I1624" t="str">
        <f>VLOOKUP(RawData!H1624,PadCountry[],2)</f>
        <v>Kazakhstan</v>
      </c>
      <c r="J1624" t="str">
        <f>VLOOKUP(I1624,CountryGeoLoc[],3)</f>
        <v>48.019573</v>
      </c>
      <c r="K1624" t="str">
        <f>VLOOKUP(I1624,CountryGeoLoc[],4)</f>
        <v>66.923684</v>
      </c>
    </row>
    <row r="1625" spans="1:11" x14ac:dyDescent="0.3">
      <c r="A1625" t="s">
        <v>5017</v>
      </c>
      <c r="B1625" t="s">
        <v>8</v>
      </c>
      <c r="C1625" t="s">
        <v>9</v>
      </c>
      <c r="D1625" t="s">
        <v>995</v>
      </c>
      <c r="E1625" t="s">
        <v>5018</v>
      </c>
      <c r="F1625" t="s">
        <v>5019</v>
      </c>
      <c r="G1625" s="2" t="str">
        <f t="shared" si="25"/>
        <v>1974</v>
      </c>
      <c r="H1625" t="s">
        <v>1882</v>
      </c>
      <c r="I1625" t="str">
        <f>VLOOKUP(RawData!H1625,PadCountry[],2)</f>
        <v>Russia</v>
      </c>
      <c r="J1625" t="str">
        <f>VLOOKUP(I1625,CountryGeoLoc[],3)</f>
        <v>61.52401</v>
      </c>
      <c r="K1625" t="str">
        <f>VLOOKUP(I1625,CountryGeoLoc[],4)</f>
        <v>105.318756</v>
      </c>
    </row>
    <row r="1626" spans="1:11" x14ac:dyDescent="0.3">
      <c r="A1626" t="s">
        <v>5020</v>
      </c>
      <c r="B1626" t="s">
        <v>8</v>
      </c>
      <c r="C1626" t="s">
        <v>117</v>
      </c>
      <c r="D1626" t="s">
        <v>4028</v>
      </c>
      <c r="E1626" t="s">
        <v>5021</v>
      </c>
      <c r="F1626" t="s">
        <v>5022</v>
      </c>
      <c r="G1626" s="2" t="str">
        <f t="shared" si="25"/>
        <v>1974</v>
      </c>
      <c r="H1626" t="s">
        <v>1213</v>
      </c>
      <c r="I1626" t="str">
        <f>VLOOKUP(RawData!H1626,PadCountry[],2)</f>
        <v>United States</v>
      </c>
      <c r="J1626" t="str">
        <f>VLOOKUP(I1626,CountryGeoLoc[],3)</f>
        <v>37.09024</v>
      </c>
      <c r="K1626" t="str">
        <f>VLOOKUP(I1626,CountryGeoLoc[],4)</f>
        <v>-95.712891</v>
      </c>
    </row>
    <row r="1627" spans="1:11" x14ac:dyDescent="0.3">
      <c r="A1627" t="s">
        <v>5023</v>
      </c>
      <c r="B1627" t="s">
        <v>8</v>
      </c>
      <c r="C1627" t="s">
        <v>9</v>
      </c>
      <c r="D1627" t="s">
        <v>995</v>
      </c>
      <c r="E1627" t="s">
        <v>5024</v>
      </c>
      <c r="F1627" t="s">
        <v>5025</v>
      </c>
      <c r="G1627" s="2" t="str">
        <f t="shared" si="25"/>
        <v>1974</v>
      </c>
      <c r="H1627" t="s">
        <v>3442</v>
      </c>
      <c r="I1627" t="str">
        <f>VLOOKUP(RawData!H1627,PadCountry[],2)</f>
        <v>Russia</v>
      </c>
      <c r="J1627" t="str">
        <f>VLOOKUP(I1627,CountryGeoLoc[],3)</f>
        <v>61.52401</v>
      </c>
      <c r="K1627" t="str">
        <f>VLOOKUP(I1627,CountryGeoLoc[],4)</f>
        <v>105.318756</v>
      </c>
    </row>
    <row r="1628" spans="1:11" x14ac:dyDescent="0.3">
      <c r="A1628" t="s">
        <v>5026</v>
      </c>
      <c r="B1628" t="s">
        <v>18</v>
      </c>
      <c r="C1628" t="s">
        <v>9</v>
      </c>
      <c r="D1628" t="s">
        <v>995</v>
      </c>
      <c r="E1628" t="s">
        <v>5027</v>
      </c>
      <c r="F1628" t="s">
        <v>5028</v>
      </c>
      <c r="G1628" s="2" t="str">
        <f t="shared" si="25"/>
        <v>1974</v>
      </c>
      <c r="H1628" t="s">
        <v>987</v>
      </c>
      <c r="I1628" t="str">
        <f>VLOOKUP(RawData!H1628,PadCountry[],2)</f>
        <v>Kazakhstan</v>
      </c>
      <c r="J1628" t="str">
        <f>VLOOKUP(I1628,CountryGeoLoc[],3)</f>
        <v>48.019573</v>
      </c>
      <c r="K1628" t="str">
        <f>VLOOKUP(I1628,CountryGeoLoc[],4)</f>
        <v>66.923684</v>
      </c>
    </row>
    <row r="1629" spans="1:11" x14ac:dyDescent="0.3">
      <c r="A1629" t="s">
        <v>5029</v>
      </c>
      <c r="B1629" t="s">
        <v>8</v>
      </c>
      <c r="C1629" t="s">
        <v>117</v>
      </c>
      <c r="D1629" t="s">
        <v>5030</v>
      </c>
      <c r="E1629" t="s">
        <v>5031</v>
      </c>
      <c r="F1629" t="s">
        <v>5032</v>
      </c>
      <c r="G1629" s="2" t="str">
        <f t="shared" si="25"/>
        <v>1974</v>
      </c>
      <c r="H1629" t="s">
        <v>229</v>
      </c>
      <c r="I1629" t="str">
        <f>VLOOKUP(RawData!H1629,PadCountry[],2)</f>
        <v>United States</v>
      </c>
      <c r="J1629" t="str">
        <f>VLOOKUP(I1629,CountryGeoLoc[],3)</f>
        <v>37.09024</v>
      </c>
      <c r="K1629" t="str">
        <f>VLOOKUP(I1629,CountryGeoLoc[],4)</f>
        <v>-95.712891</v>
      </c>
    </row>
    <row r="1630" spans="1:11" x14ac:dyDescent="0.3">
      <c r="A1630" t="s">
        <v>5033</v>
      </c>
      <c r="B1630" t="s">
        <v>8</v>
      </c>
      <c r="C1630" t="s">
        <v>9</v>
      </c>
      <c r="D1630" t="s">
        <v>1670</v>
      </c>
      <c r="E1630" t="s">
        <v>5034</v>
      </c>
      <c r="F1630" t="s">
        <v>5035</v>
      </c>
      <c r="G1630" s="2" t="str">
        <f t="shared" si="25"/>
        <v>1974</v>
      </c>
      <c r="H1630" t="s">
        <v>3442</v>
      </c>
      <c r="I1630" t="str">
        <f>VLOOKUP(RawData!H1630,PadCountry[],2)</f>
        <v>Russia</v>
      </c>
      <c r="J1630" t="str">
        <f>VLOOKUP(I1630,CountryGeoLoc[],3)</f>
        <v>61.52401</v>
      </c>
      <c r="K1630" t="str">
        <f>VLOOKUP(I1630,CountryGeoLoc[],4)</f>
        <v>105.318756</v>
      </c>
    </row>
    <row r="1631" spans="1:11" x14ac:dyDescent="0.3">
      <c r="A1631" t="s">
        <v>5036</v>
      </c>
      <c r="B1631" t="s">
        <v>8</v>
      </c>
      <c r="C1631" t="s">
        <v>9</v>
      </c>
      <c r="D1631" t="s">
        <v>2391</v>
      </c>
      <c r="E1631" t="s">
        <v>5037</v>
      </c>
      <c r="F1631" t="s">
        <v>5038</v>
      </c>
      <c r="G1631" s="2" t="str">
        <f t="shared" si="25"/>
        <v>1974</v>
      </c>
      <c r="H1631" t="s">
        <v>2394</v>
      </c>
      <c r="I1631" t="str">
        <f>VLOOKUP(RawData!H1631,PadCountry[],2)</f>
        <v>Russia</v>
      </c>
      <c r="J1631" t="str">
        <f>VLOOKUP(I1631,CountryGeoLoc[],3)</f>
        <v>61.52401</v>
      </c>
      <c r="K1631" t="str">
        <f>VLOOKUP(I1631,CountryGeoLoc[],4)</f>
        <v>105.318756</v>
      </c>
    </row>
    <row r="1632" spans="1:11" x14ac:dyDescent="0.3">
      <c r="A1632" t="s">
        <v>5039</v>
      </c>
      <c r="B1632" t="s">
        <v>8</v>
      </c>
      <c r="C1632" t="s">
        <v>9</v>
      </c>
      <c r="D1632" t="s">
        <v>1243</v>
      </c>
      <c r="E1632" t="s">
        <v>5040</v>
      </c>
      <c r="F1632" t="s">
        <v>5041</v>
      </c>
      <c r="G1632" s="2" t="str">
        <f t="shared" si="25"/>
        <v>1974</v>
      </c>
      <c r="H1632" t="s">
        <v>3442</v>
      </c>
      <c r="I1632" t="str">
        <f>VLOOKUP(RawData!H1632,PadCountry[],2)</f>
        <v>Russia</v>
      </c>
      <c r="J1632" t="str">
        <f>VLOOKUP(I1632,CountryGeoLoc[],3)</f>
        <v>61.52401</v>
      </c>
      <c r="K1632" t="str">
        <f>VLOOKUP(I1632,CountryGeoLoc[],4)</f>
        <v>105.318756</v>
      </c>
    </row>
    <row r="1633" spans="1:11" x14ac:dyDescent="0.3">
      <c r="A1633" t="s">
        <v>5042</v>
      </c>
      <c r="B1633" t="s">
        <v>8</v>
      </c>
      <c r="C1633" t="s">
        <v>9</v>
      </c>
      <c r="D1633" t="s">
        <v>1670</v>
      </c>
      <c r="E1633" t="s">
        <v>5043</v>
      </c>
      <c r="F1633" t="s">
        <v>5044</v>
      </c>
      <c r="G1633" s="2" t="str">
        <f t="shared" si="25"/>
        <v>1974</v>
      </c>
      <c r="H1633" t="s">
        <v>1882</v>
      </c>
      <c r="I1633" t="str">
        <f>VLOOKUP(RawData!H1633,PadCountry[],2)</f>
        <v>Russia</v>
      </c>
      <c r="J1633" t="str">
        <f>VLOOKUP(I1633,CountryGeoLoc[],3)</f>
        <v>61.52401</v>
      </c>
      <c r="K1633" t="str">
        <f>VLOOKUP(I1633,CountryGeoLoc[],4)</f>
        <v>105.318756</v>
      </c>
    </row>
    <row r="1634" spans="1:11" x14ac:dyDescent="0.3">
      <c r="A1634" t="s">
        <v>5045</v>
      </c>
      <c r="B1634" t="s">
        <v>8</v>
      </c>
      <c r="C1634" t="s">
        <v>9</v>
      </c>
      <c r="D1634" t="s">
        <v>995</v>
      </c>
      <c r="E1634" t="s">
        <v>5046</v>
      </c>
      <c r="F1634" t="s">
        <v>5047</v>
      </c>
      <c r="G1634" s="2" t="str">
        <f t="shared" si="25"/>
        <v>1974</v>
      </c>
      <c r="H1634" t="s">
        <v>3442</v>
      </c>
      <c r="I1634" t="str">
        <f>VLOOKUP(RawData!H1634,PadCountry[],2)</f>
        <v>Russia</v>
      </c>
      <c r="J1634" t="str">
        <f>VLOOKUP(I1634,CountryGeoLoc[],3)</f>
        <v>61.52401</v>
      </c>
      <c r="K1634" t="str">
        <f>VLOOKUP(I1634,CountryGeoLoc[],4)</f>
        <v>105.318756</v>
      </c>
    </row>
    <row r="1635" spans="1:11" x14ac:dyDescent="0.3">
      <c r="A1635" t="s">
        <v>5048</v>
      </c>
      <c r="B1635" t="s">
        <v>8</v>
      </c>
      <c r="C1635" t="s">
        <v>9</v>
      </c>
      <c r="D1635" t="s">
        <v>2391</v>
      </c>
      <c r="E1635" t="s">
        <v>5049</v>
      </c>
      <c r="F1635" t="s">
        <v>5050</v>
      </c>
      <c r="G1635" s="2" t="str">
        <f t="shared" si="25"/>
        <v>1974</v>
      </c>
      <c r="H1635" t="s">
        <v>2394</v>
      </c>
      <c r="I1635" t="str">
        <f>VLOOKUP(RawData!H1635,PadCountry[],2)</f>
        <v>Russia</v>
      </c>
      <c r="J1635" t="str">
        <f>VLOOKUP(I1635,CountryGeoLoc[],3)</f>
        <v>61.52401</v>
      </c>
      <c r="K1635" t="str">
        <f>VLOOKUP(I1635,CountryGeoLoc[],4)</f>
        <v>105.318756</v>
      </c>
    </row>
    <row r="1636" spans="1:11" x14ac:dyDescent="0.3">
      <c r="A1636" t="s">
        <v>5051</v>
      </c>
      <c r="B1636" t="s">
        <v>8</v>
      </c>
      <c r="C1636" t="s">
        <v>9</v>
      </c>
      <c r="D1636" t="s">
        <v>3313</v>
      </c>
      <c r="E1636" t="s">
        <v>5052</v>
      </c>
      <c r="F1636" t="s">
        <v>5053</v>
      </c>
      <c r="G1636" s="2" t="str">
        <f t="shared" si="25"/>
        <v>1974</v>
      </c>
      <c r="H1636" t="s">
        <v>2602</v>
      </c>
      <c r="I1636" t="str">
        <f>VLOOKUP(RawData!H1636,PadCountry[],2)</f>
        <v>Kazakhstan</v>
      </c>
      <c r="J1636" t="str">
        <f>VLOOKUP(I1636,CountryGeoLoc[],3)</f>
        <v>48.019573</v>
      </c>
      <c r="K1636" t="str">
        <f>VLOOKUP(I1636,CountryGeoLoc[],4)</f>
        <v>66.923684</v>
      </c>
    </row>
    <row r="1637" spans="1:11" x14ac:dyDescent="0.3">
      <c r="A1637" t="s">
        <v>5054</v>
      </c>
      <c r="B1637" t="s">
        <v>8</v>
      </c>
      <c r="C1637" t="s">
        <v>9</v>
      </c>
      <c r="D1637" t="s">
        <v>4695</v>
      </c>
      <c r="E1637" t="s">
        <v>5055</v>
      </c>
      <c r="F1637" t="s">
        <v>5056</v>
      </c>
      <c r="G1637" s="2" t="str">
        <f t="shared" si="25"/>
        <v>1974</v>
      </c>
      <c r="H1637" t="s">
        <v>987</v>
      </c>
      <c r="I1637" t="str">
        <f>VLOOKUP(RawData!H1637,PadCountry[],2)</f>
        <v>Kazakhstan</v>
      </c>
      <c r="J1637" t="str">
        <f>VLOOKUP(I1637,CountryGeoLoc[],3)</f>
        <v>48.019573</v>
      </c>
      <c r="K1637" t="str">
        <f>VLOOKUP(I1637,CountryGeoLoc[],4)</f>
        <v>66.923684</v>
      </c>
    </row>
    <row r="1638" spans="1:11" x14ac:dyDescent="0.3">
      <c r="A1638" t="s">
        <v>5057</v>
      </c>
      <c r="B1638" t="s">
        <v>8</v>
      </c>
      <c r="C1638" t="s">
        <v>9</v>
      </c>
      <c r="D1638" t="s">
        <v>995</v>
      </c>
      <c r="E1638" t="s">
        <v>5058</v>
      </c>
      <c r="F1638" t="s">
        <v>5059</v>
      </c>
      <c r="G1638" s="2" t="str">
        <f t="shared" si="25"/>
        <v>1974</v>
      </c>
      <c r="H1638" t="s">
        <v>3442</v>
      </c>
      <c r="I1638" t="str">
        <f>VLOOKUP(RawData!H1638,PadCountry[],2)</f>
        <v>Russia</v>
      </c>
      <c r="J1638" t="str">
        <f>VLOOKUP(I1638,CountryGeoLoc[],3)</f>
        <v>61.52401</v>
      </c>
      <c r="K1638" t="str">
        <f>VLOOKUP(I1638,CountryGeoLoc[],4)</f>
        <v>105.318756</v>
      </c>
    </row>
    <row r="1639" spans="1:11" x14ac:dyDescent="0.3">
      <c r="A1639" t="s">
        <v>5060</v>
      </c>
      <c r="B1639" t="s">
        <v>8</v>
      </c>
      <c r="C1639" t="s">
        <v>9</v>
      </c>
      <c r="D1639" t="s">
        <v>3313</v>
      </c>
      <c r="E1639" t="s">
        <v>5061</v>
      </c>
      <c r="F1639" t="s">
        <v>5062</v>
      </c>
      <c r="G1639" s="2" t="str">
        <f t="shared" si="25"/>
        <v>1974</v>
      </c>
      <c r="H1639" t="s">
        <v>2602</v>
      </c>
      <c r="I1639" t="str">
        <f>VLOOKUP(RawData!H1639,PadCountry[],2)</f>
        <v>Kazakhstan</v>
      </c>
      <c r="J1639" t="str">
        <f>VLOOKUP(I1639,CountryGeoLoc[],3)</f>
        <v>48.019573</v>
      </c>
      <c r="K1639" t="str">
        <f>VLOOKUP(I1639,CountryGeoLoc[],4)</f>
        <v>66.923684</v>
      </c>
    </row>
    <row r="1640" spans="1:11" x14ac:dyDescent="0.3">
      <c r="A1640" t="s">
        <v>5063</v>
      </c>
      <c r="B1640" t="s">
        <v>18</v>
      </c>
      <c r="C1640" t="s">
        <v>117</v>
      </c>
      <c r="D1640" t="s">
        <v>5030</v>
      </c>
      <c r="E1640" t="s">
        <v>5064</v>
      </c>
      <c r="F1640" t="s">
        <v>5065</v>
      </c>
      <c r="G1640" s="2" t="str">
        <f t="shared" si="25"/>
        <v>1974</v>
      </c>
      <c r="H1640" t="s">
        <v>229</v>
      </c>
      <c r="I1640" t="str">
        <f>VLOOKUP(RawData!H1640,PadCountry[],2)</f>
        <v>United States</v>
      </c>
      <c r="J1640" t="str">
        <f>VLOOKUP(I1640,CountryGeoLoc[],3)</f>
        <v>37.09024</v>
      </c>
      <c r="K1640" t="str">
        <f>VLOOKUP(I1640,CountryGeoLoc[],4)</f>
        <v>-95.712891</v>
      </c>
    </row>
    <row r="1641" spans="1:11" x14ac:dyDescent="0.3">
      <c r="A1641" t="s">
        <v>5066</v>
      </c>
      <c r="B1641" t="s">
        <v>8</v>
      </c>
      <c r="C1641" t="s">
        <v>9</v>
      </c>
      <c r="D1641" t="s">
        <v>2391</v>
      </c>
      <c r="E1641" t="s">
        <v>5067</v>
      </c>
      <c r="F1641" t="s">
        <v>5068</v>
      </c>
      <c r="G1641" s="2" t="str">
        <f t="shared" si="25"/>
        <v>1974</v>
      </c>
      <c r="H1641" t="s">
        <v>4617</v>
      </c>
      <c r="I1641" t="str">
        <f>VLOOKUP(RawData!H1641,PadCountry[],2)</f>
        <v>Russia</v>
      </c>
      <c r="J1641" t="str">
        <f>VLOOKUP(I1641,CountryGeoLoc[],3)</f>
        <v>61.52401</v>
      </c>
      <c r="K1641" t="str">
        <f>VLOOKUP(I1641,CountryGeoLoc[],4)</f>
        <v>105.318756</v>
      </c>
    </row>
    <row r="1642" spans="1:11" x14ac:dyDescent="0.3">
      <c r="A1642" t="s">
        <v>5069</v>
      </c>
      <c r="B1642" t="s">
        <v>8</v>
      </c>
      <c r="C1642" t="s">
        <v>9</v>
      </c>
      <c r="D1642" t="s">
        <v>2391</v>
      </c>
      <c r="E1642" t="s">
        <v>5070</v>
      </c>
      <c r="F1642" t="s">
        <v>5071</v>
      </c>
      <c r="G1642" s="2" t="str">
        <f t="shared" si="25"/>
        <v>1974</v>
      </c>
      <c r="H1642" t="s">
        <v>2394</v>
      </c>
      <c r="I1642" t="str">
        <f>VLOOKUP(RawData!H1642,PadCountry[],2)</f>
        <v>Russia</v>
      </c>
      <c r="J1642" t="str">
        <f>VLOOKUP(I1642,CountryGeoLoc[],3)</f>
        <v>61.52401</v>
      </c>
      <c r="K1642" t="str">
        <f>VLOOKUP(I1642,CountryGeoLoc[],4)</f>
        <v>105.318756</v>
      </c>
    </row>
    <row r="1643" spans="1:11" x14ac:dyDescent="0.3">
      <c r="A1643" t="s">
        <v>5072</v>
      </c>
      <c r="B1643" t="s">
        <v>18</v>
      </c>
      <c r="C1643" t="s">
        <v>9</v>
      </c>
      <c r="D1643" t="s">
        <v>4695</v>
      </c>
      <c r="E1643" t="s">
        <v>5073</v>
      </c>
      <c r="F1643" t="s">
        <v>5074</v>
      </c>
      <c r="G1643" s="2" t="str">
        <f t="shared" si="25"/>
        <v>1974</v>
      </c>
      <c r="H1643" t="s">
        <v>3892</v>
      </c>
      <c r="I1643" t="str">
        <f>VLOOKUP(RawData!H1643,PadCountry[],2)</f>
        <v>Russia</v>
      </c>
      <c r="J1643" t="str">
        <f>VLOOKUP(I1643,CountryGeoLoc[],3)</f>
        <v>61.52401</v>
      </c>
      <c r="K1643" t="str">
        <f>VLOOKUP(I1643,CountryGeoLoc[],4)</f>
        <v>105.318756</v>
      </c>
    </row>
    <row r="1644" spans="1:11" x14ac:dyDescent="0.3">
      <c r="A1644" t="s">
        <v>5075</v>
      </c>
      <c r="B1644" t="s">
        <v>8</v>
      </c>
      <c r="C1644" t="s">
        <v>9</v>
      </c>
      <c r="D1644" t="s">
        <v>2191</v>
      </c>
      <c r="E1644" t="s">
        <v>357</v>
      </c>
      <c r="F1644" t="s">
        <v>5076</v>
      </c>
      <c r="G1644" s="2" t="str">
        <f t="shared" si="25"/>
        <v>1974</v>
      </c>
      <c r="H1644" t="s">
        <v>13</v>
      </c>
      <c r="I1644" t="str">
        <f>VLOOKUP(RawData!H1644,PadCountry[],2)</f>
        <v>Kazakhstan</v>
      </c>
      <c r="J1644" t="str">
        <f>VLOOKUP(I1644,CountryGeoLoc[],3)</f>
        <v>48.019573</v>
      </c>
      <c r="K1644" t="str">
        <f>VLOOKUP(I1644,CountryGeoLoc[],4)</f>
        <v>66.923684</v>
      </c>
    </row>
    <row r="1645" spans="1:11" x14ac:dyDescent="0.3">
      <c r="A1645" t="s">
        <v>5077</v>
      </c>
      <c r="B1645" t="s">
        <v>8</v>
      </c>
      <c r="C1645" t="s">
        <v>9</v>
      </c>
      <c r="D1645" t="s">
        <v>2305</v>
      </c>
      <c r="E1645" t="s">
        <v>5078</v>
      </c>
      <c r="F1645" t="s">
        <v>5079</v>
      </c>
      <c r="G1645" s="2" t="str">
        <f t="shared" si="25"/>
        <v>1974</v>
      </c>
      <c r="H1645" t="s">
        <v>2641</v>
      </c>
      <c r="I1645" t="str">
        <f>VLOOKUP(RawData!H1645,PadCountry[],2)</f>
        <v>Kazakhstan</v>
      </c>
      <c r="J1645" t="str">
        <f>VLOOKUP(I1645,CountryGeoLoc[],3)</f>
        <v>48.019573</v>
      </c>
      <c r="K1645" t="str">
        <f>VLOOKUP(I1645,CountryGeoLoc[],4)</f>
        <v>66.923684</v>
      </c>
    </row>
    <row r="1646" spans="1:11" x14ac:dyDescent="0.3">
      <c r="A1646" t="s">
        <v>5080</v>
      </c>
      <c r="B1646" t="s">
        <v>8</v>
      </c>
      <c r="C1646" t="s">
        <v>9</v>
      </c>
      <c r="D1646" t="s">
        <v>995</v>
      </c>
      <c r="E1646" t="s">
        <v>5081</v>
      </c>
      <c r="F1646" t="s">
        <v>5082</v>
      </c>
      <c r="G1646" s="2" t="str">
        <f t="shared" si="25"/>
        <v>1974</v>
      </c>
      <c r="H1646" t="s">
        <v>3442</v>
      </c>
      <c r="I1646" t="str">
        <f>VLOOKUP(RawData!H1646,PadCountry[],2)</f>
        <v>Russia</v>
      </c>
      <c r="J1646" t="str">
        <f>VLOOKUP(I1646,CountryGeoLoc[],3)</f>
        <v>61.52401</v>
      </c>
      <c r="K1646" t="str">
        <f>VLOOKUP(I1646,CountryGeoLoc[],4)</f>
        <v>105.318756</v>
      </c>
    </row>
    <row r="1647" spans="1:11" x14ac:dyDescent="0.3">
      <c r="A1647" t="s">
        <v>5083</v>
      </c>
      <c r="B1647" t="s">
        <v>8</v>
      </c>
      <c r="C1647" t="s">
        <v>117</v>
      </c>
      <c r="D1647" t="s">
        <v>1552</v>
      </c>
      <c r="E1647" t="s">
        <v>5084</v>
      </c>
      <c r="F1647" t="s">
        <v>5085</v>
      </c>
      <c r="G1647" s="2" t="str">
        <f t="shared" si="25"/>
        <v>1974</v>
      </c>
      <c r="H1647" t="s">
        <v>1555</v>
      </c>
      <c r="I1647" t="str">
        <f>VLOOKUP(RawData!H1647,PadCountry[],2)</f>
        <v>United States</v>
      </c>
      <c r="J1647" t="str">
        <f>VLOOKUP(I1647,CountryGeoLoc[],3)</f>
        <v>37.09024</v>
      </c>
      <c r="K1647" t="str">
        <f>VLOOKUP(I1647,CountryGeoLoc[],4)</f>
        <v>-95.712891</v>
      </c>
    </row>
    <row r="1648" spans="1:11" x14ac:dyDescent="0.3">
      <c r="A1648" t="s">
        <v>5086</v>
      </c>
      <c r="B1648" t="s">
        <v>8</v>
      </c>
      <c r="C1648" t="s">
        <v>100</v>
      </c>
      <c r="D1648" t="s">
        <v>5087</v>
      </c>
      <c r="E1648" t="s">
        <v>5088</v>
      </c>
      <c r="F1648" t="s">
        <v>5089</v>
      </c>
      <c r="G1648" s="2" t="str">
        <f t="shared" si="25"/>
        <v>1974</v>
      </c>
      <c r="H1648" t="s">
        <v>573</v>
      </c>
      <c r="I1648" t="str">
        <f>VLOOKUP(RawData!H1648,PadCountry[],2)</f>
        <v>United States</v>
      </c>
      <c r="J1648" t="str">
        <f>VLOOKUP(I1648,CountryGeoLoc[],3)</f>
        <v>37.09024</v>
      </c>
      <c r="K1648" t="str">
        <f>VLOOKUP(I1648,CountryGeoLoc[],4)</f>
        <v>-95.712891</v>
      </c>
    </row>
    <row r="1649" spans="1:11" x14ac:dyDescent="0.3">
      <c r="A1649" t="s">
        <v>5090</v>
      </c>
      <c r="B1649" t="s">
        <v>8</v>
      </c>
      <c r="C1649" t="s">
        <v>9</v>
      </c>
      <c r="D1649" t="s">
        <v>995</v>
      </c>
      <c r="E1649" t="s">
        <v>5091</v>
      </c>
      <c r="F1649" t="s">
        <v>5092</v>
      </c>
      <c r="G1649" s="2" t="str">
        <f t="shared" si="25"/>
        <v>1974</v>
      </c>
      <c r="H1649" t="s">
        <v>987</v>
      </c>
      <c r="I1649" t="str">
        <f>VLOOKUP(RawData!H1649,PadCountry[],2)</f>
        <v>Kazakhstan</v>
      </c>
      <c r="J1649" t="str">
        <f>VLOOKUP(I1649,CountryGeoLoc[],3)</f>
        <v>48.019573</v>
      </c>
      <c r="K1649" t="str">
        <f>VLOOKUP(I1649,CountryGeoLoc[],4)</f>
        <v>66.923684</v>
      </c>
    </row>
    <row r="1650" spans="1:11" x14ac:dyDescent="0.3">
      <c r="A1650" t="s">
        <v>5093</v>
      </c>
      <c r="B1650" t="s">
        <v>8</v>
      </c>
      <c r="C1650" t="s">
        <v>117</v>
      </c>
      <c r="D1650" t="s">
        <v>4083</v>
      </c>
      <c r="E1650" t="s">
        <v>5094</v>
      </c>
      <c r="F1650" t="s">
        <v>5095</v>
      </c>
      <c r="G1650" s="2" t="str">
        <f t="shared" si="25"/>
        <v>1974</v>
      </c>
      <c r="H1650" t="s">
        <v>914</v>
      </c>
      <c r="I1650" t="str">
        <f>VLOOKUP(RawData!H1650,PadCountry[],2)</f>
        <v>United States</v>
      </c>
      <c r="J1650" t="str">
        <f>VLOOKUP(I1650,CountryGeoLoc[],3)</f>
        <v>37.09024</v>
      </c>
      <c r="K1650" t="str">
        <f>VLOOKUP(I1650,CountryGeoLoc[],4)</f>
        <v>-95.712891</v>
      </c>
    </row>
    <row r="1651" spans="1:11" x14ac:dyDescent="0.3">
      <c r="A1651" t="s">
        <v>5096</v>
      </c>
      <c r="B1651" t="s">
        <v>8</v>
      </c>
      <c r="C1651" t="s">
        <v>9</v>
      </c>
      <c r="D1651" t="s">
        <v>995</v>
      </c>
      <c r="E1651" t="s">
        <v>5097</v>
      </c>
      <c r="F1651" t="s">
        <v>5098</v>
      </c>
      <c r="G1651" s="2" t="str">
        <f t="shared" si="25"/>
        <v>1974</v>
      </c>
      <c r="H1651" t="s">
        <v>3442</v>
      </c>
      <c r="I1651" t="str">
        <f>VLOOKUP(RawData!H1651,PadCountry[],2)</f>
        <v>Russia</v>
      </c>
      <c r="J1651" t="str">
        <f>VLOOKUP(I1651,CountryGeoLoc[],3)</f>
        <v>61.52401</v>
      </c>
      <c r="K1651" t="str">
        <f>VLOOKUP(I1651,CountryGeoLoc[],4)</f>
        <v>105.318756</v>
      </c>
    </row>
    <row r="1652" spans="1:11" x14ac:dyDescent="0.3">
      <c r="A1652" t="s">
        <v>5099</v>
      </c>
      <c r="B1652" t="s">
        <v>8</v>
      </c>
      <c r="C1652" t="s">
        <v>9</v>
      </c>
      <c r="D1652" t="s">
        <v>2391</v>
      </c>
      <c r="E1652" t="s">
        <v>5100</v>
      </c>
      <c r="F1652" t="s">
        <v>5101</v>
      </c>
      <c r="G1652" s="2" t="str">
        <f t="shared" si="25"/>
        <v>1974</v>
      </c>
      <c r="H1652" t="s">
        <v>2394</v>
      </c>
      <c r="I1652" t="str">
        <f>VLOOKUP(RawData!H1652,PadCountry[],2)</f>
        <v>Russia</v>
      </c>
      <c r="J1652" t="str">
        <f>VLOOKUP(I1652,CountryGeoLoc[],3)</f>
        <v>61.52401</v>
      </c>
      <c r="K1652" t="str">
        <f>VLOOKUP(I1652,CountryGeoLoc[],4)</f>
        <v>105.318756</v>
      </c>
    </row>
    <row r="1653" spans="1:11" x14ac:dyDescent="0.3">
      <c r="A1653" t="s">
        <v>5102</v>
      </c>
      <c r="B1653" t="s">
        <v>8</v>
      </c>
      <c r="C1653" t="s">
        <v>9</v>
      </c>
      <c r="D1653" t="s">
        <v>2391</v>
      </c>
      <c r="E1653" t="s">
        <v>5103</v>
      </c>
      <c r="F1653" t="s">
        <v>5104</v>
      </c>
      <c r="G1653" s="2" t="str">
        <f t="shared" si="25"/>
        <v>1974</v>
      </c>
      <c r="H1653" t="s">
        <v>2394</v>
      </c>
      <c r="I1653" t="str">
        <f>VLOOKUP(RawData!H1653,PadCountry[],2)</f>
        <v>Russia</v>
      </c>
      <c r="J1653" t="str">
        <f>VLOOKUP(I1653,CountryGeoLoc[],3)</f>
        <v>61.52401</v>
      </c>
      <c r="K1653" t="str">
        <f>VLOOKUP(I1653,CountryGeoLoc[],4)</f>
        <v>105.318756</v>
      </c>
    </row>
    <row r="1654" spans="1:11" x14ac:dyDescent="0.3">
      <c r="A1654" t="s">
        <v>5105</v>
      </c>
      <c r="B1654" t="s">
        <v>8</v>
      </c>
      <c r="C1654" t="s">
        <v>9</v>
      </c>
      <c r="D1654" t="s">
        <v>2305</v>
      </c>
      <c r="E1654" t="s">
        <v>5106</v>
      </c>
      <c r="F1654" t="s">
        <v>5107</v>
      </c>
      <c r="G1654" s="2" t="str">
        <f t="shared" si="25"/>
        <v>1974</v>
      </c>
      <c r="H1654" t="s">
        <v>1587</v>
      </c>
      <c r="I1654" t="str">
        <f>VLOOKUP(RawData!H1654,PadCountry[],2)</f>
        <v>Kazakhstan</v>
      </c>
      <c r="J1654" t="str">
        <f>VLOOKUP(I1654,CountryGeoLoc[],3)</f>
        <v>48.019573</v>
      </c>
      <c r="K1654" t="str">
        <f>VLOOKUP(I1654,CountryGeoLoc[],4)</f>
        <v>66.923684</v>
      </c>
    </row>
    <row r="1655" spans="1:11" x14ac:dyDescent="0.3">
      <c r="A1655" t="s">
        <v>5108</v>
      </c>
      <c r="B1655" t="s">
        <v>8</v>
      </c>
      <c r="C1655" t="s">
        <v>9</v>
      </c>
      <c r="D1655" t="s">
        <v>1695</v>
      </c>
      <c r="E1655" t="s">
        <v>5109</v>
      </c>
      <c r="F1655" t="s">
        <v>5110</v>
      </c>
      <c r="G1655" s="2" t="str">
        <f t="shared" si="25"/>
        <v>1974</v>
      </c>
      <c r="H1655" t="s">
        <v>2313</v>
      </c>
      <c r="I1655" t="str">
        <f>VLOOKUP(RawData!H1655,PadCountry[],2)</f>
        <v>Russia</v>
      </c>
      <c r="J1655" t="str">
        <f>VLOOKUP(I1655,CountryGeoLoc[],3)</f>
        <v>61.52401</v>
      </c>
      <c r="K1655" t="str">
        <f>VLOOKUP(I1655,CountryGeoLoc[],4)</f>
        <v>105.318756</v>
      </c>
    </row>
    <row r="1656" spans="1:11" x14ac:dyDescent="0.3">
      <c r="A1656" t="s">
        <v>5111</v>
      </c>
      <c r="B1656" t="s">
        <v>8</v>
      </c>
      <c r="C1656" t="s">
        <v>9</v>
      </c>
      <c r="D1656" t="s">
        <v>2391</v>
      </c>
      <c r="E1656" t="s">
        <v>5112</v>
      </c>
      <c r="F1656" t="s">
        <v>5113</v>
      </c>
      <c r="G1656" s="2" t="str">
        <f t="shared" si="25"/>
        <v>1974</v>
      </c>
      <c r="H1656" t="s">
        <v>3399</v>
      </c>
      <c r="I1656" t="str">
        <f>VLOOKUP(RawData!H1656,PadCountry[],2)</f>
        <v>Russia</v>
      </c>
      <c r="J1656" t="str">
        <f>VLOOKUP(I1656,CountryGeoLoc[],3)</f>
        <v>61.52401</v>
      </c>
      <c r="K1656" t="str">
        <f>VLOOKUP(I1656,CountryGeoLoc[],4)</f>
        <v>105.318756</v>
      </c>
    </row>
    <row r="1657" spans="1:11" x14ac:dyDescent="0.3">
      <c r="A1657" t="s">
        <v>5114</v>
      </c>
      <c r="B1657" t="s">
        <v>8</v>
      </c>
      <c r="C1657" t="s">
        <v>9</v>
      </c>
      <c r="D1657" t="s">
        <v>4250</v>
      </c>
      <c r="E1657" t="s">
        <v>5115</v>
      </c>
      <c r="F1657" t="s">
        <v>5116</v>
      </c>
      <c r="G1657" s="2" t="str">
        <f t="shared" si="25"/>
        <v>1974</v>
      </c>
      <c r="H1657" t="s">
        <v>3442</v>
      </c>
      <c r="I1657" t="str">
        <f>VLOOKUP(RawData!H1657,PadCountry[],2)</f>
        <v>Russia</v>
      </c>
      <c r="J1657" t="str">
        <f>VLOOKUP(I1657,CountryGeoLoc[],3)</f>
        <v>61.52401</v>
      </c>
      <c r="K1657" t="str">
        <f>VLOOKUP(I1657,CountryGeoLoc[],4)</f>
        <v>105.318756</v>
      </c>
    </row>
    <row r="1658" spans="1:11" x14ac:dyDescent="0.3">
      <c r="A1658" t="s">
        <v>5117</v>
      </c>
      <c r="B1658" t="s">
        <v>8</v>
      </c>
      <c r="C1658" t="s">
        <v>9</v>
      </c>
      <c r="D1658" t="s">
        <v>1670</v>
      </c>
      <c r="E1658" t="s">
        <v>5118</v>
      </c>
      <c r="F1658" t="s">
        <v>5119</v>
      </c>
      <c r="G1658" s="2" t="str">
        <f t="shared" si="25"/>
        <v>1974</v>
      </c>
      <c r="H1658" t="s">
        <v>1882</v>
      </c>
      <c r="I1658" t="str">
        <f>VLOOKUP(RawData!H1658,PadCountry[],2)</f>
        <v>Russia</v>
      </c>
      <c r="J1658" t="str">
        <f>VLOOKUP(I1658,CountryGeoLoc[],3)</f>
        <v>61.52401</v>
      </c>
      <c r="K1658" t="str">
        <f>VLOOKUP(I1658,CountryGeoLoc[],4)</f>
        <v>105.318756</v>
      </c>
    </row>
    <row r="1659" spans="1:11" x14ac:dyDescent="0.3">
      <c r="A1659" t="s">
        <v>5120</v>
      </c>
      <c r="B1659" t="s">
        <v>8</v>
      </c>
      <c r="C1659" t="s">
        <v>9</v>
      </c>
      <c r="D1659" t="s">
        <v>2191</v>
      </c>
      <c r="E1659" t="s">
        <v>5121</v>
      </c>
      <c r="F1659" t="s">
        <v>5122</v>
      </c>
      <c r="G1659" s="2" t="str">
        <f t="shared" si="25"/>
        <v>1974</v>
      </c>
      <c r="H1659" t="s">
        <v>13</v>
      </c>
      <c r="I1659" t="str">
        <f>VLOOKUP(RawData!H1659,PadCountry[],2)</f>
        <v>Kazakhstan</v>
      </c>
      <c r="J1659" t="str">
        <f>VLOOKUP(I1659,CountryGeoLoc[],3)</f>
        <v>48.019573</v>
      </c>
      <c r="K1659" t="str">
        <f>VLOOKUP(I1659,CountryGeoLoc[],4)</f>
        <v>66.923684</v>
      </c>
    </row>
    <row r="1660" spans="1:11" x14ac:dyDescent="0.3">
      <c r="A1660" t="s">
        <v>5123</v>
      </c>
      <c r="B1660" t="s">
        <v>8</v>
      </c>
      <c r="C1660" t="s">
        <v>9</v>
      </c>
      <c r="D1660" t="s">
        <v>1243</v>
      </c>
      <c r="E1660" t="s">
        <v>5124</v>
      </c>
      <c r="F1660" t="s">
        <v>5125</v>
      </c>
      <c r="G1660" s="2" t="str">
        <f t="shared" si="25"/>
        <v>1974</v>
      </c>
      <c r="H1660" t="s">
        <v>3442</v>
      </c>
      <c r="I1660" t="str">
        <f>VLOOKUP(RawData!H1660,PadCountry[],2)</f>
        <v>Russia</v>
      </c>
      <c r="J1660" t="str">
        <f>VLOOKUP(I1660,CountryGeoLoc[],3)</f>
        <v>61.52401</v>
      </c>
      <c r="K1660" t="str">
        <f>VLOOKUP(I1660,CountryGeoLoc[],4)</f>
        <v>105.318756</v>
      </c>
    </row>
    <row r="1661" spans="1:11" x14ac:dyDescent="0.3">
      <c r="A1661" t="s">
        <v>5126</v>
      </c>
      <c r="B1661" t="s">
        <v>18</v>
      </c>
      <c r="C1661" t="s">
        <v>9</v>
      </c>
      <c r="D1661" t="s">
        <v>1695</v>
      </c>
      <c r="E1661" t="s">
        <v>5127</v>
      </c>
      <c r="F1661" t="s">
        <v>5128</v>
      </c>
      <c r="G1661" s="2" t="str">
        <f t="shared" si="25"/>
        <v>1974</v>
      </c>
      <c r="H1661" t="s">
        <v>2313</v>
      </c>
      <c r="I1661" t="str">
        <f>VLOOKUP(RawData!H1661,PadCountry[],2)</f>
        <v>Russia</v>
      </c>
      <c r="J1661" t="str">
        <f>VLOOKUP(I1661,CountryGeoLoc[],3)</f>
        <v>61.52401</v>
      </c>
      <c r="K1661" t="str">
        <f>VLOOKUP(I1661,CountryGeoLoc[],4)</f>
        <v>105.318756</v>
      </c>
    </row>
    <row r="1662" spans="1:11" x14ac:dyDescent="0.3">
      <c r="A1662" t="s">
        <v>5129</v>
      </c>
      <c r="B1662" t="s">
        <v>8</v>
      </c>
      <c r="C1662" t="s">
        <v>9</v>
      </c>
      <c r="D1662" t="s">
        <v>995</v>
      </c>
      <c r="E1662" t="s">
        <v>5130</v>
      </c>
      <c r="F1662" t="s">
        <v>5131</v>
      </c>
      <c r="G1662" s="2" t="str">
        <f t="shared" si="25"/>
        <v>1974</v>
      </c>
      <c r="H1662" t="s">
        <v>3442</v>
      </c>
      <c r="I1662" t="str">
        <f>VLOOKUP(RawData!H1662,PadCountry[],2)</f>
        <v>Russia</v>
      </c>
      <c r="J1662" t="str">
        <f>VLOOKUP(I1662,CountryGeoLoc[],3)</f>
        <v>61.52401</v>
      </c>
      <c r="K1662" t="str">
        <f>VLOOKUP(I1662,CountryGeoLoc[],4)</f>
        <v>105.318756</v>
      </c>
    </row>
    <row r="1663" spans="1:11" x14ac:dyDescent="0.3">
      <c r="A1663" t="s">
        <v>5132</v>
      </c>
      <c r="B1663" t="s">
        <v>18</v>
      </c>
      <c r="C1663" t="s">
        <v>3573</v>
      </c>
      <c r="D1663" t="s">
        <v>4819</v>
      </c>
      <c r="E1663" t="s">
        <v>5133</v>
      </c>
      <c r="F1663" t="s">
        <v>5134</v>
      </c>
      <c r="G1663" s="2" t="str">
        <f t="shared" si="25"/>
        <v>1974</v>
      </c>
      <c r="H1663" t="s">
        <v>4822</v>
      </c>
      <c r="I1663" t="str">
        <f>VLOOKUP(RawData!H1663,PadCountry[],2)</f>
        <v>China</v>
      </c>
      <c r="J1663" t="str">
        <f>VLOOKUP(I1663,CountryGeoLoc[],3)</f>
        <v>35.86166</v>
      </c>
      <c r="K1663" t="str">
        <f>VLOOKUP(I1663,CountryGeoLoc[],4)</f>
        <v>104.195397</v>
      </c>
    </row>
    <row r="1664" spans="1:11" x14ac:dyDescent="0.3">
      <c r="A1664" t="s">
        <v>5135</v>
      </c>
      <c r="B1664" t="s">
        <v>8</v>
      </c>
      <c r="C1664" t="s">
        <v>117</v>
      </c>
      <c r="D1664" t="s">
        <v>5136</v>
      </c>
      <c r="E1664" t="s">
        <v>5137</v>
      </c>
      <c r="F1664" t="s">
        <v>5138</v>
      </c>
      <c r="G1664" s="2" t="str">
        <f t="shared" si="25"/>
        <v>1974</v>
      </c>
      <c r="H1664" t="s">
        <v>303</v>
      </c>
      <c r="I1664" t="str">
        <f>VLOOKUP(RawData!H1664,PadCountry[],2)</f>
        <v>United States</v>
      </c>
      <c r="J1664" t="str">
        <f>VLOOKUP(I1664,CountryGeoLoc[],3)</f>
        <v>37.09024</v>
      </c>
      <c r="K1664" t="str">
        <f>VLOOKUP(I1664,CountryGeoLoc[],4)</f>
        <v>-95.712891</v>
      </c>
    </row>
    <row r="1665" spans="1:11" x14ac:dyDescent="0.3">
      <c r="A1665" t="s">
        <v>5139</v>
      </c>
      <c r="B1665" t="s">
        <v>8</v>
      </c>
      <c r="C1665" t="s">
        <v>100</v>
      </c>
      <c r="D1665" t="s">
        <v>4452</v>
      </c>
      <c r="E1665" t="s">
        <v>5140</v>
      </c>
      <c r="F1665" t="s">
        <v>5141</v>
      </c>
      <c r="G1665" s="2" t="str">
        <f t="shared" si="25"/>
        <v>1974</v>
      </c>
      <c r="H1665" t="s">
        <v>573</v>
      </c>
      <c r="I1665" t="str">
        <f>VLOOKUP(RawData!H1665,PadCountry[],2)</f>
        <v>United States</v>
      </c>
      <c r="J1665" t="str">
        <f>VLOOKUP(I1665,CountryGeoLoc[],3)</f>
        <v>37.09024</v>
      </c>
      <c r="K1665" t="str">
        <f>VLOOKUP(I1665,CountryGeoLoc[],4)</f>
        <v>-95.712891</v>
      </c>
    </row>
    <row r="1666" spans="1:11" x14ac:dyDescent="0.3">
      <c r="A1666" t="s">
        <v>5142</v>
      </c>
      <c r="B1666" t="s">
        <v>8</v>
      </c>
      <c r="C1666" t="s">
        <v>9</v>
      </c>
      <c r="D1666" t="s">
        <v>1670</v>
      </c>
      <c r="E1666" t="s">
        <v>5143</v>
      </c>
      <c r="F1666" t="s">
        <v>5144</v>
      </c>
      <c r="G1666" s="2" t="str">
        <f t="shared" si="25"/>
        <v>1974</v>
      </c>
      <c r="H1666" t="s">
        <v>3442</v>
      </c>
      <c r="I1666" t="str">
        <f>VLOOKUP(RawData!H1666,PadCountry[],2)</f>
        <v>Russia</v>
      </c>
      <c r="J1666" t="str">
        <f>VLOOKUP(I1666,CountryGeoLoc[],3)</f>
        <v>61.52401</v>
      </c>
      <c r="K1666" t="str">
        <f>VLOOKUP(I1666,CountryGeoLoc[],4)</f>
        <v>105.318756</v>
      </c>
    </row>
    <row r="1667" spans="1:11" x14ac:dyDescent="0.3">
      <c r="A1667" t="s">
        <v>5145</v>
      </c>
      <c r="B1667" t="s">
        <v>8</v>
      </c>
      <c r="C1667" t="s">
        <v>9</v>
      </c>
      <c r="D1667" t="s">
        <v>995</v>
      </c>
      <c r="E1667" t="s">
        <v>5146</v>
      </c>
      <c r="F1667" t="s">
        <v>5147</v>
      </c>
      <c r="G1667" s="2" t="str">
        <f t="shared" ref="G1667:G1730" si="26">MID(F1667,7,4)</f>
        <v>1974</v>
      </c>
      <c r="H1667" t="s">
        <v>987</v>
      </c>
      <c r="I1667" t="str">
        <f>VLOOKUP(RawData!H1667,PadCountry[],2)</f>
        <v>Kazakhstan</v>
      </c>
      <c r="J1667" t="str">
        <f>VLOOKUP(I1667,CountryGeoLoc[],3)</f>
        <v>48.019573</v>
      </c>
      <c r="K1667" t="str">
        <f>VLOOKUP(I1667,CountryGeoLoc[],4)</f>
        <v>66.923684</v>
      </c>
    </row>
    <row r="1668" spans="1:11" x14ac:dyDescent="0.3">
      <c r="A1668" t="s">
        <v>5148</v>
      </c>
      <c r="B1668" t="s">
        <v>8</v>
      </c>
      <c r="C1668" t="s">
        <v>9</v>
      </c>
      <c r="D1668" t="s">
        <v>1695</v>
      </c>
      <c r="E1668" t="s">
        <v>5149</v>
      </c>
      <c r="F1668" t="s">
        <v>5150</v>
      </c>
      <c r="G1668" s="2" t="str">
        <f t="shared" si="26"/>
        <v>1974</v>
      </c>
      <c r="H1668" t="s">
        <v>2313</v>
      </c>
      <c r="I1668" t="str">
        <f>VLOOKUP(RawData!H1668,PadCountry[],2)</f>
        <v>Russia</v>
      </c>
      <c r="J1668" t="str">
        <f>VLOOKUP(I1668,CountryGeoLoc[],3)</f>
        <v>61.52401</v>
      </c>
      <c r="K1668" t="str">
        <f>VLOOKUP(I1668,CountryGeoLoc[],4)</f>
        <v>105.318756</v>
      </c>
    </row>
    <row r="1669" spans="1:11" x14ac:dyDescent="0.3">
      <c r="A1669" t="s">
        <v>5151</v>
      </c>
      <c r="B1669" t="s">
        <v>8</v>
      </c>
      <c r="C1669" t="s">
        <v>9</v>
      </c>
      <c r="D1669" t="s">
        <v>995</v>
      </c>
      <c r="E1669" t="s">
        <v>5152</v>
      </c>
      <c r="F1669" t="s">
        <v>5153</v>
      </c>
      <c r="G1669" s="2" t="str">
        <f t="shared" si="26"/>
        <v>1974</v>
      </c>
      <c r="H1669" t="s">
        <v>3442</v>
      </c>
      <c r="I1669" t="str">
        <f>VLOOKUP(RawData!H1669,PadCountry[],2)</f>
        <v>Russia</v>
      </c>
      <c r="J1669" t="str">
        <f>VLOOKUP(I1669,CountryGeoLoc[],3)</f>
        <v>61.52401</v>
      </c>
      <c r="K1669" t="str">
        <f>VLOOKUP(I1669,CountryGeoLoc[],4)</f>
        <v>105.318756</v>
      </c>
    </row>
    <row r="1670" spans="1:11" x14ac:dyDescent="0.3">
      <c r="A1670" t="s">
        <v>5154</v>
      </c>
      <c r="B1670" t="s">
        <v>8</v>
      </c>
      <c r="C1670" t="s">
        <v>9</v>
      </c>
      <c r="D1670" t="s">
        <v>5012</v>
      </c>
      <c r="E1670" t="s">
        <v>5155</v>
      </c>
      <c r="F1670" t="s">
        <v>5156</v>
      </c>
      <c r="G1670" s="2" t="str">
        <f t="shared" si="26"/>
        <v>1974</v>
      </c>
      <c r="H1670" t="s">
        <v>2641</v>
      </c>
      <c r="I1670" t="str">
        <f>VLOOKUP(RawData!H1670,PadCountry[],2)</f>
        <v>Kazakhstan</v>
      </c>
      <c r="J1670" t="str">
        <f>VLOOKUP(I1670,CountryGeoLoc[],3)</f>
        <v>48.019573</v>
      </c>
      <c r="K1670" t="str">
        <f>VLOOKUP(I1670,CountryGeoLoc[],4)</f>
        <v>66.923684</v>
      </c>
    </row>
    <row r="1671" spans="1:11" x14ac:dyDescent="0.3">
      <c r="A1671" t="s">
        <v>5157</v>
      </c>
      <c r="B1671" t="s">
        <v>8</v>
      </c>
      <c r="C1671" t="s">
        <v>9</v>
      </c>
      <c r="D1671" t="s">
        <v>4695</v>
      </c>
      <c r="E1671" t="s">
        <v>357</v>
      </c>
      <c r="F1671" t="s">
        <v>5158</v>
      </c>
      <c r="G1671" s="2" t="str">
        <f t="shared" si="26"/>
        <v>1974</v>
      </c>
      <c r="H1671" t="s">
        <v>13</v>
      </c>
      <c r="I1671" t="str">
        <f>VLOOKUP(RawData!H1671,PadCountry[],2)</f>
        <v>Kazakhstan</v>
      </c>
      <c r="J1671" t="str">
        <f>VLOOKUP(I1671,CountryGeoLoc[],3)</f>
        <v>48.019573</v>
      </c>
      <c r="K1671" t="str">
        <f>VLOOKUP(I1671,CountryGeoLoc[],4)</f>
        <v>66.923684</v>
      </c>
    </row>
    <row r="1672" spans="1:11" x14ac:dyDescent="0.3">
      <c r="A1672" t="s">
        <v>5159</v>
      </c>
      <c r="B1672" t="s">
        <v>8</v>
      </c>
      <c r="C1672" t="s">
        <v>9</v>
      </c>
      <c r="D1672" t="s">
        <v>995</v>
      </c>
      <c r="E1672" t="s">
        <v>5160</v>
      </c>
      <c r="F1672" t="s">
        <v>5161</v>
      </c>
      <c r="G1672" s="2" t="str">
        <f t="shared" si="26"/>
        <v>1974</v>
      </c>
      <c r="H1672" t="s">
        <v>3442</v>
      </c>
      <c r="I1672" t="str">
        <f>VLOOKUP(RawData!H1672,PadCountry[],2)</f>
        <v>Russia</v>
      </c>
      <c r="J1672" t="str">
        <f>VLOOKUP(I1672,CountryGeoLoc[],3)</f>
        <v>61.52401</v>
      </c>
      <c r="K1672" t="str">
        <f>VLOOKUP(I1672,CountryGeoLoc[],4)</f>
        <v>105.318756</v>
      </c>
    </row>
    <row r="1673" spans="1:11" x14ac:dyDescent="0.3">
      <c r="A1673" t="s">
        <v>5162</v>
      </c>
      <c r="B1673" t="s">
        <v>8</v>
      </c>
      <c r="C1673" t="s">
        <v>117</v>
      </c>
      <c r="D1673" t="s">
        <v>4142</v>
      </c>
      <c r="E1673" t="s">
        <v>5163</v>
      </c>
      <c r="F1673" t="s">
        <v>5164</v>
      </c>
      <c r="G1673" s="2" t="str">
        <f t="shared" si="26"/>
        <v>1974</v>
      </c>
      <c r="H1673" t="s">
        <v>1379</v>
      </c>
      <c r="I1673" t="str">
        <f>VLOOKUP(RawData!H1673,PadCountry[],2)</f>
        <v>United States</v>
      </c>
      <c r="J1673" t="str">
        <f>VLOOKUP(I1673,CountryGeoLoc[],3)</f>
        <v>37.09024</v>
      </c>
      <c r="K1673" t="str">
        <f>VLOOKUP(I1673,CountryGeoLoc[],4)</f>
        <v>-95.712891</v>
      </c>
    </row>
    <row r="1674" spans="1:11" x14ac:dyDescent="0.3">
      <c r="A1674" t="s">
        <v>5165</v>
      </c>
      <c r="B1674" t="s">
        <v>8</v>
      </c>
      <c r="C1674" t="s">
        <v>9</v>
      </c>
      <c r="D1674" t="s">
        <v>4695</v>
      </c>
      <c r="E1674" t="s">
        <v>357</v>
      </c>
      <c r="F1674" t="s">
        <v>5166</v>
      </c>
      <c r="G1674" s="2" t="str">
        <f t="shared" si="26"/>
        <v>1974</v>
      </c>
      <c r="H1674" t="s">
        <v>987</v>
      </c>
      <c r="I1674" t="str">
        <f>VLOOKUP(RawData!H1674,PadCountry[],2)</f>
        <v>Kazakhstan</v>
      </c>
      <c r="J1674" t="str">
        <f>VLOOKUP(I1674,CountryGeoLoc[],3)</f>
        <v>48.019573</v>
      </c>
      <c r="K1674" t="str">
        <f>VLOOKUP(I1674,CountryGeoLoc[],4)</f>
        <v>66.923684</v>
      </c>
    </row>
    <row r="1675" spans="1:11" x14ac:dyDescent="0.3">
      <c r="A1675" t="s">
        <v>5167</v>
      </c>
      <c r="B1675" t="s">
        <v>8</v>
      </c>
      <c r="C1675" t="s">
        <v>117</v>
      </c>
      <c r="D1675" t="s">
        <v>4083</v>
      </c>
      <c r="E1675" t="s">
        <v>5168</v>
      </c>
      <c r="F1675" t="s">
        <v>5169</v>
      </c>
      <c r="G1675" s="2" t="str">
        <f t="shared" si="26"/>
        <v>1974</v>
      </c>
      <c r="H1675" t="s">
        <v>914</v>
      </c>
      <c r="I1675" t="str">
        <f>VLOOKUP(RawData!H1675,PadCountry[],2)</f>
        <v>United States</v>
      </c>
      <c r="J1675" t="str">
        <f>VLOOKUP(I1675,CountryGeoLoc[],3)</f>
        <v>37.09024</v>
      </c>
      <c r="K1675" t="str">
        <f>VLOOKUP(I1675,CountryGeoLoc[],4)</f>
        <v>-95.712891</v>
      </c>
    </row>
    <row r="1676" spans="1:11" x14ac:dyDescent="0.3">
      <c r="A1676" t="s">
        <v>5170</v>
      </c>
      <c r="B1676" t="s">
        <v>8</v>
      </c>
      <c r="C1676" t="s">
        <v>9</v>
      </c>
      <c r="D1676" t="s">
        <v>1243</v>
      </c>
      <c r="E1676" t="s">
        <v>5171</v>
      </c>
      <c r="F1676" t="s">
        <v>5172</v>
      </c>
      <c r="G1676" s="2" t="str">
        <f t="shared" si="26"/>
        <v>1974</v>
      </c>
      <c r="H1676" t="s">
        <v>3442</v>
      </c>
      <c r="I1676" t="str">
        <f>VLOOKUP(RawData!H1676,PadCountry[],2)</f>
        <v>Russia</v>
      </c>
      <c r="J1676" t="str">
        <f>VLOOKUP(I1676,CountryGeoLoc[],3)</f>
        <v>61.52401</v>
      </c>
      <c r="K1676" t="str">
        <f>VLOOKUP(I1676,CountryGeoLoc[],4)</f>
        <v>105.318756</v>
      </c>
    </row>
    <row r="1677" spans="1:11" x14ac:dyDescent="0.3">
      <c r="A1677" t="s">
        <v>5173</v>
      </c>
      <c r="B1677" t="s">
        <v>8</v>
      </c>
      <c r="C1677" t="s">
        <v>9</v>
      </c>
      <c r="D1677" t="s">
        <v>2191</v>
      </c>
      <c r="E1677" t="s">
        <v>5174</v>
      </c>
      <c r="F1677" t="s">
        <v>5175</v>
      </c>
      <c r="G1677" s="2" t="str">
        <f t="shared" si="26"/>
        <v>1974</v>
      </c>
      <c r="H1677" t="s">
        <v>13</v>
      </c>
      <c r="I1677" t="str">
        <f>VLOOKUP(RawData!H1677,PadCountry[],2)</f>
        <v>Kazakhstan</v>
      </c>
      <c r="J1677" t="str">
        <f>VLOOKUP(I1677,CountryGeoLoc[],3)</f>
        <v>48.019573</v>
      </c>
      <c r="K1677" t="str">
        <f>VLOOKUP(I1677,CountryGeoLoc[],4)</f>
        <v>66.923684</v>
      </c>
    </row>
    <row r="1678" spans="1:11" x14ac:dyDescent="0.3">
      <c r="A1678" t="s">
        <v>5176</v>
      </c>
      <c r="B1678" t="s">
        <v>8</v>
      </c>
      <c r="C1678" t="s">
        <v>9</v>
      </c>
      <c r="D1678" t="s">
        <v>995</v>
      </c>
      <c r="E1678" t="s">
        <v>5177</v>
      </c>
      <c r="F1678" t="s">
        <v>5178</v>
      </c>
      <c r="G1678" s="2" t="str">
        <f t="shared" si="26"/>
        <v>1974</v>
      </c>
      <c r="H1678" t="s">
        <v>987</v>
      </c>
      <c r="I1678" t="str">
        <f>VLOOKUP(RawData!H1678,PadCountry[],2)</f>
        <v>Kazakhstan</v>
      </c>
      <c r="J1678" t="str">
        <f>VLOOKUP(I1678,CountryGeoLoc[],3)</f>
        <v>48.019573</v>
      </c>
      <c r="K1678" t="str">
        <f>VLOOKUP(I1678,CountryGeoLoc[],4)</f>
        <v>66.923684</v>
      </c>
    </row>
    <row r="1679" spans="1:11" x14ac:dyDescent="0.3">
      <c r="A1679" t="s">
        <v>5179</v>
      </c>
      <c r="B1679" t="s">
        <v>8</v>
      </c>
      <c r="C1679" t="s">
        <v>9</v>
      </c>
      <c r="D1679" t="s">
        <v>2391</v>
      </c>
      <c r="E1679" t="s">
        <v>5180</v>
      </c>
      <c r="F1679" t="s">
        <v>5181</v>
      </c>
      <c r="G1679" s="2" t="str">
        <f t="shared" si="26"/>
        <v>1974</v>
      </c>
      <c r="H1679" t="s">
        <v>2394</v>
      </c>
      <c r="I1679" t="str">
        <f>VLOOKUP(RawData!H1679,PadCountry[],2)</f>
        <v>Russia</v>
      </c>
      <c r="J1679" t="str">
        <f>VLOOKUP(I1679,CountryGeoLoc[],3)</f>
        <v>61.52401</v>
      </c>
      <c r="K1679" t="str">
        <f>VLOOKUP(I1679,CountryGeoLoc[],4)</f>
        <v>105.318756</v>
      </c>
    </row>
    <row r="1680" spans="1:11" x14ac:dyDescent="0.3">
      <c r="A1680" t="s">
        <v>5182</v>
      </c>
      <c r="B1680" t="s">
        <v>18</v>
      </c>
      <c r="C1680" t="s">
        <v>9</v>
      </c>
      <c r="D1680" t="s">
        <v>995</v>
      </c>
      <c r="E1680" t="s">
        <v>5183</v>
      </c>
      <c r="F1680" t="s">
        <v>5184</v>
      </c>
      <c r="G1680" s="2" t="str">
        <f t="shared" si="26"/>
        <v>1974</v>
      </c>
      <c r="H1680" t="s">
        <v>1882</v>
      </c>
      <c r="I1680" t="str">
        <f>VLOOKUP(RawData!H1680,PadCountry[],2)</f>
        <v>Russia</v>
      </c>
      <c r="J1680" t="str">
        <f>VLOOKUP(I1680,CountryGeoLoc[],3)</f>
        <v>61.52401</v>
      </c>
      <c r="K1680" t="str">
        <f>VLOOKUP(I1680,CountryGeoLoc[],4)</f>
        <v>105.318756</v>
      </c>
    </row>
    <row r="1681" spans="1:11" x14ac:dyDescent="0.3">
      <c r="A1681" t="s">
        <v>5185</v>
      </c>
      <c r="B1681" t="s">
        <v>8</v>
      </c>
      <c r="C1681" t="s">
        <v>100</v>
      </c>
      <c r="D1681" t="s">
        <v>4452</v>
      </c>
      <c r="E1681" t="s">
        <v>5186</v>
      </c>
      <c r="F1681" t="s">
        <v>5187</v>
      </c>
      <c r="G1681" s="2" t="str">
        <f t="shared" si="26"/>
        <v>1974</v>
      </c>
      <c r="H1681" t="s">
        <v>573</v>
      </c>
      <c r="I1681" t="str">
        <f>VLOOKUP(RawData!H1681,PadCountry[],2)</f>
        <v>United States</v>
      </c>
      <c r="J1681" t="str">
        <f>VLOOKUP(I1681,CountryGeoLoc[],3)</f>
        <v>37.09024</v>
      </c>
      <c r="K1681" t="str">
        <f>VLOOKUP(I1681,CountryGeoLoc[],4)</f>
        <v>-95.712891</v>
      </c>
    </row>
    <row r="1682" spans="1:11" x14ac:dyDescent="0.3">
      <c r="A1682" t="s">
        <v>5188</v>
      </c>
      <c r="B1682" t="s">
        <v>8</v>
      </c>
      <c r="C1682" t="s">
        <v>9</v>
      </c>
      <c r="D1682" t="s">
        <v>2391</v>
      </c>
      <c r="E1682" t="s">
        <v>5189</v>
      </c>
      <c r="F1682" t="s">
        <v>5190</v>
      </c>
      <c r="G1682" s="2" t="str">
        <f t="shared" si="26"/>
        <v>1974</v>
      </c>
      <c r="H1682" t="s">
        <v>2394</v>
      </c>
      <c r="I1682" t="str">
        <f>VLOOKUP(RawData!H1682,PadCountry[],2)</f>
        <v>Russia</v>
      </c>
      <c r="J1682" t="str">
        <f>VLOOKUP(I1682,CountryGeoLoc[],3)</f>
        <v>61.52401</v>
      </c>
      <c r="K1682" t="str">
        <f>VLOOKUP(I1682,CountryGeoLoc[],4)</f>
        <v>105.318756</v>
      </c>
    </row>
    <row r="1683" spans="1:11" x14ac:dyDescent="0.3">
      <c r="A1683" t="s">
        <v>5191</v>
      </c>
      <c r="B1683" t="s">
        <v>8</v>
      </c>
      <c r="C1683" t="s">
        <v>9</v>
      </c>
      <c r="D1683" t="s">
        <v>2391</v>
      </c>
      <c r="E1683" t="s">
        <v>5192</v>
      </c>
      <c r="F1683" t="s">
        <v>5193</v>
      </c>
      <c r="G1683" s="2" t="str">
        <f t="shared" si="26"/>
        <v>1974</v>
      </c>
      <c r="H1683" t="s">
        <v>2394</v>
      </c>
      <c r="I1683" t="str">
        <f>VLOOKUP(RawData!H1683,PadCountry[],2)</f>
        <v>Russia</v>
      </c>
      <c r="J1683" t="str">
        <f>VLOOKUP(I1683,CountryGeoLoc[],3)</f>
        <v>61.52401</v>
      </c>
      <c r="K1683" t="str">
        <f>VLOOKUP(I1683,CountryGeoLoc[],4)</f>
        <v>105.318756</v>
      </c>
    </row>
    <row r="1684" spans="1:11" x14ac:dyDescent="0.3">
      <c r="A1684" t="s">
        <v>5194</v>
      </c>
      <c r="B1684" t="s">
        <v>8</v>
      </c>
      <c r="C1684" t="s">
        <v>9</v>
      </c>
      <c r="D1684" t="s">
        <v>995</v>
      </c>
      <c r="E1684" t="s">
        <v>5195</v>
      </c>
      <c r="F1684" t="s">
        <v>5196</v>
      </c>
      <c r="G1684" s="2" t="str">
        <f t="shared" si="26"/>
        <v>1974</v>
      </c>
      <c r="H1684" t="s">
        <v>987</v>
      </c>
      <c r="I1684" t="str">
        <f>VLOOKUP(RawData!H1684,PadCountry[],2)</f>
        <v>Kazakhstan</v>
      </c>
      <c r="J1684" t="str">
        <f>VLOOKUP(I1684,CountryGeoLoc[],3)</f>
        <v>48.019573</v>
      </c>
      <c r="K1684" t="str">
        <f>VLOOKUP(I1684,CountryGeoLoc[],4)</f>
        <v>66.923684</v>
      </c>
    </row>
    <row r="1685" spans="1:11" x14ac:dyDescent="0.3">
      <c r="A1685" t="s">
        <v>5197</v>
      </c>
      <c r="B1685" t="s">
        <v>8</v>
      </c>
      <c r="C1685" t="s">
        <v>9</v>
      </c>
      <c r="D1685" t="s">
        <v>1695</v>
      </c>
      <c r="E1685" t="s">
        <v>5198</v>
      </c>
      <c r="F1685" t="s">
        <v>5199</v>
      </c>
      <c r="G1685" s="2" t="str">
        <f t="shared" si="26"/>
        <v>1974</v>
      </c>
      <c r="H1685" t="s">
        <v>2313</v>
      </c>
      <c r="I1685" t="str">
        <f>VLOOKUP(RawData!H1685,PadCountry[],2)</f>
        <v>Russia</v>
      </c>
      <c r="J1685" t="str">
        <f>VLOOKUP(I1685,CountryGeoLoc[],3)</f>
        <v>61.52401</v>
      </c>
      <c r="K1685" t="str">
        <f>VLOOKUP(I1685,CountryGeoLoc[],4)</f>
        <v>105.318756</v>
      </c>
    </row>
    <row r="1686" spans="1:11" x14ac:dyDescent="0.3">
      <c r="A1686" t="s">
        <v>5200</v>
      </c>
      <c r="B1686" t="s">
        <v>8</v>
      </c>
      <c r="C1686" t="s">
        <v>117</v>
      </c>
      <c r="D1686" t="s">
        <v>5030</v>
      </c>
      <c r="E1686" t="s">
        <v>5201</v>
      </c>
      <c r="F1686" t="s">
        <v>5202</v>
      </c>
      <c r="G1686" s="2" t="str">
        <f t="shared" si="26"/>
        <v>1974</v>
      </c>
      <c r="H1686" t="s">
        <v>229</v>
      </c>
      <c r="I1686" t="str">
        <f>VLOOKUP(RawData!H1686,PadCountry[],2)</f>
        <v>United States</v>
      </c>
      <c r="J1686" t="str">
        <f>VLOOKUP(I1686,CountryGeoLoc[],3)</f>
        <v>37.09024</v>
      </c>
      <c r="K1686" t="str">
        <f>VLOOKUP(I1686,CountryGeoLoc[],4)</f>
        <v>-95.712891</v>
      </c>
    </row>
    <row r="1687" spans="1:11" x14ac:dyDescent="0.3">
      <c r="A1687" t="s">
        <v>5203</v>
      </c>
      <c r="B1687" t="s">
        <v>8</v>
      </c>
      <c r="C1687" t="s">
        <v>9</v>
      </c>
      <c r="D1687" t="s">
        <v>2391</v>
      </c>
      <c r="E1687" t="s">
        <v>5204</v>
      </c>
      <c r="F1687" t="s">
        <v>5205</v>
      </c>
      <c r="G1687" s="2" t="str">
        <f t="shared" si="26"/>
        <v>1974</v>
      </c>
      <c r="H1687" t="s">
        <v>2394</v>
      </c>
      <c r="I1687" t="str">
        <f>VLOOKUP(RawData!H1687,PadCountry[],2)</f>
        <v>Russia</v>
      </c>
      <c r="J1687" t="str">
        <f>VLOOKUP(I1687,CountryGeoLoc[],3)</f>
        <v>61.52401</v>
      </c>
      <c r="K1687" t="str">
        <f>VLOOKUP(I1687,CountryGeoLoc[],4)</f>
        <v>105.318756</v>
      </c>
    </row>
    <row r="1688" spans="1:11" x14ac:dyDescent="0.3">
      <c r="A1688" t="s">
        <v>5206</v>
      </c>
      <c r="B1688" t="s">
        <v>8</v>
      </c>
      <c r="C1688" t="s">
        <v>1095</v>
      </c>
      <c r="D1688" t="s">
        <v>4087</v>
      </c>
      <c r="E1688" t="s">
        <v>5207</v>
      </c>
      <c r="F1688" t="s">
        <v>5208</v>
      </c>
      <c r="G1688" s="2" t="str">
        <f t="shared" si="26"/>
        <v>1974</v>
      </c>
      <c r="H1688" t="s">
        <v>2368</v>
      </c>
      <c r="I1688" t="str">
        <f>VLOOKUP(RawData!H1688,PadCountry[],2)</f>
        <v>Russia</v>
      </c>
      <c r="J1688" t="str">
        <f>VLOOKUP(I1688,CountryGeoLoc[],3)</f>
        <v>61.52401</v>
      </c>
      <c r="K1688" t="str">
        <f>VLOOKUP(I1688,CountryGeoLoc[],4)</f>
        <v>105.318756</v>
      </c>
    </row>
    <row r="1689" spans="1:11" x14ac:dyDescent="0.3">
      <c r="A1689" t="s">
        <v>5209</v>
      </c>
      <c r="B1689" t="s">
        <v>8</v>
      </c>
      <c r="C1689" t="s">
        <v>9</v>
      </c>
      <c r="D1689" t="s">
        <v>995</v>
      </c>
      <c r="E1689" t="s">
        <v>5210</v>
      </c>
      <c r="F1689" t="s">
        <v>5211</v>
      </c>
      <c r="G1689" s="2" t="str">
        <f t="shared" si="26"/>
        <v>1974</v>
      </c>
      <c r="H1689" t="s">
        <v>1882</v>
      </c>
      <c r="I1689" t="str">
        <f>VLOOKUP(RawData!H1689,PadCountry[],2)</f>
        <v>Russia</v>
      </c>
      <c r="J1689" t="str">
        <f>VLOOKUP(I1689,CountryGeoLoc[],3)</f>
        <v>61.52401</v>
      </c>
      <c r="K1689" t="str">
        <f>VLOOKUP(I1689,CountryGeoLoc[],4)</f>
        <v>105.318756</v>
      </c>
    </row>
    <row r="1690" spans="1:11" x14ac:dyDescent="0.3">
      <c r="A1690" t="s">
        <v>5212</v>
      </c>
      <c r="B1690" t="s">
        <v>8</v>
      </c>
      <c r="C1690" t="s">
        <v>9</v>
      </c>
      <c r="D1690" t="s">
        <v>2391</v>
      </c>
      <c r="E1690" t="s">
        <v>5213</v>
      </c>
      <c r="F1690" t="s">
        <v>5214</v>
      </c>
      <c r="G1690" s="2" t="str">
        <f t="shared" si="26"/>
        <v>1974</v>
      </c>
      <c r="H1690" t="s">
        <v>2394</v>
      </c>
      <c r="I1690" t="str">
        <f>VLOOKUP(RawData!H1690,PadCountry[],2)</f>
        <v>Russia</v>
      </c>
      <c r="J1690" t="str">
        <f>VLOOKUP(I1690,CountryGeoLoc[],3)</f>
        <v>61.52401</v>
      </c>
      <c r="K1690" t="str">
        <f>VLOOKUP(I1690,CountryGeoLoc[],4)</f>
        <v>105.318756</v>
      </c>
    </row>
    <row r="1691" spans="1:11" x14ac:dyDescent="0.3">
      <c r="A1691" t="s">
        <v>5215</v>
      </c>
      <c r="B1691" t="s">
        <v>8</v>
      </c>
      <c r="C1691" t="s">
        <v>9</v>
      </c>
      <c r="D1691" t="s">
        <v>4695</v>
      </c>
      <c r="E1691" t="s">
        <v>5216</v>
      </c>
      <c r="F1691" t="s">
        <v>5217</v>
      </c>
      <c r="G1691" s="2" t="str">
        <f t="shared" si="26"/>
        <v>1974</v>
      </c>
      <c r="H1691" t="s">
        <v>3442</v>
      </c>
      <c r="I1691" t="str">
        <f>VLOOKUP(RawData!H1691,PadCountry[],2)</f>
        <v>Russia</v>
      </c>
      <c r="J1691" t="str">
        <f>VLOOKUP(I1691,CountryGeoLoc[],3)</f>
        <v>61.52401</v>
      </c>
      <c r="K1691" t="str">
        <f>VLOOKUP(I1691,CountryGeoLoc[],4)</f>
        <v>105.318756</v>
      </c>
    </row>
    <row r="1692" spans="1:11" x14ac:dyDescent="0.3">
      <c r="A1692" t="s">
        <v>5218</v>
      </c>
      <c r="B1692" t="s">
        <v>8</v>
      </c>
      <c r="C1692" t="s">
        <v>9</v>
      </c>
      <c r="D1692" t="s">
        <v>1670</v>
      </c>
      <c r="E1692" t="s">
        <v>5219</v>
      </c>
      <c r="F1692" t="s">
        <v>5220</v>
      </c>
      <c r="G1692" s="2" t="str">
        <f t="shared" si="26"/>
        <v>1974</v>
      </c>
      <c r="H1692" t="s">
        <v>1882</v>
      </c>
      <c r="I1692" t="str">
        <f>VLOOKUP(RawData!H1692,PadCountry[],2)</f>
        <v>Russia</v>
      </c>
      <c r="J1692" t="str">
        <f>VLOOKUP(I1692,CountryGeoLoc[],3)</f>
        <v>61.52401</v>
      </c>
      <c r="K1692" t="str">
        <f>VLOOKUP(I1692,CountryGeoLoc[],4)</f>
        <v>105.318756</v>
      </c>
    </row>
    <row r="1693" spans="1:11" x14ac:dyDescent="0.3">
      <c r="A1693" t="s">
        <v>5221</v>
      </c>
      <c r="B1693" t="s">
        <v>8</v>
      </c>
      <c r="C1693" t="s">
        <v>9</v>
      </c>
      <c r="D1693" t="s">
        <v>4695</v>
      </c>
      <c r="E1693" t="s">
        <v>5222</v>
      </c>
      <c r="F1693" t="s">
        <v>5223</v>
      </c>
      <c r="G1693" s="2" t="str">
        <f t="shared" si="26"/>
        <v>1974</v>
      </c>
      <c r="H1693" t="s">
        <v>987</v>
      </c>
      <c r="I1693" t="str">
        <f>VLOOKUP(RawData!H1693,PadCountry[],2)</f>
        <v>Kazakhstan</v>
      </c>
      <c r="J1693" t="str">
        <f>VLOOKUP(I1693,CountryGeoLoc[],3)</f>
        <v>48.019573</v>
      </c>
      <c r="K1693" t="str">
        <f>VLOOKUP(I1693,CountryGeoLoc[],4)</f>
        <v>66.923684</v>
      </c>
    </row>
    <row r="1694" spans="1:11" x14ac:dyDescent="0.3">
      <c r="A1694" t="s">
        <v>5224</v>
      </c>
      <c r="B1694" t="s">
        <v>8</v>
      </c>
      <c r="C1694" t="s">
        <v>9</v>
      </c>
      <c r="D1694" t="s">
        <v>1243</v>
      </c>
      <c r="E1694" t="s">
        <v>5225</v>
      </c>
      <c r="F1694" t="s">
        <v>5226</v>
      </c>
      <c r="G1694" s="2" t="str">
        <f t="shared" si="26"/>
        <v>1974</v>
      </c>
      <c r="H1694" t="s">
        <v>3442</v>
      </c>
      <c r="I1694" t="str">
        <f>VLOOKUP(RawData!H1694,PadCountry[],2)</f>
        <v>Russia</v>
      </c>
      <c r="J1694" t="str">
        <f>VLOOKUP(I1694,CountryGeoLoc[],3)</f>
        <v>61.52401</v>
      </c>
      <c r="K1694" t="str">
        <f>VLOOKUP(I1694,CountryGeoLoc[],4)</f>
        <v>105.318756</v>
      </c>
    </row>
    <row r="1695" spans="1:11" x14ac:dyDescent="0.3">
      <c r="A1695" t="s">
        <v>5227</v>
      </c>
      <c r="B1695" t="s">
        <v>8</v>
      </c>
      <c r="C1695" t="s">
        <v>9</v>
      </c>
      <c r="D1695" t="s">
        <v>2305</v>
      </c>
      <c r="E1695" t="s">
        <v>5228</v>
      </c>
      <c r="F1695" t="s">
        <v>5229</v>
      </c>
      <c r="G1695" s="2" t="str">
        <f t="shared" si="26"/>
        <v>1974</v>
      </c>
      <c r="H1695" t="s">
        <v>2641</v>
      </c>
      <c r="I1695" t="str">
        <f>VLOOKUP(RawData!H1695,PadCountry[],2)</f>
        <v>Kazakhstan</v>
      </c>
      <c r="J1695" t="str">
        <f>VLOOKUP(I1695,CountryGeoLoc[],3)</f>
        <v>48.019573</v>
      </c>
      <c r="K1695" t="str">
        <f>VLOOKUP(I1695,CountryGeoLoc[],4)</f>
        <v>66.923684</v>
      </c>
    </row>
    <row r="1696" spans="1:11" x14ac:dyDescent="0.3">
      <c r="A1696" t="s">
        <v>5230</v>
      </c>
      <c r="B1696" t="s">
        <v>8</v>
      </c>
      <c r="C1696" t="s">
        <v>117</v>
      </c>
      <c r="D1696" t="s">
        <v>4028</v>
      </c>
      <c r="E1696" t="s">
        <v>5231</v>
      </c>
      <c r="F1696" t="s">
        <v>5232</v>
      </c>
      <c r="G1696" s="2" t="str">
        <f t="shared" si="26"/>
        <v>1974</v>
      </c>
      <c r="H1696" t="s">
        <v>1213</v>
      </c>
      <c r="I1696" t="str">
        <f>VLOOKUP(RawData!H1696,PadCountry[],2)</f>
        <v>United States</v>
      </c>
      <c r="J1696" t="str">
        <f>VLOOKUP(I1696,CountryGeoLoc[],3)</f>
        <v>37.09024</v>
      </c>
      <c r="K1696" t="str">
        <f>VLOOKUP(I1696,CountryGeoLoc[],4)</f>
        <v>-95.712891</v>
      </c>
    </row>
    <row r="1697" spans="1:11" x14ac:dyDescent="0.3">
      <c r="A1697" t="s">
        <v>5233</v>
      </c>
      <c r="B1697" t="s">
        <v>8</v>
      </c>
      <c r="C1697" t="s">
        <v>9</v>
      </c>
      <c r="D1697" t="s">
        <v>2391</v>
      </c>
      <c r="E1697" t="s">
        <v>5234</v>
      </c>
      <c r="F1697" t="s">
        <v>5235</v>
      </c>
      <c r="G1697" s="2" t="str">
        <f t="shared" si="26"/>
        <v>1974</v>
      </c>
      <c r="H1697" t="s">
        <v>2394</v>
      </c>
      <c r="I1697" t="str">
        <f>VLOOKUP(RawData!H1697,PadCountry[],2)</f>
        <v>Russia</v>
      </c>
      <c r="J1697" t="str">
        <f>VLOOKUP(I1697,CountryGeoLoc[],3)</f>
        <v>61.52401</v>
      </c>
      <c r="K1697" t="str">
        <f>VLOOKUP(I1697,CountryGeoLoc[],4)</f>
        <v>105.318756</v>
      </c>
    </row>
    <row r="1698" spans="1:11" x14ac:dyDescent="0.3">
      <c r="A1698" t="s">
        <v>5236</v>
      </c>
      <c r="B1698" t="s">
        <v>8</v>
      </c>
      <c r="C1698" t="s">
        <v>9</v>
      </c>
      <c r="D1698" t="s">
        <v>995</v>
      </c>
      <c r="E1698" t="s">
        <v>5237</v>
      </c>
      <c r="F1698" t="s">
        <v>5238</v>
      </c>
      <c r="G1698" s="2" t="str">
        <f t="shared" si="26"/>
        <v>1974</v>
      </c>
      <c r="H1698" t="s">
        <v>3442</v>
      </c>
      <c r="I1698" t="str">
        <f>VLOOKUP(RawData!H1698,PadCountry[],2)</f>
        <v>Russia</v>
      </c>
      <c r="J1698" t="str">
        <f>VLOOKUP(I1698,CountryGeoLoc[],3)</f>
        <v>61.52401</v>
      </c>
      <c r="K1698" t="str">
        <f>VLOOKUP(I1698,CountryGeoLoc[],4)</f>
        <v>105.318756</v>
      </c>
    </row>
    <row r="1699" spans="1:11" x14ac:dyDescent="0.3">
      <c r="A1699" t="s">
        <v>5239</v>
      </c>
      <c r="B1699" t="s">
        <v>8</v>
      </c>
      <c r="C1699" t="s">
        <v>9</v>
      </c>
      <c r="D1699" t="s">
        <v>4250</v>
      </c>
      <c r="E1699" t="s">
        <v>5240</v>
      </c>
      <c r="F1699" t="s">
        <v>5241</v>
      </c>
      <c r="G1699" s="2" t="str">
        <f t="shared" si="26"/>
        <v>1974</v>
      </c>
      <c r="H1699" t="s">
        <v>1882</v>
      </c>
      <c r="I1699" t="str">
        <f>VLOOKUP(RawData!H1699,PadCountry[],2)</f>
        <v>Russia</v>
      </c>
      <c r="J1699" t="str">
        <f>VLOOKUP(I1699,CountryGeoLoc[],3)</f>
        <v>61.52401</v>
      </c>
      <c r="K1699" t="str">
        <f>VLOOKUP(I1699,CountryGeoLoc[],4)</f>
        <v>105.318756</v>
      </c>
    </row>
    <row r="1700" spans="1:11" x14ac:dyDescent="0.3">
      <c r="A1700" t="s">
        <v>5242</v>
      </c>
      <c r="B1700" t="s">
        <v>18</v>
      </c>
      <c r="C1700" t="s">
        <v>3573</v>
      </c>
      <c r="D1700" t="s">
        <v>5243</v>
      </c>
      <c r="E1700" t="s">
        <v>5244</v>
      </c>
      <c r="F1700" t="s">
        <v>5245</v>
      </c>
      <c r="G1700" s="2" t="str">
        <f t="shared" si="26"/>
        <v>1974</v>
      </c>
      <c r="H1700" t="s">
        <v>4822</v>
      </c>
      <c r="I1700" t="str">
        <f>VLOOKUP(RawData!H1700,PadCountry[],2)</f>
        <v>China</v>
      </c>
      <c r="J1700" t="str">
        <f>VLOOKUP(I1700,CountryGeoLoc[],3)</f>
        <v>35.86166</v>
      </c>
      <c r="K1700" t="str">
        <f>VLOOKUP(I1700,CountryGeoLoc[],4)</f>
        <v>104.195397</v>
      </c>
    </row>
    <row r="1701" spans="1:11" x14ac:dyDescent="0.3">
      <c r="A1701" t="s">
        <v>5246</v>
      </c>
      <c r="B1701" t="s">
        <v>8</v>
      </c>
      <c r="C1701" t="s">
        <v>117</v>
      </c>
      <c r="D1701" t="s">
        <v>5247</v>
      </c>
      <c r="E1701" t="s">
        <v>5248</v>
      </c>
      <c r="F1701" t="s">
        <v>5249</v>
      </c>
      <c r="G1701" s="2" t="str">
        <f t="shared" si="26"/>
        <v>1974</v>
      </c>
      <c r="H1701" t="s">
        <v>682</v>
      </c>
      <c r="I1701" t="str">
        <f>VLOOKUP(RawData!H1701,PadCountry[],2)</f>
        <v>United States</v>
      </c>
      <c r="J1701" t="str">
        <f>VLOOKUP(I1701,CountryGeoLoc[],3)</f>
        <v>37.09024</v>
      </c>
      <c r="K1701" t="str">
        <f>VLOOKUP(I1701,CountryGeoLoc[],4)</f>
        <v>-95.712891</v>
      </c>
    </row>
    <row r="1702" spans="1:11" x14ac:dyDescent="0.3">
      <c r="A1702" t="s">
        <v>5250</v>
      </c>
      <c r="B1702" t="s">
        <v>8</v>
      </c>
      <c r="C1702" t="s">
        <v>9</v>
      </c>
      <c r="D1702" t="s">
        <v>995</v>
      </c>
      <c r="E1702" t="s">
        <v>5251</v>
      </c>
      <c r="F1702" t="s">
        <v>5252</v>
      </c>
      <c r="G1702" s="2" t="str">
        <f t="shared" si="26"/>
        <v>1974</v>
      </c>
      <c r="H1702" t="s">
        <v>3442</v>
      </c>
      <c r="I1702" t="str">
        <f>VLOOKUP(RawData!H1702,PadCountry[],2)</f>
        <v>Russia</v>
      </c>
      <c r="J1702" t="str">
        <f>VLOOKUP(I1702,CountryGeoLoc[],3)</f>
        <v>61.52401</v>
      </c>
      <c r="K1702" t="str">
        <f>VLOOKUP(I1702,CountryGeoLoc[],4)</f>
        <v>105.318756</v>
      </c>
    </row>
    <row r="1703" spans="1:11" x14ac:dyDescent="0.3">
      <c r="A1703" t="s">
        <v>5253</v>
      </c>
      <c r="B1703" t="s">
        <v>8</v>
      </c>
      <c r="C1703" t="s">
        <v>9</v>
      </c>
      <c r="D1703" t="s">
        <v>1695</v>
      </c>
      <c r="E1703" t="s">
        <v>5254</v>
      </c>
      <c r="F1703" t="s">
        <v>5255</v>
      </c>
      <c r="G1703" s="2" t="str">
        <f t="shared" si="26"/>
        <v>1974</v>
      </c>
      <c r="H1703" t="s">
        <v>2313</v>
      </c>
      <c r="I1703" t="str">
        <f>VLOOKUP(RawData!H1703,PadCountry[],2)</f>
        <v>Russia</v>
      </c>
      <c r="J1703" t="str">
        <f>VLOOKUP(I1703,CountryGeoLoc[],3)</f>
        <v>61.52401</v>
      </c>
      <c r="K1703" t="str">
        <f>VLOOKUP(I1703,CountryGeoLoc[],4)</f>
        <v>105.318756</v>
      </c>
    </row>
    <row r="1704" spans="1:11" x14ac:dyDescent="0.3">
      <c r="A1704" t="s">
        <v>5256</v>
      </c>
      <c r="B1704" t="s">
        <v>8</v>
      </c>
      <c r="C1704" t="s">
        <v>9</v>
      </c>
      <c r="D1704" t="s">
        <v>1670</v>
      </c>
      <c r="E1704" t="s">
        <v>5257</v>
      </c>
      <c r="F1704" t="s">
        <v>5258</v>
      </c>
      <c r="G1704" s="2" t="str">
        <f t="shared" si="26"/>
        <v>1974</v>
      </c>
      <c r="H1704" t="s">
        <v>1882</v>
      </c>
      <c r="I1704" t="str">
        <f>VLOOKUP(RawData!H1704,PadCountry[],2)</f>
        <v>Russia</v>
      </c>
      <c r="J1704" t="str">
        <f>VLOOKUP(I1704,CountryGeoLoc[],3)</f>
        <v>61.52401</v>
      </c>
      <c r="K1704" t="str">
        <f>VLOOKUP(I1704,CountryGeoLoc[],4)</f>
        <v>105.318756</v>
      </c>
    </row>
    <row r="1705" spans="1:11" x14ac:dyDescent="0.3">
      <c r="A1705" t="s">
        <v>5259</v>
      </c>
      <c r="B1705" t="s">
        <v>8</v>
      </c>
      <c r="C1705" t="s">
        <v>117</v>
      </c>
      <c r="D1705" t="s">
        <v>4658</v>
      </c>
      <c r="E1705" t="s">
        <v>5260</v>
      </c>
      <c r="F1705" t="s">
        <v>5261</v>
      </c>
      <c r="G1705" s="2" t="str">
        <f t="shared" si="26"/>
        <v>1974</v>
      </c>
      <c r="H1705" t="s">
        <v>1623</v>
      </c>
      <c r="I1705" t="str">
        <f>VLOOKUP(RawData!H1705,PadCountry[],2)</f>
        <v>United States</v>
      </c>
      <c r="J1705" t="str">
        <f>VLOOKUP(I1705,CountryGeoLoc[],3)</f>
        <v>37.09024</v>
      </c>
      <c r="K1705" t="str">
        <f>VLOOKUP(I1705,CountryGeoLoc[],4)</f>
        <v>-95.712891</v>
      </c>
    </row>
    <row r="1706" spans="1:11" x14ac:dyDescent="0.3">
      <c r="A1706" t="s">
        <v>5262</v>
      </c>
      <c r="B1706" t="s">
        <v>8</v>
      </c>
      <c r="C1706" t="s">
        <v>117</v>
      </c>
      <c r="D1706" t="s">
        <v>4960</v>
      </c>
      <c r="E1706" t="s">
        <v>5263</v>
      </c>
      <c r="F1706" t="s">
        <v>5264</v>
      </c>
      <c r="G1706" s="2" t="str">
        <f t="shared" si="26"/>
        <v>1974</v>
      </c>
      <c r="H1706" t="s">
        <v>229</v>
      </c>
      <c r="I1706" t="str">
        <f>VLOOKUP(RawData!H1706,PadCountry[],2)</f>
        <v>United States</v>
      </c>
      <c r="J1706" t="str">
        <f>VLOOKUP(I1706,CountryGeoLoc[],3)</f>
        <v>37.09024</v>
      </c>
      <c r="K1706" t="str">
        <f>VLOOKUP(I1706,CountryGeoLoc[],4)</f>
        <v>-95.712891</v>
      </c>
    </row>
    <row r="1707" spans="1:11" x14ac:dyDescent="0.3">
      <c r="A1707" t="s">
        <v>5265</v>
      </c>
      <c r="B1707" t="s">
        <v>8</v>
      </c>
      <c r="C1707" t="s">
        <v>9</v>
      </c>
      <c r="D1707" t="s">
        <v>995</v>
      </c>
      <c r="E1707" t="s">
        <v>5266</v>
      </c>
      <c r="F1707" t="s">
        <v>5267</v>
      </c>
      <c r="G1707" s="2" t="str">
        <f t="shared" si="26"/>
        <v>1974</v>
      </c>
      <c r="H1707" t="s">
        <v>3442</v>
      </c>
      <c r="I1707" t="str">
        <f>VLOOKUP(RawData!H1707,PadCountry[],2)</f>
        <v>Russia</v>
      </c>
      <c r="J1707" t="str">
        <f>VLOOKUP(I1707,CountryGeoLoc[],3)</f>
        <v>61.52401</v>
      </c>
      <c r="K1707" t="str">
        <f>VLOOKUP(I1707,CountryGeoLoc[],4)</f>
        <v>105.318756</v>
      </c>
    </row>
    <row r="1708" spans="1:11" x14ac:dyDescent="0.3">
      <c r="A1708" t="s">
        <v>5268</v>
      </c>
      <c r="B1708" t="s">
        <v>8</v>
      </c>
      <c r="C1708" t="s">
        <v>9</v>
      </c>
      <c r="D1708" t="s">
        <v>4695</v>
      </c>
      <c r="E1708" t="s">
        <v>5269</v>
      </c>
      <c r="F1708" t="s">
        <v>5270</v>
      </c>
      <c r="G1708" s="2" t="str">
        <f t="shared" si="26"/>
        <v>1974</v>
      </c>
      <c r="H1708" t="s">
        <v>13</v>
      </c>
      <c r="I1708" t="str">
        <f>VLOOKUP(RawData!H1708,PadCountry[],2)</f>
        <v>Kazakhstan</v>
      </c>
      <c r="J1708" t="str">
        <f>VLOOKUP(I1708,CountryGeoLoc[],3)</f>
        <v>48.019573</v>
      </c>
      <c r="K1708" t="str">
        <f>VLOOKUP(I1708,CountryGeoLoc[],4)</f>
        <v>66.923684</v>
      </c>
    </row>
    <row r="1709" spans="1:11" x14ac:dyDescent="0.3">
      <c r="A1709" t="s">
        <v>5271</v>
      </c>
      <c r="B1709" t="s">
        <v>8</v>
      </c>
      <c r="C1709" t="s">
        <v>4973</v>
      </c>
      <c r="D1709" t="s">
        <v>4974</v>
      </c>
      <c r="E1709" t="s">
        <v>5272</v>
      </c>
      <c r="F1709" t="s">
        <v>5273</v>
      </c>
      <c r="G1709" s="2" t="str">
        <f t="shared" si="26"/>
        <v>1974</v>
      </c>
      <c r="H1709" t="s">
        <v>1782</v>
      </c>
      <c r="I1709" t="str">
        <f>VLOOKUP(RawData!H1709,PadCountry[],2)</f>
        <v>United States</v>
      </c>
      <c r="J1709" t="str">
        <f>VLOOKUP(I1709,CountryGeoLoc[],3)</f>
        <v>37.09024</v>
      </c>
      <c r="K1709" t="str">
        <f>VLOOKUP(I1709,CountryGeoLoc[],4)</f>
        <v>-95.712891</v>
      </c>
    </row>
    <row r="1710" spans="1:11" x14ac:dyDescent="0.3">
      <c r="A1710" t="s">
        <v>5274</v>
      </c>
      <c r="B1710" t="s">
        <v>8</v>
      </c>
      <c r="C1710" t="s">
        <v>9</v>
      </c>
      <c r="D1710" t="s">
        <v>4695</v>
      </c>
      <c r="E1710" t="s">
        <v>5275</v>
      </c>
      <c r="F1710" t="s">
        <v>5276</v>
      </c>
      <c r="G1710" s="2" t="str">
        <f t="shared" si="26"/>
        <v>1974</v>
      </c>
      <c r="H1710" t="s">
        <v>3892</v>
      </c>
      <c r="I1710" t="str">
        <f>VLOOKUP(RawData!H1710,PadCountry[],2)</f>
        <v>Russia</v>
      </c>
      <c r="J1710" t="str">
        <f>VLOOKUP(I1710,CountryGeoLoc[],3)</f>
        <v>61.52401</v>
      </c>
      <c r="K1710" t="str">
        <f>VLOOKUP(I1710,CountryGeoLoc[],4)</f>
        <v>105.318756</v>
      </c>
    </row>
    <row r="1711" spans="1:11" x14ac:dyDescent="0.3">
      <c r="A1711" t="s">
        <v>5277</v>
      </c>
      <c r="B1711" t="s">
        <v>8</v>
      </c>
      <c r="C1711" t="s">
        <v>9</v>
      </c>
      <c r="D1711" t="s">
        <v>1243</v>
      </c>
      <c r="E1711" t="s">
        <v>5278</v>
      </c>
      <c r="F1711" t="s">
        <v>5279</v>
      </c>
      <c r="G1711" s="2" t="str">
        <f t="shared" si="26"/>
        <v>1974</v>
      </c>
      <c r="H1711" t="s">
        <v>3442</v>
      </c>
      <c r="I1711" t="str">
        <f>VLOOKUP(RawData!H1711,PadCountry[],2)</f>
        <v>Russia</v>
      </c>
      <c r="J1711" t="str">
        <f>VLOOKUP(I1711,CountryGeoLoc[],3)</f>
        <v>61.52401</v>
      </c>
      <c r="K1711" t="str">
        <f>VLOOKUP(I1711,CountryGeoLoc[],4)</f>
        <v>105.318756</v>
      </c>
    </row>
    <row r="1712" spans="1:11" x14ac:dyDescent="0.3">
      <c r="A1712" t="s">
        <v>5280</v>
      </c>
      <c r="B1712" t="s">
        <v>8</v>
      </c>
      <c r="C1712" t="s">
        <v>9</v>
      </c>
      <c r="D1712" t="s">
        <v>2391</v>
      </c>
      <c r="E1712" t="s">
        <v>5281</v>
      </c>
      <c r="F1712" t="s">
        <v>5282</v>
      </c>
      <c r="G1712" s="2" t="str">
        <f t="shared" si="26"/>
        <v>1974</v>
      </c>
      <c r="H1712" t="s">
        <v>3399</v>
      </c>
      <c r="I1712" t="str">
        <f>VLOOKUP(RawData!H1712,PadCountry[],2)</f>
        <v>Russia</v>
      </c>
      <c r="J1712" t="str">
        <f>VLOOKUP(I1712,CountryGeoLoc[],3)</f>
        <v>61.52401</v>
      </c>
      <c r="K1712" t="str">
        <f>VLOOKUP(I1712,CountryGeoLoc[],4)</f>
        <v>105.318756</v>
      </c>
    </row>
    <row r="1713" spans="1:11" x14ac:dyDescent="0.3">
      <c r="A1713" t="s">
        <v>5283</v>
      </c>
      <c r="B1713" t="s">
        <v>8</v>
      </c>
      <c r="C1713" t="s">
        <v>117</v>
      </c>
      <c r="D1713" t="s">
        <v>5030</v>
      </c>
      <c r="E1713" t="s">
        <v>5284</v>
      </c>
      <c r="F1713" t="s">
        <v>5285</v>
      </c>
      <c r="G1713" s="2" t="str">
        <f t="shared" si="26"/>
        <v>1974</v>
      </c>
      <c r="H1713" t="s">
        <v>229</v>
      </c>
      <c r="I1713" t="str">
        <f>VLOOKUP(RawData!H1713,PadCountry[],2)</f>
        <v>United States</v>
      </c>
      <c r="J1713" t="str">
        <f>VLOOKUP(I1713,CountryGeoLoc[],3)</f>
        <v>37.09024</v>
      </c>
      <c r="K1713" t="str">
        <f>VLOOKUP(I1713,CountryGeoLoc[],4)</f>
        <v>-95.712891</v>
      </c>
    </row>
    <row r="1714" spans="1:11" x14ac:dyDescent="0.3">
      <c r="A1714" t="s">
        <v>5286</v>
      </c>
      <c r="B1714" t="s">
        <v>8</v>
      </c>
      <c r="C1714" t="s">
        <v>9</v>
      </c>
      <c r="D1714" t="s">
        <v>1670</v>
      </c>
      <c r="E1714" t="s">
        <v>5287</v>
      </c>
      <c r="F1714" t="s">
        <v>5288</v>
      </c>
      <c r="G1714" s="2" t="str">
        <f t="shared" si="26"/>
        <v>1974</v>
      </c>
      <c r="H1714" t="s">
        <v>1882</v>
      </c>
      <c r="I1714" t="str">
        <f>VLOOKUP(RawData!H1714,PadCountry[],2)</f>
        <v>Russia</v>
      </c>
      <c r="J1714" t="str">
        <f>VLOOKUP(I1714,CountryGeoLoc[],3)</f>
        <v>61.52401</v>
      </c>
      <c r="K1714" t="str">
        <f>VLOOKUP(I1714,CountryGeoLoc[],4)</f>
        <v>105.318756</v>
      </c>
    </row>
    <row r="1715" spans="1:11" x14ac:dyDescent="0.3">
      <c r="A1715" t="s">
        <v>5289</v>
      </c>
      <c r="B1715" t="s">
        <v>8</v>
      </c>
      <c r="C1715" t="s">
        <v>9</v>
      </c>
      <c r="D1715" t="s">
        <v>3313</v>
      </c>
      <c r="E1715" t="s">
        <v>5290</v>
      </c>
      <c r="F1715" t="s">
        <v>5291</v>
      </c>
      <c r="G1715" s="2" t="str">
        <f t="shared" si="26"/>
        <v>1974</v>
      </c>
      <c r="H1715" t="s">
        <v>2798</v>
      </c>
      <c r="I1715" t="str">
        <f>VLOOKUP(RawData!H1715,PadCountry[],2)</f>
        <v>Kazakhstan</v>
      </c>
      <c r="J1715" t="str">
        <f>VLOOKUP(I1715,CountryGeoLoc[],3)</f>
        <v>48.019573</v>
      </c>
      <c r="K1715" t="str">
        <f>VLOOKUP(I1715,CountryGeoLoc[],4)</f>
        <v>66.923684</v>
      </c>
    </row>
    <row r="1716" spans="1:11" x14ac:dyDescent="0.3">
      <c r="A1716" t="s">
        <v>5292</v>
      </c>
      <c r="B1716" t="s">
        <v>8</v>
      </c>
      <c r="C1716" t="s">
        <v>9</v>
      </c>
      <c r="D1716" t="s">
        <v>2305</v>
      </c>
      <c r="E1716" t="s">
        <v>5293</v>
      </c>
      <c r="F1716" t="s">
        <v>5294</v>
      </c>
      <c r="G1716" s="2" t="str">
        <f t="shared" si="26"/>
        <v>1974</v>
      </c>
      <c r="H1716" t="s">
        <v>2641</v>
      </c>
      <c r="I1716" t="str">
        <f>VLOOKUP(RawData!H1716,PadCountry[],2)</f>
        <v>Kazakhstan</v>
      </c>
      <c r="J1716" t="str">
        <f>VLOOKUP(I1716,CountryGeoLoc[],3)</f>
        <v>48.019573</v>
      </c>
      <c r="K1716" t="str">
        <f>VLOOKUP(I1716,CountryGeoLoc[],4)</f>
        <v>66.923684</v>
      </c>
    </row>
    <row r="1717" spans="1:11" x14ac:dyDescent="0.3">
      <c r="A1717" t="s">
        <v>5295</v>
      </c>
      <c r="B1717" t="s">
        <v>8</v>
      </c>
      <c r="C1717" t="s">
        <v>9</v>
      </c>
      <c r="D1717" t="s">
        <v>2391</v>
      </c>
      <c r="E1717" t="s">
        <v>5296</v>
      </c>
      <c r="F1717" t="s">
        <v>5297</v>
      </c>
      <c r="G1717" s="2" t="str">
        <f t="shared" si="26"/>
        <v>1974</v>
      </c>
      <c r="H1717" t="s">
        <v>3399</v>
      </c>
      <c r="I1717" t="str">
        <f>VLOOKUP(RawData!H1717,PadCountry[],2)</f>
        <v>Russia</v>
      </c>
      <c r="J1717" t="str">
        <f>VLOOKUP(I1717,CountryGeoLoc[],3)</f>
        <v>61.52401</v>
      </c>
      <c r="K1717" t="str">
        <f>VLOOKUP(I1717,CountryGeoLoc[],4)</f>
        <v>105.318756</v>
      </c>
    </row>
    <row r="1718" spans="1:11" x14ac:dyDescent="0.3">
      <c r="A1718" t="s">
        <v>5298</v>
      </c>
      <c r="B1718" t="s">
        <v>8</v>
      </c>
      <c r="C1718" t="s">
        <v>9</v>
      </c>
      <c r="D1718" t="s">
        <v>995</v>
      </c>
      <c r="E1718" t="s">
        <v>5299</v>
      </c>
      <c r="F1718" t="s">
        <v>5300</v>
      </c>
      <c r="G1718" s="2" t="str">
        <f t="shared" si="26"/>
        <v>1974</v>
      </c>
      <c r="H1718" t="s">
        <v>987</v>
      </c>
      <c r="I1718" t="str">
        <f>VLOOKUP(RawData!H1718,PadCountry[],2)</f>
        <v>Kazakhstan</v>
      </c>
      <c r="J1718" t="str">
        <f>VLOOKUP(I1718,CountryGeoLoc[],3)</f>
        <v>48.019573</v>
      </c>
      <c r="K1718" t="str">
        <f>VLOOKUP(I1718,CountryGeoLoc[],4)</f>
        <v>66.923684</v>
      </c>
    </row>
    <row r="1719" spans="1:11" x14ac:dyDescent="0.3">
      <c r="A1719" t="s">
        <v>5301</v>
      </c>
      <c r="B1719" t="s">
        <v>8</v>
      </c>
      <c r="C1719" t="s">
        <v>9</v>
      </c>
      <c r="D1719" t="s">
        <v>2191</v>
      </c>
      <c r="E1719" t="s">
        <v>5302</v>
      </c>
      <c r="F1719" t="s">
        <v>5303</v>
      </c>
      <c r="G1719" s="2" t="str">
        <f t="shared" si="26"/>
        <v>1975</v>
      </c>
      <c r="H1719" t="s">
        <v>13</v>
      </c>
      <c r="I1719" t="str">
        <f>VLOOKUP(RawData!H1719,PadCountry[],2)</f>
        <v>Kazakhstan</v>
      </c>
      <c r="J1719" t="str">
        <f>VLOOKUP(I1719,CountryGeoLoc[],3)</f>
        <v>48.019573</v>
      </c>
      <c r="K1719" t="str">
        <f>VLOOKUP(I1719,CountryGeoLoc[],4)</f>
        <v>66.923684</v>
      </c>
    </row>
    <row r="1720" spans="1:11" x14ac:dyDescent="0.3">
      <c r="A1720" t="s">
        <v>5304</v>
      </c>
      <c r="B1720" t="s">
        <v>8</v>
      </c>
      <c r="C1720" t="s">
        <v>9</v>
      </c>
      <c r="D1720" t="s">
        <v>995</v>
      </c>
      <c r="E1720" t="s">
        <v>5305</v>
      </c>
      <c r="F1720" t="s">
        <v>5306</v>
      </c>
      <c r="G1720" s="2" t="str">
        <f t="shared" si="26"/>
        <v>1975</v>
      </c>
      <c r="H1720" t="s">
        <v>987</v>
      </c>
      <c r="I1720" t="str">
        <f>VLOOKUP(RawData!H1720,PadCountry[],2)</f>
        <v>Kazakhstan</v>
      </c>
      <c r="J1720" t="str">
        <f>VLOOKUP(I1720,CountryGeoLoc[],3)</f>
        <v>48.019573</v>
      </c>
      <c r="K1720" t="str">
        <f>VLOOKUP(I1720,CountryGeoLoc[],4)</f>
        <v>66.923684</v>
      </c>
    </row>
    <row r="1721" spans="1:11" x14ac:dyDescent="0.3">
      <c r="A1721" t="s">
        <v>5307</v>
      </c>
      <c r="B1721" t="s">
        <v>8</v>
      </c>
      <c r="C1721" t="s">
        <v>9</v>
      </c>
      <c r="D1721" t="s">
        <v>1695</v>
      </c>
      <c r="E1721" t="s">
        <v>5308</v>
      </c>
      <c r="F1721" t="s">
        <v>5309</v>
      </c>
      <c r="G1721" s="2" t="str">
        <f t="shared" si="26"/>
        <v>1975</v>
      </c>
      <c r="H1721" t="s">
        <v>2313</v>
      </c>
      <c r="I1721" t="str">
        <f>VLOOKUP(RawData!H1721,PadCountry[],2)</f>
        <v>Russia</v>
      </c>
      <c r="J1721" t="str">
        <f>VLOOKUP(I1721,CountryGeoLoc[],3)</f>
        <v>61.52401</v>
      </c>
      <c r="K1721" t="str">
        <f>VLOOKUP(I1721,CountryGeoLoc[],4)</f>
        <v>105.318756</v>
      </c>
    </row>
    <row r="1722" spans="1:11" x14ac:dyDescent="0.3">
      <c r="A1722" t="s">
        <v>5310</v>
      </c>
      <c r="B1722" t="s">
        <v>8</v>
      </c>
      <c r="C1722" t="s">
        <v>117</v>
      </c>
      <c r="D1722" t="s">
        <v>5311</v>
      </c>
      <c r="E1722" t="s">
        <v>5312</v>
      </c>
      <c r="F1722" t="s">
        <v>5313</v>
      </c>
      <c r="G1722" s="2" t="str">
        <f t="shared" si="26"/>
        <v>1975</v>
      </c>
      <c r="H1722" t="s">
        <v>682</v>
      </c>
      <c r="I1722" t="str">
        <f>VLOOKUP(RawData!H1722,PadCountry[],2)</f>
        <v>United States</v>
      </c>
      <c r="J1722" t="str">
        <f>VLOOKUP(I1722,CountryGeoLoc[],3)</f>
        <v>37.09024</v>
      </c>
      <c r="K1722" t="str">
        <f>VLOOKUP(I1722,CountryGeoLoc[],4)</f>
        <v>-95.712891</v>
      </c>
    </row>
    <row r="1723" spans="1:11" x14ac:dyDescent="0.3">
      <c r="A1723" t="s">
        <v>5314</v>
      </c>
      <c r="B1723" t="s">
        <v>8</v>
      </c>
      <c r="C1723" t="s">
        <v>9</v>
      </c>
      <c r="D1723" t="s">
        <v>995</v>
      </c>
      <c r="E1723" t="s">
        <v>5315</v>
      </c>
      <c r="F1723" t="s">
        <v>5316</v>
      </c>
      <c r="G1723" s="2" t="str">
        <f t="shared" si="26"/>
        <v>1975</v>
      </c>
      <c r="H1723" t="s">
        <v>1882</v>
      </c>
      <c r="I1723" t="str">
        <f>VLOOKUP(RawData!H1723,PadCountry[],2)</f>
        <v>Russia</v>
      </c>
      <c r="J1723" t="str">
        <f>VLOOKUP(I1723,CountryGeoLoc[],3)</f>
        <v>61.52401</v>
      </c>
      <c r="K1723" t="str">
        <f>VLOOKUP(I1723,CountryGeoLoc[],4)</f>
        <v>105.318756</v>
      </c>
    </row>
    <row r="1724" spans="1:11" x14ac:dyDescent="0.3">
      <c r="A1724" t="s">
        <v>5317</v>
      </c>
      <c r="B1724" t="s">
        <v>8</v>
      </c>
      <c r="C1724" t="s">
        <v>9</v>
      </c>
      <c r="D1724" t="s">
        <v>1695</v>
      </c>
      <c r="E1724" t="s">
        <v>5318</v>
      </c>
      <c r="F1724" t="s">
        <v>5319</v>
      </c>
      <c r="G1724" s="2" t="str">
        <f t="shared" si="26"/>
        <v>1975</v>
      </c>
      <c r="H1724" t="s">
        <v>2313</v>
      </c>
      <c r="I1724" t="str">
        <f>VLOOKUP(RawData!H1724,PadCountry[],2)</f>
        <v>Russia</v>
      </c>
      <c r="J1724" t="str">
        <f>VLOOKUP(I1724,CountryGeoLoc[],3)</f>
        <v>61.52401</v>
      </c>
      <c r="K1724" t="str">
        <f>VLOOKUP(I1724,CountryGeoLoc[],4)</f>
        <v>105.318756</v>
      </c>
    </row>
    <row r="1725" spans="1:11" x14ac:dyDescent="0.3">
      <c r="A1725" t="s">
        <v>5320</v>
      </c>
      <c r="B1725" t="s">
        <v>8</v>
      </c>
      <c r="C1725" t="s">
        <v>9</v>
      </c>
      <c r="D1725" t="s">
        <v>1670</v>
      </c>
      <c r="E1725" t="s">
        <v>5321</v>
      </c>
      <c r="F1725" t="s">
        <v>5322</v>
      </c>
      <c r="G1725" s="2" t="str">
        <f t="shared" si="26"/>
        <v>1975</v>
      </c>
      <c r="H1725" t="s">
        <v>1882</v>
      </c>
      <c r="I1725" t="str">
        <f>VLOOKUP(RawData!H1725,PadCountry[],2)</f>
        <v>Russia</v>
      </c>
      <c r="J1725" t="str">
        <f>VLOOKUP(I1725,CountryGeoLoc[],3)</f>
        <v>61.52401</v>
      </c>
      <c r="K1725" t="str">
        <f>VLOOKUP(I1725,CountryGeoLoc[],4)</f>
        <v>105.318756</v>
      </c>
    </row>
    <row r="1726" spans="1:11" x14ac:dyDescent="0.3">
      <c r="A1726" t="s">
        <v>5323</v>
      </c>
      <c r="B1726" t="s">
        <v>8</v>
      </c>
      <c r="C1726" t="s">
        <v>9</v>
      </c>
      <c r="D1726" t="s">
        <v>2391</v>
      </c>
      <c r="E1726" t="s">
        <v>5324</v>
      </c>
      <c r="F1726" t="s">
        <v>5325</v>
      </c>
      <c r="G1726" s="2" t="str">
        <f t="shared" si="26"/>
        <v>1975</v>
      </c>
      <c r="H1726" t="s">
        <v>3399</v>
      </c>
      <c r="I1726" t="str">
        <f>VLOOKUP(RawData!H1726,PadCountry[],2)</f>
        <v>Russia</v>
      </c>
      <c r="J1726" t="str">
        <f>VLOOKUP(I1726,CountryGeoLoc[],3)</f>
        <v>61.52401</v>
      </c>
      <c r="K1726" t="str">
        <f>VLOOKUP(I1726,CountryGeoLoc[],4)</f>
        <v>105.318756</v>
      </c>
    </row>
    <row r="1727" spans="1:11" x14ac:dyDescent="0.3">
      <c r="A1727" t="s">
        <v>5326</v>
      </c>
      <c r="B1727" t="s">
        <v>8</v>
      </c>
      <c r="C1727" t="s">
        <v>9</v>
      </c>
      <c r="D1727" t="s">
        <v>1670</v>
      </c>
      <c r="E1727" t="s">
        <v>5327</v>
      </c>
      <c r="F1727" t="s">
        <v>5328</v>
      </c>
      <c r="G1727" s="2" t="str">
        <f t="shared" si="26"/>
        <v>1975</v>
      </c>
      <c r="H1727" t="s">
        <v>1882</v>
      </c>
      <c r="I1727" t="str">
        <f>VLOOKUP(RawData!H1727,PadCountry[],2)</f>
        <v>Russia</v>
      </c>
      <c r="J1727" t="str">
        <f>VLOOKUP(I1727,CountryGeoLoc[],3)</f>
        <v>61.52401</v>
      </c>
      <c r="K1727" t="str">
        <f>VLOOKUP(I1727,CountryGeoLoc[],4)</f>
        <v>105.318756</v>
      </c>
    </row>
    <row r="1728" spans="1:11" x14ac:dyDescent="0.3">
      <c r="A1728" t="s">
        <v>5329</v>
      </c>
      <c r="B1728" t="s">
        <v>8</v>
      </c>
      <c r="C1728" t="s">
        <v>1736</v>
      </c>
      <c r="D1728" t="s">
        <v>5330</v>
      </c>
      <c r="E1728" t="s">
        <v>5331</v>
      </c>
      <c r="F1728" t="s">
        <v>5332</v>
      </c>
      <c r="G1728" s="2" t="str">
        <f t="shared" si="26"/>
        <v>1975</v>
      </c>
      <c r="H1728" t="s">
        <v>3523</v>
      </c>
      <c r="I1728" t="str">
        <f>VLOOKUP(RawData!H1728,PadCountry[],2)</f>
        <v>French Guiana</v>
      </c>
      <c r="J1728" t="str">
        <f>VLOOKUP(I1728,CountryGeoLoc[],3)</f>
        <v>3.933889</v>
      </c>
      <c r="K1728" t="str">
        <f>VLOOKUP(I1728,CountryGeoLoc[],4)</f>
        <v>-53.125782</v>
      </c>
    </row>
    <row r="1729" spans="1:11" x14ac:dyDescent="0.3">
      <c r="A1729" t="s">
        <v>5333</v>
      </c>
      <c r="B1729" t="s">
        <v>8</v>
      </c>
      <c r="C1729" t="s">
        <v>117</v>
      </c>
      <c r="D1729" t="s">
        <v>5030</v>
      </c>
      <c r="E1729" t="s">
        <v>5334</v>
      </c>
      <c r="F1729" t="s">
        <v>5335</v>
      </c>
      <c r="G1729" s="2" t="str">
        <f t="shared" si="26"/>
        <v>1975</v>
      </c>
      <c r="H1729" t="s">
        <v>229</v>
      </c>
      <c r="I1729" t="str">
        <f>VLOOKUP(RawData!H1729,PadCountry[],2)</f>
        <v>United States</v>
      </c>
      <c r="J1729" t="str">
        <f>VLOOKUP(I1729,CountryGeoLoc[],3)</f>
        <v>37.09024</v>
      </c>
      <c r="K1729" t="str">
        <f>VLOOKUP(I1729,CountryGeoLoc[],4)</f>
        <v>-95.712891</v>
      </c>
    </row>
    <row r="1730" spans="1:11" x14ac:dyDescent="0.3">
      <c r="A1730" t="s">
        <v>5336</v>
      </c>
      <c r="B1730" t="s">
        <v>8</v>
      </c>
      <c r="C1730" t="s">
        <v>9</v>
      </c>
      <c r="D1730" t="s">
        <v>2391</v>
      </c>
      <c r="E1730" t="s">
        <v>5337</v>
      </c>
      <c r="F1730" t="s">
        <v>5338</v>
      </c>
      <c r="G1730" s="2" t="str">
        <f t="shared" si="26"/>
        <v>1975</v>
      </c>
      <c r="H1730" t="s">
        <v>3399</v>
      </c>
      <c r="I1730" t="str">
        <f>VLOOKUP(RawData!H1730,PadCountry[],2)</f>
        <v>Russia</v>
      </c>
      <c r="J1730" t="str">
        <f>VLOOKUP(I1730,CountryGeoLoc[],3)</f>
        <v>61.52401</v>
      </c>
      <c r="K1730" t="str">
        <f>VLOOKUP(I1730,CountryGeoLoc[],4)</f>
        <v>105.318756</v>
      </c>
    </row>
    <row r="1731" spans="1:11" x14ac:dyDescent="0.3">
      <c r="A1731" t="s">
        <v>5339</v>
      </c>
      <c r="B1731" t="s">
        <v>8</v>
      </c>
      <c r="C1731" t="s">
        <v>9</v>
      </c>
      <c r="D1731" t="s">
        <v>995</v>
      </c>
      <c r="E1731" t="s">
        <v>5340</v>
      </c>
      <c r="F1731" t="s">
        <v>5341</v>
      </c>
      <c r="G1731" s="2" t="str">
        <f t="shared" ref="G1731:G1794" si="27">MID(F1731,7,4)</f>
        <v>1975</v>
      </c>
      <c r="H1731" t="s">
        <v>1882</v>
      </c>
      <c r="I1731" t="str">
        <f>VLOOKUP(RawData!H1731,PadCountry[],2)</f>
        <v>Russia</v>
      </c>
      <c r="J1731" t="str">
        <f>VLOOKUP(I1731,CountryGeoLoc[],3)</f>
        <v>61.52401</v>
      </c>
      <c r="K1731" t="str">
        <f>VLOOKUP(I1731,CountryGeoLoc[],4)</f>
        <v>105.318756</v>
      </c>
    </row>
    <row r="1732" spans="1:11" x14ac:dyDescent="0.3">
      <c r="A1732" t="s">
        <v>5342</v>
      </c>
      <c r="B1732" t="s">
        <v>18</v>
      </c>
      <c r="C1732" t="s">
        <v>117</v>
      </c>
      <c r="D1732" t="s">
        <v>4658</v>
      </c>
      <c r="E1732" t="s">
        <v>5343</v>
      </c>
      <c r="F1732" t="s">
        <v>5344</v>
      </c>
      <c r="G1732" s="2" t="str">
        <f t="shared" si="27"/>
        <v>1975</v>
      </c>
      <c r="H1732" t="s">
        <v>1006</v>
      </c>
      <c r="I1732" t="str">
        <f>VLOOKUP(RawData!H1732,PadCountry[],2)</f>
        <v>United States</v>
      </c>
      <c r="J1732" t="str">
        <f>VLOOKUP(I1732,CountryGeoLoc[],3)</f>
        <v>37.09024</v>
      </c>
      <c r="K1732" t="str">
        <f>VLOOKUP(I1732,CountryGeoLoc[],4)</f>
        <v>-95.712891</v>
      </c>
    </row>
    <row r="1733" spans="1:11" x14ac:dyDescent="0.3">
      <c r="A1733" t="s">
        <v>5345</v>
      </c>
      <c r="B1733" t="s">
        <v>8</v>
      </c>
      <c r="C1733" t="s">
        <v>2118</v>
      </c>
      <c r="D1733" t="s">
        <v>4984</v>
      </c>
      <c r="E1733" t="s">
        <v>5346</v>
      </c>
      <c r="F1733" t="s">
        <v>5347</v>
      </c>
      <c r="G1733" s="2" t="str">
        <f t="shared" si="27"/>
        <v>1975</v>
      </c>
      <c r="H1733" t="s">
        <v>3722</v>
      </c>
      <c r="I1733" t="str">
        <f>VLOOKUP(RawData!H1733,PadCountry[],2)</f>
        <v>Japan</v>
      </c>
      <c r="J1733" t="str">
        <f>VLOOKUP(I1733,CountryGeoLoc[],3)</f>
        <v>36.204824</v>
      </c>
      <c r="K1733" t="str">
        <f>VLOOKUP(I1733,CountryGeoLoc[],4)</f>
        <v>138.252924</v>
      </c>
    </row>
    <row r="1734" spans="1:11" x14ac:dyDescent="0.3">
      <c r="A1734" t="s">
        <v>5348</v>
      </c>
      <c r="B1734" t="s">
        <v>8</v>
      </c>
      <c r="C1734" t="s">
        <v>9</v>
      </c>
      <c r="D1734" t="s">
        <v>995</v>
      </c>
      <c r="E1734" t="s">
        <v>5349</v>
      </c>
      <c r="F1734" t="s">
        <v>5350</v>
      </c>
      <c r="G1734" s="2" t="str">
        <f t="shared" si="27"/>
        <v>1975</v>
      </c>
      <c r="H1734" t="s">
        <v>987</v>
      </c>
      <c r="I1734" t="str">
        <f>VLOOKUP(RawData!H1734,PadCountry[],2)</f>
        <v>Kazakhstan</v>
      </c>
      <c r="J1734" t="str">
        <f>VLOOKUP(I1734,CountryGeoLoc[],3)</f>
        <v>48.019573</v>
      </c>
      <c r="K1734" t="str">
        <f>VLOOKUP(I1734,CountryGeoLoc[],4)</f>
        <v>66.923684</v>
      </c>
    </row>
    <row r="1735" spans="1:11" x14ac:dyDescent="0.3">
      <c r="A1735" t="s">
        <v>5351</v>
      </c>
      <c r="B1735" t="s">
        <v>8</v>
      </c>
      <c r="C1735" t="s">
        <v>9</v>
      </c>
      <c r="D1735" t="s">
        <v>2391</v>
      </c>
      <c r="E1735" t="s">
        <v>5352</v>
      </c>
      <c r="F1735" t="s">
        <v>5353</v>
      </c>
      <c r="G1735" s="2" t="str">
        <f t="shared" si="27"/>
        <v>1975</v>
      </c>
      <c r="H1735" t="s">
        <v>2394</v>
      </c>
      <c r="I1735" t="str">
        <f>VLOOKUP(RawData!H1735,PadCountry[],2)</f>
        <v>Russia</v>
      </c>
      <c r="J1735" t="str">
        <f>VLOOKUP(I1735,CountryGeoLoc[],3)</f>
        <v>61.52401</v>
      </c>
      <c r="K1735" t="str">
        <f>VLOOKUP(I1735,CountryGeoLoc[],4)</f>
        <v>105.318756</v>
      </c>
    </row>
    <row r="1736" spans="1:11" x14ac:dyDescent="0.3">
      <c r="A1736" t="s">
        <v>5354</v>
      </c>
      <c r="B1736" t="s">
        <v>8</v>
      </c>
      <c r="C1736" t="s">
        <v>117</v>
      </c>
      <c r="D1736" t="s">
        <v>5355</v>
      </c>
      <c r="E1736" t="s">
        <v>5356</v>
      </c>
      <c r="F1736" t="s">
        <v>5357</v>
      </c>
      <c r="G1736" s="2" t="str">
        <f t="shared" si="27"/>
        <v>1975</v>
      </c>
      <c r="H1736" t="s">
        <v>914</v>
      </c>
      <c r="I1736" t="str">
        <f>VLOOKUP(RawData!H1736,PadCountry[],2)</f>
        <v>United States</v>
      </c>
      <c r="J1736" t="str">
        <f>VLOOKUP(I1736,CountryGeoLoc[],3)</f>
        <v>37.09024</v>
      </c>
      <c r="K1736" t="str">
        <f>VLOOKUP(I1736,CountryGeoLoc[],4)</f>
        <v>-95.712891</v>
      </c>
    </row>
    <row r="1737" spans="1:11" x14ac:dyDescent="0.3">
      <c r="A1737" t="s">
        <v>5358</v>
      </c>
      <c r="B1737" t="s">
        <v>8</v>
      </c>
      <c r="C1737" t="s">
        <v>9</v>
      </c>
      <c r="D1737" t="s">
        <v>995</v>
      </c>
      <c r="E1737" t="s">
        <v>5359</v>
      </c>
      <c r="F1737" t="s">
        <v>5360</v>
      </c>
      <c r="G1737" s="2" t="str">
        <f t="shared" si="27"/>
        <v>1975</v>
      </c>
      <c r="H1737" t="s">
        <v>987</v>
      </c>
      <c r="I1737" t="str">
        <f>VLOOKUP(RawData!H1737,PadCountry[],2)</f>
        <v>Kazakhstan</v>
      </c>
      <c r="J1737" t="str">
        <f>VLOOKUP(I1737,CountryGeoLoc[],3)</f>
        <v>48.019573</v>
      </c>
      <c r="K1737" t="str">
        <f>VLOOKUP(I1737,CountryGeoLoc[],4)</f>
        <v>66.923684</v>
      </c>
    </row>
    <row r="1738" spans="1:11" x14ac:dyDescent="0.3">
      <c r="A1738" t="s">
        <v>5361</v>
      </c>
      <c r="B1738" t="s">
        <v>8</v>
      </c>
      <c r="C1738" t="s">
        <v>9</v>
      </c>
      <c r="D1738" t="s">
        <v>4695</v>
      </c>
      <c r="E1738" t="s">
        <v>5362</v>
      </c>
      <c r="F1738" t="s">
        <v>5363</v>
      </c>
      <c r="G1738" s="2" t="str">
        <f t="shared" si="27"/>
        <v>1975</v>
      </c>
      <c r="H1738" t="s">
        <v>3892</v>
      </c>
      <c r="I1738" t="str">
        <f>VLOOKUP(RawData!H1738,PadCountry[],2)</f>
        <v>Russia</v>
      </c>
      <c r="J1738" t="str">
        <f>VLOOKUP(I1738,CountryGeoLoc[],3)</f>
        <v>61.52401</v>
      </c>
      <c r="K1738" t="str">
        <f>VLOOKUP(I1738,CountryGeoLoc[],4)</f>
        <v>105.318756</v>
      </c>
    </row>
    <row r="1739" spans="1:11" x14ac:dyDescent="0.3">
      <c r="A1739" t="s">
        <v>5364</v>
      </c>
      <c r="B1739" t="s">
        <v>8</v>
      </c>
      <c r="C1739" t="s">
        <v>9</v>
      </c>
      <c r="D1739" t="s">
        <v>995</v>
      </c>
      <c r="E1739" t="s">
        <v>5365</v>
      </c>
      <c r="F1739" t="s">
        <v>5366</v>
      </c>
      <c r="G1739" s="2" t="str">
        <f t="shared" si="27"/>
        <v>1975</v>
      </c>
      <c r="H1739" t="s">
        <v>1882</v>
      </c>
      <c r="I1739" t="str">
        <f>VLOOKUP(RawData!H1739,PadCountry[],2)</f>
        <v>Russia</v>
      </c>
      <c r="J1739" t="str">
        <f>VLOOKUP(I1739,CountryGeoLoc[],3)</f>
        <v>61.52401</v>
      </c>
      <c r="K1739" t="str">
        <f>VLOOKUP(I1739,CountryGeoLoc[],4)</f>
        <v>105.318756</v>
      </c>
    </row>
    <row r="1740" spans="1:11" x14ac:dyDescent="0.3">
      <c r="A1740" t="s">
        <v>5367</v>
      </c>
      <c r="B1740" t="s">
        <v>8</v>
      </c>
      <c r="C1740" t="s">
        <v>9</v>
      </c>
      <c r="D1740" t="s">
        <v>995</v>
      </c>
      <c r="E1740" t="s">
        <v>5368</v>
      </c>
      <c r="F1740" t="s">
        <v>5369</v>
      </c>
      <c r="G1740" s="2" t="str">
        <f t="shared" si="27"/>
        <v>1975</v>
      </c>
      <c r="H1740" t="s">
        <v>987</v>
      </c>
      <c r="I1740" t="str">
        <f>VLOOKUP(RawData!H1740,PadCountry[],2)</f>
        <v>Kazakhstan</v>
      </c>
      <c r="J1740" t="str">
        <f>VLOOKUP(I1740,CountryGeoLoc[],3)</f>
        <v>48.019573</v>
      </c>
      <c r="K1740" t="str">
        <f>VLOOKUP(I1740,CountryGeoLoc[],4)</f>
        <v>66.923684</v>
      </c>
    </row>
    <row r="1741" spans="1:11" x14ac:dyDescent="0.3">
      <c r="A1741" t="s">
        <v>5370</v>
      </c>
      <c r="B1741" t="s">
        <v>8</v>
      </c>
      <c r="C1741" t="s">
        <v>9</v>
      </c>
      <c r="D1741" t="s">
        <v>2391</v>
      </c>
      <c r="E1741" t="s">
        <v>5371</v>
      </c>
      <c r="F1741" t="s">
        <v>5372</v>
      </c>
      <c r="G1741" s="2" t="str">
        <f t="shared" si="27"/>
        <v>1975</v>
      </c>
      <c r="H1741" t="s">
        <v>3399</v>
      </c>
      <c r="I1741" t="str">
        <f>VLOOKUP(RawData!H1741,PadCountry[],2)</f>
        <v>Russia</v>
      </c>
      <c r="J1741" t="str">
        <f>VLOOKUP(I1741,CountryGeoLoc[],3)</f>
        <v>61.52401</v>
      </c>
      <c r="K1741" t="str">
        <f>VLOOKUP(I1741,CountryGeoLoc[],4)</f>
        <v>105.318756</v>
      </c>
    </row>
    <row r="1742" spans="1:11" x14ac:dyDescent="0.3">
      <c r="A1742" t="s">
        <v>5373</v>
      </c>
      <c r="B1742" t="s">
        <v>8</v>
      </c>
      <c r="C1742" t="s">
        <v>9</v>
      </c>
      <c r="D1742" t="s">
        <v>1243</v>
      </c>
      <c r="E1742" t="s">
        <v>5374</v>
      </c>
      <c r="F1742" t="s">
        <v>5375</v>
      </c>
      <c r="G1742" s="2" t="str">
        <f t="shared" si="27"/>
        <v>1975</v>
      </c>
      <c r="H1742" t="s">
        <v>1882</v>
      </c>
      <c r="I1742" t="str">
        <f>VLOOKUP(RawData!H1742,PadCountry[],2)</f>
        <v>Russia</v>
      </c>
      <c r="J1742" t="str">
        <f>VLOOKUP(I1742,CountryGeoLoc[],3)</f>
        <v>61.52401</v>
      </c>
      <c r="K1742" t="str">
        <f>VLOOKUP(I1742,CountryGeoLoc[],4)</f>
        <v>105.318756</v>
      </c>
    </row>
    <row r="1743" spans="1:11" x14ac:dyDescent="0.3">
      <c r="A1743" t="s">
        <v>5376</v>
      </c>
      <c r="B1743" t="s">
        <v>8</v>
      </c>
      <c r="C1743" t="s">
        <v>9</v>
      </c>
      <c r="D1743" t="s">
        <v>3313</v>
      </c>
      <c r="E1743" t="s">
        <v>5377</v>
      </c>
      <c r="F1743" t="s">
        <v>5378</v>
      </c>
      <c r="G1743" s="2" t="str">
        <f t="shared" si="27"/>
        <v>1975</v>
      </c>
      <c r="H1743" t="s">
        <v>2798</v>
      </c>
      <c r="I1743" t="str">
        <f>VLOOKUP(RawData!H1743,PadCountry[],2)</f>
        <v>Kazakhstan</v>
      </c>
      <c r="J1743" t="str">
        <f>VLOOKUP(I1743,CountryGeoLoc[],3)</f>
        <v>48.019573</v>
      </c>
      <c r="K1743" t="str">
        <f>VLOOKUP(I1743,CountryGeoLoc[],4)</f>
        <v>66.923684</v>
      </c>
    </row>
    <row r="1744" spans="1:11" x14ac:dyDescent="0.3">
      <c r="A1744" t="s">
        <v>5379</v>
      </c>
      <c r="B1744" t="s">
        <v>18</v>
      </c>
      <c r="C1744" t="s">
        <v>9</v>
      </c>
      <c r="D1744" t="s">
        <v>2191</v>
      </c>
      <c r="E1744" t="s">
        <v>5380</v>
      </c>
      <c r="F1744" t="s">
        <v>5381</v>
      </c>
      <c r="G1744" s="2" t="str">
        <f t="shared" si="27"/>
        <v>1975</v>
      </c>
      <c r="H1744" t="s">
        <v>13</v>
      </c>
      <c r="I1744" t="str">
        <f>VLOOKUP(RawData!H1744,PadCountry[],2)</f>
        <v>Kazakhstan</v>
      </c>
      <c r="J1744" t="str">
        <f>VLOOKUP(I1744,CountryGeoLoc[],3)</f>
        <v>48.019573</v>
      </c>
      <c r="K1744" t="str">
        <f>VLOOKUP(I1744,CountryGeoLoc[],4)</f>
        <v>66.923684</v>
      </c>
    </row>
    <row r="1745" spans="1:11" x14ac:dyDescent="0.3">
      <c r="A1745" t="s">
        <v>5382</v>
      </c>
      <c r="B1745" t="s">
        <v>8</v>
      </c>
      <c r="C1745" t="s">
        <v>9</v>
      </c>
      <c r="D1745" t="s">
        <v>3313</v>
      </c>
      <c r="E1745" t="s">
        <v>5383</v>
      </c>
      <c r="F1745" t="s">
        <v>5384</v>
      </c>
      <c r="G1745" s="2" t="str">
        <f t="shared" si="27"/>
        <v>1975</v>
      </c>
      <c r="H1745" t="s">
        <v>2798</v>
      </c>
      <c r="I1745" t="str">
        <f>VLOOKUP(RawData!H1745,PadCountry[],2)</f>
        <v>Kazakhstan</v>
      </c>
      <c r="J1745" t="str">
        <f>VLOOKUP(I1745,CountryGeoLoc[],3)</f>
        <v>48.019573</v>
      </c>
      <c r="K1745" t="str">
        <f>VLOOKUP(I1745,CountryGeoLoc[],4)</f>
        <v>66.923684</v>
      </c>
    </row>
    <row r="1746" spans="1:11" x14ac:dyDescent="0.3">
      <c r="A1746" t="s">
        <v>5385</v>
      </c>
      <c r="B1746" t="s">
        <v>8</v>
      </c>
      <c r="C1746" t="s">
        <v>9</v>
      </c>
      <c r="D1746" t="s">
        <v>1695</v>
      </c>
      <c r="E1746" t="s">
        <v>5386</v>
      </c>
      <c r="F1746" t="s">
        <v>5387</v>
      </c>
      <c r="G1746" s="2" t="str">
        <f t="shared" si="27"/>
        <v>1975</v>
      </c>
      <c r="H1746" t="s">
        <v>2313</v>
      </c>
      <c r="I1746" t="str">
        <f>VLOOKUP(RawData!H1746,PadCountry[],2)</f>
        <v>Russia</v>
      </c>
      <c r="J1746" t="str">
        <f>VLOOKUP(I1746,CountryGeoLoc[],3)</f>
        <v>61.52401</v>
      </c>
      <c r="K1746" t="str">
        <f>VLOOKUP(I1746,CountryGeoLoc[],4)</f>
        <v>105.318756</v>
      </c>
    </row>
    <row r="1747" spans="1:11" x14ac:dyDescent="0.3">
      <c r="A1747" t="s">
        <v>5388</v>
      </c>
      <c r="B1747" t="s">
        <v>8</v>
      </c>
      <c r="C1747" t="s">
        <v>117</v>
      </c>
      <c r="D1747" t="s">
        <v>5389</v>
      </c>
      <c r="E1747" t="s">
        <v>5390</v>
      </c>
      <c r="F1747" t="s">
        <v>5391</v>
      </c>
      <c r="G1747" s="2" t="str">
        <f t="shared" si="27"/>
        <v>1975</v>
      </c>
      <c r="H1747" t="s">
        <v>682</v>
      </c>
      <c r="I1747" t="str">
        <f>VLOOKUP(RawData!H1747,PadCountry[],2)</f>
        <v>United States</v>
      </c>
      <c r="J1747" t="str">
        <f>VLOOKUP(I1747,CountryGeoLoc[],3)</f>
        <v>37.09024</v>
      </c>
      <c r="K1747" t="str">
        <f>VLOOKUP(I1747,CountryGeoLoc[],4)</f>
        <v>-95.712891</v>
      </c>
    </row>
    <row r="1748" spans="1:11" x14ac:dyDescent="0.3">
      <c r="A1748" t="s">
        <v>5392</v>
      </c>
      <c r="B1748" t="s">
        <v>8</v>
      </c>
      <c r="C1748" t="s">
        <v>9</v>
      </c>
      <c r="D1748" t="s">
        <v>2391</v>
      </c>
      <c r="E1748" t="s">
        <v>5393</v>
      </c>
      <c r="F1748" t="s">
        <v>5394</v>
      </c>
      <c r="G1748" s="2" t="str">
        <f t="shared" si="27"/>
        <v>1975</v>
      </c>
      <c r="H1748" t="s">
        <v>3399</v>
      </c>
      <c r="I1748" t="str">
        <f>VLOOKUP(RawData!H1748,PadCountry[],2)</f>
        <v>Russia</v>
      </c>
      <c r="J1748" t="str">
        <f>VLOOKUP(I1748,CountryGeoLoc[],3)</f>
        <v>61.52401</v>
      </c>
      <c r="K1748" t="str">
        <f>VLOOKUP(I1748,CountryGeoLoc[],4)</f>
        <v>105.318756</v>
      </c>
    </row>
    <row r="1749" spans="1:11" x14ac:dyDescent="0.3">
      <c r="A1749" t="s">
        <v>5395</v>
      </c>
      <c r="B1749" t="s">
        <v>18</v>
      </c>
      <c r="C1749" t="s">
        <v>117</v>
      </c>
      <c r="D1749" t="s">
        <v>2764</v>
      </c>
      <c r="E1749" t="s">
        <v>5396</v>
      </c>
      <c r="F1749" t="s">
        <v>5397</v>
      </c>
      <c r="G1749" s="2" t="str">
        <f t="shared" si="27"/>
        <v>1975</v>
      </c>
      <c r="H1749" t="s">
        <v>303</v>
      </c>
      <c r="I1749" t="str">
        <f>VLOOKUP(RawData!H1749,PadCountry[],2)</f>
        <v>United States</v>
      </c>
      <c r="J1749" t="str">
        <f>VLOOKUP(I1749,CountryGeoLoc[],3)</f>
        <v>37.09024</v>
      </c>
      <c r="K1749" t="str">
        <f>VLOOKUP(I1749,CountryGeoLoc[],4)</f>
        <v>-95.712891</v>
      </c>
    </row>
    <row r="1750" spans="1:11" x14ac:dyDescent="0.3">
      <c r="A1750" t="s">
        <v>5398</v>
      </c>
      <c r="B1750" t="s">
        <v>8</v>
      </c>
      <c r="C1750" t="s">
        <v>9</v>
      </c>
      <c r="D1750" t="s">
        <v>1670</v>
      </c>
      <c r="E1750" t="s">
        <v>5399</v>
      </c>
      <c r="F1750" t="s">
        <v>5400</v>
      </c>
      <c r="G1750" s="2" t="str">
        <f t="shared" si="27"/>
        <v>1975</v>
      </c>
      <c r="H1750" t="s">
        <v>1882</v>
      </c>
      <c r="I1750" t="str">
        <f>VLOOKUP(RawData!H1750,PadCountry[],2)</f>
        <v>Russia</v>
      </c>
      <c r="J1750" t="str">
        <f>VLOOKUP(I1750,CountryGeoLoc[],3)</f>
        <v>61.52401</v>
      </c>
      <c r="K1750" t="str">
        <f>VLOOKUP(I1750,CountryGeoLoc[],4)</f>
        <v>105.318756</v>
      </c>
    </row>
    <row r="1751" spans="1:11" x14ac:dyDescent="0.3">
      <c r="A1751" t="s">
        <v>5401</v>
      </c>
      <c r="B1751" t="s">
        <v>8</v>
      </c>
      <c r="C1751" t="s">
        <v>9</v>
      </c>
      <c r="D1751" t="s">
        <v>4695</v>
      </c>
      <c r="E1751" t="s">
        <v>5402</v>
      </c>
      <c r="F1751" t="s">
        <v>5403</v>
      </c>
      <c r="G1751" s="2" t="str">
        <f t="shared" si="27"/>
        <v>1975</v>
      </c>
      <c r="H1751" t="s">
        <v>987</v>
      </c>
      <c r="I1751" t="str">
        <f>VLOOKUP(RawData!H1751,PadCountry[],2)</f>
        <v>Kazakhstan</v>
      </c>
      <c r="J1751" t="str">
        <f>VLOOKUP(I1751,CountryGeoLoc[],3)</f>
        <v>48.019573</v>
      </c>
      <c r="K1751" t="str">
        <f>VLOOKUP(I1751,CountryGeoLoc[],4)</f>
        <v>66.923684</v>
      </c>
    </row>
    <row r="1752" spans="1:11" x14ac:dyDescent="0.3">
      <c r="A1752" t="s">
        <v>5404</v>
      </c>
      <c r="B1752" t="s">
        <v>8</v>
      </c>
      <c r="C1752" t="s">
        <v>9</v>
      </c>
      <c r="D1752" t="s">
        <v>995</v>
      </c>
      <c r="E1752" t="s">
        <v>5405</v>
      </c>
      <c r="F1752" t="s">
        <v>5406</v>
      </c>
      <c r="G1752" s="2" t="str">
        <f t="shared" si="27"/>
        <v>1975</v>
      </c>
      <c r="H1752" t="s">
        <v>1882</v>
      </c>
      <c r="I1752" t="str">
        <f>VLOOKUP(RawData!H1752,PadCountry[],2)</f>
        <v>Russia</v>
      </c>
      <c r="J1752" t="str">
        <f>VLOOKUP(I1752,CountryGeoLoc[],3)</f>
        <v>61.52401</v>
      </c>
      <c r="K1752" t="str">
        <f>VLOOKUP(I1752,CountryGeoLoc[],4)</f>
        <v>105.318756</v>
      </c>
    </row>
    <row r="1753" spans="1:11" x14ac:dyDescent="0.3">
      <c r="A1753" t="s">
        <v>5407</v>
      </c>
      <c r="B1753" t="s">
        <v>8</v>
      </c>
      <c r="C1753" t="s">
        <v>117</v>
      </c>
      <c r="D1753" t="s">
        <v>4083</v>
      </c>
      <c r="E1753" t="s">
        <v>5408</v>
      </c>
      <c r="F1753" t="s">
        <v>5409</v>
      </c>
      <c r="G1753" s="2" t="str">
        <f t="shared" si="27"/>
        <v>1975</v>
      </c>
      <c r="H1753" t="s">
        <v>914</v>
      </c>
      <c r="I1753" t="str">
        <f>VLOOKUP(RawData!H1753,PadCountry[],2)</f>
        <v>United States</v>
      </c>
      <c r="J1753" t="str">
        <f>VLOOKUP(I1753,CountryGeoLoc[],3)</f>
        <v>37.09024</v>
      </c>
      <c r="K1753" t="str">
        <f>VLOOKUP(I1753,CountryGeoLoc[],4)</f>
        <v>-95.712891</v>
      </c>
    </row>
    <row r="1754" spans="1:11" x14ac:dyDescent="0.3">
      <c r="A1754" t="s">
        <v>5410</v>
      </c>
      <c r="B1754" t="s">
        <v>8</v>
      </c>
      <c r="C1754" t="s">
        <v>9</v>
      </c>
      <c r="D1754" t="s">
        <v>2391</v>
      </c>
      <c r="E1754" t="s">
        <v>5411</v>
      </c>
      <c r="F1754" t="s">
        <v>5412</v>
      </c>
      <c r="G1754" s="2" t="str">
        <f t="shared" si="27"/>
        <v>1975</v>
      </c>
      <c r="H1754" t="s">
        <v>5413</v>
      </c>
      <c r="I1754" t="str">
        <f>VLOOKUP(RawData!H1754,PadCountry[],2)</f>
        <v>Russia</v>
      </c>
      <c r="J1754" t="str">
        <f>VLOOKUP(I1754,CountryGeoLoc[],3)</f>
        <v>61.52401</v>
      </c>
      <c r="K1754" t="str">
        <f>VLOOKUP(I1754,CountryGeoLoc[],4)</f>
        <v>105.318756</v>
      </c>
    </row>
    <row r="1755" spans="1:11" x14ac:dyDescent="0.3">
      <c r="A1755" t="s">
        <v>5414</v>
      </c>
      <c r="B1755" t="s">
        <v>8</v>
      </c>
      <c r="C1755" t="s">
        <v>9</v>
      </c>
      <c r="D1755" t="s">
        <v>2391</v>
      </c>
      <c r="E1755" t="s">
        <v>5415</v>
      </c>
      <c r="F1755" t="s">
        <v>5416</v>
      </c>
      <c r="G1755" s="2" t="str">
        <f t="shared" si="27"/>
        <v>1975</v>
      </c>
      <c r="H1755" t="s">
        <v>3399</v>
      </c>
      <c r="I1755" t="str">
        <f>VLOOKUP(RawData!H1755,PadCountry[],2)</f>
        <v>Russia</v>
      </c>
      <c r="J1755" t="str">
        <f>VLOOKUP(I1755,CountryGeoLoc[],3)</f>
        <v>61.52401</v>
      </c>
      <c r="K1755" t="str">
        <f>VLOOKUP(I1755,CountryGeoLoc[],4)</f>
        <v>105.318756</v>
      </c>
    </row>
    <row r="1756" spans="1:11" x14ac:dyDescent="0.3">
      <c r="A1756" t="s">
        <v>5417</v>
      </c>
      <c r="B1756" t="s">
        <v>8</v>
      </c>
      <c r="C1756" t="s">
        <v>9</v>
      </c>
      <c r="D1756" t="s">
        <v>995</v>
      </c>
      <c r="E1756" t="s">
        <v>5418</v>
      </c>
      <c r="F1756" t="s">
        <v>5419</v>
      </c>
      <c r="G1756" s="2" t="str">
        <f t="shared" si="27"/>
        <v>1975</v>
      </c>
      <c r="H1756" t="s">
        <v>3892</v>
      </c>
      <c r="I1756" t="str">
        <f>VLOOKUP(RawData!H1756,PadCountry[],2)</f>
        <v>Russia</v>
      </c>
      <c r="J1756" t="str">
        <f>VLOOKUP(I1756,CountryGeoLoc[],3)</f>
        <v>61.52401</v>
      </c>
      <c r="K1756" t="str">
        <f>VLOOKUP(I1756,CountryGeoLoc[],4)</f>
        <v>105.318756</v>
      </c>
    </row>
    <row r="1757" spans="1:11" x14ac:dyDescent="0.3">
      <c r="A1757" t="s">
        <v>5420</v>
      </c>
      <c r="B1757" t="s">
        <v>8</v>
      </c>
      <c r="C1757" t="s">
        <v>9</v>
      </c>
      <c r="D1757" t="s">
        <v>1670</v>
      </c>
      <c r="E1757" t="s">
        <v>5421</v>
      </c>
      <c r="F1757" t="s">
        <v>5422</v>
      </c>
      <c r="G1757" s="2" t="str">
        <f t="shared" si="27"/>
        <v>1975</v>
      </c>
      <c r="H1757" t="s">
        <v>1882</v>
      </c>
      <c r="I1757" t="str">
        <f>VLOOKUP(RawData!H1757,PadCountry[],2)</f>
        <v>Russia</v>
      </c>
      <c r="J1757" t="str">
        <f>VLOOKUP(I1757,CountryGeoLoc[],3)</f>
        <v>61.52401</v>
      </c>
      <c r="K1757" t="str">
        <f>VLOOKUP(I1757,CountryGeoLoc[],4)</f>
        <v>105.318756</v>
      </c>
    </row>
    <row r="1758" spans="1:11" x14ac:dyDescent="0.3">
      <c r="A1758" t="s">
        <v>5423</v>
      </c>
      <c r="B1758" t="s">
        <v>8</v>
      </c>
      <c r="C1758" t="s">
        <v>100</v>
      </c>
      <c r="D1758" t="s">
        <v>5424</v>
      </c>
      <c r="E1758" t="s">
        <v>5425</v>
      </c>
      <c r="F1758" t="s">
        <v>5426</v>
      </c>
      <c r="G1758" s="2" t="str">
        <f t="shared" si="27"/>
        <v>1975</v>
      </c>
      <c r="H1758" t="s">
        <v>2368</v>
      </c>
      <c r="I1758" t="str">
        <f>VLOOKUP(RawData!H1758,PadCountry[],2)</f>
        <v>Russia</v>
      </c>
      <c r="J1758" t="str">
        <f>VLOOKUP(I1758,CountryGeoLoc[],3)</f>
        <v>61.52401</v>
      </c>
      <c r="K1758" t="str">
        <f>VLOOKUP(I1758,CountryGeoLoc[],4)</f>
        <v>105.318756</v>
      </c>
    </row>
    <row r="1759" spans="1:11" x14ac:dyDescent="0.3">
      <c r="A1759" t="s">
        <v>5427</v>
      </c>
      <c r="B1759" t="s">
        <v>8</v>
      </c>
      <c r="C1759" t="s">
        <v>117</v>
      </c>
      <c r="D1759" t="s">
        <v>5030</v>
      </c>
      <c r="E1759" t="s">
        <v>5428</v>
      </c>
      <c r="F1759" t="s">
        <v>5429</v>
      </c>
      <c r="G1759" s="2" t="str">
        <f t="shared" si="27"/>
        <v>1975</v>
      </c>
      <c r="H1759" t="s">
        <v>229</v>
      </c>
      <c r="I1759" t="str">
        <f>VLOOKUP(RawData!H1759,PadCountry[],2)</f>
        <v>United States</v>
      </c>
      <c r="J1759" t="str">
        <f>VLOOKUP(I1759,CountryGeoLoc[],3)</f>
        <v>37.09024</v>
      </c>
      <c r="K1759" t="str">
        <f>VLOOKUP(I1759,CountryGeoLoc[],4)</f>
        <v>-95.712891</v>
      </c>
    </row>
    <row r="1760" spans="1:11" x14ac:dyDescent="0.3">
      <c r="A1760" t="s">
        <v>5430</v>
      </c>
      <c r="B1760" t="s">
        <v>8</v>
      </c>
      <c r="C1760" t="s">
        <v>1736</v>
      </c>
      <c r="D1760" t="s">
        <v>5330</v>
      </c>
      <c r="E1760" t="s">
        <v>4699</v>
      </c>
      <c r="F1760" t="s">
        <v>5431</v>
      </c>
      <c r="G1760" s="2" t="str">
        <f t="shared" si="27"/>
        <v>1975</v>
      </c>
      <c r="H1760" t="s">
        <v>3523</v>
      </c>
      <c r="I1760" t="str">
        <f>VLOOKUP(RawData!H1760,PadCountry[],2)</f>
        <v>French Guiana</v>
      </c>
      <c r="J1760" t="str">
        <f>VLOOKUP(I1760,CountryGeoLoc[],3)</f>
        <v>3.933889</v>
      </c>
      <c r="K1760" t="str">
        <f>VLOOKUP(I1760,CountryGeoLoc[],4)</f>
        <v>-53.125782</v>
      </c>
    </row>
    <row r="1761" spans="1:11" x14ac:dyDescent="0.3">
      <c r="A1761" t="s">
        <v>5432</v>
      </c>
      <c r="B1761" t="s">
        <v>8</v>
      </c>
      <c r="C1761" t="s">
        <v>117</v>
      </c>
      <c r="D1761" t="s">
        <v>1552</v>
      </c>
      <c r="E1761" t="s">
        <v>5433</v>
      </c>
      <c r="F1761" t="s">
        <v>5434</v>
      </c>
      <c r="G1761" s="2" t="str">
        <f t="shared" si="27"/>
        <v>1975</v>
      </c>
      <c r="H1761" t="s">
        <v>1555</v>
      </c>
      <c r="I1761" t="str">
        <f>VLOOKUP(RawData!H1761,PadCountry[],2)</f>
        <v>United States</v>
      </c>
      <c r="J1761" t="str">
        <f>VLOOKUP(I1761,CountryGeoLoc[],3)</f>
        <v>37.09024</v>
      </c>
      <c r="K1761" t="str">
        <f>VLOOKUP(I1761,CountryGeoLoc[],4)</f>
        <v>-95.712891</v>
      </c>
    </row>
    <row r="1762" spans="1:11" x14ac:dyDescent="0.3">
      <c r="A1762" t="s">
        <v>5435</v>
      </c>
      <c r="B1762" t="s">
        <v>8</v>
      </c>
      <c r="C1762" t="s">
        <v>9</v>
      </c>
      <c r="D1762" t="s">
        <v>995</v>
      </c>
      <c r="E1762" t="s">
        <v>5436</v>
      </c>
      <c r="F1762" t="s">
        <v>5437</v>
      </c>
      <c r="G1762" s="2" t="str">
        <f t="shared" si="27"/>
        <v>1975</v>
      </c>
      <c r="H1762" t="s">
        <v>987</v>
      </c>
      <c r="I1762" t="str">
        <f>VLOOKUP(RawData!H1762,PadCountry[],2)</f>
        <v>Kazakhstan</v>
      </c>
      <c r="J1762" t="str">
        <f>VLOOKUP(I1762,CountryGeoLoc[],3)</f>
        <v>48.019573</v>
      </c>
      <c r="K1762" t="str">
        <f>VLOOKUP(I1762,CountryGeoLoc[],4)</f>
        <v>66.923684</v>
      </c>
    </row>
    <row r="1763" spans="1:11" x14ac:dyDescent="0.3">
      <c r="A1763" t="s">
        <v>5438</v>
      </c>
      <c r="B1763" t="s">
        <v>8</v>
      </c>
      <c r="C1763" t="s">
        <v>117</v>
      </c>
      <c r="D1763" t="s">
        <v>4658</v>
      </c>
      <c r="E1763" t="s">
        <v>5439</v>
      </c>
      <c r="F1763" t="s">
        <v>5440</v>
      </c>
      <c r="G1763" s="2" t="str">
        <f t="shared" si="27"/>
        <v>1975</v>
      </c>
      <c r="H1763" t="s">
        <v>1006</v>
      </c>
      <c r="I1763" t="str">
        <f>VLOOKUP(RawData!H1763,PadCountry[],2)</f>
        <v>United States</v>
      </c>
      <c r="J1763" t="str">
        <f>VLOOKUP(I1763,CountryGeoLoc[],3)</f>
        <v>37.09024</v>
      </c>
      <c r="K1763" t="str">
        <f>VLOOKUP(I1763,CountryGeoLoc[],4)</f>
        <v>-95.712891</v>
      </c>
    </row>
    <row r="1764" spans="1:11" x14ac:dyDescent="0.3">
      <c r="A1764" t="s">
        <v>5441</v>
      </c>
      <c r="B1764" t="s">
        <v>8</v>
      </c>
      <c r="C1764" t="s">
        <v>117</v>
      </c>
      <c r="D1764" t="s">
        <v>4142</v>
      </c>
      <c r="E1764" t="s">
        <v>5442</v>
      </c>
      <c r="F1764" t="s">
        <v>5443</v>
      </c>
      <c r="G1764" s="2" t="str">
        <f t="shared" si="27"/>
        <v>1975</v>
      </c>
      <c r="H1764" t="s">
        <v>1379</v>
      </c>
      <c r="I1764" t="str">
        <f>VLOOKUP(RawData!H1764,PadCountry[],2)</f>
        <v>United States</v>
      </c>
      <c r="J1764" t="str">
        <f>VLOOKUP(I1764,CountryGeoLoc[],3)</f>
        <v>37.09024</v>
      </c>
      <c r="K1764" t="str">
        <f>VLOOKUP(I1764,CountryGeoLoc[],4)</f>
        <v>-95.712891</v>
      </c>
    </row>
    <row r="1765" spans="1:11" x14ac:dyDescent="0.3">
      <c r="A1765" t="s">
        <v>5444</v>
      </c>
      <c r="B1765" t="s">
        <v>8</v>
      </c>
      <c r="C1765" t="s">
        <v>9</v>
      </c>
      <c r="D1765" t="s">
        <v>2191</v>
      </c>
      <c r="E1765" t="s">
        <v>5445</v>
      </c>
      <c r="F1765" t="s">
        <v>5446</v>
      </c>
      <c r="G1765" s="2" t="str">
        <f t="shared" si="27"/>
        <v>1975</v>
      </c>
      <c r="H1765" t="s">
        <v>13</v>
      </c>
      <c r="I1765" t="str">
        <f>VLOOKUP(RawData!H1765,PadCountry[],2)</f>
        <v>Kazakhstan</v>
      </c>
      <c r="J1765" t="str">
        <f>VLOOKUP(I1765,CountryGeoLoc[],3)</f>
        <v>48.019573</v>
      </c>
      <c r="K1765" t="str">
        <f>VLOOKUP(I1765,CountryGeoLoc[],4)</f>
        <v>66.923684</v>
      </c>
    </row>
    <row r="1766" spans="1:11" x14ac:dyDescent="0.3">
      <c r="A1766" t="s">
        <v>5447</v>
      </c>
      <c r="B1766" t="s">
        <v>8</v>
      </c>
      <c r="C1766" t="s">
        <v>9</v>
      </c>
      <c r="D1766" t="s">
        <v>2391</v>
      </c>
      <c r="E1766" t="s">
        <v>5448</v>
      </c>
      <c r="F1766" t="s">
        <v>5449</v>
      </c>
      <c r="G1766" s="2" t="str">
        <f t="shared" si="27"/>
        <v>1975</v>
      </c>
      <c r="H1766" t="s">
        <v>3399</v>
      </c>
      <c r="I1766" t="str">
        <f>VLOOKUP(RawData!H1766,PadCountry[],2)</f>
        <v>Russia</v>
      </c>
      <c r="J1766" t="str">
        <f>VLOOKUP(I1766,CountryGeoLoc[],3)</f>
        <v>61.52401</v>
      </c>
      <c r="K1766" t="str">
        <f>VLOOKUP(I1766,CountryGeoLoc[],4)</f>
        <v>105.318756</v>
      </c>
    </row>
    <row r="1767" spans="1:11" x14ac:dyDescent="0.3">
      <c r="A1767" t="s">
        <v>5450</v>
      </c>
      <c r="B1767" t="s">
        <v>8</v>
      </c>
      <c r="C1767" t="s">
        <v>9</v>
      </c>
      <c r="D1767" t="s">
        <v>995</v>
      </c>
      <c r="E1767" t="s">
        <v>5451</v>
      </c>
      <c r="F1767" t="s">
        <v>5452</v>
      </c>
      <c r="G1767" s="2" t="str">
        <f t="shared" si="27"/>
        <v>1975</v>
      </c>
      <c r="H1767" t="s">
        <v>987</v>
      </c>
      <c r="I1767" t="str">
        <f>VLOOKUP(RawData!H1767,PadCountry[],2)</f>
        <v>Kazakhstan</v>
      </c>
      <c r="J1767" t="str">
        <f>VLOOKUP(I1767,CountryGeoLoc[],3)</f>
        <v>48.019573</v>
      </c>
      <c r="K1767" t="str">
        <f>VLOOKUP(I1767,CountryGeoLoc[],4)</f>
        <v>66.923684</v>
      </c>
    </row>
    <row r="1768" spans="1:11" x14ac:dyDescent="0.3">
      <c r="A1768" t="s">
        <v>5453</v>
      </c>
      <c r="B1768" t="s">
        <v>8</v>
      </c>
      <c r="C1768" t="s">
        <v>9</v>
      </c>
      <c r="D1768" t="s">
        <v>995</v>
      </c>
      <c r="E1768" t="s">
        <v>5454</v>
      </c>
      <c r="F1768" t="s">
        <v>5455</v>
      </c>
      <c r="G1768" s="2" t="str">
        <f t="shared" si="27"/>
        <v>1975</v>
      </c>
      <c r="H1768" t="s">
        <v>3892</v>
      </c>
      <c r="I1768" t="str">
        <f>VLOOKUP(RawData!H1768,PadCountry[],2)</f>
        <v>Russia</v>
      </c>
      <c r="J1768" t="str">
        <f>VLOOKUP(I1768,CountryGeoLoc[],3)</f>
        <v>61.52401</v>
      </c>
      <c r="K1768" t="str">
        <f>VLOOKUP(I1768,CountryGeoLoc[],4)</f>
        <v>105.318756</v>
      </c>
    </row>
    <row r="1769" spans="1:11" x14ac:dyDescent="0.3">
      <c r="A1769" t="s">
        <v>5456</v>
      </c>
      <c r="B1769" t="s">
        <v>18</v>
      </c>
      <c r="C1769" t="s">
        <v>9</v>
      </c>
      <c r="D1769" t="s">
        <v>2391</v>
      </c>
      <c r="E1769" t="s">
        <v>5457</v>
      </c>
      <c r="F1769" t="s">
        <v>5458</v>
      </c>
      <c r="G1769" s="2" t="str">
        <f t="shared" si="27"/>
        <v>1975</v>
      </c>
      <c r="H1769" t="s">
        <v>5413</v>
      </c>
      <c r="I1769" t="str">
        <f>VLOOKUP(RawData!H1769,PadCountry[],2)</f>
        <v>Russia</v>
      </c>
      <c r="J1769" t="str">
        <f>VLOOKUP(I1769,CountryGeoLoc[],3)</f>
        <v>61.52401</v>
      </c>
      <c r="K1769" t="str">
        <f>VLOOKUP(I1769,CountryGeoLoc[],4)</f>
        <v>105.318756</v>
      </c>
    </row>
    <row r="1770" spans="1:11" x14ac:dyDescent="0.3">
      <c r="A1770" t="s">
        <v>5459</v>
      </c>
      <c r="B1770" t="s">
        <v>8</v>
      </c>
      <c r="C1770" t="s">
        <v>9</v>
      </c>
      <c r="D1770" t="s">
        <v>995</v>
      </c>
      <c r="E1770" t="s">
        <v>5460</v>
      </c>
      <c r="F1770" t="s">
        <v>5461</v>
      </c>
      <c r="G1770" s="2" t="str">
        <f t="shared" si="27"/>
        <v>1975</v>
      </c>
      <c r="H1770" t="s">
        <v>3892</v>
      </c>
      <c r="I1770" t="str">
        <f>VLOOKUP(RawData!H1770,PadCountry[],2)</f>
        <v>Russia</v>
      </c>
      <c r="J1770" t="str">
        <f>VLOOKUP(I1770,CountryGeoLoc[],3)</f>
        <v>61.52401</v>
      </c>
      <c r="K1770" t="str">
        <f>VLOOKUP(I1770,CountryGeoLoc[],4)</f>
        <v>105.318756</v>
      </c>
    </row>
    <row r="1771" spans="1:11" x14ac:dyDescent="0.3">
      <c r="A1771" t="s">
        <v>5462</v>
      </c>
      <c r="B1771" t="s">
        <v>8</v>
      </c>
      <c r="C1771" t="s">
        <v>9</v>
      </c>
      <c r="D1771" t="s">
        <v>1670</v>
      </c>
      <c r="E1771" t="s">
        <v>5463</v>
      </c>
      <c r="F1771" t="s">
        <v>5464</v>
      </c>
      <c r="G1771" s="2" t="str">
        <f t="shared" si="27"/>
        <v>1975</v>
      </c>
      <c r="H1771" t="s">
        <v>1882</v>
      </c>
      <c r="I1771" t="str">
        <f>VLOOKUP(RawData!H1771,PadCountry[],2)</f>
        <v>Russia</v>
      </c>
      <c r="J1771" t="str">
        <f>VLOOKUP(I1771,CountryGeoLoc[],3)</f>
        <v>61.52401</v>
      </c>
      <c r="K1771" t="str">
        <f>VLOOKUP(I1771,CountryGeoLoc[],4)</f>
        <v>105.318756</v>
      </c>
    </row>
    <row r="1772" spans="1:11" x14ac:dyDescent="0.3">
      <c r="A1772" t="s">
        <v>5465</v>
      </c>
      <c r="B1772" t="s">
        <v>8</v>
      </c>
      <c r="C1772" t="s">
        <v>9</v>
      </c>
      <c r="D1772" t="s">
        <v>2305</v>
      </c>
      <c r="E1772" t="s">
        <v>5466</v>
      </c>
      <c r="F1772" t="s">
        <v>5467</v>
      </c>
      <c r="G1772" s="2" t="str">
        <f t="shared" si="27"/>
        <v>1975</v>
      </c>
      <c r="H1772" t="s">
        <v>2641</v>
      </c>
      <c r="I1772" t="str">
        <f>VLOOKUP(RawData!H1772,PadCountry[],2)</f>
        <v>Kazakhstan</v>
      </c>
      <c r="J1772" t="str">
        <f>VLOOKUP(I1772,CountryGeoLoc[],3)</f>
        <v>48.019573</v>
      </c>
      <c r="K1772" t="str">
        <f>VLOOKUP(I1772,CountryGeoLoc[],4)</f>
        <v>66.923684</v>
      </c>
    </row>
    <row r="1773" spans="1:11" x14ac:dyDescent="0.3">
      <c r="A1773" t="s">
        <v>5468</v>
      </c>
      <c r="B1773" t="s">
        <v>8</v>
      </c>
      <c r="C1773" t="s">
        <v>117</v>
      </c>
      <c r="D1773" t="s">
        <v>4028</v>
      </c>
      <c r="E1773" t="s">
        <v>5469</v>
      </c>
      <c r="F1773" t="s">
        <v>5470</v>
      </c>
      <c r="G1773" s="2" t="str">
        <f t="shared" si="27"/>
        <v>1975</v>
      </c>
      <c r="H1773" t="s">
        <v>1213</v>
      </c>
      <c r="I1773" t="str">
        <f>VLOOKUP(RawData!H1773,PadCountry[],2)</f>
        <v>United States</v>
      </c>
      <c r="J1773" t="str">
        <f>VLOOKUP(I1773,CountryGeoLoc[],3)</f>
        <v>37.09024</v>
      </c>
      <c r="K1773" t="str">
        <f>VLOOKUP(I1773,CountryGeoLoc[],4)</f>
        <v>-95.712891</v>
      </c>
    </row>
    <row r="1774" spans="1:11" x14ac:dyDescent="0.3">
      <c r="A1774" t="s">
        <v>5471</v>
      </c>
      <c r="B1774" t="s">
        <v>8</v>
      </c>
      <c r="C1774" t="s">
        <v>117</v>
      </c>
      <c r="D1774" t="s">
        <v>5311</v>
      </c>
      <c r="E1774" t="s">
        <v>5472</v>
      </c>
      <c r="F1774" t="s">
        <v>5473</v>
      </c>
      <c r="G1774" s="2" t="str">
        <f t="shared" si="27"/>
        <v>1975</v>
      </c>
      <c r="H1774" t="s">
        <v>682</v>
      </c>
      <c r="I1774" t="str">
        <f>VLOOKUP(RawData!H1774,PadCountry[],2)</f>
        <v>United States</v>
      </c>
      <c r="J1774" t="str">
        <f>VLOOKUP(I1774,CountryGeoLoc[],3)</f>
        <v>37.09024</v>
      </c>
      <c r="K1774" t="str">
        <f>VLOOKUP(I1774,CountryGeoLoc[],4)</f>
        <v>-95.712891</v>
      </c>
    </row>
    <row r="1775" spans="1:11" x14ac:dyDescent="0.3">
      <c r="A1775" t="s">
        <v>5474</v>
      </c>
      <c r="B1775" t="s">
        <v>8</v>
      </c>
      <c r="C1775" t="s">
        <v>9</v>
      </c>
      <c r="D1775" t="s">
        <v>4695</v>
      </c>
      <c r="E1775" t="s">
        <v>5475</v>
      </c>
      <c r="F1775" t="s">
        <v>5476</v>
      </c>
      <c r="G1775" s="2" t="str">
        <f t="shared" si="27"/>
        <v>1975</v>
      </c>
      <c r="H1775" t="s">
        <v>3892</v>
      </c>
      <c r="I1775" t="str">
        <f>VLOOKUP(RawData!H1775,PadCountry[],2)</f>
        <v>Russia</v>
      </c>
      <c r="J1775" t="str">
        <f>VLOOKUP(I1775,CountryGeoLoc[],3)</f>
        <v>61.52401</v>
      </c>
      <c r="K1775" t="str">
        <f>VLOOKUP(I1775,CountryGeoLoc[],4)</f>
        <v>105.318756</v>
      </c>
    </row>
    <row r="1776" spans="1:11" x14ac:dyDescent="0.3">
      <c r="A1776" t="s">
        <v>5477</v>
      </c>
      <c r="B1776" t="s">
        <v>8</v>
      </c>
      <c r="C1776" t="s">
        <v>9</v>
      </c>
      <c r="D1776" t="s">
        <v>2305</v>
      </c>
      <c r="E1776" t="s">
        <v>5478</v>
      </c>
      <c r="F1776" t="s">
        <v>5479</v>
      </c>
      <c r="G1776" s="2" t="str">
        <f t="shared" si="27"/>
        <v>1975</v>
      </c>
      <c r="H1776" t="s">
        <v>2641</v>
      </c>
      <c r="I1776" t="str">
        <f>VLOOKUP(RawData!H1776,PadCountry[],2)</f>
        <v>Kazakhstan</v>
      </c>
      <c r="J1776" t="str">
        <f>VLOOKUP(I1776,CountryGeoLoc[],3)</f>
        <v>48.019573</v>
      </c>
      <c r="K1776" t="str">
        <f>VLOOKUP(I1776,CountryGeoLoc[],4)</f>
        <v>66.923684</v>
      </c>
    </row>
    <row r="1777" spans="1:11" x14ac:dyDescent="0.3">
      <c r="A1777" t="s">
        <v>5480</v>
      </c>
      <c r="B1777" t="s">
        <v>8</v>
      </c>
      <c r="C1777" t="s">
        <v>117</v>
      </c>
      <c r="D1777" t="s">
        <v>2724</v>
      </c>
      <c r="E1777" t="s">
        <v>5481</v>
      </c>
      <c r="F1777" t="s">
        <v>5482</v>
      </c>
      <c r="G1777" s="2" t="str">
        <f t="shared" si="27"/>
        <v>1975</v>
      </c>
      <c r="H1777" t="s">
        <v>970</v>
      </c>
      <c r="I1777" t="str">
        <f>VLOOKUP(RawData!H1777,PadCountry[],2)</f>
        <v>United States</v>
      </c>
      <c r="J1777" t="str">
        <f>VLOOKUP(I1777,CountryGeoLoc[],3)</f>
        <v>37.09024</v>
      </c>
      <c r="K1777" t="str">
        <f>VLOOKUP(I1777,CountryGeoLoc[],4)</f>
        <v>-95.712891</v>
      </c>
    </row>
    <row r="1778" spans="1:11" x14ac:dyDescent="0.3">
      <c r="A1778" t="s">
        <v>5483</v>
      </c>
      <c r="B1778" t="s">
        <v>8</v>
      </c>
      <c r="C1778" t="s">
        <v>9</v>
      </c>
      <c r="D1778" t="s">
        <v>1243</v>
      </c>
      <c r="E1778" t="s">
        <v>5484</v>
      </c>
      <c r="F1778" t="s">
        <v>5485</v>
      </c>
      <c r="G1778" s="2" t="str">
        <f t="shared" si="27"/>
        <v>1975</v>
      </c>
      <c r="H1778" t="s">
        <v>1882</v>
      </c>
      <c r="I1778" t="str">
        <f>VLOOKUP(RawData!H1778,PadCountry[],2)</f>
        <v>Russia</v>
      </c>
      <c r="J1778" t="str">
        <f>VLOOKUP(I1778,CountryGeoLoc[],3)</f>
        <v>61.52401</v>
      </c>
      <c r="K1778" t="str">
        <f>VLOOKUP(I1778,CountryGeoLoc[],4)</f>
        <v>105.318756</v>
      </c>
    </row>
    <row r="1779" spans="1:11" x14ac:dyDescent="0.3">
      <c r="A1779" t="s">
        <v>5486</v>
      </c>
      <c r="B1779" t="s">
        <v>8</v>
      </c>
      <c r="C1779" t="s">
        <v>117</v>
      </c>
      <c r="D1779" t="s">
        <v>5487</v>
      </c>
      <c r="E1779" t="s">
        <v>5488</v>
      </c>
      <c r="F1779" t="s">
        <v>5489</v>
      </c>
      <c r="G1779" s="2" t="str">
        <f t="shared" si="27"/>
        <v>1975</v>
      </c>
      <c r="H1779" t="s">
        <v>229</v>
      </c>
      <c r="I1779" t="str">
        <f>VLOOKUP(RawData!H1779,PadCountry[],2)</f>
        <v>United States</v>
      </c>
      <c r="J1779" t="str">
        <f>VLOOKUP(I1779,CountryGeoLoc[],3)</f>
        <v>37.09024</v>
      </c>
      <c r="K1779" t="str">
        <f>VLOOKUP(I1779,CountryGeoLoc[],4)</f>
        <v>-95.712891</v>
      </c>
    </row>
    <row r="1780" spans="1:11" x14ac:dyDescent="0.3">
      <c r="A1780" t="s">
        <v>5490</v>
      </c>
      <c r="B1780" t="s">
        <v>8</v>
      </c>
      <c r="C1780" t="s">
        <v>9</v>
      </c>
      <c r="D1780" t="s">
        <v>1695</v>
      </c>
      <c r="E1780" t="s">
        <v>5491</v>
      </c>
      <c r="F1780" t="s">
        <v>5492</v>
      </c>
      <c r="G1780" s="2" t="str">
        <f t="shared" si="27"/>
        <v>1975</v>
      </c>
      <c r="H1780" t="s">
        <v>2313</v>
      </c>
      <c r="I1780" t="str">
        <f>VLOOKUP(RawData!H1780,PadCountry[],2)</f>
        <v>Russia</v>
      </c>
      <c r="J1780" t="str">
        <f>VLOOKUP(I1780,CountryGeoLoc[],3)</f>
        <v>61.52401</v>
      </c>
      <c r="K1780" t="str">
        <f>VLOOKUP(I1780,CountryGeoLoc[],4)</f>
        <v>105.318756</v>
      </c>
    </row>
    <row r="1781" spans="1:11" x14ac:dyDescent="0.3">
      <c r="A1781" t="s">
        <v>5493</v>
      </c>
      <c r="B1781" t="s">
        <v>8</v>
      </c>
      <c r="C1781" t="s">
        <v>9</v>
      </c>
      <c r="D1781" t="s">
        <v>995</v>
      </c>
      <c r="E1781" t="s">
        <v>5494</v>
      </c>
      <c r="F1781" t="s">
        <v>5495</v>
      </c>
      <c r="G1781" s="2" t="str">
        <f t="shared" si="27"/>
        <v>1975</v>
      </c>
      <c r="H1781" t="s">
        <v>3892</v>
      </c>
      <c r="I1781" t="str">
        <f>VLOOKUP(RawData!H1781,PadCountry[],2)</f>
        <v>Russia</v>
      </c>
      <c r="J1781" t="str">
        <f>VLOOKUP(I1781,CountryGeoLoc[],3)</f>
        <v>61.52401</v>
      </c>
      <c r="K1781" t="str">
        <f>VLOOKUP(I1781,CountryGeoLoc[],4)</f>
        <v>105.318756</v>
      </c>
    </row>
    <row r="1782" spans="1:11" x14ac:dyDescent="0.3">
      <c r="A1782" t="s">
        <v>5496</v>
      </c>
      <c r="B1782" t="s">
        <v>8</v>
      </c>
      <c r="C1782" t="s">
        <v>9</v>
      </c>
      <c r="D1782" t="s">
        <v>995</v>
      </c>
      <c r="E1782" t="s">
        <v>5497</v>
      </c>
      <c r="F1782" t="s">
        <v>5498</v>
      </c>
      <c r="G1782" s="2" t="str">
        <f t="shared" si="27"/>
        <v>1975</v>
      </c>
      <c r="H1782" t="s">
        <v>1882</v>
      </c>
      <c r="I1782" t="str">
        <f>VLOOKUP(RawData!H1782,PadCountry[],2)</f>
        <v>Russia</v>
      </c>
      <c r="J1782" t="str">
        <f>VLOOKUP(I1782,CountryGeoLoc[],3)</f>
        <v>61.52401</v>
      </c>
      <c r="K1782" t="str">
        <f>VLOOKUP(I1782,CountryGeoLoc[],4)</f>
        <v>105.318756</v>
      </c>
    </row>
    <row r="1783" spans="1:11" x14ac:dyDescent="0.3">
      <c r="A1783" t="s">
        <v>5499</v>
      </c>
      <c r="B1783" t="s">
        <v>8</v>
      </c>
      <c r="C1783" t="s">
        <v>9</v>
      </c>
      <c r="D1783" t="s">
        <v>995</v>
      </c>
      <c r="E1783" t="s">
        <v>5500</v>
      </c>
      <c r="F1783" t="s">
        <v>5501</v>
      </c>
      <c r="G1783" s="2" t="str">
        <f t="shared" si="27"/>
        <v>1975</v>
      </c>
      <c r="H1783" t="s">
        <v>1882</v>
      </c>
      <c r="I1783" t="str">
        <f>VLOOKUP(RawData!H1783,PadCountry[],2)</f>
        <v>Russia</v>
      </c>
      <c r="J1783" t="str">
        <f>VLOOKUP(I1783,CountryGeoLoc[],3)</f>
        <v>61.52401</v>
      </c>
      <c r="K1783" t="str">
        <f>VLOOKUP(I1783,CountryGeoLoc[],4)</f>
        <v>105.318756</v>
      </c>
    </row>
    <row r="1784" spans="1:11" x14ac:dyDescent="0.3">
      <c r="A1784" t="s">
        <v>5502</v>
      </c>
      <c r="B1784" t="s">
        <v>8</v>
      </c>
      <c r="C1784" t="s">
        <v>9</v>
      </c>
      <c r="D1784" t="s">
        <v>2391</v>
      </c>
      <c r="E1784" t="s">
        <v>5503</v>
      </c>
      <c r="F1784" t="s">
        <v>5504</v>
      </c>
      <c r="G1784" s="2" t="str">
        <f t="shared" si="27"/>
        <v>1975</v>
      </c>
      <c r="H1784" t="s">
        <v>3399</v>
      </c>
      <c r="I1784" t="str">
        <f>VLOOKUP(RawData!H1784,PadCountry[],2)</f>
        <v>Russia</v>
      </c>
      <c r="J1784" t="str">
        <f>VLOOKUP(I1784,CountryGeoLoc[],3)</f>
        <v>61.52401</v>
      </c>
      <c r="K1784" t="str">
        <f>VLOOKUP(I1784,CountryGeoLoc[],4)</f>
        <v>105.318756</v>
      </c>
    </row>
    <row r="1785" spans="1:11" x14ac:dyDescent="0.3">
      <c r="A1785" t="s">
        <v>5505</v>
      </c>
      <c r="B1785" t="s">
        <v>8</v>
      </c>
      <c r="C1785" t="s">
        <v>9</v>
      </c>
      <c r="D1785" t="s">
        <v>1670</v>
      </c>
      <c r="E1785" t="s">
        <v>5506</v>
      </c>
      <c r="F1785" t="s">
        <v>5507</v>
      </c>
      <c r="G1785" s="2" t="str">
        <f t="shared" si="27"/>
        <v>1975</v>
      </c>
      <c r="H1785" t="s">
        <v>1882</v>
      </c>
      <c r="I1785" t="str">
        <f>VLOOKUP(RawData!H1785,PadCountry[],2)</f>
        <v>Russia</v>
      </c>
      <c r="J1785" t="str">
        <f>VLOOKUP(I1785,CountryGeoLoc[],3)</f>
        <v>61.52401</v>
      </c>
      <c r="K1785" t="str">
        <f>VLOOKUP(I1785,CountryGeoLoc[],4)</f>
        <v>105.318756</v>
      </c>
    </row>
    <row r="1786" spans="1:11" x14ac:dyDescent="0.3">
      <c r="A1786" t="s">
        <v>5508</v>
      </c>
      <c r="B1786" t="s">
        <v>8</v>
      </c>
      <c r="C1786" t="s">
        <v>9</v>
      </c>
      <c r="D1786" t="s">
        <v>1243</v>
      </c>
      <c r="E1786" t="s">
        <v>5509</v>
      </c>
      <c r="F1786" t="s">
        <v>5510</v>
      </c>
      <c r="G1786" s="2" t="str">
        <f t="shared" si="27"/>
        <v>1975</v>
      </c>
      <c r="H1786" t="s">
        <v>1882</v>
      </c>
      <c r="I1786" t="str">
        <f>VLOOKUP(RawData!H1786,PadCountry[],2)</f>
        <v>Russia</v>
      </c>
      <c r="J1786" t="str">
        <f>VLOOKUP(I1786,CountryGeoLoc[],3)</f>
        <v>61.52401</v>
      </c>
      <c r="K1786" t="str">
        <f>VLOOKUP(I1786,CountryGeoLoc[],4)</f>
        <v>105.318756</v>
      </c>
    </row>
    <row r="1787" spans="1:11" x14ac:dyDescent="0.3">
      <c r="A1787" t="s">
        <v>5511</v>
      </c>
      <c r="B1787" t="s">
        <v>8</v>
      </c>
      <c r="C1787" t="s">
        <v>9</v>
      </c>
      <c r="D1787" t="s">
        <v>4695</v>
      </c>
      <c r="E1787" t="s">
        <v>5512</v>
      </c>
      <c r="F1787" t="s">
        <v>5513</v>
      </c>
      <c r="G1787" s="2" t="str">
        <f t="shared" si="27"/>
        <v>1975</v>
      </c>
      <c r="H1787" t="s">
        <v>13</v>
      </c>
      <c r="I1787" t="str">
        <f>VLOOKUP(RawData!H1787,PadCountry[],2)</f>
        <v>Kazakhstan</v>
      </c>
      <c r="J1787" t="str">
        <f>VLOOKUP(I1787,CountryGeoLoc[],3)</f>
        <v>48.019573</v>
      </c>
      <c r="K1787" t="str">
        <f>VLOOKUP(I1787,CountryGeoLoc[],4)</f>
        <v>66.923684</v>
      </c>
    </row>
    <row r="1788" spans="1:11" x14ac:dyDescent="0.3">
      <c r="A1788" t="s">
        <v>5514</v>
      </c>
      <c r="B1788" t="s">
        <v>8</v>
      </c>
      <c r="C1788" t="s">
        <v>100</v>
      </c>
      <c r="D1788" t="s">
        <v>1861</v>
      </c>
      <c r="E1788" t="s">
        <v>5515</v>
      </c>
      <c r="F1788" t="s">
        <v>5516</v>
      </c>
      <c r="G1788" s="2" t="str">
        <f t="shared" si="27"/>
        <v>1975</v>
      </c>
      <c r="H1788" t="s">
        <v>3233</v>
      </c>
      <c r="I1788" t="str">
        <f>VLOOKUP(RawData!H1788,PadCountry[],2)</f>
        <v>United States</v>
      </c>
      <c r="J1788" t="str">
        <f>VLOOKUP(I1788,CountryGeoLoc[],3)</f>
        <v>37.09024</v>
      </c>
      <c r="K1788" t="str">
        <f>VLOOKUP(I1788,CountryGeoLoc[],4)</f>
        <v>-95.712891</v>
      </c>
    </row>
    <row r="1789" spans="1:11" x14ac:dyDescent="0.3">
      <c r="A1789" t="s">
        <v>5517</v>
      </c>
      <c r="B1789" t="s">
        <v>8</v>
      </c>
      <c r="C1789" t="s">
        <v>9</v>
      </c>
      <c r="D1789" t="s">
        <v>1695</v>
      </c>
      <c r="E1789" t="s">
        <v>5518</v>
      </c>
      <c r="F1789" t="s">
        <v>5519</v>
      </c>
      <c r="G1789" s="2" t="str">
        <f t="shared" si="27"/>
        <v>1975</v>
      </c>
      <c r="H1789" t="s">
        <v>2313</v>
      </c>
      <c r="I1789" t="str">
        <f>VLOOKUP(RawData!H1789,PadCountry[],2)</f>
        <v>Russia</v>
      </c>
      <c r="J1789" t="str">
        <f>VLOOKUP(I1789,CountryGeoLoc[],3)</f>
        <v>61.52401</v>
      </c>
      <c r="K1789" t="str">
        <f>VLOOKUP(I1789,CountryGeoLoc[],4)</f>
        <v>105.318756</v>
      </c>
    </row>
    <row r="1790" spans="1:11" x14ac:dyDescent="0.3">
      <c r="A1790" t="s">
        <v>5520</v>
      </c>
      <c r="B1790" t="s">
        <v>8</v>
      </c>
      <c r="C1790" t="s">
        <v>9</v>
      </c>
      <c r="D1790" t="s">
        <v>995</v>
      </c>
      <c r="E1790" t="s">
        <v>5521</v>
      </c>
      <c r="F1790" t="s">
        <v>5522</v>
      </c>
      <c r="G1790" s="2" t="str">
        <f t="shared" si="27"/>
        <v>1975</v>
      </c>
      <c r="H1790" t="s">
        <v>3892</v>
      </c>
      <c r="I1790" t="str">
        <f>VLOOKUP(RawData!H1790,PadCountry[],2)</f>
        <v>Russia</v>
      </c>
      <c r="J1790" t="str">
        <f>VLOOKUP(I1790,CountryGeoLoc[],3)</f>
        <v>61.52401</v>
      </c>
      <c r="K1790" t="str">
        <f>VLOOKUP(I1790,CountryGeoLoc[],4)</f>
        <v>105.318756</v>
      </c>
    </row>
    <row r="1791" spans="1:11" x14ac:dyDescent="0.3">
      <c r="A1791" t="s">
        <v>5523</v>
      </c>
      <c r="B1791" t="s">
        <v>8</v>
      </c>
      <c r="C1791" t="s">
        <v>9</v>
      </c>
      <c r="D1791" t="s">
        <v>2391</v>
      </c>
      <c r="E1791" t="s">
        <v>5524</v>
      </c>
      <c r="F1791" t="s">
        <v>5525</v>
      </c>
      <c r="G1791" s="2" t="str">
        <f t="shared" si="27"/>
        <v>1975</v>
      </c>
      <c r="H1791" t="s">
        <v>3399</v>
      </c>
      <c r="I1791" t="str">
        <f>VLOOKUP(RawData!H1791,PadCountry[],2)</f>
        <v>Russia</v>
      </c>
      <c r="J1791" t="str">
        <f>VLOOKUP(I1791,CountryGeoLoc[],3)</f>
        <v>61.52401</v>
      </c>
      <c r="K1791" t="str">
        <f>VLOOKUP(I1791,CountryGeoLoc[],4)</f>
        <v>105.318756</v>
      </c>
    </row>
    <row r="1792" spans="1:11" x14ac:dyDescent="0.3">
      <c r="A1792" t="s">
        <v>5526</v>
      </c>
      <c r="B1792" t="s">
        <v>8</v>
      </c>
      <c r="C1792" t="s">
        <v>3573</v>
      </c>
      <c r="D1792" t="s">
        <v>4819</v>
      </c>
      <c r="E1792" t="s">
        <v>5527</v>
      </c>
      <c r="F1792" t="s">
        <v>5528</v>
      </c>
      <c r="G1792" s="2" t="str">
        <f t="shared" si="27"/>
        <v>1975</v>
      </c>
      <c r="H1792" t="s">
        <v>4822</v>
      </c>
      <c r="I1792" t="str">
        <f>VLOOKUP(RawData!H1792,PadCountry[],2)</f>
        <v>China</v>
      </c>
      <c r="J1792" t="str">
        <f>VLOOKUP(I1792,CountryGeoLoc[],3)</f>
        <v>35.86166</v>
      </c>
      <c r="K1792" t="str">
        <f>VLOOKUP(I1792,CountryGeoLoc[],4)</f>
        <v>104.195397</v>
      </c>
    </row>
    <row r="1793" spans="1:11" x14ac:dyDescent="0.3">
      <c r="A1793" t="s">
        <v>5529</v>
      </c>
      <c r="B1793" t="s">
        <v>8</v>
      </c>
      <c r="C1793" t="s">
        <v>9</v>
      </c>
      <c r="D1793" t="s">
        <v>995</v>
      </c>
      <c r="E1793" t="s">
        <v>5530</v>
      </c>
      <c r="F1793" t="s">
        <v>5531</v>
      </c>
      <c r="G1793" s="2" t="str">
        <f t="shared" si="27"/>
        <v>1975</v>
      </c>
      <c r="H1793" t="s">
        <v>3892</v>
      </c>
      <c r="I1793" t="str">
        <f>VLOOKUP(RawData!H1793,PadCountry[],2)</f>
        <v>Russia</v>
      </c>
      <c r="J1793" t="str">
        <f>VLOOKUP(I1793,CountryGeoLoc[],3)</f>
        <v>61.52401</v>
      </c>
      <c r="K1793" t="str">
        <f>VLOOKUP(I1793,CountryGeoLoc[],4)</f>
        <v>105.318756</v>
      </c>
    </row>
    <row r="1794" spans="1:11" x14ac:dyDescent="0.3">
      <c r="A1794" t="s">
        <v>5532</v>
      </c>
      <c r="B1794" t="s">
        <v>8</v>
      </c>
      <c r="C1794" t="s">
        <v>117</v>
      </c>
      <c r="D1794" t="s">
        <v>5533</v>
      </c>
      <c r="E1794" t="s">
        <v>5534</v>
      </c>
      <c r="F1794" t="s">
        <v>5535</v>
      </c>
      <c r="G1794" s="2" t="str">
        <f t="shared" si="27"/>
        <v>1975</v>
      </c>
      <c r="H1794" t="s">
        <v>682</v>
      </c>
      <c r="I1794" t="str">
        <f>VLOOKUP(RawData!H1794,PadCountry[],2)</f>
        <v>United States</v>
      </c>
      <c r="J1794" t="str">
        <f>VLOOKUP(I1794,CountryGeoLoc[],3)</f>
        <v>37.09024</v>
      </c>
      <c r="K1794" t="str">
        <f>VLOOKUP(I1794,CountryGeoLoc[],4)</f>
        <v>-95.712891</v>
      </c>
    </row>
    <row r="1795" spans="1:11" x14ac:dyDescent="0.3">
      <c r="A1795" t="s">
        <v>5536</v>
      </c>
      <c r="B1795" t="s">
        <v>8</v>
      </c>
      <c r="C1795" t="s">
        <v>9</v>
      </c>
      <c r="D1795" t="s">
        <v>995</v>
      </c>
      <c r="E1795" t="s">
        <v>5537</v>
      </c>
      <c r="F1795" t="s">
        <v>5538</v>
      </c>
      <c r="G1795" s="2" t="str">
        <f t="shared" ref="G1795:G1858" si="28">MID(F1795,7,4)</f>
        <v>1975</v>
      </c>
      <c r="H1795" t="s">
        <v>987</v>
      </c>
      <c r="I1795" t="str">
        <f>VLOOKUP(RawData!H1795,PadCountry[],2)</f>
        <v>Kazakhstan</v>
      </c>
      <c r="J1795" t="str">
        <f>VLOOKUP(I1795,CountryGeoLoc[],3)</f>
        <v>48.019573</v>
      </c>
      <c r="K1795" t="str">
        <f>VLOOKUP(I1795,CountryGeoLoc[],4)</f>
        <v>66.923684</v>
      </c>
    </row>
    <row r="1796" spans="1:11" x14ac:dyDescent="0.3">
      <c r="A1796" t="s">
        <v>5539</v>
      </c>
      <c r="B1796" t="s">
        <v>8</v>
      </c>
      <c r="C1796" t="s">
        <v>9</v>
      </c>
      <c r="D1796" t="s">
        <v>2391</v>
      </c>
      <c r="E1796" t="s">
        <v>5540</v>
      </c>
      <c r="F1796" t="s">
        <v>5541</v>
      </c>
      <c r="G1796" s="2" t="str">
        <f t="shared" si="28"/>
        <v>1975</v>
      </c>
      <c r="H1796" t="s">
        <v>3399</v>
      </c>
      <c r="I1796" t="str">
        <f>VLOOKUP(RawData!H1796,PadCountry[],2)</f>
        <v>Russia</v>
      </c>
      <c r="J1796" t="str">
        <f>VLOOKUP(I1796,CountryGeoLoc[],3)</f>
        <v>61.52401</v>
      </c>
      <c r="K1796" t="str">
        <f>VLOOKUP(I1796,CountryGeoLoc[],4)</f>
        <v>105.318756</v>
      </c>
    </row>
    <row r="1797" spans="1:11" x14ac:dyDescent="0.3">
      <c r="A1797" t="s">
        <v>5542</v>
      </c>
      <c r="B1797" t="s">
        <v>8</v>
      </c>
      <c r="C1797" t="s">
        <v>4973</v>
      </c>
      <c r="D1797" t="s">
        <v>4974</v>
      </c>
      <c r="E1797" t="s">
        <v>5543</v>
      </c>
      <c r="F1797" t="s">
        <v>5544</v>
      </c>
      <c r="G1797" s="2" t="str">
        <f t="shared" si="28"/>
        <v>1975</v>
      </c>
      <c r="H1797" t="s">
        <v>1782</v>
      </c>
      <c r="I1797" t="str">
        <f>VLOOKUP(RawData!H1797,PadCountry[],2)</f>
        <v>United States</v>
      </c>
      <c r="J1797" t="str">
        <f>VLOOKUP(I1797,CountryGeoLoc[],3)</f>
        <v>37.09024</v>
      </c>
      <c r="K1797" t="str">
        <f>VLOOKUP(I1797,CountryGeoLoc[],4)</f>
        <v>-95.712891</v>
      </c>
    </row>
    <row r="1798" spans="1:11" x14ac:dyDescent="0.3">
      <c r="A1798" t="s">
        <v>5545</v>
      </c>
      <c r="B1798" t="s">
        <v>8</v>
      </c>
      <c r="C1798" t="s">
        <v>9</v>
      </c>
      <c r="D1798" t="s">
        <v>1243</v>
      </c>
      <c r="E1798" t="s">
        <v>5546</v>
      </c>
      <c r="F1798" t="s">
        <v>5547</v>
      </c>
      <c r="G1798" s="2" t="str">
        <f t="shared" si="28"/>
        <v>1975</v>
      </c>
      <c r="H1798" t="s">
        <v>1882</v>
      </c>
      <c r="I1798" t="str">
        <f>VLOOKUP(RawData!H1798,PadCountry[],2)</f>
        <v>Russia</v>
      </c>
      <c r="J1798" t="str">
        <f>VLOOKUP(I1798,CountryGeoLoc[],3)</f>
        <v>61.52401</v>
      </c>
      <c r="K1798" t="str">
        <f>VLOOKUP(I1798,CountryGeoLoc[],4)</f>
        <v>105.318756</v>
      </c>
    </row>
    <row r="1799" spans="1:11" x14ac:dyDescent="0.3">
      <c r="A1799" t="s">
        <v>5548</v>
      </c>
      <c r="B1799" t="s">
        <v>8</v>
      </c>
      <c r="C1799" t="s">
        <v>117</v>
      </c>
      <c r="D1799" t="s">
        <v>5030</v>
      </c>
      <c r="E1799" t="s">
        <v>5549</v>
      </c>
      <c r="F1799" t="s">
        <v>5550</v>
      </c>
      <c r="G1799" s="2" t="str">
        <f t="shared" si="28"/>
        <v>1975</v>
      </c>
      <c r="H1799" t="s">
        <v>63</v>
      </c>
      <c r="I1799" t="str">
        <f>VLOOKUP(RawData!H1799,PadCountry[],2)</f>
        <v>United States</v>
      </c>
      <c r="J1799" t="str">
        <f>VLOOKUP(I1799,CountryGeoLoc[],3)</f>
        <v>37.09024</v>
      </c>
      <c r="K1799" t="str">
        <f>VLOOKUP(I1799,CountryGeoLoc[],4)</f>
        <v>-95.712891</v>
      </c>
    </row>
    <row r="1800" spans="1:11" x14ac:dyDescent="0.3">
      <c r="A1800" t="s">
        <v>5551</v>
      </c>
      <c r="B1800" t="s">
        <v>8</v>
      </c>
      <c r="C1800" t="s">
        <v>9</v>
      </c>
      <c r="D1800" t="s">
        <v>995</v>
      </c>
      <c r="E1800" t="s">
        <v>5552</v>
      </c>
      <c r="F1800" t="s">
        <v>5553</v>
      </c>
      <c r="G1800" s="2" t="str">
        <f t="shared" si="28"/>
        <v>1975</v>
      </c>
      <c r="H1800" t="s">
        <v>1882</v>
      </c>
      <c r="I1800" t="str">
        <f>VLOOKUP(RawData!H1800,PadCountry[],2)</f>
        <v>Russia</v>
      </c>
      <c r="J1800" t="str">
        <f>VLOOKUP(I1800,CountryGeoLoc[],3)</f>
        <v>61.52401</v>
      </c>
      <c r="K1800" t="str">
        <f>VLOOKUP(I1800,CountryGeoLoc[],4)</f>
        <v>105.318756</v>
      </c>
    </row>
    <row r="1801" spans="1:11" x14ac:dyDescent="0.3">
      <c r="A1801" t="s">
        <v>5554</v>
      </c>
      <c r="B1801" t="s">
        <v>8</v>
      </c>
      <c r="C1801" t="s">
        <v>9</v>
      </c>
      <c r="D1801" t="s">
        <v>1670</v>
      </c>
      <c r="E1801" t="s">
        <v>5555</v>
      </c>
      <c r="F1801" t="s">
        <v>5556</v>
      </c>
      <c r="G1801" s="2" t="str">
        <f t="shared" si="28"/>
        <v>1975</v>
      </c>
      <c r="H1801" t="s">
        <v>1882</v>
      </c>
      <c r="I1801" t="str">
        <f>VLOOKUP(RawData!H1801,PadCountry[],2)</f>
        <v>Russia</v>
      </c>
      <c r="J1801" t="str">
        <f>VLOOKUP(I1801,CountryGeoLoc[],3)</f>
        <v>61.52401</v>
      </c>
      <c r="K1801" t="str">
        <f>VLOOKUP(I1801,CountryGeoLoc[],4)</f>
        <v>105.318756</v>
      </c>
    </row>
    <row r="1802" spans="1:11" x14ac:dyDescent="0.3">
      <c r="A1802" t="s">
        <v>5557</v>
      </c>
      <c r="B1802" t="s">
        <v>8</v>
      </c>
      <c r="C1802" t="s">
        <v>9</v>
      </c>
      <c r="D1802" t="s">
        <v>4695</v>
      </c>
      <c r="E1802" t="s">
        <v>5558</v>
      </c>
      <c r="F1802" t="s">
        <v>5559</v>
      </c>
      <c r="G1802" s="2" t="str">
        <f t="shared" si="28"/>
        <v>1975</v>
      </c>
      <c r="H1802" t="s">
        <v>3892</v>
      </c>
      <c r="I1802" t="str">
        <f>VLOOKUP(RawData!H1802,PadCountry[],2)</f>
        <v>Russia</v>
      </c>
      <c r="J1802" t="str">
        <f>VLOOKUP(I1802,CountryGeoLoc[],3)</f>
        <v>61.52401</v>
      </c>
      <c r="K1802" t="str">
        <f>VLOOKUP(I1802,CountryGeoLoc[],4)</f>
        <v>105.318756</v>
      </c>
    </row>
    <row r="1803" spans="1:11" x14ac:dyDescent="0.3">
      <c r="A1803" t="s">
        <v>5560</v>
      </c>
      <c r="B1803" t="s">
        <v>8</v>
      </c>
      <c r="C1803" t="s">
        <v>9</v>
      </c>
      <c r="D1803" t="s">
        <v>1670</v>
      </c>
      <c r="E1803" t="s">
        <v>5561</v>
      </c>
      <c r="F1803" t="s">
        <v>5562</v>
      </c>
      <c r="G1803" s="2" t="str">
        <f t="shared" si="28"/>
        <v>1975</v>
      </c>
      <c r="H1803" t="s">
        <v>1882</v>
      </c>
      <c r="I1803" t="str">
        <f>VLOOKUP(RawData!H1803,PadCountry[],2)</f>
        <v>Russia</v>
      </c>
      <c r="J1803" t="str">
        <f>VLOOKUP(I1803,CountryGeoLoc[],3)</f>
        <v>61.52401</v>
      </c>
      <c r="K1803" t="str">
        <f>VLOOKUP(I1803,CountryGeoLoc[],4)</f>
        <v>105.318756</v>
      </c>
    </row>
    <row r="1804" spans="1:11" x14ac:dyDescent="0.3">
      <c r="A1804" t="s">
        <v>5563</v>
      </c>
      <c r="B1804" t="s">
        <v>8</v>
      </c>
      <c r="C1804" t="s">
        <v>5564</v>
      </c>
      <c r="D1804" t="s">
        <v>5565</v>
      </c>
      <c r="E1804" t="s">
        <v>5566</v>
      </c>
      <c r="F1804" t="s">
        <v>5567</v>
      </c>
      <c r="G1804" s="2" t="str">
        <f t="shared" si="28"/>
        <v>1975</v>
      </c>
      <c r="H1804" t="s">
        <v>5568</v>
      </c>
      <c r="I1804" t="str">
        <f>VLOOKUP(RawData!H1804,PadCountry[],2)</f>
        <v>Japan</v>
      </c>
      <c r="J1804" t="str">
        <f>VLOOKUP(I1804,CountryGeoLoc[],3)</f>
        <v>36.204824</v>
      </c>
      <c r="K1804" t="str">
        <f>VLOOKUP(I1804,CountryGeoLoc[],4)</f>
        <v>138.252924</v>
      </c>
    </row>
    <row r="1805" spans="1:11" x14ac:dyDescent="0.3">
      <c r="A1805" t="s">
        <v>5569</v>
      </c>
      <c r="B1805" t="s">
        <v>8</v>
      </c>
      <c r="C1805" t="s">
        <v>4973</v>
      </c>
      <c r="D1805" t="s">
        <v>4974</v>
      </c>
      <c r="E1805" t="s">
        <v>5570</v>
      </c>
      <c r="F1805" t="s">
        <v>5571</v>
      </c>
      <c r="G1805" s="2" t="str">
        <f t="shared" si="28"/>
        <v>1975</v>
      </c>
      <c r="H1805" t="s">
        <v>1782</v>
      </c>
      <c r="I1805" t="str">
        <f>VLOOKUP(RawData!H1805,PadCountry[],2)</f>
        <v>United States</v>
      </c>
      <c r="J1805" t="str">
        <f>VLOOKUP(I1805,CountryGeoLoc[],3)</f>
        <v>37.09024</v>
      </c>
      <c r="K1805" t="str">
        <f>VLOOKUP(I1805,CountryGeoLoc[],4)</f>
        <v>-95.712891</v>
      </c>
    </row>
    <row r="1806" spans="1:11" x14ac:dyDescent="0.3">
      <c r="A1806" t="s">
        <v>5572</v>
      </c>
      <c r="B1806" t="s">
        <v>8</v>
      </c>
      <c r="C1806" t="s">
        <v>9</v>
      </c>
      <c r="D1806" t="s">
        <v>4695</v>
      </c>
      <c r="E1806" t="s">
        <v>5573</v>
      </c>
      <c r="F1806" t="s">
        <v>5574</v>
      </c>
      <c r="G1806" s="2" t="str">
        <f t="shared" si="28"/>
        <v>1975</v>
      </c>
      <c r="H1806" t="s">
        <v>3892</v>
      </c>
      <c r="I1806" t="str">
        <f>VLOOKUP(RawData!H1806,PadCountry[],2)</f>
        <v>Russia</v>
      </c>
      <c r="J1806" t="str">
        <f>VLOOKUP(I1806,CountryGeoLoc[],3)</f>
        <v>61.52401</v>
      </c>
      <c r="K1806" t="str">
        <f>VLOOKUP(I1806,CountryGeoLoc[],4)</f>
        <v>105.318756</v>
      </c>
    </row>
    <row r="1807" spans="1:11" x14ac:dyDescent="0.3">
      <c r="A1807" t="s">
        <v>5575</v>
      </c>
      <c r="B1807" t="s">
        <v>8</v>
      </c>
      <c r="C1807" t="s">
        <v>9</v>
      </c>
      <c r="D1807" t="s">
        <v>995</v>
      </c>
      <c r="E1807" t="s">
        <v>5576</v>
      </c>
      <c r="F1807" t="s">
        <v>5577</v>
      </c>
      <c r="G1807" s="2" t="str">
        <f t="shared" si="28"/>
        <v>1975</v>
      </c>
      <c r="H1807" t="s">
        <v>987</v>
      </c>
      <c r="I1807" t="str">
        <f>VLOOKUP(RawData!H1807,PadCountry[],2)</f>
        <v>Kazakhstan</v>
      </c>
      <c r="J1807" t="str">
        <f>VLOOKUP(I1807,CountryGeoLoc[],3)</f>
        <v>48.019573</v>
      </c>
      <c r="K1807" t="str">
        <f>VLOOKUP(I1807,CountryGeoLoc[],4)</f>
        <v>66.923684</v>
      </c>
    </row>
    <row r="1808" spans="1:11" x14ac:dyDescent="0.3">
      <c r="A1808" t="s">
        <v>5578</v>
      </c>
      <c r="B1808" t="s">
        <v>8</v>
      </c>
      <c r="C1808" t="s">
        <v>9</v>
      </c>
      <c r="D1808" t="s">
        <v>2391</v>
      </c>
      <c r="E1808" t="s">
        <v>5579</v>
      </c>
      <c r="F1808" t="s">
        <v>5580</v>
      </c>
      <c r="G1808" s="2" t="str">
        <f t="shared" si="28"/>
        <v>1975</v>
      </c>
      <c r="H1808" t="s">
        <v>3399</v>
      </c>
      <c r="I1808" t="str">
        <f>VLOOKUP(RawData!H1808,PadCountry[],2)</f>
        <v>Russia</v>
      </c>
      <c r="J1808" t="str">
        <f>VLOOKUP(I1808,CountryGeoLoc[],3)</f>
        <v>61.52401</v>
      </c>
      <c r="K1808" t="str">
        <f>VLOOKUP(I1808,CountryGeoLoc[],4)</f>
        <v>105.318756</v>
      </c>
    </row>
    <row r="1809" spans="1:11" x14ac:dyDescent="0.3">
      <c r="A1809" t="s">
        <v>5581</v>
      </c>
      <c r="B1809" t="s">
        <v>8</v>
      </c>
      <c r="C1809" t="s">
        <v>9</v>
      </c>
      <c r="D1809" t="s">
        <v>1243</v>
      </c>
      <c r="E1809" t="s">
        <v>5582</v>
      </c>
      <c r="F1809" t="s">
        <v>5583</v>
      </c>
      <c r="G1809" s="2" t="str">
        <f t="shared" si="28"/>
        <v>1975</v>
      </c>
      <c r="H1809" t="s">
        <v>1882</v>
      </c>
      <c r="I1809" t="str">
        <f>VLOOKUP(RawData!H1809,PadCountry[],2)</f>
        <v>Russia</v>
      </c>
      <c r="J1809" t="str">
        <f>VLOOKUP(I1809,CountryGeoLoc[],3)</f>
        <v>61.52401</v>
      </c>
      <c r="K1809" t="str">
        <f>VLOOKUP(I1809,CountryGeoLoc[],4)</f>
        <v>105.318756</v>
      </c>
    </row>
    <row r="1810" spans="1:11" x14ac:dyDescent="0.3">
      <c r="A1810" t="s">
        <v>5584</v>
      </c>
      <c r="B1810" t="s">
        <v>8</v>
      </c>
      <c r="C1810" t="s">
        <v>9</v>
      </c>
      <c r="D1810" t="s">
        <v>995</v>
      </c>
      <c r="E1810" t="s">
        <v>5585</v>
      </c>
      <c r="F1810" t="s">
        <v>5586</v>
      </c>
      <c r="G1810" s="2" t="str">
        <f t="shared" si="28"/>
        <v>1975</v>
      </c>
      <c r="H1810" t="s">
        <v>1882</v>
      </c>
      <c r="I1810" t="str">
        <f>VLOOKUP(RawData!H1810,PadCountry[],2)</f>
        <v>Russia</v>
      </c>
      <c r="J1810" t="str">
        <f>VLOOKUP(I1810,CountryGeoLoc[],3)</f>
        <v>61.52401</v>
      </c>
      <c r="K1810" t="str">
        <f>VLOOKUP(I1810,CountryGeoLoc[],4)</f>
        <v>105.318756</v>
      </c>
    </row>
    <row r="1811" spans="1:11" x14ac:dyDescent="0.3">
      <c r="A1811" t="s">
        <v>5587</v>
      </c>
      <c r="B1811" t="s">
        <v>8</v>
      </c>
      <c r="C1811" t="s">
        <v>9</v>
      </c>
      <c r="D1811" t="s">
        <v>2391</v>
      </c>
      <c r="E1811" t="s">
        <v>5588</v>
      </c>
      <c r="F1811" t="s">
        <v>5589</v>
      </c>
      <c r="G1811" s="2" t="str">
        <f t="shared" si="28"/>
        <v>1975</v>
      </c>
      <c r="H1811" t="s">
        <v>3399</v>
      </c>
      <c r="I1811" t="str">
        <f>VLOOKUP(RawData!H1811,PadCountry[],2)</f>
        <v>Russia</v>
      </c>
      <c r="J1811" t="str">
        <f>VLOOKUP(I1811,CountryGeoLoc[],3)</f>
        <v>61.52401</v>
      </c>
      <c r="K1811" t="str">
        <f>VLOOKUP(I1811,CountryGeoLoc[],4)</f>
        <v>105.318756</v>
      </c>
    </row>
    <row r="1812" spans="1:11" x14ac:dyDescent="0.3">
      <c r="A1812" t="s">
        <v>5590</v>
      </c>
      <c r="B1812" t="s">
        <v>8</v>
      </c>
      <c r="C1812" t="s">
        <v>9</v>
      </c>
      <c r="D1812" t="s">
        <v>4695</v>
      </c>
      <c r="E1812" t="s">
        <v>5591</v>
      </c>
      <c r="F1812" t="s">
        <v>5592</v>
      </c>
      <c r="G1812" s="2" t="str">
        <f t="shared" si="28"/>
        <v>1975</v>
      </c>
      <c r="H1812" t="s">
        <v>3892</v>
      </c>
      <c r="I1812" t="str">
        <f>VLOOKUP(RawData!H1812,PadCountry[],2)</f>
        <v>Russia</v>
      </c>
      <c r="J1812" t="str">
        <f>VLOOKUP(I1812,CountryGeoLoc[],3)</f>
        <v>61.52401</v>
      </c>
      <c r="K1812" t="str">
        <f>VLOOKUP(I1812,CountryGeoLoc[],4)</f>
        <v>105.318756</v>
      </c>
    </row>
    <row r="1813" spans="1:11" x14ac:dyDescent="0.3">
      <c r="A1813" t="s">
        <v>5593</v>
      </c>
      <c r="B1813" t="s">
        <v>8</v>
      </c>
      <c r="C1813" t="s">
        <v>117</v>
      </c>
      <c r="D1813" t="s">
        <v>4658</v>
      </c>
      <c r="E1813" t="s">
        <v>5594</v>
      </c>
      <c r="F1813" t="s">
        <v>5595</v>
      </c>
      <c r="G1813" s="2" t="str">
        <f t="shared" si="28"/>
        <v>1975</v>
      </c>
      <c r="H1813" t="s">
        <v>1623</v>
      </c>
      <c r="I1813" t="str">
        <f>VLOOKUP(RawData!H1813,PadCountry[],2)</f>
        <v>United States</v>
      </c>
      <c r="J1813" t="str">
        <f>VLOOKUP(I1813,CountryGeoLoc[],3)</f>
        <v>37.09024</v>
      </c>
      <c r="K1813" t="str">
        <f>VLOOKUP(I1813,CountryGeoLoc[],4)</f>
        <v>-95.712891</v>
      </c>
    </row>
    <row r="1814" spans="1:11" x14ac:dyDescent="0.3">
      <c r="A1814" t="s">
        <v>5596</v>
      </c>
      <c r="B1814" t="s">
        <v>8</v>
      </c>
      <c r="C1814" t="s">
        <v>1736</v>
      </c>
      <c r="D1814" t="s">
        <v>5330</v>
      </c>
      <c r="E1814" t="s">
        <v>5597</v>
      </c>
      <c r="F1814" t="s">
        <v>5598</v>
      </c>
      <c r="G1814" s="2" t="str">
        <f t="shared" si="28"/>
        <v>1975</v>
      </c>
      <c r="H1814" t="s">
        <v>3523</v>
      </c>
      <c r="I1814" t="str">
        <f>VLOOKUP(RawData!H1814,PadCountry[],2)</f>
        <v>French Guiana</v>
      </c>
      <c r="J1814" t="str">
        <f>VLOOKUP(I1814,CountryGeoLoc[],3)</f>
        <v>3.933889</v>
      </c>
      <c r="K1814" t="str">
        <f>VLOOKUP(I1814,CountryGeoLoc[],4)</f>
        <v>-53.125782</v>
      </c>
    </row>
    <row r="1815" spans="1:11" x14ac:dyDescent="0.3">
      <c r="A1815" t="s">
        <v>5599</v>
      </c>
      <c r="B1815" t="s">
        <v>8</v>
      </c>
      <c r="C1815" t="s">
        <v>9</v>
      </c>
      <c r="D1815" t="s">
        <v>4695</v>
      </c>
      <c r="E1815" t="s">
        <v>357</v>
      </c>
      <c r="F1815" t="s">
        <v>5600</v>
      </c>
      <c r="G1815" s="2" t="str">
        <f t="shared" si="28"/>
        <v>1975</v>
      </c>
      <c r="H1815" t="s">
        <v>13</v>
      </c>
      <c r="I1815" t="str">
        <f>VLOOKUP(RawData!H1815,PadCountry[],2)</f>
        <v>Kazakhstan</v>
      </c>
      <c r="J1815" t="str">
        <f>VLOOKUP(I1815,CountryGeoLoc[],3)</f>
        <v>48.019573</v>
      </c>
      <c r="K1815" t="str">
        <f>VLOOKUP(I1815,CountryGeoLoc[],4)</f>
        <v>66.923684</v>
      </c>
    </row>
    <row r="1816" spans="1:11" x14ac:dyDescent="0.3">
      <c r="A1816" t="s">
        <v>5601</v>
      </c>
      <c r="B1816" t="s">
        <v>8</v>
      </c>
      <c r="C1816" t="s">
        <v>9</v>
      </c>
      <c r="D1816" t="s">
        <v>2391</v>
      </c>
      <c r="E1816" t="s">
        <v>5602</v>
      </c>
      <c r="F1816" t="s">
        <v>5603</v>
      </c>
      <c r="G1816" s="2" t="str">
        <f t="shared" si="28"/>
        <v>1975</v>
      </c>
      <c r="H1816" t="s">
        <v>3399</v>
      </c>
      <c r="I1816" t="str">
        <f>VLOOKUP(RawData!H1816,PadCountry[],2)</f>
        <v>Russia</v>
      </c>
      <c r="J1816" t="str">
        <f>VLOOKUP(I1816,CountryGeoLoc[],3)</f>
        <v>61.52401</v>
      </c>
      <c r="K1816" t="str">
        <f>VLOOKUP(I1816,CountryGeoLoc[],4)</f>
        <v>105.318756</v>
      </c>
    </row>
    <row r="1817" spans="1:11" x14ac:dyDescent="0.3">
      <c r="A1817" t="s">
        <v>5604</v>
      </c>
      <c r="B1817" t="s">
        <v>8</v>
      </c>
      <c r="C1817" t="s">
        <v>9</v>
      </c>
      <c r="D1817" t="s">
        <v>995</v>
      </c>
      <c r="E1817" t="s">
        <v>5605</v>
      </c>
      <c r="F1817" t="s">
        <v>5606</v>
      </c>
      <c r="G1817" s="2" t="str">
        <f t="shared" si="28"/>
        <v>1975</v>
      </c>
      <c r="H1817" t="s">
        <v>987</v>
      </c>
      <c r="I1817" t="str">
        <f>VLOOKUP(RawData!H1817,PadCountry[],2)</f>
        <v>Kazakhstan</v>
      </c>
      <c r="J1817" t="str">
        <f>VLOOKUP(I1817,CountryGeoLoc[],3)</f>
        <v>48.019573</v>
      </c>
      <c r="K1817" t="str">
        <f>VLOOKUP(I1817,CountryGeoLoc[],4)</f>
        <v>66.923684</v>
      </c>
    </row>
    <row r="1818" spans="1:11" x14ac:dyDescent="0.3">
      <c r="A1818" t="s">
        <v>5607</v>
      </c>
      <c r="B1818" t="s">
        <v>8</v>
      </c>
      <c r="C1818" t="s">
        <v>117</v>
      </c>
      <c r="D1818" t="s">
        <v>5311</v>
      </c>
      <c r="E1818" t="s">
        <v>5608</v>
      </c>
      <c r="F1818" t="s">
        <v>5609</v>
      </c>
      <c r="G1818" s="2" t="str">
        <f t="shared" si="28"/>
        <v>1975</v>
      </c>
      <c r="H1818" t="s">
        <v>682</v>
      </c>
      <c r="I1818" t="str">
        <f>VLOOKUP(RawData!H1818,PadCountry[],2)</f>
        <v>United States</v>
      </c>
      <c r="J1818" t="str">
        <f>VLOOKUP(I1818,CountryGeoLoc[],3)</f>
        <v>37.09024</v>
      </c>
      <c r="K1818" t="str">
        <f>VLOOKUP(I1818,CountryGeoLoc[],4)</f>
        <v>-95.712891</v>
      </c>
    </row>
    <row r="1819" spans="1:11" x14ac:dyDescent="0.3">
      <c r="A1819" t="s">
        <v>5610</v>
      </c>
      <c r="B1819" t="s">
        <v>8</v>
      </c>
      <c r="C1819" t="s">
        <v>9</v>
      </c>
      <c r="D1819" t="s">
        <v>5012</v>
      </c>
      <c r="E1819" t="s">
        <v>5611</v>
      </c>
      <c r="F1819" t="s">
        <v>5612</v>
      </c>
      <c r="G1819" s="2" t="str">
        <f t="shared" si="28"/>
        <v>1975</v>
      </c>
      <c r="H1819" t="s">
        <v>1587</v>
      </c>
      <c r="I1819" t="str">
        <f>VLOOKUP(RawData!H1819,PadCountry[],2)</f>
        <v>Kazakhstan</v>
      </c>
      <c r="J1819" t="str">
        <f>VLOOKUP(I1819,CountryGeoLoc[],3)</f>
        <v>48.019573</v>
      </c>
      <c r="K1819" t="str">
        <f>VLOOKUP(I1819,CountryGeoLoc[],4)</f>
        <v>66.923684</v>
      </c>
    </row>
    <row r="1820" spans="1:11" x14ac:dyDescent="0.3">
      <c r="A1820" t="s">
        <v>5613</v>
      </c>
      <c r="B1820" t="s">
        <v>8</v>
      </c>
      <c r="C1820" t="s">
        <v>117</v>
      </c>
      <c r="D1820" t="s">
        <v>4083</v>
      </c>
      <c r="E1820" t="s">
        <v>5614</v>
      </c>
      <c r="F1820" t="s">
        <v>5615</v>
      </c>
      <c r="G1820" s="2" t="str">
        <f t="shared" si="28"/>
        <v>1975</v>
      </c>
      <c r="H1820" t="s">
        <v>914</v>
      </c>
      <c r="I1820" t="str">
        <f>VLOOKUP(RawData!H1820,PadCountry[],2)</f>
        <v>United States</v>
      </c>
      <c r="J1820" t="str">
        <f>VLOOKUP(I1820,CountryGeoLoc[],3)</f>
        <v>37.09024</v>
      </c>
      <c r="K1820" t="str">
        <f>VLOOKUP(I1820,CountryGeoLoc[],4)</f>
        <v>-95.712891</v>
      </c>
    </row>
    <row r="1821" spans="1:11" x14ac:dyDescent="0.3">
      <c r="A1821" t="s">
        <v>5616</v>
      </c>
      <c r="B1821" t="s">
        <v>8</v>
      </c>
      <c r="C1821" t="s">
        <v>117</v>
      </c>
      <c r="D1821" t="s">
        <v>4452</v>
      </c>
      <c r="E1821" t="s">
        <v>5617</v>
      </c>
      <c r="F1821" t="s">
        <v>5618</v>
      </c>
      <c r="G1821" s="2" t="str">
        <f t="shared" si="28"/>
        <v>1975</v>
      </c>
      <c r="H1821" t="s">
        <v>573</v>
      </c>
      <c r="I1821" t="str">
        <f>VLOOKUP(RawData!H1821,PadCountry[],2)</f>
        <v>United States</v>
      </c>
      <c r="J1821" t="str">
        <f>VLOOKUP(I1821,CountryGeoLoc[],3)</f>
        <v>37.09024</v>
      </c>
      <c r="K1821" t="str">
        <f>VLOOKUP(I1821,CountryGeoLoc[],4)</f>
        <v>-95.712891</v>
      </c>
    </row>
    <row r="1822" spans="1:11" x14ac:dyDescent="0.3">
      <c r="A1822" t="s">
        <v>5619</v>
      </c>
      <c r="B1822" t="s">
        <v>18</v>
      </c>
      <c r="C1822" t="s">
        <v>9</v>
      </c>
      <c r="D1822" t="s">
        <v>5620</v>
      </c>
      <c r="E1822" t="s">
        <v>5621</v>
      </c>
      <c r="F1822" t="s">
        <v>5622</v>
      </c>
      <c r="G1822" s="2" t="str">
        <f t="shared" si="28"/>
        <v>1975</v>
      </c>
      <c r="H1822" t="s">
        <v>1587</v>
      </c>
      <c r="I1822" t="str">
        <f>VLOOKUP(RawData!H1822,PadCountry[],2)</f>
        <v>Kazakhstan</v>
      </c>
      <c r="J1822" t="str">
        <f>VLOOKUP(I1822,CountryGeoLoc[],3)</f>
        <v>48.019573</v>
      </c>
      <c r="K1822" t="str">
        <f>VLOOKUP(I1822,CountryGeoLoc[],4)</f>
        <v>66.923684</v>
      </c>
    </row>
    <row r="1823" spans="1:11" x14ac:dyDescent="0.3">
      <c r="A1823" t="s">
        <v>5623</v>
      </c>
      <c r="B1823" t="s">
        <v>8</v>
      </c>
      <c r="C1823" t="s">
        <v>117</v>
      </c>
      <c r="D1823" t="s">
        <v>5030</v>
      </c>
      <c r="E1823" t="s">
        <v>5624</v>
      </c>
      <c r="F1823" t="s">
        <v>5625</v>
      </c>
      <c r="G1823" s="2" t="str">
        <f t="shared" si="28"/>
        <v>1975</v>
      </c>
      <c r="H1823" t="s">
        <v>229</v>
      </c>
      <c r="I1823" t="str">
        <f>VLOOKUP(RawData!H1823,PadCountry[],2)</f>
        <v>United States</v>
      </c>
      <c r="J1823" t="str">
        <f>VLOOKUP(I1823,CountryGeoLoc[],3)</f>
        <v>37.09024</v>
      </c>
      <c r="K1823" t="str">
        <f>VLOOKUP(I1823,CountryGeoLoc[],4)</f>
        <v>-95.712891</v>
      </c>
    </row>
    <row r="1824" spans="1:11" x14ac:dyDescent="0.3">
      <c r="A1824" t="s">
        <v>5626</v>
      </c>
      <c r="B1824" t="s">
        <v>8</v>
      </c>
      <c r="C1824" t="s">
        <v>9</v>
      </c>
      <c r="D1824" t="s">
        <v>995</v>
      </c>
      <c r="E1824" t="s">
        <v>5627</v>
      </c>
      <c r="F1824" t="s">
        <v>5628</v>
      </c>
      <c r="G1824" s="2" t="str">
        <f t="shared" si="28"/>
        <v>1975</v>
      </c>
      <c r="H1824" t="s">
        <v>1882</v>
      </c>
      <c r="I1824" t="str">
        <f>VLOOKUP(RawData!H1824,PadCountry[],2)</f>
        <v>Russia</v>
      </c>
      <c r="J1824" t="str">
        <f>VLOOKUP(I1824,CountryGeoLoc[],3)</f>
        <v>61.52401</v>
      </c>
      <c r="K1824" t="str">
        <f>VLOOKUP(I1824,CountryGeoLoc[],4)</f>
        <v>105.318756</v>
      </c>
    </row>
    <row r="1825" spans="1:11" x14ac:dyDescent="0.3">
      <c r="A1825" t="s">
        <v>5629</v>
      </c>
      <c r="B1825" t="s">
        <v>8</v>
      </c>
      <c r="C1825" t="s">
        <v>9</v>
      </c>
      <c r="D1825" t="s">
        <v>3313</v>
      </c>
      <c r="E1825" t="s">
        <v>5630</v>
      </c>
      <c r="F1825" t="s">
        <v>5631</v>
      </c>
      <c r="G1825" s="2" t="str">
        <f t="shared" si="28"/>
        <v>1975</v>
      </c>
      <c r="H1825" t="s">
        <v>4676</v>
      </c>
      <c r="I1825" t="str">
        <f>VLOOKUP(RawData!H1825,PadCountry[],2)</f>
        <v>Kazakhstan</v>
      </c>
      <c r="J1825" t="str">
        <f>VLOOKUP(I1825,CountryGeoLoc[],3)</f>
        <v>48.019573</v>
      </c>
      <c r="K1825" t="str">
        <f>VLOOKUP(I1825,CountryGeoLoc[],4)</f>
        <v>66.923684</v>
      </c>
    </row>
    <row r="1826" spans="1:11" x14ac:dyDescent="0.3">
      <c r="A1826" t="s">
        <v>5632</v>
      </c>
      <c r="B1826" t="s">
        <v>8</v>
      </c>
      <c r="C1826" t="s">
        <v>9</v>
      </c>
      <c r="D1826" t="s">
        <v>2391</v>
      </c>
      <c r="E1826" t="s">
        <v>5633</v>
      </c>
      <c r="F1826" t="s">
        <v>5634</v>
      </c>
      <c r="G1826" s="2" t="str">
        <f t="shared" si="28"/>
        <v>1975</v>
      </c>
      <c r="H1826" t="s">
        <v>3399</v>
      </c>
      <c r="I1826" t="str">
        <f>VLOOKUP(RawData!H1826,PadCountry[],2)</f>
        <v>Russia</v>
      </c>
      <c r="J1826" t="str">
        <f>VLOOKUP(I1826,CountryGeoLoc[],3)</f>
        <v>61.52401</v>
      </c>
      <c r="K1826" t="str">
        <f>VLOOKUP(I1826,CountryGeoLoc[],4)</f>
        <v>105.318756</v>
      </c>
    </row>
    <row r="1827" spans="1:11" x14ac:dyDescent="0.3">
      <c r="A1827" t="s">
        <v>5635</v>
      </c>
      <c r="B1827" t="s">
        <v>8</v>
      </c>
      <c r="C1827" t="s">
        <v>9</v>
      </c>
      <c r="D1827" t="s">
        <v>995</v>
      </c>
      <c r="E1827" t="s">
        <v>5636</v>
      </c>
      <c r="F1827" t="s">
        <v>5637</v>
      </c>
      <c r="G1827" s="2" t="str">
        <f t="shared" si="28"/>
        <v>1975</v>
      </c>
      <c r="H1827" t="s">
        <v>3892</v>
      </c>
      <c r="I1827" t="str">
        <f>VLOOKUP(RawData!H1827,PadCountry[],2)</f>
        <v>Russia</v>
      </c>
      <c r="J1827" t="str">
        <f>VLOOKUP(I1827,CountryGeoLoc[],3)</f>
        <v>61.52401</v>
      </c>
      <c r="K1827" t="str">
        <f>VLOOKUP(I1827,CountryGeoLoc[],4)</f>
        <v>105.318756</v>
      </c>
    </row>
    <row r="1828" spans="1:11" x14ac:dyDescent="0.3">
      <c r="A1828" t="s">
        <v>5638</v>
      </c>
      <c r="B1828" t="s">
        <v>8</v>
      </c>
      <c r="C1828" t="s">
        <v>9</v>
      </c>
      <c r="D1828" t="s">
        <v>1670</v>
      </c>
      <c r="E1828" t="s">
        <v>5639</v>
      </c>
      <c r="F1828" t="s">
        <v>5640</v>
      </c>
      <c r="G1828" s="2" t="str">
        <f t="shared" si="28"/>
        <v>1975</v>
      </c>
      <c r="H1828" t="s">
        <v>3892</v>
      </c>
      <c r="I1828" t="str">
        <f>VLOOKUP(RawData!H1828,PadCountry[],2)</f>
        <v>Russia</v>
      </c>
      <c r="J1828" t="str">
        <f>VLOOKUP(I1828,CountryGeoLoc[],3)</f>
        <v>61.52401</v>
      </c>
      <c r="K1828" t="str">
        <f>VLOOKUP(I1828,CountryGeoLoc[],4)</f>
        <v>105.318756</v>
      </c>
    </row>
    <row r="1829" spans="1:11" x14ac:dyDescent="0.3">
      <c r="A1829" t="s">
        <v>5641</v>
      </c>
      <c r="B1829" t="s">
        <v>8</v>
      </c>
      <c r="C1829" t="s">
        <v>9</v>
      </c>
      <c r="D1829" t="s">
        <v>4695</v>
      </c>
      <c r="E1829" t="s">
        <v>357</v>
      </c>
      <c r="F1829" t="s">
        <v>5642</v>
      </c>
      <c r="G1829" s="2" t="str">
        <f t="shared" si="28"/>
        <v>1975</v>
      </c>
      <c r="H1829" t="s">
        <v>13</v>
      </c>
      <c r="I1829" t="str">
        <f>VLOOKUP(RawData!H1829,PadCountry[],2)</f>
        <v>Kazakhstan</v>
      </c>
      <c r="J1829" t="str">
        <f>VLOOKUP(I1829,CountryGeoLoc[],3)</f>
        <v>48.019573</v>
      </c>
      <c r="K1829" t="str">
        <f>VLOOKUP(I1829,CountryGeoLoc[],4)</f>
        <v>66.923684</v>
      </c>
    </row>
    <row r="1830" spans="1:11" x14ac:dyDescent="0.3">
      <c r="A1830" t="s">
        <v>5643</v>
      </c>
      <c r="B1830" t="s">
        <v>8</v>
      </c>
      <c r="C1830" t="s">
        <v>117</v>
      </c>
      <c r="D1830" t="s">
        <v>5311</v>
      </c>
      <c r="E1830" t="s">
        <v>5644</v>
      </c>
      <c r="F1830" t="s">
        <v>5645</v>
      </c>
      <c r="G1830" s="2" t="str">
        <f t="shared" si="28"/>
        <v>1975</v>
      </c>
      <c r="H1830" t="s">
        <v>229</v>
      </c>
      <c r="I1830" t="str">
        <f>VLOOKUP(RawData!H1830,PadCountry[],2)</f>
        <v>United States</v>
      </c>
      <c r="J1830" t="str">
        <f>VLOOKUP(I1830,CountryGeoLoc[],3)</f>
        <v>37.09024</v>
      </c>
      <c r="K1830" t="str">
        <f>VLOOKUP(I1830,CountryGeoLoc[],4)</f>
        <v>-95.712891</v>
      </c>
    </row>
    <row r="1831" spans="1:11" x14ac:dyDescent="0.3">
      <c r="A1831" t="s">
        <v>5646</v>
      </c>
      <c r="B1831" t="s">
        <v>8</v>
      </c>
      <c r="C1831" t="s">
        <v>9</v>
      </c>
      <c r="D1831" t="s">
        <v>995</v>
      </c>
      <c r="E1831" t="s">
        <v>5647</v>
      </c>
      <c r="F1831" t="s">
        <v>5648</v>
      </c>
      <c r="G1831" s="2" t="str">
        <f t="shared" si="28"/>
        <v>1975</v>
      </c>
      <c r="H1831" t="s">
        <v>987</v>
      </c>
      <c r="I1831" t="str">
        <f>VLOOKUP(RawData!H1831,PadCountry[],2)</f>
        <v>Kazakhstan</v>
      </c>
      <c r="J1831" t="str">
        <f>VLOOKUP(I1831,CountryGeoLoc[],3)</f>
        <v>48.019573</v>
      </c>
      <c r="K1831" t="str">
        <f>VLOOKUP(I1831,CountryGeoLoc[],4)</f>
        <v>66.923684</v>
      </c>
    </row>
    <row r="1832" spans="1:11" x14ac:dyDescent="0.3">
      <c r="A1832" t="s">
        <v>5649</v>
      </c>
      <c r="B1832" t="s">
        <v>8</v>
      </c>
      <c r="C1832" t="s">
        <v>9</v>
      </c>
      <c r="D1832" t="s">
        <v>2391</v>
      </c>
      <c r="E1832" t="s">
        <v>5650</v>
      </c>
      <c r="F1832" t="s">
        <v>5651</v>
      </c>
      <c r="G1832" s="2" t="str">
        <f t="shared" si="28"/>
        <v>1975</v>
      </c>
      <c r="H1832" t="s">
        <v>3399</v>
      </c>
      <c r="I1832" t="str">
        <f>VLOOKUP(RawData!H1832,PadCountry[],2)</f>
        <v>Russia</v>
      </c>
      <c r="J1832" t="str">
        <f>VLOOKUP(I1832,CountryGeoLoc[],3)</f>
        <v>61.52401</v>
      </c>
      <c r="K1832" t="str">
        <f>VLOOKUP(I1832,CountryGeoLoc[],4)</f>
        <v>105.318756</v>
      </c>
    </row>
    <row r="1833" spans="1:11" x14ac:dyDescent="0.3">
      <c r="A1833" t="s">
        <v>5652</v>
      </c>
      <c r="B1833" t="s">
        <v>8</v>
      </c>
      <c r="C1833" t="s">
        <v>9</v>
      </c>
      <c r="D1833" t="s">
        <v>4695</v>
      </c>
      <c r="E1833" t="s">
        <v>5653</v>
      </c>
      <c r="F1833" t="s">
        <v>5654</v>
      </c>
      <c r="G1833" s="2" t="str">
        <f t="shared" si="28"/>
        <v>1975</v>
      </c>
      <c r="H1833" t="s">
        <v>3892</v>
      </c>
      <c r="I1833" t="str">
        <f>VLOOKUP(RawData!H1833,PadCountry[],2)</f>
        <v>Russia</v>
      </c>
      <c r="J1833" t="str">
        <f>VLOOKUP(I1833,CountryGeoLoc[],3)</f>
        <v>61.52401</v>
      </c>
      <c r="K1833" t="str">
        <f>VLOOKUP(I1833,CountryGeoLoc[],4)</f>
        <v>105.318756</v>
      </c>
    </row>
    <row r="1834" spans="1:11" x14ac:dyDescent="0.3">
      <c r="A1834" t="s">
        <v>5655</v>
      </c>
      <c r="B1834" t="s">
        <v>8</v>
      </c>
      <c r="C1834" t="s">
        <v>3573</v>
      </c>
      <c r="D1834" t="s">
        <v>5243</v>
      </c>
      <c r="E1834" t="s">
        <v>5656</v>
      </c>
      <c r="F1834" t="s">
        <v>5657</v>
      </c>
      <c r="G1834" s="2" t="str">
        <f t="shared" si="28"/>
        <v>1975</v>
      </c>
      <c r="H1834" t="s">
        <v>4822</v>
      </c>
      <c r="I1834" t="str">
        <f>VLOOKUP(RawData!H1834,PadCountry[],2)</f>
        <v>China</v>
      </c>
      <c r="J1834" t="str">
        <f>VLOOKUP(I1834,CountryGeoLoc[],3)</f>
        <v>35.86166</v>
      </c>
      <c r="K1834" t="str">
        <f>VLOOKUP(I1834,CountryGeoLoc[],4)</f>
        <v>104.195397</v>
      </c>
    </row>
    <row r="1835" spans="1:11" x14ac:dyDescent="0.3">
      <c r="A1835" t="s">
        <v>5658</v>
      </c>
      <c r="B1835" t="s">
        <v>8</v>
      </c>
      <c r="C1835" t="s">
        <v>9</v>
      </c>
      <c r="D1835" t="s">
        <v>2391</v>
      </c>
      <c r="E1835" t="s">
        <v>5659</v>
      </c>
      <c r="F1835" t="s">
        <v>5660</v>
      </c>
      <c r="G1835" s="2" t="str">
        <f t="shared" si="28"/>
        <v>1975</v>
      </c>
      <c r="H1835" t="s">
        <v>3399</v>
      </c>
      <c r="I1835" t="str">
        <f>VLOOKUP(RawData!H1835,PadCountry[],2)</f>
        <v>Russia</v>
      </c>
      <c r="J1835" t="str">
        <f>VLOOKUP(I1835,CountryGeoLoc[],3)</f>
        <v>61.52401</v>
      </c>
      <c r="K1835" t="str">
        <f>VLOOKUP(I1835,CountryGeoLoc[],4)</f>
        <v>105.318756</v>
      </c>
    </row>
    <row r="1836" spans="1:11" x14ac:dyDescent="0.3">
      <c r="A1836" t="s">
        <v>5661</v>
      </c>
      <c r="B1836" t="s">
        <v>8</v>
      </c>
      <c r="C1836" t="s">
        <v>9</v>
      </c>
      <c r="D1836" t="s">
        <v>995</v>
      </c>
      <c r="E1836" t="s">
        <v>5662</v>
      </c>
      <c r="F1836" t="s">
        <v>5663</v>
      </c>
      <c r="G1836" s="2" t="str">
        <f t="shared" si="28"/>
        <v>1975</v>
      </c>
      <c r="H1836" t="s">
        <v>3892</v>
      </c>
      <c r="I1836" t="str">
        <f>VLOOKUP(RawData!H1836,PadCountry[],2)</f>
        <v>Russia</v>
      </c>
      <c r="J1836" t="str">
        <f>VLOOKUP(I1836,CountryGeoLoc[],3)</f>
        <v>61.52401</v>
      </c>
      <c r="K1836" t="str">
        <f>VLOOKUP(I1836,CountryGeoLoc[],4)</f>
        <v>105.318756</v>
      </c>
    </row>
    <row r="1837" spans="1:11" x14ac:dyDescent="0.3">
      <c r="A1837" t="s">
        <v>5664</v>
      </c>
      <c r="B1837" t="s">
        <v>8</v>
      </c>
      <c r="C1837" t="s">
        <v>117</v>
      </c>
      <c r="D1837" t="s">
        <v>4028</v>
      </c>
      <c r="E1837" t="s">
        <v>5665</v>
      </c>
      <c r="F1837" t="s">
        <v>5666</v>
      </c>
      <c r="G1837" s="2" t="str">
        <f t="shared" si="28"/>
        <v>1975</v>
      </c>
      <c r="H1837" t="s">
        <v>1213</v>
      </c>
      <c r="I1837" t="str">
        <f>VLOOKUP(RawData!H1837,PadCountry[],2)</f>
        <v>United States</v>
      </c>
      <c r="J1837" t="str">
        <f>VLOOKUP(I1837,CountryGeoLoc[],3)</f>
        <v>37.09024</v>
      </c>
      <c r="K1837" t="str">
        <f>VLOOKUP(I1837,CountryGeoLoc[],4)</f>
        <v>-95.712891</v>
      </c>
    </row>
    <row r="1838" spans="1:11" x14ac:dyDescent="0.3">
      <c r="A1838" t="s">
        <v>5667</v>
      </c>
      <c r="B1838" t="s">
        <v>18</v>
      </c>
      <c r="C1838" t="s">
        <v>100</v>
      </c>
      <c r="D1838" t="s">
        <v>5424</v>
      </c>
      <c r="E1838" t="s">
        <v>5668</v>
      </c>
      <c r="F1838" t="s">
        <v>5669</v>
      </c>
      <c r="G1838" s="2" t="str">
        <f t="shared" si="28"/>
        <v>1975</v>
      </c>
      <c r="H1838" t="s">
        <v>573</v>
      </c>
      <c r="I1838" t="str">
        <f>VLOOKUP(RawData!H1838,PadCountry[],2)</f>
        <v>United States</v>
      </c>
      <c r="J1838" t="str">
        <f>VLOOKUP(I1838,CountryGeoLoc[],3)</f>
        <v>37.09024</v>
      </c>
      <c r="K1838" t="str">
        <f>VLOOKUP(I1838,CountryGeoLoc[],4)</f>
        <v>-95.712891</v>
      </c>
    </row>
    <row r="1839" spans="1:11" x14ac:dyDescent="0.3">
      <c r="A1839" t="s">
        <v>5670</v>
      </c>
      <c r="B1839" t="s">
        <v>8</v>
      </c>
      <c r="C1839" t="s">
        <v>9</v>
      </c>
      <c r="D1839" t="s">
        <v>2391</v>
      </c>
      <c r="E1839" t="s">
        <v>5671</v>
      </c>
      <c r="F1839" t="s">
        <v>5672</v>
      </c>
      <c r="G1839" s="2" t="str">
        <f t="shared" si="28"/>
        <v>1975</v>
      </c>
      <c r="H1839" t="s">
        <v>3399</v>
      </c>
      <c r="I1839" t="str">
        <f>VLOOKUP(RawData!H1839,PadCountry[],2)</f>
        <v>Russia</v>
      </c>
      <c r="J1839" t="str">
        <f>VLOOKUP(I1839,CountryGeoLoc[],3)</f>
        <v>61.52401</v>
      </c>
      <c r="K1839" t="str">
        <f>VLOOKUP(I1839,CountryGeoLoc[],4)</f>
        <v>105.318756</v>
      </c>
    </row>
    <row r="1840" spans="1:11" x14ac:dyDescent="0.3">
      <c r="A1840" t="s">
        <v>5673</v>
      </c>
      <c r="B1840" t="s">
        <v>8</v>
      </c>
      <c r="C1840" t="s">
        <v>9</v>
      </c>
      <c r="D1840" t="s">
        <v>3313</v>
      </c>
      <c r="E1840" t="s">
        <v>5674</v>
      </c>
      <c r="F1840" t="s">
        <v>5675</v>
      </c>
      <c r="G1840" s="2" t="str">
        <f t="shared" si="28"/>
        <v>1975</v>
      </c>
      <c r="H1840" t="s">
        <v>4676</v>
      </c>
      <c r="I1840" t="str">
        <f>VLOOKUP(RawData!H1840,PadCountry[],2)</f>
        <v>Kazakhstan</v>
      </c>
      <c r="J1840" t="str">
        <f>VLOOKUP(I1840,CountryGeoLoc[],3)</f>
        <v>48.019573</v>
      </c>
      <c r="K1840" t="str">
        <f>VLOOKUP(I1840,CountryGeoLoc[],4)</f>
        <v>66.923684</v>
      </c>
    </row>
    <row r="1841" spans="1:11" x14ac:dyDescent="0.3">
      <c r="A1841" t="s">
        <v>5676</v>
      </c>
      <c r="B1841" t="s">
        <v>8</v>
      </c>
      <c r="C1841" t="s">
        <v>117</v>
      </c>
      <c r="D1841" t="s">
        <v>5677</v>
      </c>
      <c r="E1841" t="s">
        <v>5678</v>
      </c>
      <c r="F1841" t="s">
        <v>5679</v>
      </c>
      <c r="G1841" s="2" t="str">
        <f t="shared" si="28"/>
        <v>1975</v>
      </c>
      <c r="H1841" t="s">
        <v>63</v>
      </c>
      <c r="I1841" t="str">
        <f>VLOOKUP(RawData!H1841,PadCountry[],2)</f>
        <v>United States</v>
      </c>
      <c r="J1841" t="str">
        <f>VLOOKUP(I1841,CountryGeoLoc[],3)</f>
        <v>37.09024</v>
      </c>
      <c r="K1841" t="str">
        <f>VLOOKUP(I1841,CountryGeoLoc[],4)</f>
        <v>-95.712891</v>
      </c>
    </row>
    <row r="1842" spans="1:11" x14ac:dyDescent="0.3">
      <c r="A1842" t="s">
        <v>5680</v>
      </c>
      <c r="B1842" t="s">
        <v>8</v>
      </c>
      <c r="C1842" t="s">
        <v>117</v>
      </c>
      <c r="D1842" t="s">
        <v>1552</v>
      </c>
      <c r="E1842" t="s">
        <v>5681</v>
      </c>
      <c r="F1842" t="s">
        <v>5682</v>
      </c>
      <c r="G1842" s="2" t="str">
        <f t="shared" si="28"/>
        <v>1975</v>
      </c>
      <c r="H1842" t="s">
        <v>1555</v>
      </c>
      <c r="I1842" t="str">
        <f>VLOOKUP(RawData!H1842,PadCountry[],2)</f>
        <v>United States</v>
      </c>
      <c r="J1842" t="str">
        <f>VLOOKUP(I1842,CountryGeoLoc[],3)</f>
        <v>37.09024</v>
      </c>
      <c r="K1842" t="str">
        <f>VLOOKUP(I1842,CountryGeoLoc[],4)</f>
        <v>-95.712891</v>
      </c>
    </row>
    <row r="1843" spans="1:11" x14ac:dyDescent="0.3">
      <c r="A1843" t="s">
        <v>5683</v>
      </c>
      <c r="B1843" t="s">
        <v>8</v>
      </c>
      <c r="C1843" t="s">
        <v>3573</v>
      </c>
      <c r="D1843" t="s">
        <v>4819</v>
      </c>
      <c r="E1843" t="s">
        <v>5684</v>
      </c>
      <c r="F1843" t="s">
        <v>5685</v>
      </c>
      <c r="G1843" s="2" t="str">
        <f t="shared" si="28"/>
        <v>1975</v>
      </c>
      <c r="H1843" t="s">
        <v>4822</v>
      </c>
      <c r="I1843" t="str">
        <f>VLOOKUP(RawData!H1843,PadCountry[],2)</f>
        <v>China</v>
      </c>
      <c r="J1843" t="str">
        <f>VLOOKUP(I1843,CountryGeoLoc[],3)</f>
        <v>35.86166</v>
      </c>
      <c r="K1843" t="str">
        <f>VLOOKUP(I1843,CountryGeoLoc[],4)</f>
        <v>104.195397</v>
      </c>
    </row>
    <row r="1844" spans="1:11" x14ac:dyDescent="0.3">
      <c r="A1844" t="s">
        <v>5686</v>
      </c>
      <c r="B1844" t="s">
        <v>8</v>
      </c>
      <c r="C1844" t="s">
        <v>9</v>
      </c>
      <c r="D1844" t="s">
        <v>995</v>
      </c>
      <c r="E1844" t="s">
        <v>5687</v>
      </c>
      <c r="F1844" t="s">
        <v>5688</v>
      </c>
      <c r="G1844" s="2" t="str">
        <f t="shared" si="28"/>
        <v>1975</v>
      </c>
      <c r="H1844" t="s">
        <v>987</v>
      </c>
      <c r="I1844" t="str">
        <f>VLOOKUP(RawData!H1844,PadCountry[],2)</f>
        <v>Kazakhstan</v>
      </c>
      <c r="J1844" t="str">
        <f>VLOOKUP(I1844,CountryGeoLoc[],3)</f>
        <v>48.019573</v>
      </c>
      <c r="K1844" t="str">
        <f>VLOOKUP(I1844,CountryGeoLoc[],4)</f>
        <v>66.923684</v>
      </c>
    </row>
    <row r="1845" spans="1:11" x14ac:dyDescent="0.3">
      <c r="A1845" t="s">
        <v>5689</v>
      </c>
      <c r="B1845" t="s">
        <v>8</v>
      </c>
      <c r="C1845" t="s">
        <v>9</v>
      </c>
      <c r="D1845" t="s">
        <v>1670</v>
      </c>
      <c r="E1845" t="s">
        <v>5690</v>
      </c>
      <c r="F1845" t="s">
        <v>5691</v>
      </c>
      <c r="G1845" s="2" t="str">
        <f t="shared" si="28"/>
        <v>1975</v>
      </c>
      <c r="H1845" t="s">
        <v>3892</v>
      </c>
      <c r="I1845" t="str">
        <f>VLOOKUP(RawData!H1845,PadCountry[],2)</f>
        <v>Russia</v>
      </c>
      <c r="J1845" t="str">
        <f>VLOOKUP(I1845,CountryGeoLoc[],3)</f>
        <v>61.52401</v>
      </c>
      <c r="K1845" t="str">
        <f>VLOOKUP(I1845,CountryGeoLoc[],4)</f>
        <v>105.318756</v>
      </c>
    </row>
    <row r="1846" spans="1:11" x14ac:dyDescent="0.3">
      <c r="A1846" t="s">
        <v>5692</v>
      </c>
      <c r="B1846" t="s">
        <v>18</v>
      </c>
      <c r="C1846" t="s">
        <v>9</v>
      </c>
      <c r="D1846" t="s">
        <v>2391</v>
      </c>
      <c r="E1846" t="s">
        <v>5693</v>
      </c>
      <c r="F1846" t="s">
        <v>5694</v>
      </c>
      <c r="G1846" s="2" t="str">
        <f t="shared" si="28"/>
        <v>1975</v>
      </c>
      <c r="H1846" t="s">
        <v>3399</v>
      </c>
      <c r="I1846" t="str">
        <f>VLOOKUP(RawData!H1846,PadCountry[],2)</f>
        <v>Russia</v>
      </c>
      <c r="J1846" t="str">
        <f>VLOOKUP(I1846,CountryGeoLoc[],3)</f>
        <v>61.52401</v>
      </c>
      <c r="K1846" t="str">
        <f>VLOOKUP(I1846,CountryGeoLoc[],4)</f>
        <v>105.318756</v>
      </c>
    </row>
    <row r="1847" spans="1:11" x14ac:dyDescent="0.3">
      <c r="A1847" t="s">
        <v>5695</v>
      </c>
      <c r="B1847" t="s">
        <v>8</v>
      </c>
      <c r="C1847" t="s">
        <v>9</v>
      </c>
      <c r="D1847" t="s">
        <v>1670</v>
      </c>
      <c r="E1847" t="s">
        <v>5696</v>
      </c>
      <c r="F1847" t="s">
        <v>5697</v>
      </c>
      <c r="G1847" s="2" t="str">
        <f t="shared" si="28"/>
        <v>1975</v>
      </c>
      <c r="H1847" t="s">
        <v>987</v>
      </c>
      <c r="I1847" t="str">
        <f>VLOOKUP(RawData!H1847,PadCountry[],2)</f>
        <v>Kazakhstan</v>
      </c>
      <c r="J1847" t="str">
        <f>VLOOKUP(I1847,CountryGeoLoc[],3)</f>
        <v>48.019573</v>
      </c>
      <c r="K1847" t="str">
        <f>VLOOKUP(I1847,CountryGeoLoc[],4)</f>
        <v>66.923684</v>
      </c>
    </row>
    <row r="1848" spans="1:11" x14ac:dyDescent="0.3">
      <c r="A1848" t="s">
        <v>5698</v>
      </c>
      <c r="B1848" t="s">
        <v>8</v>
      </c>
      <c r="C1848" t="s">
        <v>9</v>
      </c>
      <c r="D1848" t="s">
        <v>5012</v>
      </c>
      <c r="E1848" t="s">
        <v>5699</v>
      </c>
      <c r="F1848" t="s">
        <v>5700</v>
      </c>
      <c r="G1848" s="2" t="str">
        <f t="shared" si="28"/>
        <v>1975</v>
      </c>
      <c r="H1848" t="s">
        <v>2641</v>
      </c>
      <c r="I1848" t="str">
        <f>VLOOKUP(RawData!H1848,PadCountry[],2)</f>
        <v>Kazakhstan</v>
      </c>
      <c r="J1848" t="str">
        <f>VLOOKUP(I1848,CountryGeoLoc[],3)</f>
        <v>48.019573</v>
      </c>
      <c r="K1848" t="str">
        <f>VLOOKUP(I1848,CountryGeoLoc[],4)</f>
        <v>66.923684</v>
      </c>
    </row>
    <row r="1849" spans="1:11" x14ac:dyDescent="0.3">
      <c r="A1849" t="s">
        <v>5701</v>
      </c>
      <c r="B1849" t="s">
        <v>8</v>
      </c>
      <c r="C1849" t="s">
        <v>9</v>
      </c>
      <c r="D1849" t="s">
        <v>1243</v>
      </c>
      <c r="E1849" t="s">
        <v>5702</v>
      </c>
      <c r="F1849" t="s">
        <v>5703</v>
      </c>
      <c r="G1849" s="2" t="str">
        <f t="shared" si="28"/>
        <v>1975</v>
      </c>
      <c r="H1849" t="s">
        <v>1882</v>
      </c>
      <c r="I1849" t="str">
        <f>VLOOKUP(RawData!H1849,PadCountry[],2)</f>
        <v>Russia</v>
      </c>
      <c r="J1849" t="str">
        <f>VLOOKUP(I1849,CountryGeoLoc[],3)</f>
        <v>61.52401</v>
      </c>
      <c r="K1849" t="str">
        <f>VLOOKUP(I1849,CountryGeoLoc[],4)</f>
        <v>105.318756</v>
      </c>
    </row>
    <row r="1850" spans="1:11" x14ac:dyDescent="0.3">
      <c r="A1850" t="s">
        <v>5704</v>
      </c>
      <c r="B1850" t="s">
        <v>8</v>
      </c>
      <c r="C1850" t="s">
        <v>9</v>
      </c>
      <c r="D1850" t="s">
        <v>1670</v>
      </c>
      <c r="E1850" t="s">
        <v>5705</v>
      </c>
      <c r="F1850" t="s">
        <v>5706</v>
      </c>
      <c r="G1850" s="2" t="str">
        <f t="shared" si="28"/>
        <v>1975</v>
      </c>
      <c r="H1850" t="s">
        <v>3892</v>
      </c>
      <c r="I1850" t="str">
        <f>VLOOKUP(RawData!H1850,PadCountry[],2)</f>
        <v>Russia</v>
      </c>
      <c r="J1850" t="str">
        <f>VLOOKUP(I1850,CountryGeoLoc[],3)</f>
        <v>61.52401</v>
      </c>
      <c r="K1850" t="str">
        <f>VLOOKUP(I1850,CountryGeoLoc[],4)</f>
        <v>105.318756</v>
      </c>
    </row>
    <row r="1851" spans="1:11" x14ac:dyDescent="0.3">
      <c r="A1851" t="s">
        <v>5707</v>
      </c>
      <c r="B1851" t="s">
        <v>8</v>
      </c>
      <c r="C1851" t="s">
        <v>9</v>
      </c>
      <c r="D1851" t="s">
        <v>2391</v>
      </c>
      <c r="E1851" t="s">
        <v>5708</v>
      </c>
      <c r="F1851" t="s">
        <v>5709</v>
      </c>
      <c r="G1851" s="2" t="str">
        <f t="shared" si="28"/>
        <v>1976</v>
      </c>
      <c r="H1851" t="s">
        <v>3399</v>
      </c>
      <c r="I1851" t="str">
        <f>VLOOKUP(RawData!H1851,PadCountry[],2)</f>
        <v>Russia</v>
      </c>
      <c r="J1851" t="str">
        <f>VLOOKUP(I1851,CountryGeoLoc[],3)</f>
        <v>61.52401</v>
      </c>
      <c r="K1851" t="str">
        <f>VLOOKUP(I1851,CountryGeoLoc[],4)</f>
        <v>105.318756</v>
      </c>
    </row>
    <row r="1852" spans="1:11" x14ac:dyDescent="0.3">
      <c r="A1852" t="s">
        <v>5710</v>
      </c>
      <c r="B1852" t="s">
        <v>8</v>
      </c>
      <c r="C1852" t="s">
        <v>9</v>
      </c>
      <c r="D1852" t="s">
        <v>995</v>
      </c>
      <c r="E1852" t="s">
        <v>5711</v>
      </c>
      <c r="F1852" t="s">
        <v>5712</v>
      </c>
      <c r="G1852" s="2" t="str">
        <f t="shared" si="28"/>
        <v>1976</v>
      </c>
      <c r="H1852" t="s">
        <v>3892</v>
      </c>
      <c r="I1852" t="str">
        <f>VLOOKUP(RawData!H1852,PadCountry[],2)</f>
        <v>Russia</v>
      </c>
      <c r="J1852" t="str">
        <f>VLOOKUP(I1852,CountryGeoLoc[],3)</f>
        <v>61.52401</v>
      </c>
      <c r="K1852" t="str">
        <f>VLOOKUP(I1852,CountryGeoLoc[],4)</f>
        <v>105.318756</v>
      </c>
    </row>
    <row r="1853" spans="1:11" x14ac:dyDescent="0.3">
      <c r="A1853" t="s">
        <v>5713</v>
      </c>
      <c r="B1853" t="s">
        <v>8</v>
      </c>
      <c r="C1853" t="s">
        <v>4973</v>
      </c>
      <c r="D1853" t="s">
        <v>4974</v>
      </c>
      <c r="E1853" t="s">
        <v>5714</v>
      </c>
      <c r="F1853" t="s">
        <v>5715</v>
      </c>
      <c r="G1853" s="2" t="str">
        <f t="shared" si="28"/>
        <v>1976</v>
      </c>
      <c r="H1853" t="s">
        <v>1782</v>
      </c>
      <c r="I1853" t="str">
        <f>VLOOKUP(RawData!H1853,PadCountry[],2)</f>
        <v>United States</v>
      </c>
      <c r="J1853" t="str">
        <f>VLOOKUP(I1853,CountryGeoLoc[],3)</f>
        <v>37.09024</v>
      </c>
      <c r="K1853" t="str">
        <f>VLOOKUP(I1853,CountryGeoLoc[],4)</f>
        <v>-95.712891</v>
      </c>
    </row>
    <row r="1854" spans="1:11" x14ac:dyDescent="0.3">
      <c r="A1854" t="s">
        <v>5716</v>
      </c>
      <c r="B1854" t="s">
        <v>8</v>
      </c>
      <c r="C1854" t="s">
        <v>117</v>
      </c>
      <c r="D1854" t="s">
        <v>5030</v>
      </c>
      <c r="E1854" t="s">
        <v>5717</v>
      </c>
      <c r="F1854" t="s">
        <v>5718</v>
      </c>
      <c r="G1854" s="2" t="str">
        <f t="shared" si="28"/>
        <v>1976</v>
      </c>
      <c r="H1854" t="s">
        <v>229</v>
      </c>
      <c r="I1854" t="str">
        <f>VLOOKUP(RawData!H1854,PadCountry[],2)</f>
        <v>United States</v>
      </c>
      <c r="J1854" t="str">
        <f>VLOOKUP(I1854,CountryGeoLoc[],3)</f>
        <v>37.09024</v>
      </c>
      <c r="K1854" t="str">
        <f>VLOOKUP(I1854,CountryGeoLoc[],4)</f>
        <v>-95.712891</v>
      </c>
    </row>
    <row r="1855" spans="1:11" x14ac:dyDescent="0.3">
      <c r="A1855" t="s">
        <v>5719</v>
      </c>
      <c r="B1855" t="s">
        <v>8</v>
      </c>
      <c r="C1855" t="s">
        <v>9</v>
      </c>
      <c r="D1855" t="s">
        <v>2391</v>
      </c>
      <c r="E1855" t="s">
        <v>5720</v>
      </c>
      <c r="F1855" t="s">
        <v>5721</v>
      </c>
      <c r="G1855" s="2" t="str">
        <f t="shared" si="28"/>
        <v>1976</v>
      </c>
      <c r="H1855" t="s">
        <v>3399</v>
      </c>
      <c r="I1855" t="str">
        <f>VLOOKUP(RawData!H1855,PadCountry[],2)</f>
        <v>Russia</v>
      </c>
      <c r="J1855" t="str">
        <f>VLOOKUP(I1855,CountryGeoLoc[],3)</f>
        <v>61.52401</v>
      </c>
      <c r="K1855" t="str">
        <f>VLOOKUP(I1855,CountryGeoLoc[],4)</f>
        <v>105.318756</v>
      </c>
    </row>
    <row r="1856" spans="1:11" x14ac:dyDescent="0.3">
      <c r="A1856" t="s">
        <v>5722</v>
      </c>
      <c r="B1856" t="s">
        <v>8</v>
      </c>
      <c r="C1856" t="s">
        <v>9</v>
      </c>
      <c r="D1856" t="s">
        <v>1670</v>
      </c>
      <c r="E1856" t="s">
        <v>5723</v>
      </c>
      <c r="F1856" t="s">
        <v>5724</v>
      </c>
      <c r="G1856" s="2" t="str">
        <f t="shared" si="28"/>
        <v>1976</v>
      </c>
      <c r="H1856" t="s">
        <v>13</v>
      </c>
      <c r="I1856" t="str">
        <f>VLOOKUP(RawData!H1856,PadCountry[],2)</f>
        <v>Kazakhstan</v>
      </c>
      <c r="J1856" t="str">
        <f>VLOOKUP(I1856,CountryGeoLoc[],3)</f>
        <v>48.019573</v>
      </c>
      <c r="K1856" t="str">
        <f>VLOOKUP(I1856,CountryGeoLoc[],4)</f>
        <v>66.923684</v>
      </c>
    </row>
    <row r="1857" spans="1:11" x14ac:dyDescent="0.3">
      <c r="A1857" t="s">
        <v>5725</v>
      </c>
      <c r="B1857" t="s">
        <v>8</v>
      </c>
      <c r="C1857" t="s">
        <v>9</v>
      </c>
      <c r="D1857" t="s">
        <v>2391</v>
      </c>
      <c r="E1857" t="s">
        <v>5726</v>
      </c>
      <c r="F1857" t="s">
        <v>5727</v>
      </c>
      <c r="G1857" s="2" t="str">
        <f t="shared" si="28"/>
        <v>1976</v>
      </c>
      <c r="H1857" t="s">
        <v>3399</v>
      </c>
      <c r="I1857" t="str">
        <f>VLOOKUP(RawData!H1857,PadCountry[],2)</f>
        <v>Russia</v>
      </c>
      <c r="J1857" t="str">
        <f>VLOOKUP(I1857,CountryGeoLoc[],3)</f>
        <v>61.52401</v>
      </c>
      <c r="K1857" t="str">
        <f>VLOOKUP(I1857,CountryGeoLoc[],4)</f>
        <v>105.318756</v>
      </c>
    </row>
    <row r="1858" spans="1:11" x14ac:dyDescent="0.3">
      <c r="A1858" t="s">
        <v>5728</v>
      </c>
      <c r="B1858" t="s">
        <v>8</v>
      </c>
      <c r="C1858" t="s">
        <v>9</v>
      </c>
      <c r="D1858" t="s">
        <v>2391</v>
      </c>
      <c r="E1858" t="s">
        <v>5729</v>
      </c>
      <c r="F1858" t="s">
        <v>5730</v>
      </c>
      <c r="G1858" s="2" t="str">
        <f t="shared" si="28"/>
        <v>1976</v>
      </c>
      <c r="H1858" t="s">
        <v>3399</v>
      </c>
      <c r="I1858" t="str">
        <f>VLOOKUP(RawData!H1858,PadCountry[],2)</f>
        <v>Russia</v>
      </c>
      <c r="J1858" t="str">
        <f>VLOOKUP(I1858,CountryGeoLoc[],3)</f>
        <v>61.52401</v>
      </c>
      <c r="K1858" t="str">
        <f>VLOOKUP(I1858,CountryGeoLoc[],4)</f>
        <v>105.318756</v>
      </c>
    </row>
    <row r="1859" spans="1:11" x14ac:dyDescent="0.3">
      <c r="A1859" t="s">
        <v>5731</v>
      </c>
      <c r="B1859" t="s">
        <v>8</v>
      </c>
      <c r="C1859" t="s">
        <v>9</v>
      </c>
      <c r="D1859" t="s">
        <v>995</v>
      </c>
      <c r="E1859" t="s">
        <v>5732</v>
      </c>
      <c r="F1859" t="s">
        <v>5733</v>
      </c>
      <c r="G1859" s="2" t="str">
        <f t="shared" ref="G1859:G1922" si="29">MID(F1859,7,4)</f>
        <v>1976</v>
      </c>
      <c r="H1859" t="s">
        <v>987</v>
      </c>
      <c r="I1859" t="str">
        <f>VLOOKUP(RawData!H1859,PadCountry[],2)</f>
        <v>Kazakhstan</v>
      </c>
      <c r="J1859" t="str">
        <f>VLOOKUP(I1859,CountryGeoLoc[],3)</f>
        <v>48.019573</v>
      </c>
      <c r="K1859" t="str">
        <f>VLOOKUP(I1859,CountryGeoLoc[],4)</f>
        <v>66.923684</v>
      </c>
    </row>
    <row r="1860" spans="1:11" x14ac:dyDescent="0.3">
      <c r="A1860" t="s">
        <v>5734</v>
      </c>
      <c r="B1860" t="s">
        <v>8</v>
      </c>
      <c r="C1860" t="s">
        <v>117</v>
      </c>
      <c r="D1860" t="s">
        <v>4658</v>
      </c>
      <c r="E1860" t="s">
        <v>5735</v>
      </c>
      <c r="F1860" t="s">
        <v>5736</v>
      </c>
      <c r="G1860" s="2" t="str">
        <f t="shared" si="29"/>
        <v>1976</v>
      </c>
      <c r="H1860" t="s">
        <v>1623</v>
      </c>
      <c r="I1860" t="str">
        <f>VLOOKUP(RawData!H1860,PadCountry[],2)</f>
        <v>United States</v>
      </c>
      <c r="J1860" t="str">
        <f>VLOOKUP(I1860,CountryGeoLoc[],3)</f>
        <v>37.09024</v>
      </c>
      <c r="K1860" t="str">
        <f>VLOOKUP(I1860,CountryGeoLoc[],4)</f>
        <v>-95.712891</v>
      </c>
    </row>
    <row r="1861" spans="1:11" x14ac:dyDescent="0.3">
      <c r="A1861" t="s">
        <v>5737</v>
      </c>
      <c r="B1861" t="s">
        <v>8</v>
      </c>
      <c r="C1861" t="s">
        <v>9</v>
      </c>
      <c r="D1861" t="s">
        <v>2391</v>
      </c>
      <c r="E1861" t="s">
        <v>5738</v>
      </c>
      <c r="F1861" t="s">
        <v>5739</v>
      </c>
      <c r="G1861" s="2" t="str">
        <f t="shared" si="29"/>
        <v>1976</v>
      </c>
      <c r="H1861" t="s">
        <v>3399</v>
      </c>
      <c r="I1861" t="str">
        <f>VLOOKUP(RawData!H1861,PadCountry[],2)</f>
        <v>Russia</v>
      </c>
      <c r="J1861" t="str">
        <f>VLOOKUP(I1861,CountryGeoLoc[],3)</f>
        <v>61.52401</v>
      </c>
      <c r="K1861" t="str">
        <f>VLOOKUP(I1861,CountryGeoLoc[],4)</f>
        <v>105.318756</v>
      </c>
    </row>
    <row r="1862" spans="1:11" x14ac:dyDescent="0.3">
      <c r="A1862" t="s">
        <v>5740</v>
      </c>
      <c r="B1862" t="s">
        <v>18</v>
      </c>
      <c r="C1862" t="s">
        <v>2118</v>
      </c>
      <c r="D1862" t="s">
        <v>4984</v>
      </c>
      <c r="E1862" t="s">
        <v>5741</v>
      </c>
      <c r="F1862" t="s">
        <v>5742</v>
      </c>
      <c r="G1862" s="2" t="str">
        <f t="shared" si="29"/>
        <v>1976</v>
      </c>
      <c r="H1862" t="s">
        <v>3722</v>
      </c>
      <c r="I1862" t="str">
        <f>VLOOKUP(RawData!H1862,PadCountry[],2)</f>
        <v>Japan</v>
      </c>
      <c r="J1862" t="str">
        <f>VLOOKUP(I1862,CountryGeoLoc[],3)</f>
        <v>36.204824</v>
      </c>
      <c r="K1862" t="str">
        <f>VLOOKUP(I1862,CountryGeoLoc[],4)</f>
        <v>138.252924</v>
      </c>
    </row>
    <row r="1863" spans="1:11" x14ac:dyDescent="0.3">
      <c r="A1863" t="s">
        <v>5743</v>
      </c>
      <c r="B1863" t="s">
        <v>8</v>
      </c>
      <c r="C1863" t="s">
        <v>9</v>
      </c>
      <c r="D1863" t="s">
        <v>1695</v>
      </c>
      <c r="E1863" t="s">
        <v>5744</v>
      </c>
      <c r="F1863" t="s">
        <v>5745</v>
      </c>
      <c r="G1863" s="2" t="str">
        <f t="shared" si="29"/>
        <v>1976</v>
      </c>
      <c r="H1863" t="s">
        <v>2313</v>
      </c>
      <c r="I1863" t="str">
        <f>VLOOKUP(RawData!H1863,PadCountry[],2)</f>
        <v>Russia</v>
      </c>
      <c r="J1863" t="str">
        <f>VLOOKUP(I1863,CountryGeoLoc[],3)</f>
        <v>61.52401</v>
      </c>
      <c r="K1863" t="str">
        <f>VLOOKUP(I1863,CountryGeoLoc[],4)</f>
        <v>105.318756</v>
      </c>
    </row>
    <row r="1864" spans="1:11" x14ac:dyDescent="0.3">
      <c r="A1864" t="s">
        <v>5746</v>
      </c>
      <c r="B1864" t="s">
        <v>8</v>
      </c>
      <c r="C1864" t="s">
        <v>9</v>
      </c>
      <c r="D1864" t="s">
        <v>995</v>
      </c>
      <c r="E1864" t="s">
        <v>5747</v>
      </c>
      <c r="F1864" t="s">
        <v>5748</v>
      </c>
      <c r="G1864" s="2" t="str">
        <f t="shared" si="29"/>
        <v>1976</v>
      </c>
      <c r="H1864" t="s">
        <v>987</v>
      </c>
      <c r="I1864" t="str">
        <f>VLOOKUP(RawData!H1864,PadCountry[],2)</f>
        <v>Kazakhstan</v>
      </c>
      <c r="J1864" t="str">
        <f>VLOOKUP(I1864,CountryGeoLoc[],3)</f>
        <v>48.019573</v>
      </c>
      <c r="K1864" t="str">
        <f>VLOOKUP(I1864,CountryGeoLoc[],4)</f>
        <v>66.923684</v>
      </c>
    </row>
    <row r="1865" spans="1:11" x14ac:dyDescent="0.3">
      <c r="A1865" t="s">
        <v>5749</v>
      </c>
      <c r="B1865" t="s">
        <v>8</v>
      </c>
      <c r="C1865" t="s">
        <v>9</v>
      </c>
      <c r="D1865" t="s">
        <v>2391</v>
      </c>
      <c r="E1865" t="s">
        <v>5750</v>
      </c>
      <c r="F1865" t="s">
        <v>5751</v>
      </c>
      <c r="G1865" s="2" t="str">
        <f t="shared" si="29"/>
        <v>1976</v>
      </c>
      <c r="H1865" t="s">
        <v>2394</v>
      </c>
      <c r="I1865" t="str">
        <f>VLOOKUP(RawData!H1865,PadCountry[],2)</f>
        <v>Russia</v>
      </c>
      <c r="J1865" t="str">
        <f>VLOOKUP(I1865,CountryGeoLoc[],3)</f>
        <v>61.52401</v>
      </c>
      <c r="K1865" t="str">
        <f>VLOOKUP(I1865,CountryGeoLoc[],4)</f>
        <v>105.318756</v>
      </c>
    </row>
    <row r="1866" spans="1:11" x14ac:dyDescent="0.3">
      <c r="A1866" t="s">
        <v>5752</v>
      </c>
      <c r="B1866" t="s">
        <v>8</v>
      </c>
      <c r="C1866" t="s">
        <v>9</v>
      </c>
      <c r="D1866" t="s">
        <v>3313</v>
      </c>
      <c r="E1866" t="s">
        <v>5753</v>
      </c>
      <c r="F1866" t="s">
        <v>5754</v>
      </c>
      <c r="G1866" s="2" t="str">
        <f t="shared" si="29"/>
        <v>1976</v>
      </c>
      <c r="H1866" t="s">
        <v>4676</v>
      </c>
      <c r="I1866" t="str">
        <f>VLOOKUP(RawData!H1866,PadCountry[],2)</f>
        <v>Kazakhstan</v>
      </c>
      <c r="J1866" t="str">
        <f>VLOOKUP(I1866,CountryGeoLoc[],3)</f>
        <v>48.019573</v>
      </c>
      <c r="K1866" t="str">
        <f>VLOOKUP(I1866,CountryGeoLoc[],4)</f>
        <v>66.923684</v>
      </c>
    </row>
    <row r="1867" spans="1:11" x14ac:dyDescent="0.3">
      <c r="A1867" t="s">
        <v>5755</v>
      </c>
      <c r="B1867" t="s">
        <v>8</v>
      </c>
      <c r="C1867" t="s">
        <v>117</v>
      </c>
      <c r="D1867" t="s">
        <v>4142</v>
      </c>
      <c r="E1867" t="s">
        <v>5756</v>
      </c>
      <c r="F1867" t="s">
        <v>5757</v>
      </c>
      <c r="G1867" s="2" t="str">
        <f t="shared" si="29"/>
        <v>1976</v>
      </c>
      <c r="H1867" t="s">
        <v>1379</v>
      </c>
      <c r="I1867" t="str">
        <f>VLOOKUP(RawData!H1867,PadCountry[],2)</f>
        <v>United States</v>
      </c>
      <c r="J1867" t="str">
        <f>VLOOKUP(I1867,CountryGeoLoc[],3)</f>
        <v>37.09024</v>
      </c>
      <c r="K1867" t="str">
        <f>VLOOKUP(I1867,CountryGeoLoc[],4)</f>
        <v>-95.712891</v>
      </c>
    </row>
    <row r="1868" spans="1:11" x14ac:dyDescent="0.3">
      <c r="A1868" t="s">
        <v>5758</v>
      </c>
      <c r="B1868" t="s">
        <v>8</v>
      </c>
      <c r="C1868" t="s">
        <v>117</v>
      </c>
      <c r="D1868" t="s">
        <v>5030</v>
      </c>
      <c r="E1868" t="s">
        <v>5759</v>
      </c>
      <c r="F1868" t="s">
        <v>5760</v>
      </c>
      <c r="G1868" s="2" t="str">
        <f t="shared" si="29"/>
        <v>1976</v>
      </c>
      <c r="H1868" t="s">
        <v>229</v>
      </c>
      <c r="I1868" t="str">
        <f>VLOOKUP(RawData!H1868,PadCountry[],2)</f>
        <v>United States</v>
      </c>
      <c r="J1868" t="str">
        <f>VLOOKUP(I1868,CountryGeoLoc[],3)</f>
        <v>37.09024</v>
      </c>
      <c r="K1868" t="str">
        <f>VLOOKUP(I1868,CountryGeoLoc[],4)</f>
        <v>-95.712891</v>
      </c>
    </row>
    <row r="1869" spans="1:11" x14ac:dyDescent="0.3">
      <c r="A1869" t="s">
        <v>5761</v>
      </c>
      <c r="B1869" t="s">
        <v>8</v>
      </c>
      <c r="C1869" t="s">
        <v>9</v>
      </c>
      <c r="D1869" t="s">
        <v>4695</v>
      </c>
      <c r="E1869" t="s">
        <v>5762</v>
      </c>
      <c r="F1869" t="s">
        <v>5763</v>
      </c>
      <c r="G1869" s="2" t="str">
        <f t="shared" si="29"/>
        <v>1976</v>
      </c>
      <c r="H1869" t="s">
        <v>3892</v>
      </c>
      <c r="I1869" t="str">
        <f>VLOOKUP(RawData!H1869,PadCountry[],2)</f>
        <v>Russia</v>
      </c>
      <c r="J1869" t="str">
        <f>VLOOKUP(I1869,CountryGeoLoc[],3)</f>
        <v>61.52401</v>
      </c>
      <c r="K1869" t="str">
        <f>VLOOKUP(I1869,CountryGeoLoc[],4)</f>
        <v>105.318756</v>
      </c>
    </row>
    <row r="1870" spans="1:11" x14ac:dyDescent="0.3">
      <c r="A1870" t="s">
        <v>5764</v>
      </c>
      <c r="B1870" t="s">
        <v>8</v>
      </c>
      <c r="C1870" t="s">
        <v>5564</v>
      </c>
      <c r="D1870" t="s">
        <v>5565</v>
      </c>
      <c r="E1870" t="s">
        <v>5765</v>
      </c>
      <c r="F1870" t="s">
        <v>5766</v>
      </c>
      <c r="G1870" s="2" t="str">
        <f t="shared" si="29"/>
        <v>1976</v>
      </c>
      <c r="H1870" t="s">
        <v>5568</v>
      </c>
      <c r="I1870" t="str">
        <f>VLOOKUP(RawData!H1870,PadCountry[],2)</f>
        <v>Japan</v>
      </c>
      <c r="J1870" t="str">
        <f>VLOOKUP(I1870,CountryGeoLoc[],3)</f>
        <v>36.204824</v>
      </c>
      <c r="K1870" t="str">
        <f>VLOOKUP(I1870,CountryGeoLoc[],4)</f>
        <v>138.252924</v>
      </c>
    </row>
    <row r="1871" spans="1:11" x14ac:dyDescent="0.3">
      <c r="A1871" t="s">
        <v>5767</v>
      </c>
      <c r="B1871" t="s">
        <v>8</v>
      </c>
      <c r="C1871" t="s">
        <v>9</v>
      </c>
      <c r="D1871" t="s">
        <v>4695</v>
      </c>
      <c r="E1871" t="s">
        <v>5768</v>
      </c>
      <c r="F1871" t="s">
        <v>5769</v>
      </c>
      <c r="G1871" s="2" t="str">
        <f t="shared" si="29"/>
        <v>1976</v>
      </c>
      <c r="H1871" t="s">
        <v>987</v>
      </c>
      <c r="I1871" t="str">
        <f>VLOOKUP(RawData!H1871,PadCountry[],2)</f>
        <v>Kazakhstan</v>
      </c>
      <c r="J1871" t="str">
        <f>VLOOKUP(I1871,CountryGeoLoc[],3)</f>
        <v>48.019573</v>
      </c>
      <c r="K1871" t="str">
        <f>VLOOKUP(I1871,CountryGeoLoc[],4)</f>
        <v>66.923684</v>
      </c>
    </row>
    <row r="1872" spans="1:11" x14ac:dyDescent="0.3">
      <c r="A1872" t="s">
        <v>5770</v>
      </c>
      <c r="B1872" t="s">
        <v>8</v>
      </c>
      <c r="C1872" t="s">
        <v>9</v>
      </c>
      <c r="D1872" t="s">
        <v>1670</v>
      </c>
      <c r="E1872" t="s">
        <v>5771</v>
      </c>
      <c r="F1872" t="s">
        <v>5772</v>
      </c>
      <c r="G1872" s="2" t="str">
        <f t="shared" si="29"/>
        <v>1976</v>
      </c>
      <c r="H1872" t="s">
        <v>1882</v>
      </c>
      <c r="I1872" t="str">
        <f>VLOOKUP(RawData!H1872,PadCountry[],2)</f>
        <v>Russia</v>
      </c>
      <c r="J1872" t="str">
        <f>VLOOKUP(I1872,CountryGeoLoc[],3)</f>
        <v>61.52401</v>
      </c>
      <c r="K1872" t="str">
        <f>VLOOKUP(I1872,CountryGeoLoc[],4)</f>
        <v>105.318756</v>
      </c>
    </row>
    <row r="1873" spans="1:11" x14ac:dyDescent="0.3">
      <c r="A1873" t="s">
        <v>5773</v>
      </c>
      <c r="B1873" t="s">
        <v>8</v>
      </c>
      <c r="C1873" t="s">
        <v>9</v>
      </c>
      <c r="D1873" t="s">
        <v>2391</v>
      </c>
      <c r="E1873" t="s">
        <v>5774</v>
      </c>
      <c r="F1873" t="s">
        <v>5775</v>
      </c>
      <c r="G1873" s="2" t="str">
        <f t="shared" si="29"/>
        <v>1976</v>
      </c>
      <c r="H1873" t="s">
        <v>3399</v>
      </c>
      <c r="I1873" t="str">
        <f>VLOOKUP(RawData!H1873,PadCountry[],2)</f>
        <v>Russia</v>
      </c>
      <c r="J1873" t="str">
        <f>VLOOKUP(I1873,CountryGeoLoc[],3)</f>
        <v>61.52401</v>
      </c>
      <c r="K1873" t="str">
        <f>VLOOKUP(I1873,CountryGeoLoc[],4)</f>
        <v>105.318756</v>
      </c>
    </row>
    <row r="1874" spans="1:11" x14ac:dyDescent="0.3">
      <c r="A1874" t="s">
        <v>5776</v>
      </c>
      <c r="B1874" t="s">
        <v>8</v>
      </c>
      <c r="C1874" t="s">
        <v>117</v>
      </c>
      <c r="D1874" t="s">
        <v>1552</v>
      </c>
      <c r="E1874" t="s">
        <v>5777</v>
      </c>
      <c r="F1874" t="s">
        <v>5778</v>
      </c>
      <c r="G1874" s="2" t="str">
        <f t="shared" si="29"/>
        <v>1976</v>
      </c>
      <c r="H1874" t="s">
        <v>1555</v>
      </c>
      <c r="I1874" t="str">
        <f>VLOOKUP(RawData!H1874,PadCountry[],2)</f>
        <v>United States</v>
      </c>
      <c r="J1874" t="str">
        <f>VLOOKUP(I1874,CountryGeoLoc[],3)</f>
        <v>37.09024</v>
      </c>
      <c r="K1874" t="str">
        <f>VLOOKUP(I1874,CountryGeoLoc[],4)</f>
        <v>-95.712891</v>
      </c>
    </row>
    <row r="1875" spans="1:11" x14ac:dyDescent="0.3">
      <c r="A1875" t="s">
        <v>5779</v>
      </c>
      <c r="B1875" t="s">
        <v>8</v>
      </c>
      <c r="C1875" t="s">
        <v>9</v>
      </c>
      <c r="D1875" t="s">
        <v>1243</v>
      </c>
      <c r="E1875" t="s">
        <v>5780</v>
      </c>
      <c r="F1875" t="s">
        <v>5781</v>
      </c>
      <c r="G1875" s="2" t="str">
        <f t="shared" si="29"/>
        <v>1976</v>
      </c>
      <c r="H1875" t="s">
        <v>1882</v>
      </c>
      <c r="I1875" t="str">
        <f>VLOOKUP(RawData!H1875,PadCountry[],2)</f>
        <v>Russia</v>
      </c>
      <c r="J1875" t="str">
        <f>VLOOKUP(I1875,CountryGeoLoc[],3)</f>
        <v>61.52401</v>
      </c>
      <c r="K1875" t="str">
        <f>VLOOKUP(I1875,CountryGeoLoc[],4)</f>
        <v>105.318756</v>
      </c>
    </row>
    <row r="1876" spans="1:11" x14ac:dyDescent="0.3">
      <c r="A1876" t="s">
        <v>5782</v>
      </c>
      <c r="B1876" t="s">
        <v>8</v>
      </c>
      <c r="C1876" t="s">
        <v>9</v>
      </c>
      <c r="D1876" t="s">
        <v>4695</v>
      </c>
      <c r="E1876" t="s">
        <v>5783</v>
      </c>
      <c r="F1876" t="s">
        <v>5784</v>
      </c>
      <c r="G1876" s="2" t="str">
        <f t="shared" si="29"/>
        <v>1976</v>
      </c>
      <c r="H1876" t="s">
        <v>987</v>
      </c>
      <c r="I1876" t="str">
        <f>VLOOKUP(RawData!H1876,PadCountry[],2)</f>
        <v>Kazakhstan</v>
      </c>
      <c r="J1876" t="str">
        <f>VLOOKUP(I1876,CountryGeoLoc[],3)</f>
        <v>48.019573</v>
      </c>
      <c r="K1876" t="str">
        <f>VLOOKUP(I1876,CountryGeoLoc[],4)</f>
        <v>66.923684</v>
      </c>
    </row>
    <row r="1877" spans="1:11" x14ac:dyDescent="0.3">
      <c r="A1877" t="s">
        <v>5785</v>
      </c>
      <c r="B1877" t="s">
        <v>8</v>
      </c>
      <c r="C1877" t="s">
        <v>9</v>
      </c>
      <c r="D1877" t="s">
        <v>1670</v>
      </c>
      <c r="E1877" t="s">
        <v>5786</v>
      </c>
      <c r="F1877" t="s">
        <v>5787</v>
      </c>
      <c r="G1877" s="2" t="str">
        <f t="shared" si="29"/>
        <v>1976</v>
      </c>
      <c r="H1877" t="s">
        <v>13</v>
      </c>
      <c r="I1877" t="str">
        <f>VLOOKUP(RawData!H1877,PadCountry[],2)</f>
        <v>Kazakhstan</v>
      </c>
      <c r="J1877" t="str">
        <f>VLOOKUP(I1877,CountryGeoLoc[],3)</f>
        <v>48.019573</v>
      </c>
      <c r="K1877" t="str">
        <f>VLOOKUP(I1877,CountryGeoLoc[],4)</f>
        <v>66.923684</v>
      </c>
    </row>
    <row r="1878" spans="1:11" x14ac:dyDescent="0.3">
      <c r="A1878" t="s">
        <v>5788</v>
      </c>
      <c r="B1878" t="s">
        <v>8</v>
      </c>
      <c r="C1878" t="s">
        <v>117</v>
      </c>
      <c r="D1878" t="s">
        <v>4083</v>
      </c>
      <c r="E1878" t="s">
        <v>5789</v>
      </c>
      <c r="F1878" t="s">
        <v>5790</v>
      </c>
      <c r="G1878" s="2" t="str">
        <f t="shared" si="29"/>
        <v>1976</v>
      </c>
      <c r="H1878" t="s">
        <v>914</v>
      </c>
      <c r="I1878" t="str">
        <f>VLOOKUP(RawData!H1878,PadCountry[],2)</f>
        <v>United States</v>
      </c>
      <c r="J1878" t="str">
        <f>VLOOKUP(I1878,CountryGeoLoc[],3)</f>
        <v>37.09024</v>
      </c>
      <c r="K1878" t="str">
        <f>VLOOKUP(I1878,CountryGeoLoc[],4)</f>
        <v>-95.712891</v>
      </c>
    </row>
    <row r="1879" spans="1:11" x14ac:dyDescent="0.3">
      <c r="A1879" t="s">
        <v>5791</v>
      </c>
      <c r="B1879" t="s">
        <v>8</v>
      </c>
      <c r="C1879" t="s">
        <v>9</v>
      </c>
      <c r="D1879" t="s">
        <v>995</v>
      </c>
      <c r="E1879" t="s">
        <v>5792</v>
      </c>
      <c r="F1879" t="s">
        <v>5793</v>
      </c>
      <c r="G1879" s="2" t="str">
        <f t="shared" si="29"/>
        <v>1976</v>
      </c>
      <c r="H1879" t="s">
        <v>3892</v>
      </c>
      <c r="I1879" t="str">
        <f>VLOOKUP(RawData!H1879,PadCountry[],2)</f>
        <v>Russia</v>
      </c>
      <c r="J1879" t="str">
        <f>VLOOKUP(I1879,CountryGeoLoc[],3)</f>
        <v>61.52401</v>
      </c>
      <c r="K1879" t="str">
        <f>VLOOKUP(I1879,CountryGeoLoc[],4)</f>
        <v>105.318756</v>
      </c>
    </row>
    <row r="1880" spans="1:11" x14ac:dyDescent="0.3">
      <c r="A1880" t="s">
        <v>5794</v>
      </c>
      <c r="B1880" t="s">
        <v>8</v>
      </c>
      <c r="C1880" t="s">
        <v>117</v>
      </c>
      <c r="D1880" t="s">
        <v>5677</v>
      </c>
      <c r="E1880" t="s">
        <v>5795</v>
      </c>
      <c r="F1880" t="s">
        <v>5796</v>
      </c>
      <c r="G1880" s="2" t="str">
        <f t="shared" si="29"/>
        <v>1976</v>
      </c>
      <c r="H1880" t="s">
        <v>63</v>
      </c>
      <c r="I1880" t="str">
        <f>VLOOKUP(RawData!H1880,PadCountry[],2)</f>
        <v>United States</v>
      </c>
      <c r="J1880" t="str">
        <f>VLOOKUP(I1880,CountryGeoLoc[],3)</f>
        <v>37.09024</v>
      </c>
      <c r="K1880" t="str">
        <f>VLOOKUP(I1880,CountryGeoLoc[],4)</f>
        <v>-95.712891</v>
      </c>
    </row>
    <row r="1881" spans="1:11" x14ac:dyDescent="0.3">
      <c r="A1881" t="s">
        <v>5797</v>
      </c>
      <c r="B1881" t="s">
        <v>8</v>
      </c>
      <c r="C1881" t="s">
        <v>9</v>
      </c>
      <c r="D1881" t="s">
        <v>4250</v>
      </c>
      <c r="E1881" t="s">
        <v>5798</v>
      </c>
      <c r="F1881" t="s">
        <v>5799</v>
      </c>
      <c r="G1881" s="2" t="str">
        <f t="shared" si="29"/>
        <v>1976</v>
      </c>
      <c r="H1881" t="s">
        <v>1882</v>
      </c>
      <c r="I1881" t="str">
        <f>VLOOKUP(RawData!H1881,PadCountry[],2)</f>
        <v>Russia</v>
      </c>
      <c r="J1881" t="str">
        <f>VLOOKUP(I1881,CountryGeoLoc[],3)</f>
        <v>61.52401</v>
      </c>
      <c r="K1881" t="str">
        <f>VLOOKUP(I1881,CountryGeoLoc[],4)</f>
        <v>105.318756</v>
      </c>
    </row>
    <row r="1882" spans="1:11" x14ac:dyDescent="0.3">
      <c r="A1882" t="s">
        <v>5800</v>
      </c>
      <c r="B1882" t="s">
        <v>8</v>
      </c>
      <c r="C1882" t="s">
        <v>9</v>
      </c>
      <c r="D1882" t="s">
        <v>2391</v>
      </c>
      <c r="E1882" t="s">
        <v>5801</v>
      </c>
      <c r="F1882" t="s">
        <v>5802</v>
      </c>
      <c r="G1882" s="2" t="str">
        <f t="shared" si="29"/>
        <v>1976</v>
      </c>
      <c r="H1882" t="s">
        <v>3399</v>
      </c>
      <c r="I1882" t="str">
        <f>VLOOKUP(RawData!H1882,PadCountry[],2)</f>
        <v>Russia</v>
      </c>
      <c r="J1882" t="str">
        <f>VLOOKUP(I1882,CountryGeoLoc[],3)</f>
        <v>61.52401</v>
      </c>
      <c r="K1882" t="str">
        <f>VLOOKUP(I1882,CountryGeoLoc[],4)</f>
        <v>105.318756</v>
      </c>
    </row>
    <row r="1883" spans="1:11" x14ac:dyDescent="0.3">
      <c r="A1883" t="s">
        <v>5803</v>
      </c>
      <c r="B1883" t="s">
        <v>8</v>
      </c>
      <c r="C1883" t="s">
        <v>9</v>
      </c>
      <c r="D1883" t="s">
        <v>1243</v>
      </c>
      <c r="E1883" t="s">
        <v>5804</v>
      </c>
      <c r="F1883" t="s">
        <v>5805</v>
      </c>
      <c r="G1883" s="2" t="str">
        <f t="shared" si="29"/>
        <v>1976</v>
      </c>
      <c r="H1883" t="s">
        <v>1882</v>
      </c>
      <c r="I1883" t="str">
        <f>VLOOKUP(RawData!H1883,PadCountry[],2)</f>
        <v>Russia</v>
      </c>
      <c r="J1883" t="str">
        <f>VLOOKUP(I1883,CountryGeoLoc[],3)</f>
        <v>61.52401</v>
      </c>
      <c r="K1883" t="str">
        <f>VLOOKUP(I1883,CountryGeoLoc[],4)</f>
        <v>105.318756</v>
      </c>
    </row>
    <row r="1884" spans="1:11" x14ac:dyDescent="0.3">
      <c r="A1884" t="s">
        <v>5806</v>
      </c>
      <c r="B1884" t="s">
        <v>8</v>
      </c>
      <c r="C1884" t="s">
        <v>9</v>
      </c>
      <c r="D1884" t="s">
        <v>995</v>
      </c>
      <c r="E1884" t="s">
        <v>5807</v>
      </c>
      <c r="F1884" t="s">
        <v>5808</v>
      </c>
      <c r="G1884" s="2" t="str">
        <f t="shared" si="29"/>
        <v>1976</v>
      </c>
      <c r="H1884" t="s">
        <v>3892</v>
      </c>
      <c r="I1884" t="str">
        <f>VLOOKUP(RawData!H1884,PadCountry[],2)</f>
        <v>Russia</v>
      </c>
      <c r="J1884" t="str">
        <f>VLOOKUP(I1884,CountryGeoLoc[],3)</f>
        <v>61.52401</v>
      </c>
      <c r="K1884" t="str">
        <f>VLOOKUP(I1884,CountryGeoLoc[],4)</f>
        <v>105.318756</v>
      </c>
    </row>
    <row r="1885" spans="1:11" x14ac:dyDescent="0.3">
      <c r="A1885" t="s">
        <v>5809</v>
      </c>
      <c r="B1885" t="s">
        <v>8</v>
      </c>
      <c r="C1885" t="s">
        <v>9</v>
      </c>
      <c r="D1885" t="s">
        <v>3313</v>
      </c>
      <c r="E1885" t="s">
        <v>5810</v>
      </c>
      <c r="F1885" t="s">
        <v>5811</v>
      </c>
      <c r="G1885" s="2" t="str">
        <f t="shared" si="29"/>
        <v>1976</v>
      </c>
      <c r="H1885" t="s">
        <v>4676</v>
      </c>
      <c r="I1885" t="str">
        <f>VLOOKUP(RawData!H1885,PadCountry[],2)</f>
        <v>Kazakhstan</v>
      </c>
      <c r="J1885" t="str">
        <f>VLOOKUP(I1885,CountryGeoLoc[],3)</f>
        <v>48.019573</v>
      </c>
      <c r="K1885" t="str">
        <f>VLOOKUP(I1885,CountryGeoLoc[],4)</f>
        <v>66.923684</v>
      </c>
    </row>
    <row r="1886" spans="1:11" x14ac:dyDescent="0.3">
      <c r="A1886" t="s">
        <v>5812</v>
      </c>
      <c r="B1886" t="s">
        <v>8</v>
      </c>
      <c r="C1886" t="s">
        <v>117</v>
      </c>
      <c r="D1886" t="s">
        <v>5030</v>
      </c>
      <c r="E1886" t="s">
        <v>5813</v>
      </c>
      <c r="F1886" t="s">
        <v>5814</v>
      </c>
      <c r="G1886" s="2" t="str">
        <f t="shared" si="29"/>
        <v>1976</v>
      </c>
      <c r="H1886" t="s">
        <v>229</v>
      </c>
      <c r="I1886" t="str">
        <f>VLOOKUP(RawData!H1886,PadCountry[],2)</f>
        <v>United States</v>
      </c>
      <c r="J1886" t="str">
        <f>VLOOKUP(I1886,CountryGeoLoc[],3)</f>
        <v>37.09024</v>
      </c>
      <c r="K1886" t="str">
        <f>VLOOKUP(I1886,CountryGeoLoc[],4)</f>
        <v>-95.712891</v>
      </c>
    </row>
    <row r="1887" spans="1:11" x14ac:dyDescent="0.3">
      <c r="A1887" t="s">
        <v>5815</v>
      </c>
      <c r="B1887" t="s">
        <v>8</v>
      </c>
      <c r="C1887" t="s">
        <v>9</v>
      </c>
      <c r="D1887" t="s">
        <v>995</v>
      </c>
      <c r="E1887" t="s">
        <v>5816</v>
      </c>
      <c r="F1887" t="s">
        <v>5817</v>
      </c>
      <c r="G1887" s="2" t="str">
        <f t="shared" si="29"/>
        <v>1976</v>
      </c>
      <c r="H1887" t="s">
        <v>3892</v>
      </c>
      <c r="I1887" t="str">
        <f>VLOOKUP(RawData!H1887,PadCountry[],2)</f>
        <v>Russia</v>
      </c>
      <c r="J1887" t="str">
        <f>VLOOKUP(I1887,CountryGeoLoc[],3)</f>
        <v>61.52401</v>
      </c>
      <c r="K1887" t="str">
        <f>VLOOKUP(I1887,CountryGeoLoc[],4)</f>
        <v>105.318756</v>
      </c>
    </row>
    <row r="1888" spans="1:11" x14ac:dyDescent="0.3">
      <c r="A1888" t="s">
        <v>5818</v>
      </c>
      <c r="B1888" t="s">
        <v>8</v>
      </c>
      <c r="C1888" t="s">
        <v>9</v>
      </c>
      <c r="D1888" t="s">
        <v>2391</v>
      </c>
      <c r="E1888" t="s">
        <v>5819</v>
      </c>
      <c r="F1888" t="s">
        <v>5820</v>
      </c>
      <c r="G1888" s="2" t="str">
        <f t="shared" si="29"/>
        <v>1976</v>
      </c>
      <c r="H1888" t="s">
        <v>3399</v>
      </c>
      <c r="I1888" t="str">
        <f>VLOOKUP(RawData!H1888,PadCountry[],2)</f>
        <v>Russia</v>
      </c>
      <c r="J1888" t="str">
        <f>VLOOKUP(I1888,CountryGeoLoc[],3)</f>
        <v>61.52401</v>
      </c>
      <c r="K1888" t="str">
        <f>VLOOKUP(I1888,CountryGeoLoc[],4)</f>
        <v>105.318756</v>
      </c>
    </row>
    <row r="1889" spans="1:11" x14ac:dyDescent="0.3">
      <c r="A1889" t="s">
        <v>5821</v>
      </c>
      <c r="B1889" t="s">
        <v>8</v>
      </c>
      <c r="C1889" t="s">
        <v>117</v>
      </c>
      <c r="D1889" t="s">
        <v>5822</v>
      </c>
      <c r="E1889" t="s">
        <v>5823</v>
      </c>
      <c r="F1889" t="s">
        <v>5824</v>
      </c>
      <c r="G1889" s="2" t="str">
        <f t="shared" si="29"/>
        <v>1976</v>
      </c>
      <c r="H1889" t="s">
        <v>303</v>
      </c>
      <c r="I1889" t="str">
        <f>VLOOKUP(RawData!H1889,PadCountry[],2)</f>
        <v>United States</v>
      </c>
      <c r="J1889" t="str">
        <f>VLOOKUP(I1889,CountryGeoLoc[],3)</f>
        <v>37.09024</v>
      </c>
      <c r="K1889" t="str">
        <f>VLOOKUP(I1889,CountryGeoLoc[],4)</f>
        <v>-95.712891</v>
      </c>
    </row>
    <row r="1890" spans="1:11" x14ac:dyDescent="0.3">
      <c r="A1890" t="s">
        <v>5825</v>
      </c>
      <c r="B1890" t="s">
        <v>8</v>
      </c>
      <c r="C1890" t="s">
        <v>117</v>
      </c>
      <c r="D1890" t="s">
        <v>5533</v>
      </c>
      <c r="E1890" t="s">
        <v>5826</v>
      </c>
      <c r="F1890" t="s">
        <v>5827</v>
      </c>
      <c r="G1890" s="2" t="str">
        <f t="shared" si="29"/>
        <v>1976</v>
      </c>
      <c r="H1890" t="s">
        <v>682</v>
      </c>
      <c r="I1890" t="str">
        <f>VLOOKUP(RawData!H1890,PadCountry[],2)</f>
        <v>United States</v>
      </c>
      <c r="J1890" t="str">
        <f>VLOOKUP(I1890,CountryGeoLoc[],3)</f>
        <v>37.09024</v>
      </c>
      <c r="K1890" t="str">
        <f>VLOOKUP(I1890,CountryGeoLoc[],4)</f>
        <v>-95.712891</v>
      </c>
    </row>
    <row r="1891" spans="1:11" x14ac:dyDescent="0.3">
      <c r="A1891" t="s">
        <v>5828</v>
      </c>
      <c r="B1891" t="s">
        <v>8</v>
      </c>
      <c r="C1891" t="s">
        <v>9</v>
      </c>
      <c r="D1891" t="s">
        <v>995</v>
      </c>
      <c r="E1891" t="s">
        <v>5829</v>
      </c>
      <c r="F1891" t="s">
        <v>5830</v>
      </c>
      <c r="G1891" s="2" t="str">
        <f t="shared" si="29"/>
        <v>1976</v>
      </c>
      <c r="H1891" t="s">
        <v>987</v>
      </c>
      <c r="I1891" t="str">
        <f>VLOOKUP(RawData!H1891,PadCountry[],2)</f>
        <v>Kazakhstan</v>
      </c>
      <c r="J1891" t="str">
        <f>VLOOKUP(I1891,CountryGeoLoc[],3)</f>
        <v>48.019573</v>
      </c>
      <c r="K1891" t="str">
        <f>VLOOKUP(I1891,CountryGeoLoc[],4)</f>
        <v>66.923684</v>
      </c>
    </row>
    <row r="1892" spans="1:11" x14ac:dyDescent="0.3">
      <c r="A1892" t="s">
        <v>5831</v>
      </c>
      <c r="B1892" t="s">
        <v>8</v>
      </c>
      <c r="C1892" t="s">
        <v>9</v>
      </c>
      <c r="D1892" t="s">
        <v>1670</v>
      </c>
      <c r="E1892" t="s">
        <v>5832</v>
      </c>
      <c r="F1892" t="s">
        <v>5833</v>
      </c>
      <c r="G1892" s="2" t="str">
        <f t="shared" si="29"/>
        <v>1976</v>
      </c>
      <c r="H1892" t="s">
        <v>1882</v>
      </c>
      <c r="I1892" t="str">
        <f>VLOOKUP(RawData!H1892,PadCountry[],2)</f>
        <v>Russia</v>
      </c>
      <c r="J1892" t="str">
        <f>VLOOKUP(I1892,CountryGeoLoc[],3)</f>
        <v>61.52401</v>
      </c>
      <c r="K1892" t="str">
        <f>VLOOKUP(I1892,CountryGeoLoc[],4)</f>
        <v>105.318756</v>
      </c>
    </row>
    <row r="1893" spans="1:11" x14ac:dyDescent="0.3">
      <c r="A1893" t="s">
        <v>5834</v>
      </c>
      <c r="B1893" t="s">
        <v>8</v>
      </c>
      <c r="C1893" t="s">
        <v>117</v>
      </c>
      <c r="D1893" t="s">
        <v>4658</v>
      </c>
      <c r="E1893" t="s">
        <v>5835</v>
      </c>
      <c r="F1893" t="s">
        <v>5836</v>
      </c>
      <c r="G1893" s="2" t="str">
        <f t="shared" si="29"/>
        <v>1976</v>
      </c>
      <c r="H1893" t="s">
        <v>1006</v>
      </c>
      <c r="I1893" t="str">
        <f>VLOOKUP(RawData!H1893,PadCountry[],2)</f>
        <v>United States</v>
      </c>
      <c r="J1893" t="str">
        <f>VLOOKUP(I1893,CountryGeoLoc[],3)</f>
        <v>37.09024</v>
      </c>
      <c r="K1893" t="str">
        <f>VLOOKUP(I1893,CountryGeoLoc[],4)</f>
        <v>-95.712891</v>
      </c>
    </row>
    <row r="1894" spans="1:11" x14ac:dyDescent="0.3">
      <c r="A1894" t="s">
        <v>5837</v>
      </c>
      <c r="B1894" t="s">
        <v>8</v>
      </c>
      <c r="C1894" t="s">
        <v>9</v>
      </c>
      <c r="D1894" t="s">
        <v>1243</v>
      </c>
      <c r="E1894" t="s">
        <v>5838</v>
      </c>
      <c r="F1894" t="s">
        <v>5839</v>
      </c>
      <c r="G1894" s="2" t="str">
        <f t="shared" si="29"/>
        <v>1976</v>
      </c>
      <c r="H1894" t="s">
        <v>3892</v>
      </c>
      <c r="I1894" t="str">
        <f>VLOOKUP(RawData!H1894,PadCountry[],2)</f>
        <v>Russia</v>
      </c>
      <c r="J1894" t="str">
        <f>VLOOKUP(I1894,CountryGeoLoc[],3)</f>
        <v>61.52401</v>
      </c>
      <c r="K1894" t="str">
        <f>VLOOKUP(I1894,CountryGeoLoc[],4)</f>
        <v>105.318756</v>
      </c>
    </row>
    <row r="1895" spans="1:11" x14ac:dyDescent="0.3">
      <c r="A1895" t="s">
        <v>5840</v>
      </c>
      <c r="B1895" t="s">
        <v>8</v>
      </c>
      <c r="C1895" t="s">
        <v>9</v>
      </c>
      <c r="D1895" t="s">
        <v>1695</v>
      </c>
      <c r="E1895" t="s">
        <v>5841</v>
      </c>
      <c r="F1895" t="s">
        <v>5842</v>
      </c>
      <c r="G1895" s="2" t="str">
        <f t="shared" si="29"/>
        <v>1976</v>
      </c>
      <c r="H1895" t="s">
        <v>2313</v>
      </c>
      <c r="I1895" t="str">
        <f>VLOOKUP(RawData!H1895,PadCountry[],2)</f>
        <v>Russia</v>
      </c>
      <c r="J1895" t="str">
        <f>VLOOKUP(I1895,CountryGeoLoc[],3)</f>
        <v>61.52401</v>
      </c>
      <c r="K1895" t="str">
        <f>VLOOKUP(I1895,CountryGeoLoc[],4)</f>
        <v>105.318756</v>
      </c>
    </row>
    <row r="1896" spans="1:11" x14ac:dyDescent="0.3">
      <c r="A1896" t="s">
        <v>5843</v>
      </c>
      <c r="B1896" t="s">
        <v>8</v>
      </c>
      <c r="C1896" t="s">
        <v>9</v>
      </c>
      <c r="D1896" t="s">
        <v>995</v>
      </c>
      <c r="E1896" t="s">
        <v>5844</v>
      </c>
      <c r="F1896" t="s">
        <v>5845</v>
      </c>
      <c r="G1896" s="2" t="str">
        <f t="shared" si="29"/>
        <v>1976</v>
      </c>
      <c r="H1896" t="s">
        <v>987</v>
      </c>
      <c r="I1896" t="str">
        <f>VLOOKUP(RawData!H1896,PadCountry[],2)</f>
        <v>Kazakhstan</v>
      </c>
      <c r="J1896" t="str">
        <f>VLOOKUP(I1896,CountryGeoLoc[],3)</f>
        <v>48.019573</v>
      </c>
      <c r="K1896" t="str">
        <f>VLOOKUP(I1896,CountryGeoLoc[],4)</f>
        <v>66.923684</v>
      </c>
    </row>
    <row r="1897" spans="1:11" x14ac:dyDescent="0.3">
      <c r="A1897" t="s">
        <v>5846</v>
      </c>
      <c r="B1897" t="s">
        <v>8</v>
      </c>
      <c r="C1897" t="s">
        <v>9</v>
      </c>
      <c r="D1897" t="s">
        <v>4695</v>
      </c>
      <c r="E1897" t="s">
        <v>5847</v>
      </c>
      <c r="F1897" t="s">
        <v>5848</v>
      </c>
      <c r="G1897" s="2" t="str">
        <f t="shared" si="29"/>
        <v>1976</v>
      </c>
      <c r="H1897" t="s">
        <v>3892</v>
      </c>
      <c r="I1897" t="str">
        <f>VLOOKUP(RawData!H1897,PadCountry[],2)</f>
        <v>Russia</v>
      </c>
      <c r="J1897" t="str">
        <f>VLOOKUP(I1897,CountryGeoLoc[],3)</f>
        <v>61.52401</v>
      </c>
      <c r="K1897" t="str">
        <f>VLOOKUP(I1897,CountryGeoLoc[],4)</f>
        <v>105.318756</v>
      </c>
    </row>
    <row r="1898" spans="1:11" x14ac:dyDescent="0.3">
      <c r="A1898" t="s">
        <v>5849</v>
      </c>
      <c r="B1898" t="s">
        <v>8</v>
      </c>
      <c r="C1898" t="s">
        <v>117</v>
      </c>
      <c r="D1898" t="s">
        <v>4087</v>
      </c>
      <c r="E1898" t="s">
        <v>5850</v>
      </c>
      <c r="F1898" t="s">
        <v>5851</v>
      </c>
      <c r="G1898" s="2" t="str">
        <f t="shared" si="29"/>
        <v>1976</v>
      </c>
      <c r="H1898" t="s">
        <v>573</v>
      </c>
      <c r="I1898" t="str">
        <f>VLOOKUP(RawData!H1898,PadCountry[],2)</f>
        <v>United States</v>
      </c>
      <c r="J1898" t="str">
        <f>VLOOKUP(I1898,CountryGeoLoc[],3)</f>
        <v>37.09024</v>
      </c>
      <c r="K1898" t="str">
        <f>VLOOKUP(I1898,CountryGeoLoc[],4)</f>
        <v>-95.712891</v>
      </c>
    </row>
    <row r="1899" spans="1:11" x14ac:dyDescent="0.3">
      <c r="A1899" t="s">
        <v>5852</v>
      </c>
      <c r="B1899" t="s">
        <v>8</v>
      </c>
      <c r="C1899" t="s">
        <v>9</v>
      </c>
      <c r="D1899" t="s">
        <v>995</v>
      </c>
      <c r="E1899" t="s">
        <v>5853</v>
      </c>
      <c r="F1899" t="s">
        <v>5854</v>
      </c>
      <c r="G1899" s="2" t="str">
        <f t="shared" si="29"/>
        <v>1976</v>
      </c>
      <c r="H1899" t="s">
        <v>3892</v>
      </c>
      <c r="I1899" t="str">
        <f>VLOOKUP(RawData!H1899,PadCountry[],2)</f>
        <v>Russia</v>
      </c>
      <c r="J1899" t="str">
        <f>VLOOKUP(I1899,CountryGeoLoc[],3)</f>
        <v>61.52401</v>
      </c>
      <c r="K1899" t="str">
        <f>VLOOKUP(I1899,CountryGeoLoc[],4)</f>
        <v>105.318756</v>
      </c>
    </row>
    <row r="1900" spans="1:11" x14ac:dyDescent="0.3">
      <c r="A1900" t="s">
        <v>5855</v>
      </c>
      <c r="B1900" t="s">
        <v>8</v>
      </c>
      <c r="C1900" t="s">
        <v>9</v>
      </c>
      <c r="D1900" t="s">
        <v>2391</v>
      </c>
      <c r="E1900" t="s">
        <v>5856</v>
      </c>
      <c r="F1900" t="s">
        <v>5857</v>
      </c>
      <c r="G1900" s="2" t="str">
        <f t="shared" si="29"/>
        <v>1976</v>
      </c>
      <c r="H1900" t="s">
        <v>3399</v>
      </c>
      <c r="I1900" t="str">
        <f>VLOOKUP(RawData!H1900,PadCountry[],2)</f>
        <v>Russia</v>
      </c>
      <c r="J1900" t="str">
        <f>VLOOKUP(I1900,CountryGeoLoc[],3)</f>
        <v>61.52401</v>
      </c>
      <c r="K1900" t="str">
        <f>VLOOKUP(I1900,CountryGeoLoc[],4)</f>
        <v>105.318756</v>
      </c>
    </row>
    <row r="1901" spans="1:11" x14ac:dyDescent="0.3">
      <c r="A1901" t="s">
        <v>5858</v>
      </c>
      <c r="B1901" t="s">
        <v>8</v>
      </c>
      <c r="C1901" t="s">
        <v>117</v>
      </c>
      <c r="D1901" t="s">
        <v>5355</v>
      </c>
      <c r="E1901" t="s">
        <v>5859</v>
      </c>
      <c r="F1901" t="s">
        <v>5860</v>
      </c>
      <c r="G1901" s="2" t="str">
        <f t="shared" si="29"/>
        <v>1976</v>
      </c>
      <c r="H1901" t="s">
        <v>914</v>
      </c>
      <c r="I1901" t="str">
        <f>VLOOKUP(RawData!H1901,PadCountry[],2)</f>
        <v>United States</v>
      </c>
      <c r="J1901" t="str">
        <f>VLOOKUP(I1901,CountryGeoLoc[],3)</f>
        <v>37.09024</v>
      </c>
      <c r="K1901" t="str">
        <f>VLOOKUP(I1901,CountryGeoLoc[],4)</f>
        <v>-95.712891</v>
      </c>
    </row>
    <row r="1902" spans="1:11" x14ac:dyDescent="0.3">
      <c r="A1902" t="s">
        <v>5861</v>
      </c>
      <c r="B1902" t="s">
        <v>8</v>
      </c>
      <c r="C1902" t="s">
        <v>9</v>
      </c>
      <c r="D1902" t="s">
        <v>2391</v>
      </c>
      <c r="E1902" t="s">
        <v>5862</v>
      </c>
      <c r="F1902" t="s">
        <v>5863</v>
      </c>
      <c r="G1902" s="2" t="str">
        <f t="shared" si="29"/>
        <v>1976</v>
      </c>
      <c r="H1902" t="s">
        <v>2394</v>
      </c>
      <c r="I1902" t="str">
        <f>VLOOKUP(RawData!H1902,PadCountry[],2)</f>
        <v>Russia</v>
      </c>
      <c r="J1902" t="str">
        <f>VLOOKUP(I1902,CountryGeoLoc[],3)</f>
        <v>61.52401</v>
      </c>
      <c r="K1902" t="str">
        <f>VLOOKUP(I1902,CountryGeoLoc[],4)</f>
        <v>105.318756</v>
      </c>
    </row>
    <row r="1903" spans="1:11" x14ac:dyDescent="0.3">
      <c r="A1903" t="s">
        <v>5864</v>
      </c>
      <c r="B1903" t="s">
        <v>8</v>
      </c>
      <c r="C1903" t="s">
        <v>9</v>
      </c>
      <c r="D1903" t="s">
        <v>995</v>
      </c>
      <c r="E1903" t="s">
        <v>5865</v>
      </c>
      <c r="F1903" t="s">
        <v>5866</v>
      </c>
      <c r="G1903" s="2" t="str">
        <f t="shared" si="29"/>
        <v>1976</v>
      </c>
      <c r="H1903" t="s">
        <v>987</v>
      </c>
      <c r="I1903" t="str">
        <f>VLOOKUP(RawData!H1903,PadCountry[],2)</f>
        <v>Kazakhstan</v>
      </c>
      <c r="J1903" t="str">
        <f>VLOOKUP(I1903,CountryGeoLoc[],3)</f>
        <v>48.019573</v>
      </c>
      <c r="K1903" t="str">
        <f>VLOOKUP(I1903,CountryGeoLoc[],4)</f>
        <v>66.923684</v>
      </c>
    </row>
    <row r="1904" spans="1:11" x14ac:dyDescent="0.3">
      <c r="A1904" t="s">
        <v>5867</v>
      </c>
      <c r="B1904" t="s">
        <v>8</v>
      </c>
      <c r="C1904" t="s">
        <v>117</v>
      </c>
      <c r="D1904" t="s">
        <v>5030</v>
      </c>
      <c r="E1904" t="s">
        <v>5868</v>
      </c>
      <c r="F1904" t="s">
        <v>5869</v>
      </c>
      <c r="G1904" s="2" t="str">
        <f t="shared" si="29"/>
        <v>1976</v>
      </c>
      <c r="H1904" t="s">
        <v>63</v>
      </c>
      <c r="I1904" t="str">
        <f>VLOOKUP(RawData!H1904,PadCountry[],2)</f>
        <v>United States</v>
      </c>
      <c r="J1904" t="str">
        <f>VLOOKUP(I1904,CountryGeoLoc[],3)</f>
        <v>37.09024</v>
      </c>
      <c r="K1904" t="str">
        <f>VLOOKUP(I1904,CountryGeoLoc[],4)</f>
        <v>-95.712891</v>
      </c>
    </row>
    <row r="1905" spans="1:11" x14ac:dyDescent="0.3">
      <c r="A1905" t="s">
        <v>5870</v>
      </c>
      <c r="B1905" t="s">
        <v>8</v>
      </c>
      <c r="C1905" t="s">
        <v>9</v>
      </c>
      <c r="D1905" t="s">
        <v>2391</v>
      </c>
      <c r="E1905" t="s">
        <v>5871</v>
      </c>
      <c r="F1905" t="s">
        <v>5872</v>
      </c>
      <c r="G1905" s="2" t="str">
        <f t="shared" si="29"/>
        <v>1976</v>
      </c>
      <c r="H1905" t="s">
        <v>2394</v>
      </c>
      <c r="I1905" t="str">
        <f>VLOOKUP(RawData!H1905,PadCountry[],2)</f>
        <v>Russia</v>
      </c>
      <c r="J1905" t="str">
        <f>VLOOKUP(I1905,CountryGeoLoc[],3)</f>
        <v>61.52401</v>
      </c>
      <c r="K1905" t="str">
        <f>VLOOKUP(I1905,CountryGeoLoc[],4)</f>
        <v>105.318756</v>
      </c>
    </row>
    <row r="1906" spans="1:11" x14ac:dyDescent="0.3">
      <c r="A1906" t="s">
        <v>5873</v>
      </c>
      <c r="B1906" t="s">
        <v>8</v>
      </c>
      <c r="C1906" t="s">
        <v>9</v>
      </c>
      <c r="D1906" t="s">
        <v>995</v>
      </c>
      <c r="E1906" t="s">
        <v>5874</v>
      </c>
      <c r="F1906" t="s">
        <v>5875</v>
      </c>
      <c r="G1906" s="2" t="str">
        <f t="shared" si="29"/>
        <v>1976</v>
      </c>
      <c r="H1906" t="s">
        <v>3892</v>
      </c>
      <c r="I1906" t="str">
        <f>VLOOKUP(RawData!H1906,PadCountry[],2)</f>
        <v>Russia</v>
      </c>
      <c r="J1906" t="str">
        <f>VLOOKUP(I1906,CountryGeoLoc[],3)</f>
        <v>61.52401</v>
      </c>
      <c r="K1906" t="str">
        <f>VLOOKUP(I1906,CountryGeoLoc[],4)</f>
        <v>105.318756</v>
      </c>
    </row>
    <row r="1907" spans="1:11" x14ac:dyDescent="0.3">
      <c r="A1907" t="s">
        <v>5876</v>
      </c>
      <c r="B1907" t="s">
        <v>8</v>
      </c>
      <c r="C1907" t="s">
        <v>100</v>
      </c>
      <c r="D1907" t="s">
        <v>4452</v>
      </c>
      <c r="E1907" t="s">
        <v>5877</v>
      </c>
      <c r="F1907" t="s">
        <v>5878</v>
      </c>
      <c r="G1907" s="2" t="str">
        <f t="shared" si="29"/>
        <v>1976</v>
      </c>
      <c r="H1907" t="s">
        <v>1359</v>
      </c>
      <c r="I1907" t="str">
        <f>VLOOKUP(RawData!H1907,PadCountry[],2)</f>
        <v>United States</v>
      </c>
      <c r="J1907" t="str">
        <f>VLOOKUP(I1907,CountryGeoLoc[],3)</f>
        <v>37.09024</v>
      </c>
      <c r="K1907" t="str">
        <f>VLOOKUP(I1907,CountryGeoLoc[],4)</f>
        <v>-95.712891</v>
      </c>
    </row>
    <row r="1908" spans="1:11" x14ac:dyDescent="0.3">
      <c r="A1908" t="s">
        <v>5879</v>
      </c>
      <c r="B1908" t="s">
        <v>8</v>
      </c>
      <c r="C1908" t="s">
        <v>9</v>
      </c>
      <c r="D1908" t="s">
        <v>2391</v>
      </c>
      <c r="E1908" t="s">
        <v>5880</v>
      </c>
      <c r="F1908" t="s">
        <v>5881</v>
      </c>
      <c r="G1908" s="2" t="str">
        <f t="shared" si="29"/>
        <v>1976</v>
      </c>
      <c r="H1908" t="s">
        <v>3399</v>
      </c>
      <c r="I1908" t="str">
        <f>VLOOKUP(RawData!H1908,PadCountry[],2)</f>
        <v>Russia</v>
      </c>
      <c r="J1908" t="str">
        <f>VLOOKUP(I1908,CountryGeoLoc[],3)</f>
        <v>61.52401</v>
      </c>
      <c r="K1908" t="str">
        <f>VLOOKUP(I1908,CountryGeoLoc[],4)</f>
        <v>105.318756</v>
      </c>
    </row>
    <row r="1909" spans="1:11" x14ac:dyDescent="0.3">
      <c r="A1909" t="s">
        <v>5882</v>
      </c>
      <c r="B1909" t="s">
        <v>8</v>
      </c>
      <c r="C1909" t="s">
        <v>9</v>
      </c>
      <c r="D1909" t="s">
        <v>2305</v>
      </c>
      <c r="E1909" t="s">
        <v>5883</v>
      </c>
      <c r="F1909" t="s">
        <v>5884</v>
      </c>
      <c r="G1909" s="2" t="str">
        <f t="shared" si="29"/>
        <v>1976</v>
      </c>
      <c r="H1909" t="s">
        <v>1587</v>
      </c>
      <c r="I1909" t="str">
        <f>VLOOKUP(RawData!H1909,PadCountry[],2)</f>
        <v>Kazakhstan</v>
      </c>
      <c r="J1909" t="str">
        <f>VLOOKUP(I1909,CountryGeoLoc[],3)</f>
        <v>48.019573</v>
      </c>
      <c r="K1909" t="str">
        <f>VLOOKUP(I1909,CountryGeoLoc[],4)</f>
        <v>66.923684</v>
      </c>
    </row>
    <row r="1910" spans="1:11" x14ac:dyDescent="0.3">
      <c r="A1910" t="s">
        <v>5885</v>
      </c>
      <c r="B1910" t="s">
        <v>8</v>
      </c>
      <c r="C1910" t="s">
        <v>9</v>
      </c>
      <c r="D1910" t="s">
        <v>4695</v>
      </c>
      <c r="E1910" t="s">
        <v>5886</v>
      </c>
      <c r="F1910" t="s">
        <v>5887</v>
      </c>
      <c r="G1910" s="2" t="str">
        <f t="shared" si="29"/>
        <v>1976</v>
      </c>
      <c r="H1910" t="s">
        <v>3892</v>
      </c>
      <c r="I1910" t="str">
        <f>VLOOKUP(RawData!H1910,PadCountry[],2)</f>
        <v>Russia</v>
      </c>
      <c r="J1910" t="str">
        <f>VLOOKUP(I1910,CountryGeoLoc[],3)</f>
        <v>61.52401</v>
      </c>
      <c r="K1910" t="str">
        <f>VLOOKUP(I1910,CountryGeoLoc[],4)</f>
        <v>105.318756</v>
      </c>
    </row>
    <row r="1911" spans="1:11" x14ac:dyDescent="0.3">
      <c r="A1911" t="s">
        <v>5888</v>
      </c>
      <c r="B1911" t="s">
        <v>8</v>
      </c>
      <c r="C1911" t="s">
        <v>117</v>
      </c>
      <c r="D1911" t="s">
        <v>1552</v>
      </c>
      <c r="E1911" t="s">
        <v>5889</v>
      </c>
      <c r="F1911" t="s">
        <v>5890</v>
      </c>
      <c r="G1911" s="2" t="str">
        <f t="shared" si="29"/>
        <v>1976</v>
      </c>
      <c r="H1911" t="s">
        <v>1555</v>
      </c>
      <c r="I1911" t="str">
        <f>VLOOKUP(RawData!H1911,PadCountry[],2)</f>
        <v>United States</v>
      </c>
      <c r="J1911" t="str">
        <f>VLOOKUP(I1911,CountryGeoLoc[],3)</f>
        <v>37.09024</v>
      </c>
      <c r="K1911" t="str">
        <f>VLOOKUP(I1911,CountryGeoLoc[],4)</f>
        <v>-95.712891</v>
      </c>
    </row>
    <row r="1912" spans="1:11" x14ac:dyDescent="0.3">
      <c r="A1912" t="s">
        <v>5891</v>
      </c>
      <c r="B1912" t="s">
        <v>8</v>
      </c>
      <c r="C1912" t="s">
        <v>9</v>
      </c>
      <c r="D1912" t="s">
        <v>995</v>
      </c>
      <c r="E1912" t="s">
        <v>5892</v>
      </c>
      <c r="F1912" t="s">
        <v>5893</v>
      </c>
      <c r="G1912" s="2" t="str">
        <f t="shared" si="29"/>
        <v>1976</v>
      </c>
      <c r="H1912" t="s">
        <v>987</v>
      </c>
      <c r="I1912" t="str">
        <f>VLOOKUP(RawData!H1912,PadCountry[],2)</f>
        <v>Kazakhstan</v>
      </c>
      <c r="J1912" t="str">
        <f>VLOOKUP(I1912,CountryGeoLoc[],3)</f>
        <v>48.019573</v>
      </c>
      <c r="K1912" t="str">
        <f>VLOOKUP(I1912,CountryGeoLoc[],4)</f>
        <v>66.923684</v>
      </c>
    </row>
    <row r="1913" spans="1:11" x14ac:dyDescent="0.3">
      <c r="A1913" t="s">
        <v>5894</v>
      </c>
      <c r="B1913" t="s">
        <v>8</v>
      </c>
      <c r="C1913" t="s">
        <v>9</v>
      </c>
      <c r="D1913" t="s">
        <v>2391</v>
      </c>
      <c r="E1913" t="s">
        <v>5895</v>
      </c>
      <c r="F1913" t="s">
        <v>5896</v>
      </c>
      <c r="G1913" s="2" t="str">
        <f t="shared" si="29"/>
        <v>1976</v>
      </c>
      <c r="H1913" t="s">
        <v>2394</v>
      </c>
      <c r="I1913" t="str">
        <f>VLOOKUP(RawData!H1913,PadCountry[],2)</f>
        <v>Russia</v>
      </c>
      <c r="J1913" t="str">
        <f>VLOOKUP(I1913,CountryGeoLoc[],3)</f>
        <v>61.52401</v>
      </c>
      <c r="K1913" t="str">
        <f>VLOOKUP(I1913,CountryGeoLoc[],4)</f>
        <v>105.318756</v>
      </c>
    </row>
    <row r="1914" spans="1:11" x14ac:dyDescent="0.3">
      <c r="A1914" t="s">
        <v>5897</v>
      </c>
      <c r="B1914" t="s">
        <v>18</v>
      </c>
      <c r="C1914" t="s">
        <v>9</v>
      </c>
      <c r="D1914" t="s">
        <v>1670</v>
      </c>
      <c r="E1914" t="s">
        <v>5898</v>
      </c>
      <c r="F1914" t="s">
        <v>5899</v>
      </c>
      <c r="G1914" s="2" t="str">
        <f t="shared" si="29"/>
        <v>1976</v>
      </c>
      <c r="H1914" t="s">
        <v>3442</v>
      </c>
      <c r="I1914" t="str">
        <f>VLOOKUP(RawData!H1914,PadCountry[],2)</f>
        <v>Russia</v>
      </c>
      <c r="J1914" t="str">
        <f>VLOOKUP(I1914,CountryGeoLoc[],3)</f>
        <v>61.52401</v>
      </c>
      <c r="K1914" t="str">
        <f>VLOOKUP(I1914,CountryGeoLoc[],4)</f>
        <v>105.318756</v>
      </c>
    </row>
    <row r="1915" spans="1:11" x14ac:dyDescent="0.3">
      <c r="A1915" t="s">
        <v>5900</v>
      </c>
      <c r="B1915" t="s">
        <v>8</v>
      </c>
      <c r="C1915" t="s">
        <v>9</v>
      </c>
      <c r="D1915" t="s">
        <v>3313</v>
      </c>
      <c r="E1915" t="s">
        <v>5901</v>
      </c>
      <c r="F1915" t="s">
        <v>5902</v>
      </c>
      <c r="G1915" s="2" t="str">
        <f t="shared" si="29"/>
        <v>1976</v>
      </c>
      <c r="H1915" t="s">
        <v>4676</v>
      </c>
      <c r="I1915" t="str">
        <f>VLOOKUP(RawData!H1915,PadCountry[],2)</f>
        <v>Kazakhstan</v>
      </c>
      <c r="J1915" t="str">
        <f>VLOOKUP(I1915,CountryGeoLoc[],3)</f>
        <v>48.019573</v>
      </c>
      <c r="K1915" t="str">
        <f>VLOOKUP(I1915,CountryGeoLoc[],4)</f>
        <v>66.923684</v>
      </c>
    </row>
    <row r="1916" spans="1:11" x14ac:dyDescent="0.3">
      <c r="A1916" t="s">
        <v>5903</v>
      </c>
      <c r="B1916" t="s">
        <v>8</v>
      </c>
      <c r="C1916" t="s">
        <v>9</v>
      </c>
      <c r="D1916" t="s">
        <v>2191</v>
      </c>
      <c r="E1916" t="s">
        <v>5904</v>
      </c>
      <c r="F1916" t="s">
        <v>5905</v>
      </c>
      <c r="G1916" s="2" t="str">
        <f t="shared" si="29"/>
        <v>1976</v>
      </c>
      <c r="H1916" t="s">
        <v>13</v>
      </c>
      <c r="I1916" t="str">
        <f>VLOOKUP(RawData!H1916,PadCountry[],2)</f>
        <v>Kazakhstan</v>
      </c>
      <c r="J1916" t="str">
        <f>VLOOKUP(I1916,CountryGeoLoc[],3)</f>
        <v>48.019573</v>
      </c>
      <c r="K1916" t="str">
        <f>VLOOKUP(I1916,CountryGeoLoc[],4)</f>
        <v>66.923684</v>
      </c>
    </row>
    <row r="1917" spans="1:11" x14ac:dyDescent="0.3">
      <c r="A1917" t="s">
        <v>5906</v>
      </c>
      <c r="B1917" t="s">
        <v>8</v>
      </c>
      <c r="C1917" t="s">
        <v>117</v>
      </c>
      <c r="D1917" t="s">
        <v>4028</v>
      </c>
      <c r="E1917" t="s">
        <v>5907</v>
      </c>
      <c r="F1917" t="s">
        <v>5908</v>
      </c>
      <c r="G1917" s="2" t="str">
        <f t="shared" si="29"/>
        <v>1976</v>
      </c>
      <c r="H1917" t="s">
        <v>1213</v>
      </c>
      <c r="I1917" t="str">
        <f>VLOOKUP(RawData!H1917,PadCountry[],2)</f>
        <v>United States</v>
      </c>
      <c r="J1917" t="str">
        <f>VLOOKUP(I1917,CountryGeoLoc[],3)</f>
        <v>37.09024</v>
      </c>
      <c r="K1917" t="str">
        <f>VLOOKUP(I1917,CountryGeoLoc[],4)</f>
        <v>-95.712891</v>
      </c>
    </row>
    <row r="1918" spans="1:11" x14ac:dyDescent="0.3">
      <c r="A1918" t="s">
        <v>5909</v>
      </c>
      <c r="B1918" t="s">
        <v>8</v>
      </c>
      <c r="C1918" t="s">
        <v>9</v>
      </c>
      <c r="D1918" t="s">
        <v>2391</v>
      </c>
      <c r="E1918" t="s">
        <v>5910</v>
      </c>
      <c r="F1918" t="s">
        <v>5911</v>
      </c>
      <c r="G1918" s="2" t="str">
        <f t="shared" si="29"/>
        <v>1976</v>
      </c>
      <c r="H1918" t="s">
        <v>3399</v>
      </c>
      <c r="I1918" t="str">
        <f>VLOOKUP(RawData!H1918,PadCountry[],2)</f>
        <v>Russia</v>
      </c>
      <c r="J1918" t="str">
        <f>VLOOKUP(I1918,CountryGeoLoc[],3)</f>
        <v>61.52401</v>
      </c>
      <c r="K1918" t="str">
        <f>VLOOKUP(I1918,CountryGeoLoc[],4)</f>
        <v>105.318756</v>
      </c>
    </row>
    <row r="1919" spans="1:11" x14ac:dyDescent="0.3">
      <c r="A1919" t="s">
        <v>5912</v>
      </c>
      <c r="B1919" t="s">
        <v>8</v>
      </c>
      <c r="C1919" t="s">
        <v>117</v>
      </c>
      <c r="D1919" t="s">
        <v>5030</v>
      </c>
      <c r="E1919" t="s">
        <v>5913</v>
      </c>
      <c r="F1919" t="s">
        <v>5914</v>
      </c>
      <c r="G1919" s="2" t="str">
        <f t="shared" si="29"/>
        <v>1976</v>
      </c>
      <c r="H1919" t="s">
        <v>63</v>
      </c>
      <c r="I1919" t="str">
        <f>VLOOKUP(RawData!H1919,PadCountry[],2)</f>
        <v>United States</v>
      </c>
      <c r="J1919" t="str">
        <f>VLOOKUP(I1919,CountryGeoLoc[],3)</f>
        <v>37.09024</v>
      </c>
      <c r="K1919" t="str">
        <f>VLOOKUP(I1919,CountryGeoLoc[],4)</f>
        <v>-95.712891</v>
      </c>
    </row>
    <row r="1920" spans="1:11" x14ac:dyDescent="0.3">
      <c r="A1920" t="s">
        <v>5915</v>
      </c>
      <c r="B1920" t="s">
        <v>8</v>
      </c>
      <c r="C1920" t="s">
        <v>9</v>
      </c>
      <c r="D1920" t="s">
        <v>4695</v>
      </c>
      <c r="E1920" t="s">
        <v>5916</v>
      </c>
      <c r="F1920" t="s">
        <v>5917</v>
      </c>
      <c r="G1920" s="2" t="str">
        <f t="shared" si="29"/>
        <v>1976</v>
      </c>
      <c r="H1920" t="s">
        <v>3442</v>
      </c>
      <c r="I1920" t="str">
        <f>VLOOKUP(RawData!H1920,PadCountry[],2)</f>
        <v>Russia</v>
      </c>
      <c r="J1920" t="str">
        <f>VLOOKUP(I1920,CountryGeoLoc[],3)</f>
        <v>61.52401</v>
      </c>
      <c r="K1920" t="str">
        <f>VLOOKUP(I1920,CountryGeoLoc[],4)</f>
        <v>105.318756</v>
      </c>
    </row>
    <row r="1921" spans="1:11" x14ac:dyDescent="0.3">
      <c r="A1921" t="s">
        <v>5918</v>
      </c>
      <c r="B1921" t="s">
        <v>8</v>
      </c>
      <c r="C1921" t="s">
        <v>9</v>
      </c>
      <c r="D1921" t="s">
        <v>2391</v>
      </c>
      <c r="E1921" t="s">
        <v>5919</v>
      </c>
      <c r="F1921" t="s">
        <v>5920</v>
      </c>
      <c r="G1921" s="2" t="str">
        <f t="shared" si="29"/>
        <v>1976</v>
      </c>
      <c r="H1921" t="s">
        <v>3399</v>
      </c>
      <c r="I1921" t="str">
        <f>VLOOKUP(RawData!H1921,PadCountry[],2)</f>
        <v>Russia</v>
      </c>
      <c r="J1921" t="str">
        <f>VLOOKUP(I1921,CountryGeoLoc[],3)</f>
        <v>61.52401</v>
      </c>
      <c r="K1921" t="str">
        <f>VLOOKUP(I1921,CountryGeoLoc[],4)</f>
        <v>105.318756</v>
      </c>
    </row>
    <row r="1922" spans="1:11" x14ac:dyDescent="0.3">
      <c r="A1922" t="s">
        <v>5921</v>
      </c>
      <c r="B1922" t="s">
        <v>8</v>
      </c>
      <c r="C1922" t="s">
        <v>9</v>
      </c>
      <c r="D1922" t="s">
        <v>2391</v>
      </c>
      <c r="E1922" t="s">
        <v>5922</v>
      </c>
      <c r="F1922" t="s">
        <v>5923</v>
      </c>
      <c r="G1922" s="2" t="str">
        <f t="shared" si="29"/>
        <v>1976</v>
      </c>
      <c r="H1922" t="s">
        <v>3399</v>
      </c>
      <c r="I1922" t="str">
        <f>VLOOKUP(RawData!H1922,PadCountry[],2)</f>
        <v>Russia</v>
      </c>
      <c r="J1922" t="str">
        <f>VLOOKUP(I1922,CountryGeoLoc[],3)</f>
        <v>61.52401</v>
      </c>
      <c r="K1922" t="str">
        <f>VLOOKUP(I1922,CountryGeoLoc[],4)</f>
        <v>105.318756</v>
      </c>
    </row>
    <row r="1923" spans="1:11" x14ac:dyDescent="0.3">
      <c r="A1923" t="s">
        <v>5924</v>
      </c>
      <c r="B1923" t="s">
        <v>8</v>
      </c>
      <c r="C1923" t="s">
        <v>9</v>
      </c>
      <c r="D1923" t="s">
        <v>3313</v>
      </c>
      <c r="E1923" t="s">
        <v>5925</v>
      </c>
      <c r="F1923" t="s">
        <v>5926</v>
      </c>
      <c r="G1923" s="2" t="str">
        <f t="shared" ref="G1923:G1986" si="30">MID(F1923,7,4)</f>
        <v>1976</v>
      </c>
      <c r="H1923" t="s">
        <v>4676</v>
      </c>
      <c r="I1923" t="str">
        <f>VLOOKUP(RawData!H1923,PadCountry[],2)</f>
        <v>Kazakhstan</v>
      </c>
      <c r="J1923" t="str">
        <f>VLOOKUP(I1923,CountryGeoLoc[],3)</f>
        <v>48.019573</v>
      </c>
      <c r="K1923" t="str">
        <f>VLOOKUP(I1923,CountryGeoLoc[],4)</f>
        <v>66.923684</v>
      </c>
    </row>
    <row r="1924" spans="1:11" x14ac:dyDescent="0.3">
      <c r="A1924" t="s">
        <v>5927</v>
      </c>
      <c r="B1924" t="s">
        <v>8</v>
      </c>
      <c r="C1924" t="s">
        <v>9</v>
      </c>
      <c r="D1924" t="s">
        <v>4695</v>
      </c>
      <c r="E1924" t="s">
        <v>5928</v>
      </c>
      <c r="F1924" t="s">
        <v>5929</v>
      </c>
      <c r="G1924" s="2" t="str">
        <f t="shared" si="30"/>
        <v>1976</v>
      </c>
      <c r="H1924" t="s">
        <v>3892</v>
      </c>
      <c r="I1924" t="str">
        <f>VLOOKUP(RawData!H1924,PadCountry[],2)</f>
        <v>Russia</v>
      </c>
      <c r="J1924" t="str">
        <f>VLOOKUP(I1924,CountryGeoLoc[],3)</f>
        <v>61.52401</v>
      </c>
      <c r="K1924" t="str">
        <f>VLOOKUP(I1924,CountryGeoLoc[],4)</f>
        <v>105.318756</v>
      </c>
    </row>
    <row r="1925" spans="1:11" x14ac:dyDescent="0.3">
      <c r="A1925" t="s">
        <v>5930</v>
      </c>
      <c r="B1925" t="s">
        <v>8</v>
      </c>
      <c r="C1925" t="s">
        <v>117</v>
      </c>
      <c r="D1925" t="s">
        <v>4658</v>
      </c>
      <c r="E1925" t="s">
        <v>5931</v>
      </c>
      <c r="F1925" t="s">
        <v>5932</v>
      </c>
      <c r="G1925" s="2" t="str">
        <f t="shared" si="30"/>
        <v>1976</v>
      </c>
      <c r="H1925" t="s">
        <v>1623</v>
      </c>
      <c r="I1925" t="str">
        <f>VLOOKUP(RawData!H1925,PadCountry[],2)</f>
        <v>United States</v>
      </c>
      <c r="J1925" t="str">
        <f>VLOOKUP(I1925,CountryGeoLoc[],3)</f>
        <v>37.09024</v>
      </c>
      <c r="K1925" t="str">
        <f>VLOOKUP(I1925,CountryGeoLoc[],4)</f>
        <v>-95.712891</v>
      </c>
    </row>
    <row r="1926" spans="1:11" x14ac:dyDescent="0.3">
      <c r="A1926" t="s">
        <v>5933</v>
      </c>
      <c r="B1926" t="s">
        <v>8</v>
      </c>
      <c r="C1926" t="s">
        <v>9</v>
      </c>
      <c r="D1926" t="s">
        <v>1670</v>
      </c>
      <c r="E1926" t="s">
        <v>5934</v>
      </c>
      <c r="F1926" t="s">
        <v>5935</v>
      </c>
      <c r="G1926" s="2" t="str">
        <f t="shared" si="30"/>
        <v>1976</v>
      </c>
      <c r="H1926" t="s">
        <v>13</v>
      </c>
      <c r="I1926" t="str">
        <f>VLOOKUP(RawData!H1926,PadCountry[],2)</f>
        <v>Kazakhstan</v>
      </c>
      <c r="J1926" t="str">
        <f>VLOOKUP(I1926,CountryGeoLoc[],3)</f>
        <v>48.019573</v>
      </c>
      <c r="K1926" t="str">
        <f>VLOOKUP(I1926,CountryGeoLoc[],4)</f>
        <v>66.923684</v>
      </c>
    </row>
    <row r="1927" spans="1:11" x14ac:dyDescent="0.3">
      <c r="A1927" t="s">
        <v>5936</v>
      </c>
      <c r="B1927" t="s">
        <v>8</v>
      </c>
      <c r="C1927" t="s">
        <v>9</v>
      </c>
      <c r="D1927" t="s">
        <v>2391</v>
      </c>
      <c r="E1927" t="s">
        <v>5937</v>
      </c>
      <c r="F1927" t="s">
        <v>5938</v>
      </c>
      <c r="G1927" s="2" t="str">
        <f t="shared" si="30"/>
        <v>1976</v>
      </c>
      <c r="H1927" t="s">
        <v>2394</v>
      </c>
      <c r="I1927" t="str">
        <f>VLOOKUP(RawData!H1927,PadCountry[],2)</f>
        <v>Russia</v>
      </c>
      <c r="J1927" t="str">
        <f>VLOOKUP(I1927,CountryGeoLoc[],3)</f>
        <v>61.52401</v>
      </c>
      <c r="K1927" t="str">
        <f>VLOOKUP(I1927,CountryGeoLoc[],4)</f>
        <v>105.318756</v>
      </c>
    </row>
    <row r="1928" spans="1:11" x14ac:dyDescent="0.3">
      <c r="A1928" t="s">
        <v>5939</v>
      </c>
      <c r="B1928" t="s">
        <v>8</v>
      </c>
      <c r="C1928" t="s">
        <v>9</v>
      </c>
      <c r="D1928" t="s">
        <v>2391</v>
      </c>
      <c r="E1928" t="s">
        <v>5940</v>
      </c>
      <c r="F1928" t="s">
        <v>5941</v>
      </c>
      <c r="G1928" s="2" t="str">
        <f t="shared" si="30"/>
        <v>1976</v>
      </c>
      <c r="H1928" t="s">
        <v>5413</v>
      </c>
      <c r="I1928" t="str">
        <f>VLOOKUP(RawData!H1928,PadCountry[],2)</f>
        <v>Russia</v>
      </c>
      <c r="J1928" t="str">
        <f>VLOOKUP(I1928,CountryGeoLoc[],3)</f>
        <v>61.52401</v>
      </c>
      <c r="K1928" t="str">
        <f>VLOOKUP(I1928,CountryGeoLoc[],4)</f>
        <v>105.318756</v>
      </c>
    </row>
    <row r="1929" spans="1:11" x14ac:dyDescent="0.3">
      <c r="A1929" t="s">
        <v>5942</v>
      </c>
      <c r="B1929" t="s">
        <v>8</v>
      </c>
      <c r="C1929" t="s">
        <v>117</v>
      </c>
      <c r="D1929" t="s">
        <v>5247</v>
      </c>
      <c r="E1929" t="s">
        <v>5943</v>
      </c>
      <c r="F1929" t="s">
        <v>5944</v>
      </c>
      <c r="G1929" s="2" t="str">
        <f t="shared" si="30"/>
        <v>1976</v>
      </c>
      <c r="H1929" t="s">
        <v>682</v>
      </c>
      <c r="I1929" t="str">
        <f>VLOOKUP(RawData!H1929,PadCountry[],2)</f>
        <v>United States</v>
      </c>
      <c r="J1929" t="str">
        <f>VLOOKUP(I1929,CountryGeoLoc[],3)</f>
        <v>37.09024</v>
      </c>
      <c r="K1929" t="str">
        <f>VLOOKUP(I1929,CountryGeoLoc[],4)</f>
        <v>-95.712891</v>
      </c>
    </row>
    <row r="1930" spans="1:11" x14ac:dyDescent="0.3">
      <c r="A1930" t="s">
        <v>5945</v>
      </c>
      <c r="B1930" t="s">
        <v>8</v>
      </c>
      <c r="C1930" t="s">
        <v>9</v>
      </c>
      <c r="D1930" t="s">
        <v>2391</v>
      </c>
      <c r="E1930" t="s">
        <v>5946</v>
      </c>
      <c r="F1930" t="s">
        <v>5947</v>
      </c>
      <c r="G1930" s="2" t="str">
        <f t="shared" si="30"/>
        <v>1976</v>
      </c>
      <c r="H1930" t="s">
        <v>3399</v>
      </c>
      <c r="I1930" t="str">
        <f>VLOOKUP(RawData!H1930,PadCountry[],2)</f>
        <v>Russia</v>
      </c>
      <c r="J1930" t="str">
        <f>VLOOKUP(I1930,CountryGeoLoc[],3)</f>
        <v>61.52401</v>
      </c>
      <c r="K1930" t="str">
        <f>VLOOKUP(I1930,CountryGeoLoc[],4)</f>
        <v>105.318756</v>
      </c>
    </row>
    <row r="1931" spans="1:11" x14ac:dyDescent="0.3">
      <c r="A1931" t="s">
        <v>5948</v>
      </c>
      <c r="B1931" t="s">
        <v>8</v>
      </c>
      <c r="C1931" t="s">
        <v>9</v>
      </c>
      <c r="D1931" t="s">
        <v>4695</v>
      </c>
      <c r="E1931" t="s">
        <v>5949</v>
      </c>
      <c r="F1931" t="s">
        <v>5950</v>
      </c>
      <c r="G1931" s="2" t="str">
        <f t="shared" si="30"/>
        <v>1976</v>
      </c>
      <c r="H1931" t="s">
        <v>3442</v>
      </c>
      <c r="I1931" t="str">
        <f>VLOOKUP(RawData!H1931,PadCountry[],2)</f>
        <v>Russia</v>
      </c>
      <c r="J1931" t="str">
        <f>VLOOKUP(I1931,CountryGeoLoc[],3)</f>
        <v>61.52401</v>
      </c>
      <c r="K1931" t="str">
        <f>VLOOKUP(I1931,CountryGeoLoc[],4)</f>
        <v>105.318756</v>
      </c>
    </row>
    <row r="1932" spans="1:11" x14ac:dyDescent="0.3">
      <c r="A1932" t="s">
        <v>5951</v>
      </c>
      <c r="B1932" t="s">
        <v>8</v>
      </c>
      <c r="C1932" t="s">
        <v>117</v>
      </c>
      <c r="D1932" t="s">
        <v>5355</v>
      </c>
      <c r="E1932" t="s">
        <v>5952</v>
      </c>
      <c r="F1932" t="s">
        <v>5953</v>
      </c>
      <c r="G1932" s="2" t="str">
        <f t="shared" si="30"/>
        <v>1976</v>
      </c>
      <c r="H1932" t="s">
        <v>914</v>
      </c>
      <c r="I1932" t="str">
        <f>VLOOKUP(RawData!H1932,PadCountry[],2)</f>
        <v>United States</v>
      </c>
      <c r="J1932" t="str">
        <f>VLOOKUP(I1932,CountryGeoLoc[],3)</f>
        <v>37.09024</v>
      </c>
      <c r="K1932" t="str">
        <f>VLOOKUP(I1932,CountryGeoLoc[],4)</f>
        <v>-95.712891</v>
      </c>
    </row>
    <row r="1933" spans="1:11" x14ac:dyDescent="0.3">
      <c r="A1933" t="s">
        <v>5954</v>
      </c>
      <c r="B1933" t="s">
        <v>8</v>
      </c>
      <c r="C1933" t="s">
        <v>9</v>
      </c>
      <c r="D1933" t="s">
        <v>5620</v>
      </c>
      <c r="E1933" t="s">
        <v>5955</v>
      </c>
      <c r="F1933" t="s">
        <v>5956</v>
      </c>
      <c r="G1933" s="2" t="str">
        <f t="shared" si="30"/>
        <v>1976</v>
      </c>
      <c r="H1933" t="s">
        <v>1587</v>
      </c>
      <c r="I1933" t="str">
        <f>VLOOKUP(RawData!H1933,PadCountry[],2)</f>
        <v>Kazakhstan</v>
      </c>
      <c r="J1933" t="str">
        <f>VLOOKUP(I1933,CountryGeoLoc[],3)</f>
        <v>48.019573</v>
      </c>
      <c r="K1933" t="str">
        <f>VLOOKUP(I1933,CountryGeoLoc[],4)</f>
        <v>66.923684</v>
      </c>
    </row>
    <row r="1934" spans="1:11" x14ac:dyDescent="0.3">
      <c r="A1934" t="s">
        <v>5957</v>
      </c>
      <c r="B1934" t="s">
        <v>8</v>
      </c>
      <c r="C1934" t="s">
        <v>9</v>
      </c>
      <c r="D1934" t="s">
        <v>4695</v>
      </c>
      <c r="E1934" t="s">
        <v>5958</v>
      </c>
      <c r="F1934" t="s">
        <v>5959</v>
      </c>
      <c r="G1934" s="2" t="str">
        <f t="shared" si="30"/>
        <v>1976</v>
      </c>
      <c r="H1934" t="s">
        <v>3892</v>
      </c>
      <c r="I1934" t="str">
        <f>VLOOKUP(RawData!H1934,PadCountry[],2)</f>
        <v>Russia</v>
      </c>
      <c r="J1934" t="str">
        <f>VLOOKUP(I1934,CountryGeoLoc[],3)</f>
        <v>61.52401</v>
      </c>
      <c r="K1934" t="str">
        <f>VLOOKUP(I1934,CountryGeoLoc[],4)</f>
        <v>105.318756</v>
      </c>
    </row>
    <row r="1935" spans="1:11" x14ac:dyDescent="0.3">
      <c r="A1935" t="s">
        <v>5960</v>
      </c>
      <c r="B1935" t="s">
        <v>8</v>
      </c>
      <c r="C1935" t="s">
        <v>9</v>
      </c>
      <c r="D1935" t="s">
        <v>1695</v>
      </c>
      <c r="E1935" t="s">
        <v>5961</v>
      </c>
      <c r="F1935" t="s">
        <v>5962</v>
      </c>
      <c r="G1935" s="2" t="str">
        <f t="shared" si="30"/>
        <v>1976</v>
      </c>
      <c r="H1935" t="s">
        <v>2313</v>
      </c>
      <c r="I1935" t="str">
        <f>VLOOKUP(RawData!H1935,PadCountry[],2)</f>
        <v>Russia</v>
      </c>
      <c r="J1935" t="str">
        <f>VLOOKUP(I1935,CountryGeoLoc[],3)</f>
        <v>61.52401</v>
      </c>
      <c r="K1935" t="str">
        <f>VLOOKUP(I1935,CountryGeoLoc[],4)</f>
        <v>105.318756</v>
      </c>
    </row>
    <row r="1936" spans="1:11" x14ac:dyDescent="0.3">
      <c r="A1936" t="s">
        <v>5963</v>
      </c>
      <c r="B1936" t="s">
        <v>8</v>
      </c>
      <c r="C1936" t="s">
        <v>9</v>
      </c>
      <c r="D1936" t="s">
        <v>1695</v>
      </c>
      <c r="E1936" t="s">
        <v>5964</v>
      </c>
      <c r="F1936" t="s">
        <v>5965</v>
      </c>
      <c r="G1936" s="2" t="str">
        <f t="shared" si="30"/>
        <v>1976</v>
      </c>
      <c r="H1936" t="s">
        <v>2313</v>
      </c>
      <c r="I1936" t="str">
        <f>VLOOKUP(RawData!H1936,PadCountry[],2)</f>
        <v>Russia</v>
      </c>
      <c r="J1936" t="str">
        <f>VLOOKUP(I1936,CountryGeoLoc[],3)</f>
        <v>61.52401</v>
      </c>
      <c r="K1936" t="str">
        <f>VLOOKUP(I1936,CountryGeoLoc[],4)</f>
        <v>105.318756</v>
      </c>
    </row>
    <row r="1937" spans="1:11" x14ac:dyDescent="0.3">
      <c r="A1937" t="s">
        <v>5966</v>
      </c>
      <c r="B1937" t="s">
        <v>8</v>
      </c>
      <c r="C1937" t="s">
        <v>9</v>
      </c>
      <c r="D1937" t="s">
        <v>1243</v>
      </c>
      <c r="E1937" t="s">
        <v>5967</v>
      </c>
      <c r="F1937" t="s">
        <v>5968</v>
      </c>
      <c r="G1937" s="2" t="str">
        <f t="shared" si="30"/>
        <v>1976</v>
      </c>
      <c r="H1937" t="s">
        <v>3442</v>
      </c>
      <c r="I1937" t="str">
        <f>VLOOKUP(RawData!H1937,PadCountry[],2)</f>
        <v>Russia</v>
      </c>
      <c r="J1937" t="str">
        <f>VLOOKUP(I1937,CountryGeoLoc[],3)</f>
        <v>61.52401</v>
      </c>
      <c r="K1937" t="str">
        <f>VLOOKUP(I1937,CountryGeoLoc[],4)</f>
        <v>105.318756</v>
      </c>
    </row>
    <row r="1938" spans="1:11" x14ac:dyDescent="0.3">
      <c r="A1938" t="s">
        <v>5969</v>
      </c>
      <c r="B1938" t="s">
        <v>8</v>
      </c>
      <c r="C1938" t="s">
        <v>9</v>
      </c>
      <c r="D1938" t="s">
        <v>4695</v>
      </c>
      <c r="E1938" t="s">
        <v>5970</v>
      </c>
      <c r="F1938" t="s">
        <v>5971</v>
      </c>
      <c r="G1938" s="2" t="str">
        <f t="shared" si="30"/>
        <v>1976</v>
      </c>
      <c r="H1938" t="s">
        <v>987</v>
      </c>
      <c r="I1938" t="str">
        <f>VLOOKUP(RawData!H1938,PadCountry[],2)</f>
        <v>Kazakhstan</v>
      </c>
      <c r="J1938" t="str">
        <f>VLOOKUP(I1938,CountryGeoLoc[],3)</f>
        <v>48.019573</v>
      </c>
      <c r="K1938" t="str">
        <f>VLOOKUP(I1938,CountryGeoLoc[],4)</f>
        <v>66.923684</v>
      </c>
    </row>
    <row r="1939" spans="1:11" x14ac:dyDescent="0.3">
      <c r="A1939" t="s">
        <v>5972</v>
      </c>
      <c r="B1939" t="s">
        <v>8</v>
      </c>
      <c r="C1939" t="s">
        <v>3573</v>
      </c>
      <c r="D1939" t="s">
        <v>4819</v>
      </c>
      <c r="E1939" t="s">
        <v>5973</v>
      </c>
      <c r="F1939" t="s">
        <v>5974</v>
      </c>
      <c r="G1939" s="2" t="str">
        <f t="shared" si="30"/>
        <v>1976</v>
      </c>
      <c r="H1939" t="s">
        <v>4822</v>
      </c>
      <c r="I1939" t="str">
        <f>VLOOKUP(RawData!H1939,PadCountry[],2)</f>
        <v>China</v>
      </c>
      <c r="J1939" t="str">
        <f>VLOOKUP(I1939,CountryGeoLoc[],3)</f>
        <v>35.86166</v>
      </c>
      <c r="K1939" t="str">
        <f>VLOOKUP(I1939,CountryGeoLoc[],4)</f>
        <v>104.195397</v>
      </c>
    </row>
    <row r="1940" spans="1:11" x14ac:dyDescent="0.3">
      <c r="A1940" t="s">
        <v>5897</v>
      </c>
      <c r="B1940" t="s">
        <v>18</v>
      </c>
      <c r="C1940" t="s">
        <v>9</v>
      </c>
      <c r="D1940" t="s">
        <v>1670</v>
      </c>
      <c r="E1940" t="s">
        <v>5898</v>
      </c>
      <c r="F1940" t="s">
        <v>5975</v>
      </c>
      <c r="G1940" s="2" t="str">
        <f t="shared" si="30"/>
        <v>1976</v>
      </c>
      <c r="H1940" t="s">
        <v>3892</v>
      </c>
      <c r="I1940" t="str">
        <f>VLOOKUP(RawData!H1940,PadCountry[],2)</f>
        <v>Russia</v>
      </c>
      <c r="J1940" t="str">
        <f>VLOOKUP(I1940,CountryGeoLoc[],3)</f>
        <v>61.52401</v>
      </c>
      <c r="K1940" t="str">
        <f>VLOOKUP(I1940,CountryGeoLoc[],4)</f>
        <v>105.318756</v>
      </c>
    </row>
    <row r="1941" spans="1:11" x14ac:dyDescent="0.3">
      <c r="A1941" t="s">
        <v>5976</v>
      </c>
      <c r="B1941" t="s">
        <v>8</v>
      </c>
      <c r="C1941" t="s">
        <v>117</v>
      </c>
      <c r="D1941" t="s">
        <v>4452</v>
      </c>
      <c r="E1941" t="s">
        <v>5977</v>
      </c>
      <c r="F1941" t="s">
        <v>5978</v>
      </c>
      <c r="G1941" s="2" t="str">
        <f t="shared" si="30"/>
        <v>1976</v>
      </c>
      <c r="H1941" t="s">
        <v>573</v>
      </c>
      <c r="I1941" t="str">
        <f>VLOOKUP(RawData!H1941,PadCountry[],2)</f>
        <v>United States</v>
      </c>
      <c r="J1941" t="str">
        <f>VLOOKUP(I1941,CountryGeoLoc[],3)</f>
        <v>37.09024</v>
      </c>
      <c r="K1941" t="str">
        <f>VLOOKUP(I1941,CountryGeoLoc[],4)</f>
        <v>-95.712891</v>
      </c>
    </row>
    <row r="1942" spans="1:11" x14ac:dyDescent="0.3">
      <c r="A1942" t="s">
        <v>5979</v>
      </c>
      <c r="B1942" t="s">
        <v>8</v>
      </c>
      <c r="C1942" t="s">
        <v>9</v>
      </c>
      <c r="D1942" t="s">
        <v>4695</v>
      </c>
      <c r="E1942" t="s">
        <v>5980</v>
      </c>
      <c r="F1942" t="s">
        <v>5981</v>
      </c>
      <c r="G1942" s="2" t="str">
        <f t="shared" si="30"/>
        <v>1976</v>
      </c>
      <c r="H1942" t="s">
        <v>3442</v>
      </c>
      <c r="I1942" t="str">
        <f>VLOOKUP(RawData!H1942,PadCountry[],2)</f>
        <v>Russia</v>
      </c>
      <c r="J1942" t="str">
        <f>VLOOKUP(I1942,CountryGeoLoc[],3)</f>
        <v>61.52401</v>
      </c>
      <c r="K1942" t="str">
        <f>VLOOKUP(I1942,CountryGeoLoc[],4)</f>
        <v>105.318756</v>
      </c>
    </row>
    <row r="1943" spans="1:11" x14ac:dyDescent="0.3">
      <c r="A1943" t="s">
        <v>5982</v>
      </c>
      <c r="B1943" t="s">
        <v>8</v>
      </c>
      <c r="C1943" t="s">
        <v>117</v>
      </c>
      <c r="D1943" t="s">
        <v>5983</v>
      </c>
      <c r="E1943" t="s">
        <v>5984</v>
      </c>
      <c r="F1943" t="s">
        <v>5985</v>
      </c>
      <c r="G1943" s="2" t="str">
        <f t="shared" si="30"/>
        <v>1976</v>
      </c>
      <c r="H1943" t="s">
        <v>1379</v>
      </c>
      <c r="I1943" t="str">
        <f>VLOOKUP(RawData!H1943,PadCountry[],2)</f>
        <v>United States</v>
      </c>
      <c r="J1943" t="str">
        <f>VLOOKUP(I1943,CountryGeoLoc[],3)</f>
        <v>37.09024</v>
      </c>
      <c r="K1943" t="str">
        <f>VLOOKUP(I1943,CountryGeoLoc[],4)</f>
        <v>-95.712891</v>
      </c>
    </row>
    <row r="1944" spans="1:11" x14ac:dyDescent="0.3">
      <c r="A1944" t="s">
        <v>5986</v>
      </c>
      <c r="B1944" t="s">
        <v>8</v>
      </c>
      <c r="C1944" t="s">
        <v>9</v>
      </c>
      <c r="D1944" t="s">
        <v>5012</v>
      </c>
      <c r="E1944" t="s">
        <v>5987</v>
      </c>
      <c r="F1944" t="s">
        <v>5988</v>
      </c>
      <c r="G1944" s="2" t="str">
        <f t="shared" si="30"/>
        <v>1976</v>
      </c>
      <c r="H1944" t="s">
        <v>2641</v>
      </c>
      <c r="I1944" t="str">
        <f>VLOOKUP(RawData!H1944,PadCountry[],2)</f>
        <v>Kazakhstan</v>
      </c>
      <c r="J1944" t="str">
        <f>VLOOKUP(I1944,CountryGeoLoc[],3)</f>
        <v>48.019573</v>
      </c>
      <c r="K1944" t="str">
        <f>VLOOKUP(I1944,CountryGeoLoc[],4)</f>
        <v>66.923684</v>
      </c>
    </row>
    <row r="1945" spans="1:11" x14ac:dyDescent="0.3">
      <c r="A1945" t="s">
        <v>5989</v>
      </c>
      <c r="B1945" t="s">
        <v>8</v>
      </c>
      <c r="C1945" t="s">
        <v>9</v>
      </c>
      <c r="D1945" t="s">
        <v>4695</v>
      </c>
      <c r="E1945" t="s">
        <v>5990</v>
      </c>
      <c r="F1945" t="s">
        <v>5991</v>
      </c>
      <c r="G1945" s="2" t="str">
        <f t="shared" si="30"/>
        <v>1976</v>
      </c>
      <c r="H1945" t="s">
        <v>13</v>
      </c>
      <c r="I1945" t="str">
        <f>VLOOKUP(RawData!H1945,PadCountry[],2)</f>
        <v>Kazakhstan</v>
      </c>
      <c r="J1945" t="str">
        <f>VLOOKUP(I1945,CountryGeoLoc[],3)</f>
        <v>48.019573</v>
      </c>
      <c r="K1945" t="str">
        <f>VLOOKUP(I1945,CountryGeoLoc[],4)</f>
        <v>66.923684</v>
      </c>
    </row>
    <row r="1946" spans="1:11" x14ac:dyDescent="0.3">
      <c r="A1946" t="s">
        <v>5992</v>
      </c>
      <c r="B1946" t="s">
        <v>8</v>
      </c>
      <c r="C1946" t="s">
        <v>117</v>
      </c>
      <c r="D1946" t="s">
        <v>4083</v>
      </c>
      <c r="E1946" t="s">
        <v>5993</v>
      </c>
      <c r="F1946" t="s">
        <v>5994</v>
      </c>
      <c r="G1946" s="2" t="str">
        <f t="shared" si="30"/>
        <v>1976</v>
      </c>
      <c r="H1946" t="s">
        <v>914</v>
      </c>
      <c r="I1946" t="str">
        <f>VLOOKUP(RawData!H1946,PadCountry[],2)</f>
        <v>United States</v>
      </c>
      <c r="J1946" t="str">
        <f>VLOOKUP(I1946,CountryGeoLoc[],3)</f>
        <v>37.09024</v>
      </c>
      <c r="K1946" t="str">
        <f>VLOOKUP(I1946,CountryGeoLoc[],4)</f>
        <v>-95.712891</v>
      </c>
    </row>
    <row r="1947" spans="1:11" x14ac:dyDescent="0.3">
      <c r="A1947" t="s">
        <v>5995</v>
      </c>
      <c r="B1947" t="s">
        <v>8</v>
      </c>
      <c r="C1947" t="s">
        <v>9</v>
      </c>
      <c r="D1947" t="s">
        <v>4695</v>
      </c>
      <c r="E1947" t="s">
        <v>5996</v>
      </c>
      <c r="F1947" t="s">
        <v>5997</v>
      </c>
      <c r="G1947" s="2" t="str">
        <f t="shared" si="30"/>
        <v>1976</v>
      </c>
      <c r="H1947" t="s">
        <v>3892</v>
      </c>
      <c r="I1947" t="str">
        <f>VLOOKUP(RawData!H1947,PadCountry[],2)</f>
        <v>Russia</v>
      </c>
      <c r="J1947" t="str">
        <f>VLOOKUP(I1947,CountryGeoLoc[],3)</f>
        <v>61.52401</v>
      </c>
      <c r="K1947" t="str">
        <f>VLOOKUP(I1947,CountryGeoLoc[],4)</f>
        <v>105.318756</v>
      </c>
    </row>
    <row r="1948" spans="1:11" x14ac:dyDescent="0.3">
      <c r="A1948" t="s">
        <v>5998</v>
      </c>
      <c r="B1948" t="s">
        <v>8</v>
      </c>
      <c r="C1948" t="s">
        <v>9</v>
      </c>
      <c r="D1948" t="s">
        <v>4695</v>
      </c>
      <c r="E1948" t="s">
        <v>5999</v>
      </c>
      <c r="F1948" t="s">
        <v>6000</v>
      </c>
      <c r="G1948" s="2" t="str">
        <f t="shared" si="30"/>
        <v>1976</v>
      </c>
      <c r="H1948" t="s">
        <v>987</v>
      </c>
      <c r="I1948" t="str">
        <f>VLOOKUP(RawData!H1948,PadCountry[],2)</f>
        <v>Kazakhstan</v>
      </c>
      <c r="J1948" t="str">
        <f>VLOOKUP(I1948,CountryGeoLoc[],3)</f>
        <v>48.019573</v>
      </c>
      <c r="K1948" t="str">
        <f>VLOOKUP(I1948,CountryGeoLoc[],4)</f>
        <v>66.923684</v>
      </c>
    </row>
    <row r="1949" spans="1:11" x14ac:dyDescent="0.3">
      <c r="A1949" t="s">
        <v>6001</v>
      </c>
      <c r="B1949" t="s">
        <v>8</v>
      </c>
      <c r="C1949" t="s">
        <v>9</v>
      </c>
      <c r="D1949" t="s">
        <v>4695</v>
      </c>
      <c r="E1949" t="s">
        <v>6002</v>
      </c>
      <c r="F1949" t="s">
        <v>6003</v>
      </c>
      <c r="G1949" s="2" t="str">
        <f t="shared" si="30"/>
        <v>1976</v>
      </c>
      <c r="H1949" t="s">
        <v>3892</v>
      </c>
      <c r="I1949" t="str">
        <f>VLOOKUP(RawData!H1949,PadCountry[],2)</f>
        <v>Russia</v>
      </c>
      <c r="J1949" t="str">
        <f>VLOOKUP(I1949,CountryGeoLoc[],3)</f>
        <v>61.52401</v>
      </c>
      <c r="K1949" t="str">
        <f>VLOOKUP(I1949,CountryGeoLoc[],4)</f>
        <v>105.318756</v>
      </c>
    </row>
    <row r="1950" spans="1:11" x14ac:dyDescent="0.3">
      <c r="A1950" t="s">
        <v>6004</v>
      </c>
      <c r="B1950" t="s">
        <v>8</v>
      </c>
      <c r="C1950" t="s">
        <v>9</v>
      </c>
      <c r="D1950" t="s">
        <v>2391</v>
      </c>
      <c r="E1950" t="s">
        <v>6005</v>
      </c>
      <c r="F1950" t="s">
        <v>6006</v>
      </c>
      <c r="G1950" s="2" t="str">
        <f t="shared" si="30"/>
        <v>1976</v>
      </c>
      <c r="H1950" t="s">
        <v>2394</v>
      </c>
      <c r="I1950" t="str">
        <f>VLOOKUP(RawData!H1950,PadCountry[],2)</f>
        <v>Russia</v>
      </c>
      <c r="J1950" t="str">
        <f>VLOOKUP(I1950,CountryGeoLoc[],3)</f>
        <v>61.52401</v>
      </c>
      <c r="K1950" t="str">
        <f>VLOOKUP(I1950,CountryGeoLoc[],4)</f>
        <v>105.318756</v>
      </c>
    </row>
    <row r="1951" spans="1:11" x14ac:dyDescent="0.3">
      <c r="A1951" t="s">
        <v>6007</v>
      </c>
      <c r="B1951" t="s">
        <v>18</v>
      </c>
      <c r="C1951" t="s">
        <v>9</v>
      </c>
      <c r="D1951" t="s">
        <v>4695</v>
      </c>
      <c r="E1951" t="s">
        <v>6008</v>
      </c>
      <c r="F1951" t="s">
        <v>6009</v>
      </c>
      <c r="G1951" s="2" t="str">
        <f t="shared" si="30"/>
        <v>1976</v>
      </c>
      <c r="H1951" t="s">
        <v>3442</v>
      </c>
      <c r="I1951" t="str">
        <f>VLOOKUP(RawData!H1951,PadCountry[],2)</f>
        <v>Russia</v>
      </c>
      <c r="J1951" t="str">
        <f>VLOOKUP(I1951,CountryGeoLoc[],3)</f>
        <v>61.52401</v>
      </c>
      <c r="K1951" t="str">
        <f>VLOOKUP(I1951,CountryGeoLoc[],4)</f>
        <v>105.318756</v>
      </c>
    </row>
    <row r="1952" spans="1:11" x14ac:dyDescent="0.3">
      <c r="A1952" t="s">
        <v>6010</v>
      </c>
      <c r="B1952" t="s">
        <v>8</v>
      </c>
      <c r="C1952" t="s">
        <v>9</v>
      </c>
      <c r="D1952" t="s">
        <v>4695</v>
      </c>
      <c r="E1952" t="s">
        <v>6011</v>
      </c>
      <c r="F1952" t="s">
        <v>6012</v>
      </c>
      <c r="G1952" s="2" t="str">
        <f t="shared" si="30"/>
        <v>1976</v>
      </c>
      <c r="H1952" t="s">
        <v>987</v>
      </c>
      <c r="I1952" t="str">
        <f>VLOOKUP(RawData!H1952,PadCountry[],2)</f>
        <v>Kazakhstan</v>
      </c>
      <c r="J1952" t="str">
        <f>VLOOKUP(I1952,CountryGeoLoc[],3)</f>
        <v>48.019573</v>
      </c>
      <c r="K1952" t="str">
        <f>VLOOKUP(I1952,CountryGeoLoc[],4)</f>
        <v>66.923684</v>
      </c>
    </row>
    <row r="1953" spans="1:11" x14ac:dyDescent="0.3">
      <c r="A1953" t="s">
        <v>6013</v>
      </c>
      <c r="B1953" t="s">
        <v>8</v>
      </c>
      <c r="C1953" t="s">
        <v>9</v>
      </c>
      <c r="D1953" t="s">
        <v>2191</v>
      </c>
      <c r="E1953" t="s">
        <v>6014</v>
      </c>
      <c r="F1953" t="s">
        <v>6015</v>
      </c>
      <c r="G1953" s="2" t="str">
        <f t="shared" si="30"/>
        <v>1976</v>
      </c>
      <c r="H1953" t="s">
        <v>13</v>
      </c>
      <c r="I1953" t="str">
        <f>VLOOKUP(RawData!H1953,PadCountry[],2)</f>
        <v>Kazakhstan</v>
      </c>
      <c r="J1953" t="str">
        <f>VLOOKUP(I1953,CountryGeoLoc[],3)</f>
        <v>48.019573</v>
      </c>
      <c r="K1953" t="str">
        <f>VLOOKUP(I1953,CountryGeoLoc[],4)</f>
        <v>66.923684</v>
      </c>
    </row>
    <row r="1954" spans="1:11" x14ac:dyDescent="0.3">
      <c r="A1954" t="s">
        <v>6016</v>
      </c>
      <c r="B1954" t="s">
        <v>8</v>
      </c>
      <c r="C1954" t="s">
        <v>117</v>
      </c>
      <c r="D1954" t="s">
        <v>5030</v>
      </c>
      <c r="E1954" t="s">
        <v>6017</v>
      </c>
      <c r="F1954" t="s">
        <v>6018</v>
      </c>
      <c r="G1954" s="2" t="str">
        <f t="shared" si="30"/>
        <v>1976</v>
      </c>
      <c r="H1954" t="s">
        <v>63</v>
      </c>
      <c r="I1954" t="str">
        <f>VLOOKUP(RawData!H1954,PadCountry[],2)</f>
        <v>United States</v>
      </c>
      <c r="J1954" t="str">
        <f>VLOOKUP(I1954,CountryGeoLoc[],3)</f>
        <v>37.09024</v>
      </c>
      <c r="K1954" t="str">
        <f>VLOOKUP(I1954,CountryGeoLoc[],4)</f>
        <v>-95.712891</v>
      </c>
    </row>
    <row r="1955" spans="1:11" x14ac:dyDescent="0.3">
      <c r="A1955" t="s">
        <v>6019</v>
      </c>
      <c r="B1955" t="s">
        <v>8</v>
      </c>
      <c r="C1955" t="s">
        <v>9</v>
      </c>
      <c r="D1955" t="s">
        <v>1243</v>
      </c>
      <c r="E1955" t="s">
        <v>6020</v>
      </c>
      <c r="F1955" t="s">
        <v>6021</v>
      </c>
      <c r="G1955" s="2" t="str">
        <f t="shared" si="30"/>
        <v>1976</v>
      </c>
      <c r="H1955" t="s">
        <v>3892</v>
      </c>
      <c r="I1955" t="str">
        <f>VLOOKUP(RawData!H1955,PadCountry[],2)</f>
        <v>Russia</v>
      </c>
      <c r="J1955" t="str">
        <f>VLOOKUP(I1955,CountryGeoLoc[],3)</f>
        <v>61.52401</v>
      </c>
      <c r="K1955" t="str">
        <f>VLOOKUP(I1955,CountryGeoLoc[],4)</f>
        <v>105.318756</v>
      </c>
    </row>
    <row r="1956" spans="1:11" x14ac:dyDescent="0.3">
      <c r="A1956" t="s">
        <v>6022</v>
      </c>
      <c r="B1956" t="s">
        <v>8</v>
      </c>
      <c r="C1956" t="s">
        <v>9</v>
      </c>
      <c r="D1956" t="s">
        <v>3313</v>
      </c>
      <c r="E1956" t="s">
        <v>6023</v>
      </c>
      <c r="F1956" t="s">
        <v>6024</v>
      </c>
      <c r="G1956" s="2" t="str">
        <f t="shared" si="30"/>
        <v>1976</v>
      </c>
      <c r="H1956" t="s">
        <v>4676</v>
      </c>
      <c r="I1956" t="str">
        <f>VLOOKUP(RawData!H1956,PadCountry[],2)</f>
        <v>Kazakhstan</v>
      </c>
      <c r="J1956" t="str">
        <f>VLOOKUP(I1956,CountryGeoLoc[],3)</f>
        <v>48.019573</v>
      </c>
      <c r="K1956" t="str">
        <f>VLOOKUP(I1956,CountryGeoLoc[],4)</f>
        <v>66.923684</v>
      </c>
    </row>
    <row r="1957" spans="1:11" x14ac:dyDescent="0.3">
      <c r="A1957" t="s">
        <v>6025</v>
      </c>
      <c r="B1957" t="s">
        <v>8</v>
      </c>
      <c r="C1957" t="s">
        <v>9</v>
      </c>
      <c r="D1957" t="s">
        <v>3313</v>
      </c>
      <c r="E1957" t="s">
        <v>6026</v>
      </c>
      <c r="F1957" t="s">
        <v>6027</v>
      </c>
      <c r="G1957" s="2" t="str">
        <f t="shared" si="30"/>
        <v>1976</v>
      </c>
      <c r="H1957" t="s">
        <v>4676</v>
      </c>
      <c r="I1957" t="str">
        <f>VLOOKUP(RawData!H1957,PadCountry[],2)</f>
        <v>Kazakhstan</v>
      </c>
      <c r="J1957" t="str">
        <f>VLOOKUP(I1957,CountryGeoLoc[],3)</f>
        <v>48.019573</v>
      </c>
      <c r="K1957" t="str">
        <f>VLOOKUP(I1957,CountryGeoLoc[],4)</f>
        <v>66.923684</v>
      </c>
    </row>
    <row r="1958" spans="1:11" x14ac:dyDescent="0.3">
      <c r="A1958" t="s">
        <v>6028</v>
      </c>
      <c r="B1958" t="s">
        <v>8</v>
      </c>
      <c r="C1958" t="s">
        <v>9</v>
      </c>
      <c r="D1958" t="s">
        <v>1670</v>
      </c>
      <c r="E1958" t="s">
        <v>6029</v>
      </c>
      <c r="F1958" t="s">
        <v>6030</v>
      </c>
      <c r="G1958" s="2" t="str">
        <f t="shared" si="30"/>
        <v>1976</v>
      </c>
      <c r="H1958" t="s">
        <v>3442</v>
      </c>
      <c r="I1958" t="str">
        <f>VLOOKUP(RawData!H1958,PadCountry[],2)</f>
        <v>Russia</v>
      </c>
      <c r="J1958" t="str">
        <f>VLOOKUP(I1958,CountryGeoLoc[],3)</f>
        <v>61.52401</v>
      </c>
      <c r="K1958" t="str">
        <f>VLOOKUP(I1958,CountryGeoLoc[],4)</f>
        <v>105.318756</v>
      </c>
    </row>
    <row r="1959" spans="1:11" x14ac:dyDescent="0.3">
      <c r="A1959" t="s">
        <v>6031</v>
      </c>
      <c r="B1959" t="s">
        <v>8</v>
      </c>
      <c r="C1959" t="s">
        <v>9</v>
      </c>
      <c r="D1959" t="s">
        <v>4695</v>
      </c>
      <c r="E1959" t="s">
        <v>6032</v>
      </c>
      <c r="F1959" t="s">
        <v>6033</v>
      </c>
      <c r="G1959" s="2" t="str">
        <f t="shared" si="30"/>
        <v>1976</v>
      </c>
      <c r="H1959" t="s">
        <v>3442</v>
      </c>
      <c r="I1959" t="str">
        <f>VLOOKUP(RawData!H1959,PadCountry[],2)</f>
        <v>Russia</v>
      </c>
      <c r="J1959" t="str">
        <f>VLOOKUP(I1959,CountryGeoLoc[],3)</f>
        <v>61.52401</v>
      </c>
      <c r="K1959" t="str">
        <f>VLOOKUP(I1959,CountryGeoLoc[],4)</f>
        <v>105.318756</v>
      </c>
    </row>
    <row r="1960" spans="1:11" x14ac:dyDescent="0.3">
      <c r="A1960" t="s">
        <v>6034</v>
      </c>
      <c r="B1960" t="s">
        <v>8</v>
      </c>
      <c r="C1960" t="s">
        <v>9</v>
      </c>
      <c r="D1960" t="s">
        <v>5012</v>
      </c>
      <c r="E1960" t="s">
        <v>6035</v>
      </c>
      <c r="F1960" t="s">
        <v>6036</v>
      </c>
      <c r="G1960" s="2" t="str">
        <f t="shared" si="30"/>
        <v>1976</v>
      </c>
      <c r="H1960" t="s">
        <v>2641</v>
      </c>
      <c r="I1960" t="str">
        <f>VLOOKUP(RawData!H1960,PadCountry[],2)</f>
        <v>Kazakhstan</v>
      </c>
      <c r="J1960" t="str">
        <f>VLOOKUP(I1960,CountryGeoLoc[],3)</f>
        <v>48.019573</v>
      </c>
      <c r="K1960" t="str">
        <f>VLOOKUP(I1960,CountryGeoLoc[],4)</f>
        <v>66.923684</v>
      </c>
    </row>
    <row r="1961" spans="1:11" x14ac:dyDescent="0.3">
      <c r="A1961" t="s">
        <v>6037</v>
      </c>
      <c r="B1961" t="s">
        <v>8</v>
      </c>
      <c r="C1961" t="s">
        <v>9</v>
      </c>
      <c r="D1961" t="s">
        <v>2391</v>
      </c>
      <c r="E1961" t="s">
        <v>6038</v>
      </c>
      <c r="F1961" t="s">
        <v>6039</v>
      </c>
      <c r="G1961" s="2" t="str">
        <f t="shared" si="30"/>
        <v>1976</v>
      </c>
      <c r="H1961" t="s">
        <v>2394</v>
      </c>
      <c r="I1961" t="str">
        <f>VLOOKUP(RawData!H1961,PadCountry[],2)</f>
        <v>Russia</v>
      </c>
      <c r="J1961" t="str">
        <f>VLOOKUP(I1961,CountryGeoLoc[],3)</f>
        <v>61.52401</v>
      </c>
      <c r="K1961" t="str">
        <f>VLOOKUP(I1961,CountryGeoLoc[],4)</f>
        <v>105.318756</v>
      </c>
    </row>
    <row r="1962" spans="1:11" x14ac:dyDescent="0.3">
      <c r="A1962" t="s">
        <v>6040</v>
      </c>
      <c r="B1962" t="s">
        <v>8</v>
      </c>
      <c r="C1962" t="s">
        <v>9</v>
      </c>
      <c r="D1962" t="s">
        <v>4695</v>
      </c>
      <c r="E1962" t="s">
        <v>6041</v>
      </c>
      <c r="F1962" t="s">
        <v>6042</v>
      </c>
      <c r="G1962" s="2" t="str">
        <f t="shared" si="30"/>
        <v>1976</v>
      </c>
      <c r="H1962" t="s">
        <v>3442</v>
      </c>
      <c r="I1962" t="str">
        <f>VLOOKUP(RawData!H1962,PadCountry[],2)</f>
        <v>Russia</v>
      </c>
      <c r="J1962" t="str">
        <f>VLOOKUP(I1962,CountryGeoLoc[],3)</f>
        <v>61.52401</v>
      </c>
      <c r="K1962" t="str">
        <f>VLOOKUP(I1962,CountryGeoLoc[],4)</f>
        <v>105.318756</v>
      </c>
    </row>
    <row r="1963" spans="1:11" x14ac:dyDescent="0.3">
      <c r="A1963" t="s">
        <v>6043</v>
      </c>
      <c r="B1963" t="s">
        <v>18</v>
      </c>
      <c r="C1963" t="s">
        <v>3573</v>
      </c>
      <c r="D1963" t="s">
        <v>4819</v>
      </c>
      <c r="E1963" t="s">
        <v>6044</v>
      </c>
      <c r="F1963" t="s">
        <v>6045</v>
      </c>
      <c r="G1963" s="2" t="str">
        <f t="shared" si="30"/>
        <v>1976</v>
      </c>
      <c r="H1963" t="s">
        <v>4822</v>
      </c>
      <c r="I1963" t="str">
        <f>VLOOKUP(RawData!H1963,PadCountry[],2)</f>
        <v>China</v>
      </c>
      <c r="J1963" t="str">
        <f>VLOOKUP(I1963,CountryGeoLoc[],3)</f>
        <v>35.86166</v>
      </c>
      <c r="K1963" t="str">
        <f>VLOOKUP(I1963,CountryGeoLoc[],4)</f>
        <v>104.195397</v>
      </c>
    </row>
    <row r="1964" spans="1:11" x14ac:dyDescent="0.3">
      <c r="A1964" t="s">
        <v>6046</v>
      </c>
      <c r="B1964" t="s">
        <v>8</v>
      </c>
      <c r="C1964" t="s">
        <v>9</v>
      </c>
      <c r="D1964" t="s">
        <v>4695</v>
      </c>
      <c r="E1964" t="s">
        <v>6047</v>
      </c>
      <c r="F1964" t="s">
        <v>6048</v>
      </c>
      <c r="G1964" s="2" t="str">
        <f t="shared" si="30"/>
        <v>1976</v>
      </c>
      <c r="H1964" t="s">
        <v>987</v>
      </c>
      <c r="I1964" t="str">
        <f>VLOOKUP(RawData!H1964,PadCountry[],2)</f>
        <v>Kazakhstan</v>
      </c>
      <c r="J1964" t="str">
        <f>VLOOKUP(I1964,CountryGeoLoc[],3)</f>
        <v>48.019573</v>
      </c>
      <c r="K1964" t="str">
        <f>VLOOKUP(I1964,CountryGeoLoc[],4)</f>
        <v>66.923684</v>
      </c>
    </row>
    <row r="1965" spans="1:11" x14ac:dyDescent="0.3">
      <c r="A1965" t="s">
        <v>6049</v>
      </c>
      <c r="B1965" t="s">
        <v>8</v>
      </c>
      <c r="C1965" t="s">
        <v>9</v>
      </c>
      <c r="D1965" t="s">
        <v>4695</v>
      </c>
      <c r="E1965" t="s">
        <v>6050</v>
      </c>
      <c r="F1965" t="s">
        <v>6051</v>
      </c>
      <c r="G1965" s="2" t="str">
        <f t="shared" si="30"/>
        <v>1976</v>
      </c>
      <c r="H1965" t="s">
        <v>3442</v>
      </c>
      <c r="I1965" t="str">
        <f>VLOOKUP(RawData!H1965,PadCountry[],2)</f>
        <v>Russia</v>
      </c>
      <c r="J1965" t="str">
        <f>VLOOKUP(I1965,CountryGeoLoc[],3)</f>
        <v>61.52401</v>
      </c>
      <c r="K1965" t="str">
        <f>VLOOKUP(I1965,CountryGeoLoc[],4)</f>
        <v>105.318756</v>
      </c>
    </row>
    <row r="1966" spans="1:11" x14ac:dyDescent="0.3">
      <c r="A1966" t="s">
        <v>6052</v>
      </c>
      <c r="B1966" t="s">
        <v>8</v>
      </c>
      <c r="C1966" t="s">
        <v>9</v>
      </c>
      <c r="D1966" t="s">
        <v>1670</v>
      </c>
      <c r="E1966" t="s">
        <v>6053</v>
      </c>
      <c r="F1966" t="s">
        <v>6054</v>
      </c>
      <c r="G1966" s="2" t="str">
        <f t="shared" si="30"/>
        <v>1976</v>
      </c>
      <c r="H1966" t="s">
        <v>987</v>
      </c>
      <c r="I1966" t="str">
        <f>VLOOKUP(RawData!H1966,PadCountry[],2)</f>
        <v>Kazakhstan</v>
      </c>
      <c r="J1966" t="str">
        <f>VLOOKUP(I1966,CountryGeoLoc[],3)</f>
        <v>48.019573</v>
      </c>
      <c r="K1966" t="str">
        <f>VLOOKUP(I1966,CountryGeoLoc[],4)</f>
        <v>66.923684</v>
      </c>
    </row>
    <row r="1967" spans="1:11" x14ac:dyDescent="0.3">
      <c r="A1967" t="s">
        <v>6055</v>
      </c>
      <c r="B1967" t="s">
        <v>8</v>
      </c>
      <c r="C1967" t="s">
        <v>9</v>
      </c>
      <c r="D1967" t="s">
        <v>3313</v>
      </c>
      <c r="E1967" t="s">
        <v>6056</v>
      </c>
      <c r="F1967" t="s">
        <v>6057</v>
      </c>
      <c r="G1967" s="2" t="str">
        <f t="shared" si="30"/>
        <v>1976</v>
      </c>
      <c r="H1967" t="s">
        <v>4676</v>
      </c>
      <c r="I1967" t="str">
        <f>VLOOKUP(RawData!H1967,PadCountry[],2)</f>
        <v>Kazakhstan</v>
      </c>
      <c r="J1967" t="str">
        <f>VLOOKUP(I1967,CountryGeoLoc[],3)</f>
        <v>48.019573</v>
      </c>
      <c r="K1967" t="str">
        <f>VLOOKUP(I1967,CountryGeoLoc[],4)</f>
        <v>66.923684</v>
      </c>
    </row>
    <row r="1968" spans="1:11" x14ac:dyDescent="0.3">
      <c r="A1968" t="s">
        <v>6058</v>
      </c>
      <c r="B1968" t="s">
        <v>8</v>
      </c>
      <c r="C1968" t="s">
        <v>9</v>
      </c>
      <c r="D1968" t="s">
        <v>4695</v>
      </c>
      <c r="E1968" t="s">
        <v>357</v>
      </c>
      <c r="F1968" t="s">
        <v>6059</v>
      </c>
      <c r="G1968" s="2" t="str">
        <f t="shared" si="30"/>
        <v>1976</v>
      </c>
      <c r="H1968" t="s">
        <v>13</v>
      </c>
      <c r="I1968" t="str">
        <f>VLOOKUP(RawData!H1968,PadCountry[],2)</f>
        <v>Kazakhstan</v>
      </c>
      <c r="J1968" t="str">
        <f>VLOOKUP(I1968,CountryGeoLoc[],3)</f>
        <v>48.019573</v>
      </c>
      <c r="K1968" t="str">
        <f>VLOOKUP(I1968,CountryGeoLoc[],4)</f>
        <v>66.923684</v>
      </c>
    </row>
    <row r="1969" spans="1:11" x14ac:dyDescent="0.3">
      <c r="A1969" t="s">
        <v>6060</v>
      </c>
      <c r="B1969" t="s">
        <v>8</v>
      </c>
      <c r="C1969" t="s">
        <v>9</v>
      </c>
      <c r="D1969" t="s">
        <v>2391</v>
      </c>
      <c r="E1969" t="s">
        <v>6061</v>
      </c>
      <c r="F1969" t="s">
        <v>6062</v>
      </c>
      <c r="G1969" s="2" t="str">
        <f t="shared" si="30"/>
        <v>1976</v>
      </c>
      <c r="H1969" t="s">
        <v>2394</v>
      </c>
      <c r="I1969" t="str">
        <f>VLOOKUP(RawData!H1969,PadCountry[],2)</f>
        <v>Russia</v>
      </c>
      <c r="J1969" t="str">
        <f>VLOOKUP(I1969,CountryGeoLoc[],3)</f>
        <v>61.52401</v>
      </c>
      <c r="K1969" t="str">
        <f>VLOOKUP(I1969,CountryGeoLoc[],4)</f>
        <v>105.318756</v>
      </c>
    </row>
    <row r="1970" spans="1:11" x14ac:dyDescent="0.3">
      <c r="A1970" t="s">
        <v>6063</v>
      </c>
      <c r="B1970" t="s">
        <v>8</v>
      </c>
      <c r="C1970" t="s">
        <v>9</v>
      </c>
      <c r="D1970" t="s">
        <v>1670</v>
      </c>
      <c r="E1970" t="s">
        <v>6064</v>
      </c>
      <c r="F1970" t="s">
        <v>6065</v>
      </c>
      <c r="G1970" s="2" t="str">
        <f t="shared" si="30"/>
        <v>1976</v>
      </c>
      <c r="H1970" t="s">
        <v>3442</v>
      </c>
      <c r="I1970" t="str">
        <f>VLOOKUP(RawData!H1970,PadCountry[],2)</f>
        <v>Russia</v>
      </c>
      <c r="J1970" t="str">
        <f>VLOOKUP(I1970,CountryGeoLoc[],3)</f>
        <v>61.52401</v>
      </c>
      <c r="K1970" t="str">
        <f>VLOOKUP(I1970,CountryGeoLoc[],4)</f>
        <v>105.318756</v>
      </c>
    </row>
    <row r="1971" spans="1:11" x14ac:dyDescent="0.3">
      <c r="A1971" t="s">
        <v>6066</v>
      </c>
      <c r="B1971" t="s">
        <v>8</v>
      </c>
      <c r="C1971" t="s">
        <v>3573</v>
      </c>
      <c r="D1971" t="s">
        <v>5243</v>
      </c>
      <c r="E1971" t="s">
        <v>6067</v>
      </c>
      <c r="F1971" t="s">
        <v>6068</v>
      </c>
      <c r="G1971" s="2" t="str">
        <f t="shared" si="30"/>
        <v>1976</v>
      </c>
      <c r="H1971" t="s">
        <v>4822</v>
      </c>
      <c r="I1971" t="str">
        <f>VLOOKUP(RawData!H1971,PadCountry[],2)</f>
        <v>China</v>
      </c>
      <c r="J1971" t="str">
        <f>VLOOKUP(I1971,CountryGeoLoc[],3)</f>
        <v>35.86166</v>
      </c>
      <c r="K1971" t="str">
        <f>VLOOKUP(I1971,CountryGeoLoc[],4)</f>
        <v>104.195397</v>
      </c>
    </row>
    <row r="1972" spans="1:11" x14ac:dyDescent="0.3">
      <c r="A1972" t="s">
        <v>6069</v>
      </c>
      <c r="B1972" t="s">
        <v>8</v>
      </c>
      <c r="C1972" t="s">
        <v>9</v>
      </c>
      <c r="D1972" t="s">
        <v>2391</v>
      </c>
      <c r="E1972" t="s">
        <v>6070</v>
      </c>
      <c r="F1972" t="s">
        <v>6071</v>
      </c>
      <c r="G1972" s="2" t="str">
        <f t="shared" si="30"/>
        <v>1976</v>
      </c>
      <c r="H1972" t="s">
        <v>3399</v>
      </c>
      <c r="I1972" t="str">
        <f>VLOOKUP(RawData!H1972,PadCountry[],2)</f>
        <v>Russia</v>
      </c>
      <c r="J1972" t="str">
        <f>VLOOKUP(I1972,CountryGeoLoc[],3)</f>
        <v>61.52401</v>
      </c>
      <c r="K1972" t="str">
        <f>VLOOKUP(I1972,CountryGeoLoc[],4)</f>
        <v>105.318756</v>
      </c>
    </row>
    <row r="1973" spans="1:11" x14ac:dyDescent="0.3">
      <c r="A1973" t="s">
        <v>6072</v>
      </c>
      <c r="B1973" t="s">
        <v>8</v>
      </c>
      <c r="C1973" t="s">
        <v>9</v>
      </c>
      <c r="D1973" t="s">
        <v>4695</v>
      </c>
      <c r="E1973" t="s">
        <v>6073</v>
      </c>
      <c r="F1973" t="s">
        <v>6074</v>
      </c>
      <c r="G1973" s="2" t="str">
        <f t="shared" si="30"/>
        <v>1976</v>
      </c>
      <c r="H1973" t="s">
        <v>3442</v>
      </c>
      <c r="I1973" t="str">
        <f>VLOOKUP(RawData!H1973,PadCountry[],2)</f>
        <v>Russia</v>
      </c>
      <c r="J1973" t="str">
        <f>VLOOKUP(I1973,CountryGeoLoc[],3)</f>
        <v>61.52401</v>
      </c>
      <c r="K1973" t="str">
        <f>VLOOKUP(I1973,CountryGeoLoc[],4)</f>
        <v>105.318756</v>
      </c>
    </row>
    <row r="1974" spans="1:11" x14ac:dyDescent="0.3">
      <c r="A1974" t="s">
        <v>6075</v>
      </c>
      <c r="B1974" t="s">
        <v>8</v>
      </c>
      <c r="C1974" t="s">
        <v>9</v>
      </c>
      <c r="D1974" t="s">
        <v>2391</v>
      </c>
      <c r="E1974" t="s">
        <v>6076</v>
      </c>
      <c r="F1974" t="s">
        <v>6077</v>
      </c>
      <c r="G1974" s="2" t="str">
        <f t="shared" si="30"/>
        <v>1976</v>
      </c>
      <c r="H1974" t="s">
        <v>2394</v>
      </c>
      <c r="I1974" t="str">
        <f>VLOOKUP(RawData!H1974,PadCountry[],2)</f>
        <v>Russia</v>
      </c>
      <c r="J1974" t="str">
        <f>VLOOKUP(I1974,CountryGeoLoc[],3)</f>
        <v>61.52401</v>
      </c>
      <c r="K1974" t="str">
        <f>VLOOKUP(I1974,CountryGeoLoc[],4)</f>
        <v>105.318756</v>
      </c>
    </row>
    <row r="1975" spans="1:11" x14ac:dyDescent="0.3">
      <c r="A1975" t="s">
        <v>6078</v>
      </c>
      <c r="B1975" t="s">
        <v>8</v>
      </c>
      <c r="C1975" t="s">
        <v>9</v>
      </c>
      <c r="D1975" t="s">
        <v>2305</v>
      </c>
      <c r="E1975" t="s">
        <v>6079</v>
      </c>
      <c r="F1975" t="s">
        <v>6080</v>
      </c>
      <c r="G1975" s="2" t="str">
        <f t="shared" si="30"/>
        <v>1976</v>
      </c>
      <c r="H1975" t="s">
        <v>2641</v>
      </c>
      <c r="I1975" t="str">
        <f>VLOOKUP(RawData!H1975,PadCountry[],2)</f>
        <v>Kazakhstan</v>
      </c>
      <c r="J1975" t="str">
        <f>VLOOKUP(I1975,CountryGeoLoc[],3)</f>
        <v>48.019573</v>
      </c>
      <c r="K1975" t="str">
        <f>VLOOKUP(I1975,CountryGeoLoc[],4)</f>
        <v>66.923684</v>
      </c>
    </row>
    <row r="1976" spans="1:11" x14ac:dyDescent="0.3">
      <c r="A1976" t="s">
        <v>6081</v>
      </c>
      <c r="B1976" t="s">
        <v>8</v>
      </c>
      <c r="C1976" t="s">
        <v>9</v>
      </c>
      <c r="D1976" t="s">
        <v>2391</v>
      </c>
      <c r="E1976" t="s">
        <v>6082</v>
      </c>
      <c r="F1976" t="s">
        <v>6083</v>
      </c>
      <c r="G1976" s="2" t="str">
        <f t="shared" si="30"/>
        <v>1976</v>
      </c>
      <c r="H1976" t="s">
        <v>3399</v>
      </c>
      <c r="I1976" t="str">
        <f>VLOOKUP(RawData!H1976,PadCountry[],2)</f>
        <v>Russia</v>
      </c>
      <c r="J1976" t="str">
        <f>VLOOKUP(I1976,CountryGeoLoc[],3)</f>
        <v>61.52401</v>
      </c>
      <c r="K1976" t="str">
        <f>VLOOKUP(I1976,CountryGeoLoc[],4)</f>
        <v>105.318756</v>
      </c>
    </row>
    <row r="1977" spans="1:11" x14ac:dyDescent="0.3">
      <c r="A1977" t="s">
        <v>6084</v>
      </c>
      <c r="B1977" t="s">
        <v>8</v>
      </c>
      <c r="C1977" t="s">
        <v>9</v>
      </c>
      <c r="D1977" t="s">
        <v>4695</v>
      </c>
      <c r="E1977" t="s">
        <v>6085</v>
      </c>
      <c r="F1977" t="s">
        <v>6086</v>
      </c>
      <c r="G1977" s="2" t="str">
        <f t="shared" si="30"/>
        <v>1976</v>
      </c>
      <c r="H1977" t="s">
        <v>987</v>
      </c>
      <c r="I1977" t="str">
        <f>VLOOKUP(RawData!H1977,PadCountry[],2)</f>
        <v>Kazakhstan</v>
      </c>
      <c r="J1977" t="str">
        <f>VLOOKUP(I1977,CountryGeoLoc[],3)</f>
        <v>48.019573</v>
      </c>
      <c r="K1977" t="str">
        <f>VLOOKUP(I1977,CountryGeoLoc[],4)</f>
        <v>66.923684</v>
      </c>
    </row>
    <row r="1978" spans="1:11" x14ac:dyDescent="0.3">
      <c r="A1978" t="s">
        <v>6087</v>
      </c>
      <c r="B1978" t="s">
        <v>8</v>
      </c>
      <c r="C1978" t="s">
        <v>9</v>
      </c>
      <c r="D1978" t="s">
        <v>2391</v>
      </c>
      <c r="E1978" t="s">
        <v>6088</v>
      </c>
      <c r="F1978" t="s">
        <v>6089</v>
      </c>
      <c r="G1978" s="2" t="str">
        <f t="shared" si="30"/>
        <v>1976</v>
      </c>
      <c r="H1978" t="s">
        <v>2394</v>
      </c>
      <c r="I1978" t="str">
        <f>VLOOKUP(RawData!H1978,PadCountry[],2)</f>
        <v>Russia</v>
      </c>
      <c r="J1978" t="str">
        <f>VLOOKUP(I1978,CountryGeoLoc[],3)</f>
        <v>61.52401</v>
      </c>
      <c r="K1978" t="str">
        <f>VLOOKUP(I1978,CountryGeoLoc[],4)</f>
        <v>105.318756</v>
      </c>
    </row>
    <row r="1979" spans="1:11" x14ac:dyDescent="0.3">
      <c r="A1979" t="s">
        <v>6090</v>
      </c>
      <c r="B1979" t="s">
        <v>8</v>
      </c>
      <c r="C1979" t="s">
        <v>117</v>
      </c>
      <c r="D1979" t="s">
        <v>4028</v>
      </c>
      <c r="E1979" t="s">
        <v>6091</v>
      </c>
      <c r="F1979" t="s">
        <v>6092</v>
      </c>
      <c r="G1979" s="2" t="str">
        <f t="shared" si="30"/>
        <v>1976</v>
      </c>
      <c r="H1979" t="s">
        <v>1213</v>
      </c>
      <c r="I1979" t="str">
        <f>VLOOKUP(RawData!H1979,PadCountry[],2)</f>
        <v>United States</v>
      </c>
      <c r="J1979" t="str">
        <f>VLOOKUP(I1979,CountryGeoLoc[],3)</f>
        <v>37.09024</v>
      </c>
      <c r="K1979" t="str">
        <f>VLOOKUP(I1979,CountryGeoLoc[],4)</f>
        <v>-95.712891</v>
      </c>
    </row>
    <row r="1980" spans="1:11" x14ac:dyDescent="0.3">
      <c r="A1980" t="s">
        <v>6093</v>
      </c>
      <c r="B1980" t="s">
        <v>8</v>
      </c>
      <c r="C1980" t="s">
        <v>9</v>
      </c>
      <c r="D1980" t="s">
        <v>3313</v>
      </c>
      <c r="E1980" t="s">
        <v>6094</v>
      </c>
      <c r="F1980" t="s">
        <v>6095</v>
      </c>
      <c r="G1980" s="2" t="str">
        <f t="shared" si="30"/>
        <v>1976</v>
      </c>
      <c r="H1980" t="s">
        <v>4676</v>
      </c>
      <c r="I1980" t="str">
        <f>VLOOKUP(RawData!H1980,PadCountry[],2)</f>
        <v>Kazakhstan</v>
      </c>
      <c r="J1980" t="str">
        <f>VLOOKUP(I1980,CountryGeoLoc[],3)</f>
        <v>48.019573</v>
      </c>
      <c r="K1980" t="str">
        <f>VLOOKUP(I1980,CountryGeoLoc[],4)</f>
        <v>66.923684</v>
      </c>
    </row>
    <row r="1981" spans="1:11" x14ac:dyDescent="0.3">
      <c r="A1981" t="s">
        <v>6096</v>
      </c>
      <c r="B1981" t="s">
        <v>8</v>
      </c>
      <c r="C1981" t="s">
        <v>9</v>
      </c>
      <c r="D1981" t="s">
        <v>1670</v>
      </c>
      <c r="E1981" t="s">
        <v>6097</v>
      </c>
      <c r="F1981" t="s">
        <v>6098</v>
      </c>
      <c r="G1981" s="2" t="str">
        <f t="shared" si="30"/>
        <v>1976</v>
      </c>
      <c r="H1981" t="s">
        <v>3442</v>
      </c>
      <c r="I1981" t="str">
        <f>VLOOKUP(RawData!H1981,PadCountry[],2)</f>
        <v>Russia</v>
      </c>
      <c r="J1981" t="str">
        <f>VLOOKUP(I1981,CountryGeoLoc[],3)</f>
        <v>61.52401</v>
      </c>
      <c r="K1981" t="str">
        <f>VLOOKUP(I1981,CountryGeoLoc[],4)</f>
        <v>105.318756</v>
      </c>
    </row>
    <row r="1982" spans="1:11" x14ac:dyDescent="0.3">
      <c r="A1982" t="s">
        <v>6099</v>
      </c>
      <c r="B1982" t="s">
        <v>8</v>
      </c>
      <c r="C1982" t="s">
        <v>9</v>
      </c>
      <c r="D1982" t="s">
        <v>2391</v>
      </c>
      <c r="E1982" t="s">
        <v>6100</v>
      </c>
      <c r="F1982" t="s">
        <v>6101</v>
      </c>
      <c r="G1982" s="2" t="str">
        <f t="shared" si="30"/>
        <v>1976</v>
      </c>
      <c r="H1982" t="s">
        <v>3399</v>
      </c>
      <c r="I1982" t="str">
        <f>VLOOKUP(RawData!H1982,PadCountry[],2)</f>
        <v>Russia</v>
      </c>
      <c r="J1982" t="str">
        <f>VLOOKUP(I1982,CountryGeoLoc[],3)</f>
        <v>61.52401</v>
      </c>
      <c r="K1982" t="str">
        <f>VLOOKUP(I1982,CountryGeoLoc[],4)</f>
        <v>105.318756</v>
      </c>
    </row>
    <row r="1983" spans="1:11" x14ac:dyDescent="0.3">
      <c r="A1983" t="s">
        <v>6102</v>
      </c>
      <c r="B1983" t="s">
        <v>8</v>
      </c>
      <c r="C1983" t="s">
        <v>9</v>
      </c>
      <c r="D1983" t="s">
        <v>4695</v>
      </c>
      <c r="E1983" t="s">
        <v>6103</v>
      </c>
      <c r="F1983" t="s">
        <v>6104</v>
      </c>
      <c r="G1983" s="2" t="str">
        <f t="shared" si="30"/>
        <v>1977</v>
      </c>
      <c r="H1983" t="s">
        <v>987</v>
      </c>
      <c r="I1983" t="str">
        <f>VLOOKUP(RawData!H1983,PadCountry[],2)</f>
        <v>Kazakhstan</v>
      </c>
      <c r="J1983" t="str">
        <f>VLOOKUP(I1983,CountryGeoLoc[],3)</f>
        <v>48.019573</v>
      </c>
      <c r="K1983" t="str">
        <f>VLOOKUP(I1983,CountryGeoLoc[],4)</f>
        <v>66.923684</v>
      </c>
    </row>
    <row r="1984" spans="1:11" x14ac:dyDescent="0.3">
      <c r="A1984" t="s">
        <v>6105</v>
      </c>
      <c r="B1984" t="s">
        <v>8</v>
      </c>
      <c r="C1984" t="s">
        <v>9</v>
      </c>
      <c r="D1984" t="s">
        <v>1243</v>
      </c>
      <c r="E1984" t="s">
        <v>6106</v>
      </c>
      <c r="F1984" t="s">
        <v>6107</v>
      </c>
      <c r="G1984" s="2" t="str">
        <f t="shared" si="30"/>
        <v>1977</v>
      </c>
      <c r="H1984" t="s">
        <v>3892</v>
      </c>
      <c r="I1984" t="str">
        <f>VLOOKUP(RawData!H1984,PadCountry[],2)</f>
        <v>Russia</v>
      </c>
      <c r="J1984" t="str">
        <f>VLOOKUP(I1984,CountryGeoLoc[],3)</f>
        <v>61.52401</v>
      </c>
      <c r="K1984" t="str">
        <f>VLOOKUP(I1984,CountryGeoLoc[],4)</f>
        <v>105.318756</v>
      </c>
    </row>
    <row r="1985" spans="1:11" x14ac:dyDescent="0.3">
      <c r="A1985" t="s">
        <v>6108</v>
      </c>
      <c r="B1985" t="s">
        <v>8</v>
      </c>
      <c r="C1985" t="s">
        <v>9</v>
      </c>
      <c r="D1985" t="s">
        <v>4695</v>
      </c>
      <c r="E1985" t="s">
        <v>6109</v>
      </c>
      <c r="F1985" t="s">
        <v>6110</v>
      </c>
      <c r="G1985" s="2" t="str">
        <f t="shared" si="30"/>
        <v>1977</v>
      </c>
      <c r="H1985" t="s">
        <v>987</v>
      </c>
      <c r="I1985" t="str">
        <f>VLOOKUP(RawData!H1985,PadCountry[],2)</f>
        <v>Kazakhstan</v>
      </c>
      <c r="J1985" t="str">
        <f>VLOOKUP(I1985,CountryGeoLoc[],3)</f>
        <v>48.019573</v>
      </c>
      <c r="K1985" t="str">
        <f>VLOOKUP(I1985,CountryGeoLoc[],4)</f>
        <v>66.923684</v>
      </c>
    </row>
    <row r="1986" spans="1:11" x14ac:dyDescent="0.3">
      <c r="A1986" t="s">
        <v>6111</v>
      </c>
      <c r="B1986" t="s">
        <v>8</v>
      </c>
      <c r="C1986" t="s">
        <v>9</v>
      </c>
      <c r="D1986" t="s">
        <v>2391</v>
      </c>
      <c r="E1986" t="s">
        <v>6112</v>
      </c>
      <c r="F1986" t="s">
        <v>6113</v>
      </c>
      <c r="G1986" s="2" t="str">
        <f t="shared" si="30"/>
        <v>1977</v>
      </c>
      <c r="H1986" t="s">
        <v>3399</v>
      </c>
      <c r="I1986" t="str">
        <f>VLOOKUP(RawData!H1986,PadCountry[],2)</f>
        <v>Russia</v>
      </c>
      <c r="J1986" t="str">
        <f>VLOOKUP(I1986,CountryGeoLoc[],3)</f>
        <v>61.52401</v>
      </c>
      <c r="K1986" t="str">
        <f>VLOOKUP(I1986,CountryGeoLoc[],4)</f>
        <v>105.318756</v>
      </c>
    </row>
    <row r="1987" spans="1:11" x14ac:dyDescent="0.3">
      <c r="A1987" t="s">
        <v>6114</v>
      </c>
      <c r="B1987" t="s">
        <v>8</v>
      </c>
      <c r="C1987" t="s">
        <v>117</v>
      </c>
      <c r="D1987" t="s">
        <v>5030</v>
      </c>
      <c r="E1987" t="s">
        <v>6115</v>
      </c>
      <c r="F1987" t="s">
        <v>6116</v>
      </c>
      <c r="G1987" s="2" t="str">
        <f t="shared" ref="G1987:G2050" si="31">MID(F1987,7,4)</f>
        <v>1977</v>
      </c>
      <c r="H1987" t="s">
        <v>63</v>
      </c>
      <c r="I1987" t="str">
        <f>VLOOKUP(RawData!H1987,PadCountry[],2)</f>
        <v>United States</v>
      </c>
      <c r="J1987" t="str">
        <f>VLOOKUP(I1987,CountryGeoLoc[],3)</f>
        <v>37.09024</v>
      </c>
      <c r="K1987" t="str">
        <f>VLOOKUP(I1987,CountryGeoLoc[],4)</f>
        <v>-95.712891</v>
      </c>
    </row>
    <row r="1988" spans="1:11" x14ac:dyDescent="0.3">
      <c r="A1988" t="s">
        <v>6117</v>
      </c>
      <c r="B1988" t="s">
        <v>8</v>
      </c>
      <c r="C1988" t="s">
        <v>9</v>
      </c>
      <c r="D1988" t="s">
        <v>2391</v>
      </c>
      <c r="E1988" t="s">
        <v>6118</v>
      </c>
      <c r="F1988" t="s">
        <v>6119</v>
      </c>
      <c r="G1988" s="2" t="str">
        <f t="shared" si="31"/>
        <v>1977</v>
      </c>
      <c r="H1988" t="s">
        <v>2394</v>
      </c>
      <c r="I1988" t="str">
        <f>VLOOKUP(RawData!H1988,PadCountry[],2)</f>
        <v>Russia</v>
      </c>
      <c r="J1988" t="str">
        <f>VLOOKUP(I1988,CountryGeoLoc[],3)</f>
        <v>61.52401</v>
      </c>
      <c r="K1988" t="str">
        <f>VLOOKUP(I1988,CountryGeoLoc[],4)</f>
        <v>105.318756</v>
      </c>
    </row>
    <row r="1989" spans="1:11" x14ac:dyDescent="0.3">
      <c r="A1989" t="s">
        <v>6120</v>
      </c>
      <c r="B1989" t="s">
        <v>8</v>
      </c>
      <c r="C1989" t="s">
        <v>117</v>
      </c>
      <c r="D1989" t="s">
        <v>1552</v>
      </c>
      <c r="E1989" t="s">
        <v>6121</v>
      </c>
      <c r="F1989" t="s">
        <v>6122</v>
      </c>
      <c r="G1989" s="2" t="str">
        <f t="shared" si="31"/>
        <v>1977</v>
      </c>
      <c r="H1989" t="s">
        <v>1555</v>
      </c>
      <c r="I1989" t="str">
        <f>VLOOKUP(RawData!H1989,PadCountry[],2)</f>
        <v>United States</v>
      </c>
      <c r="J1989" t="str">
        <f>VLOOKUP(I1989,CountryGeoLoc[],3)</f>
        <v>37.09024</v>
      </c>
      <c r="K1989" t="str">
        <f>VLOOKUP(I1989,CountryGeoLoc[],4)</f>
        <v>-95.712891</v>
      </c>
    </row>
    <row r="1990" spans="1:11" x14ac:dyDescent="0.3">
      <c r="A1990" t="s">
        <v>6123</v>
      </c>
      <c r="B1990" t="s">
        <v>8</v>
      </c>
      <c r="C1990" t="s">
        <v>9</v>
      </c>
      <c r="D1990" t="s">
        <v>4695</v>
      </c>
      <c r="E1990" t="s">
        <v>6124</v>
      </c>
      <c r="F1990" t="s">
        <v>6125</v>
      </c>
      <c r="G1990" s="2" t="str">
        <f t="shared" si="31"/>
        <v>1977</v>
      </c>
      <c r="H1990" t="s">
        <v>13</v>
      </c>
      <c r="I1990" t="str">
        <f>VLOOKUP(RawData!H1990,PadCountry[],2)</f>
        <v>Kazakhstan</v>
      </c>
      <c r="J1990" t="str">
        <f>VLOOKUP(I1990,CountryGeoLoc[],3)</f>
        <v>48.019573</v>
      </c>
      <c r="K1990" t="str">
        <f>VLOOKUP(I1990,CountryGeoLoc[],4)</f>
        <v>66.923684</v>
      </c>
    </row>
    <row r="1991" spans="1:11" x14ac:dyDescent="0.3">
      <c r="A1991" t="s">
        <v>6126</v>
      </c>
      <c r="B1991" t="s">
        <v>8</v>
      </c>
      <c r="C1991" t="s">
        <v>9</v>
      </c>
      <c r="D1991" t="s">
        <v>4695</v>
      </c>
      <c r="E1991" t="s">
        <v>6127</v>
      </c>
      <c r="F1991" t="s">
        <v>6128</v>
      </c>
      <c r="G1991" s="2" t="str">
        <f t="shared" si="31"/>
        <v>1977</v>
      </c>
      <c r="H1991" t="s">
        <v>3892</v>
      </c>
      <c r="I1991" t="str">
        <f>VLOOKUP(RawData!H1991,PadCountry[],2)</f>
        <v>Russia</v>
      </c>
      <c r="J1991" t="str">
        <f>VLOOKUP(I1991,CountryGeoLoc[],3)</f>
        <v>61.52401</v>
      </c>
      <c r="K1991" t="str">
        <f>VLOOKUP(I1991,CountryGeoLoc[],4)</f>
        <v>105.318756</v>
      </c>
    </row>
    <row r="1992" spans="1:11" x14ac:dyDescent="0.3">
      <c r="A1992" t="s">
        <v>6129</v>
      </c>
      <c r="B1992" t="s">
        <v>8</v>
      </c>
      <c r="C1992" t="s">
        <v>9</v>
      </c>
      <c r="D1992" t="s">
        <v>1670</v>
      </c>
      <c r="E1992" t="s">
        <v>6130</v>
      </c>
      <c r="F1992" t="s">
        <v>6131</v>
      </c>
      <c r="G1992" s="2" t="str">
        <f t="shared" si="31"/>
        <v>1977</v>
      </c>
      <c r="H1992" t="s">
        <v>3442</v>
      </c>
      <c r="I1992" t="str">
        <f>VLOOKUP(RawData!H1992,PadCountry[],2)</f>
        <v>Russia</v>
      </c>
      <c r="J1992" t="str">
        <f>VLOOKUP(I1992,CountryGeoLoc[],3)</f>
        <v>61.52401</v>
      </c>
      <c r="K1992" t="str">
        <f>VLOOKUP(I1992,CountryGeoLoc[],4)</f>
        <v>105.318756</v>
      </c>
    </row>
    <row r="1993" spans="1:11" x14ac:dyDescent="0.3">
      <c r="A1993" t="s">
        <v>6132</v>
      </c>
      <c r="B1993" t="s">
        <v>8</v>
      </c>
      <c r="C1993" t="s">
        <v>9</v>
      </c>
      <c r="D1993" t="s">
        <v>2391</v>
      </c>
      <c r="E1993" t="s">
        <v>6133</v>
      </c>
      <c r="F1993" t="s">
        <v>6134</v>
      </c>
      <c r="G1993" s="2" t="str">
        <f t="shared" si="31"/>
        <v>1977</v>
      </c>
      <c r="H1993" t="s">
        <v>2394</v>
      </c>
      <c r="I1993" t="str">
        <f>VLOOKUP(RawData!H1993,PadCountry[],2)</f>
        <v>Russia</v>
      </c>
      <c r="J1993" t="str">
        <f>VLOOKUP(I1993,CountryGeoLoc[],3)</f>
        <v>61.52401</v>
      </c>
      <c r="K1993" t="str">
        <f>VLOOKUP(I1993,CountryGeoLoc[],4)</f>
        <v>105.318756</v>
      </c>
    </row>
    <row r="1994" spans="1:11" x14ac:dyDescent="0.3">
      <c r="A1994" t="s">
        <v>6135</v>
      </c>
      <c r="B1994" t="s">
        <v>8</v>
      </c>
      <c r="C1994" t="s">
        <v>2118</v>
      </c>
      <c r="D1994" t="s">
        <v>6136</v>
      </c>
      <c r="E1994" t="s">
        <v>6137</v>
      </c>
      <c r="F1994" t="s">
        <v>6138</v>
      </c>
      <c r="G1994" s="2" t="str">
        <f t="shared" si="31"/>
        <v>1977</v>
      </c>
      <c r="H1994" t="s">
        <v>3722</v>
      </c>
      <c r="I1994" t="str">
        <f>VLOOKUP(RawData!H1994,PadCountry[],2)</f>
        <v>Japan</v>
      </c>
      <c r="J1994" t="str">
        <f>VLOOKUP(I1994,CountryGeoLoc[],3)</f>
        <v>36.204824</v>
      </c>
      <c r="K1994" t="str">
        <f>VLOOKUP(I1994,CountryGeoLoc[],4)</f>
        <v>138.252924</v>
      </c>
    </row>
    <row r="1995" spans="1:11" x14ac:dyDescent="0.3">
      <c r="A1995" t="s">
        <v>6139</v>
      </c>
      <c r="B1995" t="s">
        <v>8</v>
      </c>
      <c r="C1995" t="s">
        <v>9</v>
      </c>
      <c r="D1995" t="s">
        <v>2391</v>
      </c>
      <c r="E1995" t="s">
        <v>6140</v>
      </c>
      <c r="F1995" t="s">
        <v>6141</v>
      </c>
      <c r="G1995" s="2" t="str">
        <f t="shared" si="31"/>
        <v>1977</v>
      </c>
      <c r="H1995" t="s">
        <v>3399</v>
      </c>
      <c r="I1995" t="str">
        <f>VLOOKUP(RawData!H1995,PadCountry[],2)</f>
        <v>Russia</v>
      </c>
      <c r="J1995" t="str">
        <f>VLOOKUP(I1995,CountryGeoLoc[],3)</f>
        <v>61.52401</v>
      </c>
      <c r="K1995" t="str">
        <f>VLOOKUP(I1995,CountryGeoLoc[],4)</f>
        <v>105.318756</v>
      </c>
    </row>
    <row r="1996" spans="1:11" x14ac:dyDescent="0.3">
      <c r="A1996" t="s">
        <v>6142</v>
      </c>
      <c r="B1996" t="s">
        <v>18</v>
      </c>
      <c r="C1996" t="s">
        <v>9</v>
      </c>
      <c r="D1996" t="s">
        <v>4695</v>
      </c>
      <c r="E1996" t="s">
        <v>6143</v>
      </c>
      <c r="F1996" t="s">
        <v>6144</v>
      </c>
      <c r="G1996" s="2" t="str">
        <f t="shared" si="31"/>
        <v>1977</v>
      </c>
      <c r="H1996" t="s">
        <v>987</v>
      </c>
      <c r="I1996" t="str">
        <f>VLOOKUP(RawData!H1996,PadCountry[],2)</f>
        <v>Kazakhstan</v>
      </c>
      <c r="J1996" t="str">
        <f>VLOOKUP(I1996,CountryGeoLoc[],3)</f>
        <v>48.019573</v>
      </c>
      <c r="K1996" t="str">
        <f>VLOOKUP(I1996,CountryGeoLoc[],4)</f>
        <v>66.923684</v>
      </c>
    </row>
    <row r="1997" spans="1:11" x14ac:dyDescent="0.3">
      <c r="A1997" t="s">
        <v>6145</v>
      </c>
      <c r="B1997" t="s">
        <v>8</v>
      </c>
      <c r="C1997" t="s">
        <v>5564</v>
      </c>
      <c r="D1997" t="s">
        <v>5565</v>
      </c>
      <c r="E1997" t="s">
        <v>6146</v>
      </c>
      <c r="F1997" t="s">
        <v>6147</v>
      </c>
      <c r="G1997" s="2" t="str">
        <f t="shared" si="31"/>
        <v>1977</v>
      </c>
      <c r="H1997" t="s">
        <v>5568</v>
      </c>
      <c r="I1997" t="str">
        <f>VLOOKUP(RawData!H1997,PadCountry[],2)</f>
        <v>Japan</v>
      </c>
      <c r="J1997" t="str">
        <f>VLOOKUP(I1997,CountryGeoLoc[],3)</f>
        <v>36.204824</v>
      </c>
      <c r="K1997" t="str">
        <f>VLOOKUP(I1997,CountryGeoLoc[],4)</f>
        <v>138.252924</v>
      </c>
    </row>
    <row r="1998" spans="1:11" x14ac:dyDescent="0.3">
      <c r="A1998" t="s">
        <v>6148</v>
      </c>
      <c r="B1998" t="s">
        <v>8</v>
      </c>
      <c r="C1998" t="s">
        <v>9</v>
      </c>
      <c r="D1998" t="s">
        <v>1243</v>
      </c>
      <c r="E1998" t="s">
        <v>6149</v>
      </c>
      <c r="F1998" t="s">
        <v>6150</v>
      </c>
      <c r="G1998" s="2" t="str">
        <f t="shared" si="31"/>
        <v>1977</v>
      </c>
      <c r="H1998" t="s">
        <v>3442</v>
      </c>
      <c r="I1998" t="str">
        <f>VLOOKUP(RawData!H1998,PadCountry[],2)</f>
        <v>Russia</v>
      </c>
      <c r="J1998" t="str">
        <f>VLOOKUP(I1998,CountryGeoLoc[],3)</f>
        <v>61.52401</v>
      </c>
      <c r="K1998" t="str">
        <f>VLOOKUP(I1998,CountryGeoLoc[],4)</f>
        <v>105.318756</v>
      </c>
    </row>
    <row r="1999" spans="1:11" x14ac:dyDescent="0.3">
      <c r="A1999" t="s">
        <v>6151</v>
      </c>
      <c r="B1999" t="s">
        <v>8</v>
      </c>
      <c r="C1999" t="s">
        <v>9</v>
      </c>
      <c r="D1999" t="s">
        <v>4695</v>
      </c>
      <c r="E1999" t="s">
        <v>6152</v>
      </c>
      <c r="F1999" t="s">
        <v>6153</v>
      </c>
      <c r="G1999" s="2" t="str">
        <f t="shared" si="31"/>
        <v>1977</v>
      </c>
      <c r="H1999" t="s">
        <v>3442</v>
      </c>
      <c r="I1999" t="str">
        <f>VLOOKUP(RawData!H1999,PadCountry[],2)</f>
        <v>Russia</v>
      </c>
      <c r="J1999" t="str">
        <f>VLOOKUP(I1999,CountryGeoLoc[],3)</f>
        <v>61.52401</v>
      </c>
      <c r="K1999" t="str">
        <f>VLOOKUP(I1999,CountryGeoLoc[],4)</f>
        <v>105.318756</v>
      </c>
    </row>
    <row r="2000" spans="1:11" x14ac:dyDescent="0.3">
      <c r="A2000" t="s">
        <v>6154</v>
      </c>
      <c r="B2000" t="s">
        <v>8</v>
      </c>
      <c r="C2000" t="s">
        <v>9</v>
      </c>
      <c r="D2000" t="s">
        <v>4695</v>
      </c>
      <c r="E2000" t="s">
        <v>6155</v>
      </c>
      <c r="F2000" t="s">
        <v>6156</v>
      </c>
      <c r="G2000" s="2" t="str">
        <f t="shared" si="31"/>
        <v>1977</v>
      </c>
      <c r="H2000" t="s">
        <v>3892</v>
      </c>
      <c r="I2000" t="str">
        <f>VLOOKUP(RawData!H2000,PadCountry[],2)</f>
        <v>Russia</v>
      </c>
      <c r="J2000" t="str">
        <f>VLOOKUP(I2000,CountryGeoLoc[],3)</f>
        <v>61.52401</v>
      </c>
      <c r="K2000" t="str">
        <f>VLOOKUP(I2000,CountryGeoLoc[],4)</f>
        <v>105.318756</v>
      </c>
    </row>
    <row r="2001" spans="1:11" x14ac:dyDescent="0.3">
      <c r="A2001" t="s">
        <v>6157</v>
      </c>
      <c r="B2001" t="s">
        <v>8</v>
      </c>
      <c r="C2001" t="s">
        <v>117</v>
      </c>
      <c r="D2001" t="s">
        <v>5030</v>
      </c>
      <c r="E2001" t="s">
        <v>6158</v>
      </c>
      <c r="F2001" t="s">
        <v>6159</v>
      </c>
      <c r="G2001" s="2" t="str">
        <f t="shared" si="31"/>
        <v>1977</v>
      </c>
      <c r="H2001" t="s">
        <v>63</v>
      </c>
      <c r="I2001" t="str">
        <f>VLOOKUP(RawData!H2001,PadCountry[],2)</f>
        <v>United States</v>
      </c>
      <c r="J2001" t="str">
        <f>VLOOKUP(I2001,CountryGeoLoc[],3)</f>
        <v>37.09024</v>
      </c>
      <c r="K2001" t="str">
        <f>VLOOKUP(I2001,CountryGeoLoc[],4)</f>
        <v>-95.712891</v>
      </c>
    </row>
    <row r="2002" spans="1:11" x14ac:dyDescent="0.3">
      <c r="A2002" t="s">
        <v>6160</v>
      </c>
      <c r="B2002" t="s">
        <v>8</v>
      </c>
      <c r="C2002" t="s">
        <v>117</v>
      </c>
      <c r="D2002" t="s">
        <v>4083</v>
      </c>
      <c r="E2002" t="s">
        <v>6161</v>
      </c>
      <c r="F2002" t="s">
        <v>6162</v>
      </c>
      <c r="G2002" s="2" t="str">
        <f t="shared" si="31"/>
        <v>1977</v>
      </c>
      <c r="H2002" t="s">
        <v>914</v>
      </c>
      <c r="I2002" t="str">
        <f>VLOOKUP(RawData!H2002,PadCountry[],2)</f>
        <v>United States</v>
      </c>
      <c r="J2002" t="str">
        <f>VLOOKUP(I2002,CountryGeoLoc[],3)</f>
        <v>37.09024</v>
      </c>
      <c r="K2002" t="str">
        <f>VLOOKUP(I2002,CountryGeoLoc[],4)</f>
        <v>-95.712891</v>
      </c>
    </row>
    <row r="2003" spans="1:11" x14ac:dyDescent="0.3">
      <c r="A2003" t="s">
        <v>6163</v>
      </c>
      <c r="B2003" t="s">
        <v>8</v>
      </c>
      <c r="C2003" t="s">
        <v>9</v>
      </c>
      <c r="D2003" t="s">
        <v>4695</v>
      </c>
      <c r="E2003" t="s">
        <v>6164</v>
      </c>
      <c r="F2003" t="s">
        <v>6165</v>
      </c>
      <c r="G2003" s="2" t="str">
        <f t="shared" si="31"/>
        <v>1977</v>
      </c>
      <c r="H2003" t="s">
        <v>3892</v>
      </c>
      <c r="I2003" t="str">
        <f>VLOOKUP(RawData!H2003,PadCountry[],2)</f>
        <v>Russia</v>
      </c>
      <c r="J2003" t="str">
        <f>VLOOKUP(I2003,CountryGeoLoc[],3)</f>
        <v>61.52401</v>
      </c>
      <c r="K2003" t="str">
        <f>VLOOKUP(I2003,CountryGeoLoc[],4)</f>
        <v>105.318756</v>
      </c>
    </row>
    <row r="2004" spans="1:11" x14ac:dyDescent="0.3">
      <c r="A2004" t="s">
        <v>6166</v>
      </c>
      <c r="B2004" t="s">
        <v>8</v>
      </c>
      <c r="C2004" t="s">
        <v>9</v>
      </c>
      <c r="D2004" t="s">
        <v>1670</v>
      </c>
      <c r="E2004" t="s">
        <v>6167</v>
      </c>
      <c r="F2004" t="s">
        <v>6168</v>
      </c>
      <c r="G2004" s="2" t="str">
        <f t="shared" si="31"/>
        <v>1977</v>
      </c>
      <c r="H2004" t="s">
        <v>3442</v>
      </c>
      <c r="I2004" t="str">
        <f>VLOOKUP(RawData!H2004,PadCountry[],2)</f>
        <v>Russia</v>
      </c>
      <c r="J2004" t="str">
        <f>VLOOKUP(I2004,CountryGeoLoc[],3)</f>
        <v>61.52401</v>
      </c>
      <c r="K2004" t="str">
        <f>VLOOKUP(I2004,CountryGeoLoc[],4)</f>
        <v>105.318756</v>
      </c>
    </row>
    <row r="2005" spans="1:11" x14ac:dyDescent="0.3">
      <c r="A2005" t="s">
        <v>6169</v>
      </c>
      <c r="B2005" t="s">
        <v>8</v>
      </c>
      <c r="C2005" t="s">
        <v>9</v>
      </c>
      <c r="D2005" t="s">
        <v>2391</v>
      </c>
      <c r="E2005" t="s">
        <v>6170</v>
      </c>
      <c r="F2005" t="s">
        <v>6171</v>
      </c>
      <c r="G2005" s="2" t="str">
        <f t="shared" si="31"/>
        <v>1977</v>
      </c>
      <c r="H2005" t="s">
        <v>2394</v>
      </c>
      <c r="I2005" t="str">
        <f>VLOOKUP(RawData!H2005,PadCountry[],2)</f>
        <v>Russia</v>
      </c>
      <c r="J2005" t="str">
        <f>VLOOKUP(I2005,CountryGeoLoc[],3)</f>
        <v>61.52401</v>
      </c>
      <c r="K2005" t="str">
        <f>VLOOKUP(I2005,CountryGeoLoc[],4)</f>
        <v>105.318756</v>
      </c>
    </row>
    <row r="2006" spans="1:11" x14ac:dyDescent="0.3">
      <c r="A2006" t="s">
        <v>6172</v>
      </c>
      <c r="B2006" t="s">
        <v>8</v>
      </c>
      <c r="C2006" t="s">
        <v>9</v>
      </c>
      <c r="D2006" t="s">
        <v>2391</v>
      </c>
      <c r="E2006" t="s">
        <v>6173</v>
      </c>
      <c r="F2006" t="s">
        <v>6174</v>
      </c>
      <c r="G2006" s="2" t="str">
        <f t="shared" si="31"/>
        <v>1977</v>
      </c>
      <c r="H2006" t="s">
        <v>2394</v>
      </c>
      <c r="I2006" t="str">
        <f>VLOOKUP(RawData!H2006,PadCountry[],2)</f>
        <v>Russia</v>
      </c>
      <c r="J2006" t="str">
        <f>VLOOKUP(I2006,CountryGeoLoc[],3)</f>
        <v>61.52401</v>
      </c>
      <c r="K2006" t="str">
        <f>VLOOKUP(I2006,CountryGeoLoc[],4)</f>
        <v>105.318756</v>
      </c>
    </row>
    <row r="2007" spans="1:11" x14ac:dyDescent="0.3">
      <c r="A2007" t="s">
        <v>6175</v>
      </c>
      <c r="B2007" t="s">
        <v>8</v>
      </c>
      <c r="C2007" t="s">
        <v>9</v>
      </c>
      <c r="D2007" t="s">
        <v>1243</v>
      </c>
      <c r="E2007" t="s">
        <v>6176</v>
      </c>
      <c r="F2007" t="s">
        <v>6177</v>
      </c>
      <c r="G2007" s="2" t="str">
        <f t="shared" si="31"/>
        <v>1977</v>
      </c>
      <c r="H2007" t="s">
        <v>3892</v>
      </c>
      <c r="I2007" t="str">
        <f>VLOOKUP(RawData!H2007,PadCountry[],2)</f>
        <v>Russia</v>
      </c>
      <c r="J2007" t="str">
        <f>VLOOKUP(I2007,CountryGeoLoc[],3)</f>
        <v>61.52401</v>
      </c>
      <c r="K2007" t="str">
        <f>VLOOKUP(I2007,CountryGeoLoc[],4)</f>
        <v>105.318756</v>
      </c>
    </row>
    <row r="2008" spans="1:11" x14ac:dyDescent="0.3">
      <c r="A2008" t="s">
        <v>6178</v>
      </c>
      <c r="B2008" t="s">
        <v>8</v>
      </c>
      <c r="C2008" t="s">
        <v>9</v>
      </c>
      <c r="D2008" t="s">
        <v>1695</v>
      </c>
      <c r="E2008" t="s">
        <v>6179</v>
      </c>
      <c r="F2008" t="s">
        <v>6180</v>
      </c>
      <c r="G2008" s="2" t="str">
        <f t="shared" si="31"/>
        <v>1977</v>
      </c>
      <c r="H2008" t="s">
        <v>2313</v>
      </c>
      <c r="I2008" t="str">
        <f>VLOOKUP(RawData!H2008,PadCountry[],2)</f>
        <v>Russia</v>
      </c>
      <c r="J2008" t="str">
        <f>VLOOKUP(I2008,CountryGeoLoc[],3)</f>
        <v>61.52401</v>
      </c>
      <c r="K2008" t="str">
        <f>VLOOKUP(I2008,CountryGeoLoc[],4)</f>
        <v>105.318756</v>
      </c>
    </row>
    <row r="2009" spans="1:11" x14ac:dyDescent="0.3">
      <c r="A2009" t="s">
        <v>6181</v>
      </c>
      <c r="B2009" t="s">
        <v>8</v>
      </c>
      <c r="C2009" t="s">
        <v>9</v>
      </c>
      <c r="D2009" t="s">
        <v>4695</v>
      </c>
      <c r="E2009" t="s">
        <v>6182</v>
      </c>
      <c r="F2009" t="s">
        <v>6183</v>
      </c>
      <c r="G2009" s="2" t="str">
        <f t="shared" si="31"/>
        <v>1977</v>
      </c>
      <c r="H2009" t="s">
        <v>3442</v>
      </c>
      <c r="I2009" t="str">
        <f>VLOOKUP(RawData!H2009,PadCountry[],2)</f>
        <v>Russia</v>
      </c>
      <c r="J2009" t="str">
        <f>VLOOKUP(I2009,CountryGeoLoc[],3)</f>
        <v>61.52401</v>
      </c>
      <c r="K2009" t="str">
        <f>VLOOKUP(I2009,CountryGeoLoc[],4)</f>
        <v>105.318756</v>
      </c>
    </row>
    <row r="2010" spans="1:11" x14ac:dyDescent="0.3">
      <c r="A2010" t="s">
        <v>6184</v>
      </c>
      <c r="B2010" t="s">
        <v>8</v>
      </c>
      <c r="C2010" t="s">
        <v>9</v>
      </c>
      <c r="D2010" t="s">
        <v>1670</v>
      </c>
      <c r="E2010" t="s">
        <v>6185</v>
      </c>
      <c r="F2010" t="s">
        <v>6186</v>
      </c>
      <c r="G2010" s="2" t="str">
        <f t="shared" si="31"/>
        <v>1977</v>
      </c>
      <c r="H2010" t="s">
        <v>3892</v>
      </c>
      <c r="I2010" t="str">
        <f>VLOOKUP(RawData!H2010,PadCountry[],2)</f>
        <v>Russia</v>
      </c>
      <c r="J2010" t="str">
        <f>VLOOKUP(I2010,CountryGeoLoc[],3)</f>
        <v>61.52401</v>
      </c>
      <c r="K2010" t="str">
        <f>VLOOKUP(I2010,CountryGeoLoc[],4)</f>
        <v>105.318756</v>
      </c>
    </row>
    <row r="2011" spans="1:11" x14ac:dyDescent="0.3">
      <c r="A2011" t="s">
        <v>6187</v>
      </c>
      <c r="B2011" t="s">
        <v>8</v>
      </c>
      <c r="C2011" t="s">
        <v>9</v>
      </c>
      <c r="D2011" t="s">
        <v>4695</v>
      </c>
      <c r="E2011" t="s">
        <v>6188</v>
      </c>
      <c r="F2011" t="s">
        <v>6189</v>
      </c>
      <c r="G2011" s="2" t="str">
        <f t="shared" si="31"/>
        <v>1977</v>
      </c>
      <c r="H2011" t="s">
        <v>987</v>
      </c>
      <c r="I2011" t="str">
        <f>VLOOKUP(RawData!H2011,PadCountry[],2)</f>
        <v>Kazakhstan</v>
      </c>
      <c r="J2011" t="str">
        <f>VLOOKUP(I2011,CountryGeoLoc[],3)</f>
        <v>48.019573</v>
      </c>
      <c r="K2011" t="str">
        <f>VLOOKUP(I2011,CountryGeoLoc[],4)</f>
        <v>66.923684</v>
      </c>
    </row>
    <row r="2012" spans="1:11" x14ac:dyDescent="0.3">
      <c r="A2012" t="s">
        <v>6190</v>
      </c>
      <c r="B2012" t="s">
        <v>18</v>
      </c>
      <c r="C2012" t="s">
        <v>117</v>
      </c>
      <c r="D2012" t="s">
        <v>5030</v>
      </c>
      <c r="E2012" t="s">
        <v>6191</v>
      </c>
      <c r="F2012" t="s">
        <v>6192</v>
      </c>
      <c r="G2012" s="2" t="str">
        <f t="shared" si="31"/>
        <v>1977</v>
      </c>
      <c r="H2012" t="s">
        <v>229</v>
      </c>
      <c r="I2012" t="str">
        <f>VLOOKUP(RawData!H2012,PadCountry[],2)</f>
        <v>United States</v>
      </c>
      <c r="J2012" t="str">
        <f>VLOOKUP(I2012,CountryGeoLoc[],3)</f>
        <v>37.09024</v>
      </c>
      <c r="K2012" t="str">
        <f>VLOOKUP(I2012,CountryGeoLoc[],4)</f>
        <v>-95.712891</v>
      </c>
    </row>
    <row r="2013" spans="1:11" x14ac:dyDescent="0.3">
      <c r="A2013" t="s">
        <v>6193</v>
      </c>
      <c r="B2013" t="s">
        <v>8</v>
      </c>
      <c r="C2013" t="s">
        <v>9</v>
      </c>
      <c r="D2013" t="s">
        <v>4695</v>
      </c>
      <c r="E2013" t="s">
        <v>6194</v>
      </c>
      <c r="F2013" t="s">
        <v>6195</v>
      </c>
      <c r="G2013" s="2" t="str">
        <f t="shared" si="31"/>
        <v>1977</v>
      </c>
      <c r="H2013" t="s">
        <v>3892</v>
      </c>
      <c r="I2013" t="str">
        <f>VLOOKUP(RawData!H2013,PadCountry[],2)</f>
        <v>Russia</v>
      </c>
      <c r="J2013" t="str">
        <f>VLOOKUP(I2013,CountryGeoLoc[],3)</f>
        <v>61.52401</v>
      </c>
      <c r="K2013" t="str">
        <f>VLOOKUP(I2013,CountryGeoLoc[],4)</f>
        <v>105.318756</v>
      </c>
    </row>
    <row r="2014" spans="1:11" x14ac:dyDescent="0.3">
      <c r="A2014" t="s">
        <v>6196</v>
      </c>
      <c r="B2014" t="s">
        <v>8</v>
      </c>
      <c r="C2014" t="s">
        <v>9</v>
      </c>
      <c r="D2014" t="s">
        <v>2391</v>
      </c>
      <c r="E2014" t="s">
        <v>6197</v>
      </c>
      <c r="F2014" t="s">
        <v>6198</v>
      </c>
      <c r="G2014" s="2" t="str">
        <f t="shared" si="31"/>
        <v>1977</v>
      </c>
      <c r="H2014" t="s">
        <v>4617</v>
      </c>
      <c r="I2014" t="str">
        <f>VLOOKUP(RawData!H2014,PadCountry[],2)</f>
        <v>Russia</v>
      </c>
      <c r="J2014" t="str">
        <f>VLOOKUP(I2014,CountryGeoLoc[],3)</f>
        <v>61.52401</v>
      </c>
      <c r="K2014" t="str">
        <f>VLOOKUP(I2014,CountryGeoLoc[],4)</f>
        <v>105.318756</v>
      </c>
    </row>
    <row r="2015" spans="1:11" x14ac:dyDescent="0.3">
      <c r="A2015" t="s">
        <v>6199</v>
      </c>
      <c r="B2015" t="s">
        <v>8</v>
      </c>
      <c r="C2015" t="s">
        <v>9</v>
      </c>
      <c r="D2015" t="s">
        <v>1670</v>
      </c>
      <c r="E2015" t="s">
        <v>6200</v>
      </c>
      <c r="F2015" t="s">
        <v>6201</v>
      </c>
      <c r="G2015" s="2" t="str">
        <f t="shared" si="31"/>
        <v>1977</v>
      </c>
      <c r="H2015" t="s">
        <v>3442</v>
      </c>
      <c r="I2015" t="str">
        <f>VLOOKUP(RawData!H2015,PadCountry[],2)</f>
        <v>Russia</v>
      </c>
      <c r="J2015" t="str">
        <f>VLOOKUP(I2015,CountryGeoLoc[],3)</f>
        <v>61.52401</v>
      </c>
      <c r="K2015" t="str">
        <f>VLOOKUP(I2015,CountryGeoLoc[],4)</f>
        <v>105.318756</v>
      </c>
    </row>
    <row r="2016" spans="1:11" x14ac:dyDescent="0.3">
      <c r="A2016" t="s">
        <v>6202</v>
      </c>
      <c r="B2016" t="s">
        <v>8</v>
      </c>
      <c r="C2016" t="s">
        <v>9</v>
      </c>
      <c r="D2016" t="s">
        <v>4695</v>
      </c>
      <c r="E2016" t="s">
        <v>6203</v>
      </c>
      <c r="F2016" t="s">
        <v>6204</v>
      </c>
      <c r="G2016" s="2" t="str">
        <f t="shared" si="31"/>
        <v>1977</v>
      </c>
      <c r="H2016" t="s">
        <v>3892</v>
      </c>
      <c r="I2016" t="str">
        <f>VLOOKUP(RawData!H2016,PadCountry[],2)</f>
        <v>Russia</v>
      </c>
      <c r="J2016" t="str">
        <f>VLOOKUP(I2016,CountryGeoLoc[],3)</f>
        <v>61.52401</v>
      </c>
      <c r="K2016" t="str">
        <f>VLOOKUP(I2016,CountryGeoLoc[],4)</f>
        <v>105.318756</v>
      </c>
    </row>
    <row r="2017" spans="1:11" x14ac:dyDescent="0.3">
      <c r="A2017" t="s">
        <v>6205</v>
      </c>
      <c r="B2017" t="s">
        <v>8</v>
      </c>
      <c r="C2017" t="s">
        <v>117</v>
      </c>
      <c r="D2017" t="s">
        <v>1552</v>
      </c>
      <c r="E2017" t="s">
        <v>6206</v>
      </c>
      <c r="F2017" t="s">
        <v>6207</v>
      </c>
      <c r="G2017" s="2" t="str">
        <f t="shared" si="31"/>
        <v>1977</v>
      </c>
      <c r="H2017" t="s">
        <v>1555</v>
      </c>
      <c r="I2017" t="str">
        <f>VLOOKUP(RawData!H2017,PadCountry[],2)</f>
        <v>United States</v>
      </c>
      <c r="J2017" t="str">
        <f>VLOOKUP(I2017,CountryGeoLoc[],3)</f>
        <v>37.09024</v>
      </c>
      <c r="K2017" t="str">
        <f>VLOOKUP(I2017,CountryGeoLoc[],4)</f>
        <v>-95.712891</v>
      </c>
    </row>
    <row r="2018" spans="1:11" x14ac:dyDescent="0.3">
      <c r="A2018" t="s">
        <v>6208</v>
      </c>
      <c r="B2018" t="s">
        <v>8</v>
      </c>
      <c r="C2018" t="s">
        <v>9</v>
      </c>
      <c r="D2018" t="s">
        <v>4695</v>
      </c>
      <c r="E2018" t="s">
        <v>6209</v>
      </c>
      <c r="F2018" t="s">
        <v>6210</v>
      </c>
      <c r="G2018" s="2" t="str">
        <f t="shared" si="31"/>
        <v>1977</v>
      </c>
      <c r="H2018" t="s">
        <v>987</v>
      </c>
      <c r="I2018" t="str">
        <f>VLOOKUP(RawData!H2018,PadCountry[],2)</f>
        <v>Kazakhstan</v>
      </c>
      <c r="J2018" t="str">
        <f>VLOOKUP(I2018,CountryGeoLoc[],3)</f>
        <v>48.019573</v>
      </c>
      <c r="K2018" t="str">
        <f>VLOOKUP(I2018,CountryGeoLoc[],4)</f>
        <v>66.923684</v>
      </c>
    </row>
    <row r="2019" spans="1:11" x14ac:dyDescent="0.3">
      <c r="A2019" t="s">
        <v>6211</v>
      </c>
      <c r="B2019" t="s">
        <v>8</v>
      </c>
      <c r="C2019" t="s">
        <v>9</v>
      </c>
      <c r="D2019" t="s">
        <v>2391</v>
      </c>
      <c r="E2019" t="s">
        <v>6212</v>
      </c>
      <c r="F2019" t="s">
        <v>6213</v>
      </c>
      <c r="G2019" s="2" t="str">
        <f t="shared" si="31"/>
        <v>1977</v>
      </c>
      <c r="H2019" t="s">
        <v>2394</v>
      </c>
      <c r="I2019" t="str">
        <f>VLOOKUP(RawData!H2019,PadCountry[],2)</f>
        <v>Russia</v>
      </c>
      <c r="J2019" t="str">
        <f>VLOOKUP(I2019,CountryGeoLoc[],3)</f>
        <v>61.52401</v>
      </c>
      <c r="K2019" t="str">
        <f>VLOOKUP(I2019,CountryGeoLoc[],4)</f>
        <v>105.318756</v>
      </c>
    </row>
    <row r="2020" spans="1:11" x14ac:dyDescent="0.3">
      <c r="A2020" t="s">
        <v>6214</v>
      </c>
      <c r="B2020" t="s">
        <v>8</v>
      </c>
      <c r="C2020" t="s">
        <v>9</v>
      </c>
      <c r="D2020" t="s">
        <v>3313</v>
      </c>
      <c r="E2020" t="s">
        <v>6215</v>
      </c>
      <c r="F2020" t="s">
        <v>6216</v>
      </c>
      <c r="G2020" s="2" t="str">
        <f t="shared" si="31"/>
        <v>1977</v>
      </c>
      <c r="H2020" t="s">
        <v>4676</v>
      </c>
      <c r="I2020" t="str">
        <f>VLOOKUP(RawData!H2020,PadCountry[],2)</f>
        <v>Kazakhstan</v>
      </c>
      <c r="J2020" t="str">
        <f>VLOOKUP(I2020,CountryGeoLoc[],3)</f>
        <v>48.019573</v>
      </c>
      <c r="K2020" t="str">
        <f>VLOOKUP(I2020,CountryGeoLoc[],4)</f>
        <v>66.923684</v>
      </c>
    </row>
    <row r="2021" spans="1:11" x14ac:dyDescent="0.3">
      <c r="A2021" t="s">
        <v>6217</v>
      </c>
      <c r="B2021" t="s">
        <v>8</v>
      </c>
      <c r="C2021" t="s">
        <v>117</v>
      </c>
      <c r="D2021" t="s">
        <v>2724</v>
      </c>
      <c r="E2021" t="s">
        <v>6218</v>
      </c>
      <c r="F2021" t="s">
        <v>6219</v>
      </c>
      <c r="G2021" s="2" t="str">
        <f t="shared" si="31"/>
        <v>1977</v>
      </c>
      <c r="H2021" t="s">
        <v>970</v>
      </c>
      <c r="I2021" t="str">
        <f>VLOOKUP(RawData!H2021,PadCountry[],2)</f>
        <v>United States</v>
      </c>
      <c r="J2021" t="str">
        <f>VLOOKUP(I2021,CountryGeoLoc[],3)</f>
        <v>37.09024</v>
      </c>
      <c r="K2021" t="str">
        <f>VLOOKUP(I2021,CountryGeoLoc[],4)</f>
        <v>-95.712891</v>
      </c>
    </row>
    <row r="2022" spans="1:11" x14ac:dyDescent="0.3">
      <c r="A2022" t="s">
        <v>6220</v>
      </c>
      <c r="B2022" t="s">
        <v>8</v>
      </c>
      <c r="C2022" t="s">
        <v>9</v>
      </c>
      <c r="D2022" t="s">
        <v>2391</v>
      </c>
      <c r="E2022" t="s">
        <v>6221</v>
      </c>
      <c r="F2022" t="s">
        <v>6222</v>
      </c>
      <c r="G2022" s="2" t="str">
        <f t="shared" si="31"/>
        <v>1977</v>
      </c>
      <c r="H2022" t="s">
        <v>2394</v>
      </c>
      <c r="I2022" t="str">
        <f>VLOOKUP(RawData!H2022,PadCountry[],2)</f>
        <v>Russia</v>
      </c>
      <c r="J2022" t="str">
        <f>VLOOKUP(I2022,CountryGeoLoc[],3)</f>
        <v>61.52401</v>
      </c>
      <c r="K2022" t="str">
        <f>VLOOKUP(I2022,CountryGeoLoc[],4)</f>
        <v>105.318756</v>
      </c>
    </row>
    <row r="2023" spans="1:11" x14ac:dyDescent="0.3">
      <c r="A2023" t="s">
        <v>6223</v>
      </c>
      <c r="B2023" t="s">
        <v>8</v>
      </c>
      <c r="C2023" t="s">
        <v>9</v>
      </c>
      <c r="D2023" t="s">
        <v>4695</v>
      </c>
      <c r="E2023" t="s">
        <v>6224</v>
      </c>
      <c r="F2023" t="s">
        <v>6225</v>
      </c>
      <c r="G2023" s="2" t="str">
        <f t="shared" si="31"/>
        <v>1977</v>
      </c>
      <c r="H2023" t="s">
        <v>3442</v>
      </c>
      <c r="I2023" t="str">
        <f>VLOOKUP(RawData!H2023,PadCountry[],2)</f>
        <v>Russia</v>
      </c>
      <c r="J2023" t="str">
        <f>VLOOKUP(I2023,CountryGeoLoc[],3)</f>
        <v>61.52401</v>
      </c>
      <c r="K2023" t="str">
        <f>VLOOKUP(I2023,CountryGeoLoc[],4)</f>
        <v>105.318756</v>
      </c>
    </row>
    <row r="2024" spans="1:11" x14ac:dyDescent="0.3">
      <c r="A2024" t="s">
        <v>6226</v>
      </c>
      <c r="B2024" t="s">
        <v>8</v>
      </c>
      <c r="C2024" t="s">
        <v>117</v>
      </c>
      <c r="D2024" t="s">
        <v>4658</v>
      </c>
      <c r="E2024" t="s">
        <v>6227</v>
      </c>
      <c r="F2024" t="s">
        <v>6228</v>
      </c>
      <c r="G2024" s="2" t="str">
        <f t="shared" si="31"/>
        <v>1977</v>
      </c>
      <c r="H2024" t="s">
        <v>1006</v>
      </c>
      <c r="I2024" t="str">
        <f>VLOOKUP(RawData!H2024,PadCountry[],2)</f>
        <v>United States</v>
      </c>
      <c r="J2024" t="str">
        <f>VLOOKUP(I2024,CountryGeoLoc[],3)</f>
        <v>37.09024</v>
      </c>
      <c r="K2024" t="str">
        <f>VLOOKUP(I2024,CountryGeoLoc[],4)</f>
        <v>-95.712891</v>
      </c>
    </row>
    <row r="2025" spans="1:11" x14ac:dyDescent="0.3">
      <c r="A2025" t="s">
        <v>6229</v>
      </c>
      <c r="B2025" t="s">
        <v>8</v>
      </c>
      <c r="C2025" t="s">
        <v>9</v>
      </c>
      <c r="D2025" t="s">
        <v>2391</v>
      </c>
      <c r="E2025" t="s">
        <v>6230</v>
      </c>
      <c r="F2025" t="s">
        <v>6231</v>
      </c>
      <c r="G2025" s="2" t="str">
        <f t="shared" si="31"/>
        <v>1977</v>
      </c>
      <c r="H2025" t="s">
        <v>3399</v>
      </c>
      <c r="I2025" t="str">
        <f>VLOOKUP(RawData!H2025,PadCountry[],2)</f>
        <v>Russia</v>
      </c>
      <c r="J2025" t="str">
        <f>VLOOKUP(I2025,CountryGeoLoc[],3)</f>
        <v>61.52401</v>
      </c>
      <c r="K2025" t="str">
        <f>VLOOKUP(I2025,CountryGeoLoc[],4)</f>
        <v>105.318756</v>
      </c>
    </row>
    <row r="2026" spans="1:11" x14ac:dyDescent="0.3">
      <c r="A2026" t="s">
        <v>6232</v>
      </c>
      <c r="B2026" t="s">
        <v>8</v>
      </c>
      <c r="C2026" t="s">
        <v>9</v>
      </c>
      <c r="D2026" t="s">
        <v>4695</v>
      </c>
      <c r="E2026" t="s">
        <v>6233</v>
      </c>
      <c r="F2026" t="s">
        <v>6234</v>
      </c>
      <c r="G2026" s="2" t="str">
        <f t="shared" si="31"/>
        <v>1977</v>
      </c>
      <c r="H2026" t="s">
        <v>987</v>
      </c>
      <c r="I2026" t="str">
        <f>VLOOKUP(RawData!H2026,PadCountry[],2)</f>
        <v>Kazakhstan</v>
      </c>
      <c r="J2026" t="str">
        <f>VLOOKUP(I2026,CountryGeoLoc[],3)</f>
        <v>48.019573</v>
      </c>
      <c r="K2026" t="str">
        <f>VLOOKUP(I2026,CountryGeoLoc[],4)</f>
        <v>66.923684</v>
      </c>
    </row>
    <row r="2027" spans="1:11" x14ac:dyDescent="0.3">
      <c r="A2027" t="s">
        <v>6235</v>
      </c>
      <c r="B2027" t="s">
        <v>8</v>
      </c>
      <c r="C2027" t="s">
        <v>117</v>
      </c>
      <c r="D2027" t="s">
        <v>5983</v>
      </c>
      <c r="E2027" t="s">
        <v>6236</v>
      </c>
      <c r="F2027" t="s">
        <v>6237</v>
      </c>
      <c r="G2027" s="2" t="str">
        <f t="shared" si="31"/>
        <v>1977</v>
      </c>
      <c r="H2027" t="s">
        <v>1379</v>
      </c>
      <c r="I2027" t="str">
        <f>VLOOKUP(RawData!H2027,PadCountry[],2)</f>
        <v>United States</v>
      </c>
      <c r="J2027" t="str">
        <f>VLOOKUP(I2027,CountryGeoLoc[],3)</f>
        <v>37.09024</v>
      </c>
      <c r="K2027" t="str">
        <f>VLOOKUP(I2027,CountryGeoLoc[],4)</f>
        <v>-95.712891</v>
      </c>
    </row>
    <row r="2028" spans="1:11" x14ac:dyDescent="0.3">
      <c r="A2028" t="s">
        <v>6238</v>
      </c>
      <c r="B2028" t="s">
        <v>8</v>
      </c>
      <c r="C2028" t="s">
        <v>9</v>
      </c>
      <c r="D2028" t="s">
        <v>4695</v>
      </c>
      <c r="E2028" t="s">
        <v>6239</v>
      </c>
      <c r="F2028" t="s">
        <v>6240</v>
      </c>
      <c r="G2028" s="2" t="str">
        <f t="shared" si="31"/>
        <v>1977</v>
      </c>
      <c r="H2028" t="s">
        <v>3442</v>
      </c>
      <c r="I2028" t="str">
        <f>VLOOKUP(RawData!H2028,PadCountry[],2)</f>
        <v>Russia</v>
      </c>
      <c r="J2028" t="str">
        <f>VLOOKUP(I2028,CountryGeoLoc[],3)</f>
        <v>61.52401</v>
      </c>
      <c r="K2028" t="str">
        <f>VLOOKUP(I2028,CountryGeoLoc[],4)</f>
        <v>105.318756</v>
      </c>
    </row>
    <row r="2029" spans="1:11" x14ac:dyDescent="0.3">
      <c r="A2029" t="s">
        <v>6241</v>
      </c>
      <c r="B2029" t="s">
        <v>8</v>
      </c>
      <c r="C2029" t="s">
        <v>9</v>
      </c>
      <c r="D2029" t="s">
        <v>4695</v>
      </c>
      <c r="E2029" t="s">
        <v>6242</v>
      </c>
      <c r="F2029" t="s">
        <v>6243</v>
      </c>
      <c r="G2029" s="2" t="str">
        <f t="shared" si="31"/>
        <v>1977</v>
      </c>
      <c r="H2029" t="s">
        <v>3892</v>
      </c>
      <c r="I2029" t="str">
        <f>VLOOKUP(RawData!H2029,PadCountry[],2)</f>
        <v>Russia</v>
      </c>
      <c r="J2029" t="str">
        <f>VLOOKUP(I2029,CountryGeoLoc[],3)</f>
        <v>61.52401</v>
      </c>
      <c r="K2029" t="str">
        <f>VLOOKUP(I2029,CountryGeoLoc[],4)</f>
        <v>105.318756</v>
      </c>
    </row>
    <row r="2030" spans="1:11" x14ac:dyDescent="0.3">
      <c r="A2030" t="s">
        <v>6244</v>
      </c>
      <c r="B2030" t="s">
        <v>8</v>
      </c>
      <c r="C2030" t="s">
        <v>9</v>
      </c>
      <c r="D2030" t="s">
        <v>1670</v>
      </c>
      <c r="E2030" t="s">
        <v>6245</v>
      </c>
      <c r="F2030" t="s">
        <v>6246</v>
      </c>
      <c r="G2030" s="2" t="str">
        <f t="shared" si="31"/>
        <v>1977</v>
      </c>
      <c r="H2030" t="s">
        <v>3442</v>
      </c>
      <c r="I2030" t="str">
        <f>VLOOKUP(RawData!H2030,PadCountry[],2)</f>
        <v>Russia</v>
      </c>
      <c r="J2030" t="str">
        <f>VLOOKUP(I2030,CountryGeoLoc[],3)</f>
        <v>61.52401</v>
      </c>
      <c r="K2030" t="str">
        <f>VLOOKUP(I2030,CountryGeoLoc[],4)</f>
        <v>105.318756</v>
      </c>
    </row>
    <row r="2031" spans="1:11" x14ac:dyDescent="0.3">
      <c r="A2031" t="s">
        <v>6247</v>
      </c>
      <c r="B2031" t="s">
        <v>8</v>
      </c>
      <c r="C2031" t="s">
        <v>117</v>
      </c>
      <c r="D2031" t="s">
        <v>5030</v>
      </c>
      <c r="E2031" t="s">
        <v>6248</v>
      </c>
      <c r="F2031" t="s">
        <v>6249</v>
      </c>
      <c r="G2031" s="2" t="str">
        <f t="shared" si="31"/>
        <v>1977</v>
      </c>
      <c r="H2031" t="s">
        <v>229</v>
      </c>
      <c r="I2031" t="str">
        <f>VLOOKUP(RawData!H2031,PadCountry[],2)</f>
        <v>United States</v>
      </c>
      <c r="J2031" t="str">
        <f>VLOOKUP(I2031,CountryGeoLoc[],3)</f>
        <v>37.09024</v>
      </c>
      <c r="K2031" t="str">
        <f>VLOOKUP(I2031,CountryGeoLoc[],4)</f>
        <v>-95.712891</v>
      </c>
    </row>
    <row r="2032" spans="1:11" x14ac:dyDescent="0.3">
      <c r="A2032" t="s">
        <v>6250</v>
      </c>
      <c r="B2032" t="s">
        <v>8</v>
      </c>
      <c r="C2032" t="s">
        <v>9</v>
      </c>
      <c r="D2032" t="s">
        <v>2391</v>
      </c>
      <c r="E2032" t="s">
        <v>6251</v>
      </c>
      <c r="F2032" t="s">
        <v>6252</v>
      </c>
      <c r="G2032" s="2" t="str">
        <f t="shared" si="31"/>
        <v>1977</v>
      </c>
      <c r="H2032" t="s">
        <v>4617</v>
      </c>
      <c r="I2032" t="str">
        <f>VLOOKUP(RawData!H2032,PadCountry[],2)</f>
        <v>Russia</v>
      </c>
      <c r="J2032" t="str">
        <f>VLOOKUP(I2032,CountryGeoLoc[],3)</f>
        <v>61.52401</v>
      </c>
      <c r="K2032" t="str">
        <f>VLOOKUP(I2032,CountryGeoLoc[],4)</f>
        <v>105.318756</v>
      </c>
    </row>
    <row r="2033" spans="1:11" x14ac:dyDescent="0.3">
      <c r="A2033" t="s">
        <v>6253</v>
      </c>
      <c r="B2033" t="s">
        <v>8</v>
      </c>
      <c r="C2033" t="s">
        <v>9</v>
      </c>
      <c r="D2033" t="s">
        <v>3313</v>
      </c>
      <c r="E2033" t="s">
        <v>6254</v>
      </c>
      <c r="F2033" t="s">
        <v>6255</v>
      </c>
      <c r="G2033" s="2" t="str">
        <f t="shared" si="31"/>
        <v>1977</v>
      </c>
      <c r="H2033" t="s">
        <v>4676</v>
      </c>
      <c r="I2033" t="str">
        <f>VLOOKUP(RawData!H2033,PadCountry[],2)</f>
        <v>Kazakhstan</v>
      </c>
      <c r="J2033" t="str">
        <f>VLOOKUP(I2033,CountryGeoLoc[],3)</f>
        <v>48.019573</v>
      </c>
      <c r="K2033" t="str">
        <f>VLOOKUP(I2033,CountryGeoLoc[],4)</f>
        <v>66.923684</v>
      </c>
    </row>
    <row r="2034" spans="1:11" x14ac:dyDescent="0.3">
      <c r="A2034" t="s">
        <v>6256</v>
      </c>
      <c r="B2034" t="s">
        <v>8</v>
      </c>
      <c r="C2034" t="s">
        <v>9</v>
      </c>
      <c r="D2034" t="s">
        <v>1695</v>
      </c>
      <c r="E2034" t="s">
        <v>6257</v>
      </c>
      <c r="F2034" t="s">
        <v>6258</v>
      </c>
      <c r="G2034" s="2" t="str">
        <f t="shared" si="31"/>
        <v>1977</v>
      </c>
      <c r="H2034" t="s">
        <v>2313</v>
      </c>
      <c r="I2034" t="str">
        <f>VLOOKUP(RawData!H2034,PadCountry[],2)</f>
        <v>Russia</v>
      </c>
      <c r="J2034" t="str">
        <f>VLOOKUP(I2034,CountryGeoLoc[],3)</f>
        <v>61.52401</v>
      </c>
      <c r="K2034" t="str">
        <f>VLOOKUP(I2034,CountryGeoLoc[],4)</f>
        <v>105.318756</v>
      </c>
    </row>
    <row r="2035" spans="1:11" x14ac:dyDescent="0.3">
      <c r="A2035" t="s">
        <v>6259</v>
      </c>
      <c r="B2035" t="s">
        <v>8</v>
      </c>
      <c r="C2035" t="s">
        <v>9</v>
      </c>
      <c r="D2035" t="s">
        <v>4695</v>
      </c>
      <c r="E2035" t="s">
        <v>6260</v>
      </c>
      <c r="F2035" t="s">
        <v>6261</v>
      </c>
      <c r="G2035" s="2" t="str">
        <f t="shared" si="31"/>
        <v>1977</v>
      </c>
      <c r="H2035" t="s">
        <v>987</v>
      </c>
      <c r="I2035" t="str">
        <f>VLOOKUP(RawData!H2035,PadCountry[],2)</f>
        <v>Kazakhstan</v>
      </c>
      <c r="J2035" t="str">
        <f>VLOOKUP(I2035,CountryGeoLoc[],3)</f>
        <v>48.019573</v>
      </c>
      <c r="K2035" t="str">
        <f>VLOOKUP(I2035,CountryGeoLoc[],4)</f>
        <v>66.923684</v>
      </c>
    </row>
    <row r="2036" spans="1:11" x14ac:dyDescent="0.3">
      <c r="A2036" t="s">
        <v>6262</v>
      </c>
      <c r="B2036" t="s">
        <v>8</v>
      </c>
      <c r="C2036" t="s">
        <v>117</v>
      </c>
      <c r="D2036" t="s">
        <v>6263</v>
      </c>
      <c r="E2036" t="s">
        <v>6264</v>
      </c>
      <c r="F2036" t="s">
        <v>6265</v>
      </c>
      <c r="G2036" s="2" t="str">
        <f t="shared" si="31"/>
        <v>1977</v>
      </c>
      <c r="H2036" t="s">
        <v>303</v>
      </c>
      <c r="I2036" t="str">
        <f>VLOOKUP(RawData!H2036,PadCountry[],2)</f>
        <v>United States</v>
      </c>
      <c r="J2036" t="str">
        <f>VLOOKUP(I2036,CountryGeoLoc[],3)</f>
        <v>37.09024</v>
      </c>
      <c r="K2036" t="str">
        <f>VLOOKUP(I2036,CountryGeoLoc[],4)</f>
        <v>-95.712891</v>
      </c>
    </row>
    <row r="2037" spans="1:11" x14ac:dyDescent="0.3">
      <c r="A2037" t="s">
        <v>6266</v>
      </c>
      <c r="B2037" t="s">
        <v>8</v>
      </c>
      <c r="C2037" t="s">
        <v>9</v>
      </c>
      <c r="D2037" t="s">
        <v>1670</v>
      </c>
      <c r="E2037" t="s">
        <v>6267</v>
      </c>
      <c r="F2037" t="s">
        <v>6268</v>
      </c>
      <c r="G2037" s="2" t="str">
        <f t="shared" si="31"/>
        <v>1977</v>
      </c>
      <c r="H2037" t="s">
        <v>13</v>
      </c>
      <c r="I2037" t="str">
        <f>VLOOKUP(RawData!H2037,PadCountry[],2)</f>
        <v>Kazakhstan</v>
      </c>
      <c r="J2037" t="str">
        <f>VLOOKUP(I2037,CountryGeoLoc[],3)</f>
        <v>48.019573</v>
      </c>
      <c r="K2037" t="str">
        <f>VLOOKUP(I2037,CountryGeoLoc[],4)</f>
        <v>66.923684</v>
      </c>
    </row>
    <row r="2038" spans="1:11" x14ac:dyDescent="0.3">
      <c r="A2038" t="s">
        <v>6269</v>
      </c>
      <c r="B2038" t="s">
        <v>8</v>
      </c>
      <c r="C2038" t="s">
        <v>9</v>
      </c>
      <c r="D2038" t="s">
        <v>6270</v>
      </c>
      <c r="E2038" t="s">
        <v>6271</v>
      </c>
      <c r="F2038" t="s">
        <v>6272</v>
      </c>
      <c r="G2038" s="2" t="str">
        <f t="shared" si="31"/>
        <v>1977</v>
      </c>
      <c r="H2038" t="s">
        <v>6273</v>
      </c>
      <c r="I2038" t="str">
        <f>VLOOKUP(RawData!H2038,PadCountry[],2)</f>
        <v>Russia</v>
      </c>
      <c r="J2038" t="str">
        <f>VLOOKUP(I2038,CountryGeoLoc[],3)</f>
        <v>61.52401</v>
      </c>
      <c r="K2038" t="str">
        <f>VLOOKUP(I2038,CountryGeoLoc[],4)</f>
        <v>105.318756</v>
      </c>
    </row>
    <row r="2039" spans="1:11" x14ac:dyDescent="0.3">
      <c r="A2039" t="s">
        <v>6274</v>
      </c>
      <c r="B2039" t="s">
        <v>8</v>
      </c>
      <c r="C2039" t="s">
        <v>117</v>
      </c>
      <c r="D2039" t="s">
        <v>4028</v>
      </c>
      <c r="E2039" t="s">
        <v>6275</v>
      </c>
      <c r="F2039" t="s">
        <v>6276</v>
      </c>
      <c r="G2039" s="2" t="str">
        <f t="shared" si="31"/>
        <v>1977</v>
      </c>
      <c r="H2039" t="s">
        <v>1213</v>
      </c>
      <c r="I2039" t="str">
        <f>VLOOKUP(RawData!H2039,PadCountry[],2)</f>
        <v>United States</v>
      </c>
      <c r="J2039" t="str">
        <f>VLOOKUP(I2039,CountryGeoLoc[],3)</f>
        <v>37.09024</v>
      </c>
      <c r="K2039" t="str">
        <f>VLOOKUP(I2039,CountryGeoLoc[],4)</f>
        <v>-95.712891</v>
      </c>
    </row>
    <row r="2040" spans="1:11" x14ac:dyDescent="0.3">
      <c r="A2040" t="s">
        <v>6277</v>
      </c>
      <c r="B2040" t="s">
        <v>8</v>
      </c>
      <c r="C2040" t="s">
        <v>9</v>
      </c>
      <c r="D2040" t="s">
        <v>1243</v>
      </c>
      <c r="E2040" t="s">
        <v>6278</v>
      </c>
      <c r="F2040" t="s">
        <v>6279</v>
      </c>
      <c r="G2040" s="2" t="str">
        <f t="shared" si="31"/>
        <v>1977</v>
      </c>
      <c r="H2040" t="s">
        <v>987</v>
      </c>
      <c r="I2040" t="str">
        <f>VLOOKUP(RawData!H2040,PadCountry[],2)</f>
        <v>Kazakhstan</v>
      </c>
      <c r="J2040" t="str">
        <f>VLOOKUP(I2040,CountryGeoLoc[],3)</f>
        <v>48.019573</v>
      </c>
      <c r="K2040" t="str">
        <f>VLOOKUP(I2040,CountryGeoLoc[],4)</f>
        <v>66.923684</v>
      </c>
    </row>
    <row r="2041" spans="1:11" x14ac:dyDescent="0.3">
      <c r="A2041" t="s">
        <v>6280</v>
      </c>
      <c r="B2041" t="s">
        <v>8</v>
      </c>
      <c r="C2041" t="s">
        <v>9</v>
      </c>
      <c r="D2041" t="s">
        <v>4695</v>
      </c>
      <c r="E2041" t="s">
        <v>6281</v>
      </c>
      <c r="F2041" t="s">
        <v>6282</v>
      </c>
      <c r="G2041" s="2" t="str">
        <f t="shared" si="31"/>
        <v>1977</v>
      </c>
      <c r="H2041" t="s">
        <v>3442</v>
      </c>
      <c r="I2041" t="str">
        <f>VLOOKUP(RawData!H2041,PadCountry[],2)</f>
        <v>Russia</v>
      </c>
      <c r="J2041" t="str">
        <f>VLOOKUP(I2041,CountryGeoLoc[],3)</f>
        <v>61.52401</v>
      </c>
      <c r="K2041" t="str">
        <f>VLOOKUP(I2041,CountryGeoLoc[],4)</f>
        <v>105.318756</v>
      </c>
    </row>
    <row r="2042" spans="1:11" x14ac:dyDescent="0.3">
      <c r="A2042" t="s">
        <v>6283</v>
      </c>
      <c r="B2042" t="s">
        <v>8</v>
      </c>
      <c r="C2042" t="s">
        <v>9</v>
      </c>
      <c r="D2042" t="s">
        <v>2391</v>
      </c>
      <c r="E2042" t="s">
        <v>6284</v>
      </c>
      <c r="F2042" t="s">
        <v>6285</v>
      </c>
      <c r="G2042" s="2" t="str">
        <f t="shared" si="31"/>
        <v>1977</v>
      </c>
      <c r="H2042" t="s">
        <v>3399</v>
      </c>
      <c r="I2042" t="str">
        <f>VLOOKUP(RawData!H2042,PadCountry[],2)</f>
        <v>Russia</v>
      </c>
      <c r="J2042" t="str">
        <f>VLOOKUP(I2042,CountryGeoLoc[],3)</f>
        <v>61.52401</v>
      </c>
      <c r="K2042" t="str">
        <f>VLOOKUP(I2042,CountryGeoLoc[],4)</f>
        <v>105.318756</v>
      </c>
    </row>
    <row r="2043" spans="1:11" x14ac:dyDescent="0.3">
      <c r="A2043" t="s">
        <v>6286</v>
      </c>
      <c r="B2043" t="s">
        <v>8</v>
      </c>
      <c r="C2043" t="s">
        <v>9</v>
      </c>
      <c r="D2043" t="s">
        <v>2391</v>
      </c>
      <c r="E2043" t="s">
        <v>6287</v>
      </c>
      <c r="F2043" t="s">
        <v>6288</v>
      </c>
      <c r="G2043" s="2" t="str">
        <f t="shared" si="31"/>
        <v>1977</v>
      </c>
      <c r="H2043" t="s">
        <v>2394</v>
      </c>
      <c r="I2043" t="str">
        <f>VLOOKUP(RawData!H2043,PadCountry[],2)</f>
        <v>Russia</v>
      </c>
      <c r="J2043" t="str">
        <f>VLOOKUP(I2043,CountryGeoLoc[],3)</f>
        <v>61.52401</v>
      </c>
      <c r="K2043" t="str">
        <f>VLOOKUP(I2043,CountryGeoLoc[],4)</f>
        <v>105.318756</v>
      </c>
    </row>
    <row r="2044" spans="1:11" x14ac:dyDescent="0.3">
      <c r="A2044" t="s">
        <v>6289</v>
      </c>
      <c r="B2044" t="s">
        <v>8</v>
      </c>
      <c r="C2044" t="s">
        <v>9</v>
      </c>
      <c r="D2044" t="s">
        <v>1243</v>
      </c>
      <c r="E2044" t="s">
        <v>6290</v>
      </c>
      <c r="F2044" t="s">
        <v>6291</v>
      </c>
      <c r="G2044" s="2" t="str">
        <f t="shared" si="31"/>
        <v>1977</v>
      </c>
      <c r="H2044" t="s">
        <v>3442</v>
      </c>
      <c r="I2044" t="str">
        <f>VLOOKUP(RawData!H2044,PadCountry[],2)</f>
        <v>Russia</v>
      </c>
      <c r="J2044" t="str">
        <f>VLOOKUP(I2044,CountryGeoLoc[],3)</f>
        <v>61.52401</v>
      </c>
      <c r="K2044" t="str">
        <f>VLOOKUP(I2044,CountryGeoLoc[],4)</f>
        <v>105.318756</v>
      </c>
    </row>
    <row r="2045" spans="1:11" x14ac:dyDescent="0.3">
      <c r="A2045" t="s">
        <v>6292</v>
      </c>
      <c r="B2045" t="s">
        <v>8</v>
      </c>
      <c r="C2045" t="s">
        <v>9</v>
      </c>
      <c r="D2045" t="s">
        <v>2391</v>
      </c>
      <c r="E2045" t="s">
        <v>6293</v>
      </c>
      <c r="F2045" t="s">
        <v>6294</v>
      </c>
      <c r="G2045" s="2" t="str">
        <f t="shared" si="31"/>
        <v>1977</v>
      </c>
      <c r="H2045" t="s">
        <v>3399</v>
      </c>
      <c r="I2045" t="str">
        <f>VLOOKUP(RawData!H2045,PadCountry[],2)</f>
        <v>Russia</v>
      </c>
      <c r="J2045" t="str">
        <f>VLOOKUP(I2045,CountryGeoLoc[],3)</f>
        <v>61.52401</v>
      </c>
      <c r="K2045" t="str">
        <f>VLOOKUP(I2045,CountryGeoLoc[],4)</f>
        <v>105.318756</v>
      </c>
    </row>
    <row r="2046" spans="1:11" x14ac:dyDescent="0.3">
      <c r="A2046" t="s">
        <v>6295</v>
      </c>
      <c r="B2046" t="s">
        <v>8</v>
      </c>
      <c r="C2046" t="s">
        <v>9</v>
      </c>
      <c r="D2046" t="s">
        <v>4695</v>
      </c>
      <c r="E2046" t="s">
        <v>6296</v>
      </c>
      <c r="F2046" t="s">
        <v>6297</v>
      </c>
      <c r="G2046" s="2" t="str">
        <f t="shared" si="31"/>
        <v>1977</v>
      </c>
      <c r="H2046" t="s">
        <v>3442</v>
      </c>
      <c r="I2046" t="str">
        <f>VLOOKUP(RawData!H2046,PadCountry[],2)</f>
        <v>Russia</v>
      </c>
      <c r="J2046" t="str">
        <f>VLOOKUP(I2046,CountryGeoLoc[],3)</f>
        <v>61.52401</v>
      </c>
      <c r="K2046" t="str">
        <f>VLOOKUP(I2046,CountryGeoLoc[],4)</f>
        <v>105.318756</v>
      </c>
    </row>
    <row r="2047" spans="1:11" x14ac:dyDescent="0.3">
      <c r="A2047" t="s">
        <v>6298</v>
      </c>
      <c r="B2047" t="s">
        <v>8</v>
      </c>
      <c r="C2047" t="s">
        <v>9</v>
      </c>
      <c r="D2047" t="s">
        <v>2391</v>
      </c>
      <c r="E2047" t="s">
        <v>6299</v>
      </c>
      <c r="F2047" t="s">
        <v>6300</v>
      </c>
      <c r="G2047" s="2" t="str">
        <f t="shared" si="31"/>
        <v>1977</v>
      </c>
      <c r="H2047" t="s">
        <v>3399</v>
      </c>
      <c r="I2047" t="str">
        <f>VLOOKUP(RawData!H2047,PadCountry[],2)</f>
        <v>Russia</v>
      </c>
      <c r="J2047" t="str">
        <f>VLOOKUP(I2047,CountryGeoLoc[],3)</f>
        <v>61.52401</v>
      </c>
      <c r="K2047" t="str">
        <f>VLOOKUP(I2047,CountryGeoLoc[],4)</f>
        <v>105.318756</v>
      </c>
    </row>
    <row r="2048" spans="1:11" x14ac:dyDescent="0.3">
      <c r="A2048" t="s">
        <v>6301</v>
      </c>
      <c r="B2048" t="s">
        <v>8</v>
      </c>
      <c r="C2048" t="s">
        <v>117</v>
      </c>
      <c r="D2048" t="s">
        <v>5030</v>
      </c>
      <c r="E2048" t="s">
        <v>6302</v>
      </c>
      <c r="F2048" t="s">
        <v>6303</v>
      </c>
      <c r="G2048" s="2" t="str">
        <f t="shared" si="31"/>
        <v>1977</v>
      </c>
      <c r="H2048" t="s">
        <v>229</v>
      </c>
      <c r="I2048" t="str">
        <f>VLOOKUP(RawData!H2048,PadCountry[],2)</f>
        <v>United States</v>
      </c>
      <c r="J2048" t="str">
        <f>VLOOKUP(I2048,CountryGeoLoc[],3)</f>
        <v>37.09024</v>
      </c>
      <c r="K2048" t="str">
        <f>VLOOKUP(I2048,CountryGeoLoc[],4)</f>
        <v>-95.712891</v>
      </c>
    </row>
    <row r="2049" spans="1:11" x14ac:dyDescent="0.3">
      <c r="A2049" t="s">
        <v>6304</v>
      </c>
      <c r="B2049" t="s">
        <v>8</v>
      </c>
      <c r="C2049" t="s">
        <v>9</v>
      </c>
      <c r="D2049" t="s">
        <v>2305</v>
      </c>
      <c r="E2049" t="s">
        <v>6305</v>
      </c>
      <c r="F2049" t="s">
        <v>6306</v>
      </c>
      <c r="G2049" s="2" t="str">
        <f t="shared" si="31"/>
        <v>1977</v>
      </c>
      <c r="H2049" t="s">
        <v>2641</v>
      </c>
      <c r="I2049" t="str">
        <f>VLOOKUP(RawData!H2049,PadCountry[],2)</f>
        <v>Kazakhstan</v>
      </c>
      <c r="J2049" t="str">
        <f>VLOOKUP(I2049,CountryGeoLoc[],3)</f>
        <v>48.019573</v>
      </c>
      <c r="K2049" t="str">
        <f>VLOOKUP(I2049,CountryGeoLoc[],4)</f>
        <v>66.923684</v>
      </c>
    </row>
    <row r="2050" spans="1:11" x14ac:dyDescent="0.3">
      <c r="A2050" t="s">
        <v>6307</v>
      </c>
      <c r="B2050" t="s">
        <v>8</v>
      </c>
      <c r="C2050" t="s">
        <v>9</v>
      </c>
      <c r="D2050" t="s">
        <v>2391</v>
      </c>
      <c r="E2050" t="s">
        <v>6308</v>
      </c>
      <c r="F2050" t="s">
        <v>6309</v>
      </c>
      <c r="G2050" s="2" t="str">
        <f t="shared" si="31"/>
        <v>1977</v>
      </c>
      <c r="H2050" t="s">
        <v>2394</v>
      </c>
      <c r="I2050" t="str">
        <f>VLOOKUP(RawData!H2050,PadCountry[],2)</f>
        <v>Russia</v>
      </c>
      <c r="J2050" t="str">
        <f>VLOOKUP(I2050,CountryGeoLoc[],3)</f>
        <v>61.52401</v>
      </c>
      <c r="K2050" t="str">
        <f>VLOOKUP(I2050,CountryGeoLoc[],4)</f>
        <v>105.318756</v>
      </c>
    </row>
    <row r="2051" spans="1:11" x14ac:dyDescent="0.3">
      <c r="A2051" t="s">
        <v>6310</v>
      </c>
      <c r="B2051" t="s">
        <v>8</v>
      </c>
      <c r="C2051" t="s">
        <v>9</v>
      </c>
      <c r="D2051" t="s">
        <v>1670</v>
      </c>
      <c r="E2051" t="s">
        <v>6311</v>
      </c>
      <c r="F2051" t="s">
        <v>6312</v>
      </c>
      <c r="G2051" s="2" t="str">
        <f t="shared" ref="G2051:G2114" si="32">MID(F2051,7,4)</f>
        <v>1977</v>
      </c>
      <c r="H2051" t="s">
        <v>3442</v>
      </c>
      <c r="I2051" t="str">
        <f>VLOOKUP(RawData!H2051,PadCountry[],2)</f>
        <v>Russia</v>
      </c>
      <c r="J2051" t="str">
        <f>VLOOKUP(I2051,CountryGeoLoc[],3)</f>
        <v>61.52401</v>
      </c>
      <c r="K2051" t="str">
        <f>VLOOKUP(I2051,CountryGeoLoc[],4)</f>
        <v>105.318756</v>
      </c>
    </row>
    <row r="2052" spans="1:11" x14ac:dyDescent="0.3">
      <c r="A2052" t="s">
        <v>6313</v>
      </c>
      <c r="B2052" t="s">
        <v>8</v>
      </c>
      <c r="C2052" t="s">
        <v>9</v>
      </c>
      <c r="D2052" t="s">
        <v>4695</v>
      </c>
      <c r="E2052" t="s">
        <v>6314</v>
      </c>
      <c r="F2052" t="s">
        <v>6315</v>
      </c>
      <c r="G2052" s="2" t="str">
        <f t="shared" si="32"/>
        <v>1977</v>
      </c>
      <c r="H2052" t="s">
        <v>987</v>
      </c>
      <c r="I2052" t="str">
        <f>VLOOKUP(RawData!H2052,PadCountry[],2)</f>
        <v>Kazakhstan</v>
      </c>
      <c r="J2052" t="str">
        <f>VLOOKUP(I2052,CountryGeoLoc[],3)</f>
        <v>48.019573</v>
      </c>
      <c r="K2052" t="str">
        <f>VLOOKUP(I2052,CountryGeoLoc[],4)</f>
        <v>66.923684</v>
      </c>
    </row>
    <row r="2053" spans="1:11" x14ac:dyDescent="0.3">
      <c r="A2053" t="s">
        <v>6316</v>
      </c>
      <c r="B2053" t="s">
        <v>8</v>
      </c>
      <c r="C2053" t="s">
        <v>9</v>
      </c>
      <c r="D2053" t="s">
        <v>2391</v>
      </c>
      <c r="E2053" t="s">
        <v>6317</v>
      </c>
      <c r="F2053" t="s">
        <v>6318</v>
      </c>
      <c r="G2053" s="2" t="str">
        <f t="shared" si="32"/>
        <v>1977</v>
      </c>
      <c r="H2053" t="s">
        <v>3399</v>
      </c>
      <c r="I2053" t="str">
        <f>VLOOKUP(RawData!H2053,PadCountry[],2)</f>
        <v>Russia</v>
      </c>
      <c r="J2053" t="str">
        <f>VLOOKUP(I2053,CountryGeoLoc[],3)</f>
        <v>61.52401</v>
      </c>
      <c r="K2053" t="str">
        <f>VLOOKUP(I2053,CountryGeoLoc[],4)</f>
        <v>105.318756</v>
      </c>
    </row>
    <row r="2054" spans="1:11" x14ac:dyDescent="0.3">
      <c r="A2054" t="s">
        <v>6319</v>
      </c>
      <c r="B2054" t="s">
        <v>8</v>
      </c>
      <c r="C2054" t="s">
        <v>9</v>
      </c>
      <c r="D2054" t="s">
        <v>5012</v>
      </c>
      <c r="E2054" t="s">
        <v>6320</v>
      </c>
      <c r="F2054" t="s">
        <v>6321</v>
      </c>
      <c r="G2054" s="2" t="str">
        <f t="shared" si="32"/>
        <v>1977</v>
      </c>
      <c r="H2054" t="s">
        <v>6322</v>
      </c>
      <c r="I2054" t="str">
        <f>VLOOKUP(RawData!H2054,PadCountry[],2)</f>
        <v>Kazakhstan</v>
      </c>
      <c r="J2054" t="str">
        <f>VLOOKUP(I2054,CountryGeoLoc[],3)</f>
        <v>48.019573</v>
      </c>
      <c r="K2054" t="str">
        <f>VLOOKUP(I2054,CountryGeoLoc[],4)</f>
        <v>66.923684</v>
      </c>
    </row>
    <row r="2055" spans="1:11" x14ac:dyDescent="0.3">
      <c r="A2055" t="s">
        <v>6323</v>
      </c>
      <c r="B2055" t="s">
        <v>8</v>
      </c>
      <c r="C2055" t="s">
        <v>9</v>
      </c>
      <c r="D2055" t="s">
        <v>4695</v>
      </c>
      <c r="E2055" t="s">
        <v>6324</v>
      </c>
      <c r="F2055" t="s">
        <v>6325</v>
      </c>
      <c r="G2055" s="2" t="str">
        <f t="shared" si="32"/>
        <v>1977</v>
      </c>
      <c r="H2055" t="s">
        <v>3442</v>
      </c>
      <c r="I2055" t="str">
        <f>VLOOKUP(RawData!H2055,PadCountry[],2)</f>
        <v>Russia</v>
      </c>
      <c r="J2055" t="str">
        <f>VLOOKUP(I2055,CountryGeoLoc[],3)</f>
        <v>61.52401</v>
      </c>
      <c r="K2055" t="str">
        <f>VLOOKUP(I2055,CountryGeoLoc[],4)</f>
        <v>105.318756</v>
      </c>
    </row>
    <row r="2056" spans="1:11" x14ac:dyDescent="0.3">
      <c r="A2056" t="s">
        <v>6326</v>
      </c>
      <c r="B2056" t="s">
        <v>8</v>
      </c>
      <c r="C2056" t="s">
        <v>9</v>
      </c>
      <c r="D2056" t="s">
        <v>4695</v>
      </c>
      <c r="E2056" t="s">
        <v>6327</v>
      </c>
      <c r="F2056" t="s">
        <v>6328</v>
      </c>
      <c r="G2056" s="2" t="str">
        <f t="shared" si="32"/>
        <v>1977</v>
      </c>
      <c r="H2056" t="s">
        <v>3442</v>
      </c>
      <c r="I2056" t="str">
        <f>VLOOKUP(RawData!H2056,PadCountry[],2)</f>
        <v>Russia</v>
      </c>
      <c r="J2056" t="str">
        <f>VLOOKUP(I2056,CountryGeoLoc[],3)</f>
        <v>61.52401</v>
      </c>
      <c r="K2056" t="str">
        <f>VLOOKUP(I2056,CountryGeoLoc[],4)</f>
        <v>105.318756</v>
      </c>
    </row>
    <row r="2057" spans="1:11" x14ac:dyDescent="0.3">
      <c r="A2057" t="s">
        <v>6329</v>
      </c>
      <c r="B2057" t="s">
        <v>8</v>
      </c>
      <c r="C2057" t="s">
        <v>9</v>
      </c>
      <c r="D2057" t="s">
        <v>4695</v>
      </c>
      <c r="E2057" t="s">
        <v>6330</v>
      </c>
      <c r="F2057" t="s">
        <v>6331</v>
      </c>
      <c r="G2057" s="2" t="str">
        <f t="shared" si="32"/>
        <v>1977</v>
      </c>
      <c r="H2057" t="s">
        <v>3892</v>
      </c>
      <c r="I2057" t="str">
        <f>VLOOKUP(RawData!H2057,PadCountry[],2)</f>
        <v>Russia</v>
      </c>
      <c r="J2057" t="str">
        <f>VLOOKUP(I2057,CountryGeoLoc[],3)</f>
        <v>61.52401</v>
      </c>
      <c r="K2057" t="str">
        <f>VLOOKUP(I2057,CountryGeoLoc[],4)</f>
        <v>105.318756</v>
      </c>
    </row>
    <row r="2058" spans="1:11" x14ac:dyDescent="0.3">
      <c r="A2058" t="s">
        <v>6332</v>
      </c>
      <c r="B2058" t="s">
        <v>18</v>
      </c>
      <c r="C2058" t="s">
        <v>9</v>
      </c>
      <c r="D2058" t="s">
        <v>2305</v>
      </c>
      <c r="E2058" t="s">
        <v>6333</v>
      </c>
      <c r="F2058" t="s">
        <v>6334</v>
      </c>
      <c r="G2058" s="2" t="str">
        <f t="shared" si="32"/>
        <v>1977</v>
      </c>
      <c r="H2058" t="s">
        <v>2641</v>
      </c>
      <c r="I2058" t="str">
        <f>VLOOKUP(RawData!H2058,PadCountry[],2)</f>
        <v>Kazakhstan</v>
      </c>
      <c r="J2058" t="str">
        <f>VLOOKUP(I2058,CountryGeoLoc[],3)</f>
        <v>48.019573</v>
      </c>
      <c r="K2058" t="str">
        <f>VLOOKUP(I2058,CountryGeoLoc[],4)</f>
        <v>66.923684</v>
      </c>
    </row>
    <row r="2059" spans="1:11" x14ac:dyDescent="0.3">
      <c r="A2059" t="s">
        <v>6335</v>
      </c>
      <c r="B2059" t="s">
        <v>18</v>
      </c>
      <c r="C2059" t="s">
        <v>9</v>
      </c>
      <c r="D2059" t="s">
        <v>4695</v>
      </c>
      <c r="E2059" t="s">
        <v>6336</v>
      </c>
      <c r="F2059" t="s">
        <v>6337</v>
      </c>
      <c r="G2059" s="2" t="str">
        <f t="shared" si="32"/>
        <v>1977</v>
      </c>
      <c r="H2059" t="s">
        <v>987</v>
      </c>
      <c r="I2059" t="str">
        <f>VLOOKUP(RawData!H2059,PadCountry[],2)</f>
        <v>Kazakhstan</v>
      </c>
      <c r="J2059" t="str">
        <f>VLOOKUP(I2059,CountryGeoLoc[],3)</f>
        <v>48.019573</v>
      </c>
      <c r="K2059" t="str">
        <f>VLOOKUP(I2059,CountryGeoLoc[],4)</f>
        <v>66.923684</v>
      </c>
    </row>
    <row r="2060" spans="1:11" x14ac:dyDescent="0.3">
      <c r="A2060" t="s">
        <v>6338</v>
      </c>
      <c r="B2060" t="s">
        <v>8</v>
      </c>
      <c r="C2060" t="s">
        <v>117</v>
      </c>
      <c r="D2060" t="s">
        <v>4658</v>
      </c>
      <c r="E2060" t="s">
        <v>6339</v>
      </c>
      <c r="F2060" t="s">
        <v>6340</v>
      </c>
      <c r="G2060" s="2" t="str">
        <f t="shared" si="32"/>
        <v>1977</v>
      </c>
      <c r="H2060" t="s">
        <v>1623</v>
      </c>
      <c r="I2060" t="str">
        <f>VLOOKUP(RawData!H2060,PadCountry[],2)</f>
        <v>United States</v>
      </c>
      <c r="J2060" t="str">
        <f>VLOOKUP(I2060,CountryGeoLoc[],3)</f>
        <v>37.09024</v>
      </c>
      <c r="K2060" t="str">
        <f>VLOOKUP(I2060,CountryGeoLoc[],4)</f>
        <v>-95.712891</v>
      </c>
    </row>
    <row r="2061" spans="1:11" x14ac:dyDescent="0.3">
      <c r="A2061" t="s">
        <v>6341</v>
      </c>
      <c r="B2061" t="s">
        <v>8</v>
      </c>
      <c r="C2061" t="s">
        <v>4973</v>
      </c>
      <c r="D2061" t="s">
        <v>4974</v>
      </c>
      <c r="E2061" t="s">
        <v>6342</v>
      </c>
      <c r="F2061" t="s">
        <v>6343</v>
      </c>
      <c r="G2061" s="2" t="str">
        <f t="shared" si="32"/>
        <v>1977</v>
      </c>
      <c r="H2061" t="s">
        <v>1782</v>
      </c>
      <c r="I2061" t="str">
        <f>VLOOKUP(RawData!H2061,PadCountry[],2)</f>
        <v>United States</v>
      </c>
      <c r="J2061" t="str">
        <f>VLOOKUP(I2061,CountryGeoLoc[],3)</f>
        <v>37.09024</v>
      </c>
      <c r="K2061" t="str">
        <f>VLOOKUP(I2061,CountryGeoLoc[],4)</f>
        <v>-95.712891</v>
      </c>
    </row>
    <row r="2062" spans="1:11" x14ac:dyDescent="0.3">
      <c r="A2062" t="s">
        <v>6344</v>
      </c>
      <c r="B2062" t="s">
        <v>8</v>
      </c>
      <c r="C2062" t="s">
        <v>9</v>
      </c>
      <c r="D2062" t="s">
        <v>3313</v>
      </c>
      <c r="E2062" t="s">
        <v>6345</v>
      </c>
      <c r="F2062" t="s">
        <v>6346</v>
      </c>
      <c r="G2062" s="2" t="str">
        <f t="shared" si="32"/>
        <v>1977</v>
      </c>
      <c r="H2062" t="s">
        <v>4676</v>
      </c>
      <c r="I2062" t="str">
        <f>VLOOKUP(RawData!H2062,PadCountry[],2)</f>
        <v>Kazakhstan</v>
      </c>
      <c r="J2062" t="str">
        <f>VLOOKUP(I2062,CountryGeoLoc[],3)</f>
        <v>48.019573</v>
      </c>
      <c r="K2062" t="str">
        <f>VLOOKUP(I2062,CountryGeoLoc[],4)</f>
        <v>66.923684</v>
      </c>
    </row>
    <row r="2063" spans="1:11" x14ac:dyDescent="0.3">
      <c r="A2063" t="s">
        <v>6347</v>
      </c>
      <c r="B2063" t="s">
        <v>8</v>
      </c>
      <c r="C2063" t="s">
        <v>9</v>
      </c>
      <c r="D2063" t="s">
        <v>4695</v>
      </c>
      <c r="E2063" t="s">
        <v>6348</v>
      </c>
      <c r="F2063" t="s">
        <v>6349</v>
      </c>
      <c r="G2063" s="2" t="str">
        <f t="shared" si="32"/>
        <v>1977</v>
      </c>
      <c r="H2063" t="s">
        <v>3442</v>
      </c>
      <c r="I2063" t="str">
        <f>VLOOKUP(RawData!H2063,PadCountry[],2)</f>
        <v>Russia</v>
      </c>
      <c r="J2063" t="str">
        <f>VLOOKUP(I2063,CountryGeoLoc[],3)</f>
        <v>61.52401</v>
      </c>
      <c r="K2063" t="str">
        <f>VLOOKUP(I2063,CountryGeoLoc[],4)</f>
        <v>105.318756</v>
      </c>
    </row>
    <row r="2064" spans="1:11" x14ac:dyDescent="0.3">
      <c r="A2064" t="s">
        <v>6350</v>
      </c>
      <c r="B2064" t="s">
        <v>8</v>
      </c>
      <c r="C2064" t="s">
        <v>9</v>
      </c>
      <c r="D2064" t="s">
        <v>2391</v>
      </c>
      <c r="E2064" t="s">
        <v>6351</v>
      </c>
      <c r="F2064" t="s">
        <v>6352</v>
      </c>
      <c r="G2064" s="2" t="str">
        <f t="shared" si="32"/>
        <v>1977</v>
      </c>
      <c r="H2064" t="s">
        <v>3399</v>
      </c>
      <c r="I2064" t="str">
        <f>VLOOKUP(RawData!H2064,PadCountry[],2)</f>
        <v>Russia</v>
      </c>
      <c r="J2064" t="str">
        <f>VLOOKUP(I2064,CountryGeoLoc[],3)</f>
        <v>61.52401</v>
      </c>
      <c r="K2064" t="str">
        <f>VLOOKUP(I2064,CountryGeoLoc[],4)</f>
        <v>105.318756</v>
      </c>
    </row>
    <row r="2065" spans="1:11" x14ac:dyDescent="0.3">
      <c r="A2065" t="s">
        <v>6353</v>
      </c>
      <c r="B2065" t="s">
        <v>8</v>
      </c>
      <c r="C2065" t="s">
        <v>117</v>
      </c>
      <c r="D2065" t="s">
        <v>4960</v>
      </c>
      <c r="E2065" t="s">
        <v>6354</v>
      </c>
      <c r="F2065" t="s">
        <v>6355</v>
      </c>
      <c r="G2065" s="2" t="str">
        <f t="shared" si="32"/>
        <v>1977</v>
      </c>
      <c r="H2065" t="s">
        <v>229</v>
      </c>
      <c r="I2065" t="str">
        <f>VLOOKUP(RawData!H2065,PadCountry[],2)</f>
        <v>United States</v>
      </c>
      <c r="J2065" t="str">
        <f>VLOOKUP(I2065,CountryGeoLoc[],3)</f>
        <v>37.09024</v>
      </c>
      <c r="K2065" t="str">
        <f>VLOOKUP(I2065,CountryGeoLoc[],4)</f>
        <v>-95.712891</v>
      </c>
    </row>
    <row r="2066" spans="1:11" x14ac:dyDescent="0.3">
      <c r="A2066" t="s">
        <v>6356</v>
      </c>
      <c r="B2066" t="s">
        <v>8</v>
      </c>
      <c r="C2066" t="s">
        <v>9</v>
      </c>
      <c r="D2066" t="s">
        <v>4695</v>
      </c>
      <c r="E2066" t="s">
        <v>6357</v>
      </c>
      <c r="F2066" t="s">
        <v>6358</v>
      </c>
      <c r="G2066" s="2" t="str">
        <f t="shared" si="32"/>
        <v>1977</v>
      </c>
      <c r="H2066" t="s">
        <v>3892</v>
      </c>
      <c r="I2066" t="str">
        <f>VLOOKUP(RawData!H2066,PadCountry[],2)</f>
        <v>Russia</v>
      </c>
      <c r="J2066" t="str">
        <f>VLOOKUP(I2066,CountryGeoLoc[],3)</f>
        <v>61.52401</v>
      </c>
      <c r="K2066" t="str">
        <f>VLOOKUP(I2066,CountryGeoLoc[],4)</f>
        <v>105.318756</v>
      </c>
    </row>
    <row r="2067" spans="1:11" x14ac:dyDescent="0.3">
      <c r="A2067" t="s">
        <v>6359</v>
      </c>
      <c r="B2067" t="s">
        <v>8</v>
      </c>
      <c r="C2067" t="s">
        <v>9</v>
      </c>
      <c r="D2067" t="s">
        <v>1670</v>
      </c>
      <c r="E2067" t="s">
        <v>6360</v>
      </c>
      <c r="F2067" t="s">
        <v>6361</v>
      </c>
      <c r="G2067" s="2" t="str">
        <f t="shared" si="32"/>
        <v>1977</v>
      </c>
      <c r="H2067" t="s">
        <v>3892</v>
      </c>
      <c r="I2067" t="str">
        <f>VLOOKUP(RawData!H2067,PadCountry[],2)</f>
        <v>Russia</v>
      </c>
      <c r="J2067" t="str">
        <f>VLOOKUP(I2067,CountryGeoLoc[],3)</f>
        <v>61.52401</v>
      </c>
      <c r="K2067" t="str">
        <f>VLOOKUP(I2067,CountryGeoLoc[],4)</f>
        <v>105.318756</v>
      </c>
    </row>
    <row r="2068" spans="1:11" x14ac:dyDescent="0.3">
      <c r="A2068" t="s">
        <v>6362</v>
      </c>
      <c r="B2068" t="s">
        <v>8</v>
      </c>
      <c r="C2068" t="s">
        <v>9</v>
      </c>
      <c r="D2068" t="s">
        <v>4695</v>
      </c>
      <c r="E2068" t="s">
        <v>6363</v>
      </c>
      <c r="F2068" t="s">
        <v>6364</v>
      </c>
      <c r="G2068" s="2" t="str">
        <f t="shared" si="32"/>
        <v>1977</v>
      </c>
      <c r="H2068" t="s">
        <v>3442</v>
      </c>
      <c r="I2068" t="str">
        <f>VLOOKUP(RawData!H2068,PadCountry[],2)</f>
        <v>Russia</v>
      </c>
      <c r="J2068" t="str">
        <f>VLOOKUP(I2068,CountryGeoLoc[],3)</f>
        <v>61.52401</v>
      </c>
      <c r="K2068" t="str">
        <f>VLOOKUP(I2068,CountryGeoLoc[],4)</f>
        <v>105.318756</v>
      </c>
    </row>
    <row r="2069" spans="1:11" x14ac:dyDescent="0.3">
      <c r="A2069" t="s">
        <v>6365</v>
      </c>
      <c r="B2069" t="s">
        <v>8</v>
      </c>
      <c r="C2069" t="s">
        <v>4973</v>
      </c>
      <c r="D2069" t="s">
        <v>4974</v>
      </c>
      <c r="E2069" t="s">
        <v>6366</v>
      </c>
      <c r="F2069" t="s">
        <v>6367</v>
      </c>
      <c r="G2069" s="2" t="str">
        <f t="shared" si="32"/>
        <v>1977</v>
      </c>
      <c r="H2069" t="s">
        <v>1782</v>
      </c>
      <c r="I2069" t="str">
        <f>VLOOKUP(RawData!H2069,PadCountry[],2)</f>
        <v>United States</v>
      </c>
      <c r="J2069" t="str">
        <f>VLOOKUP(I2069,CountryGeoLoc[],3)</f>
        <v>37.09024</v>
      </c>
      <c r="K2069" t="str">
        <f>VLOOKUP(I2069,CountryGeoLoc[],4)</f>
        <v>-95.712891</v>
      </c>
    </row>
    <row r="2070" spans="1:11" x14ac:dyDescent="0.3">
      <c r="A2070" t="s">
        <v>6368</v>
      </c>
      <c r="B2070" t="s">
        <v>8</v>
      </c>
      <c r="C2070" t="s">
        <v>9</v>
      </c>
      <c r="D2070" t="s">
        <v>4695</v>
      </c>
      <c r="E2070" t="s">
        <v>6369</v>
      </c>
      <c r="F2070" t="s">
        <v>6370</v>
      </c>
      <c r="G2070" s="2" t="str">
        <f t="shared" si="32"/>
        <v>1977</v>
      </c>
      <c r="H2070" t="s">
        <v>3892</v>
      </c>
      <c r="I2070" t="str">
        <f>VLOOKUP(RawData!H2070,PadCountry[],2)</f>
        <v>Russia</v>
      </c>
      <c r="J2070" t="str">
        <f>VLOOKUP(I2070,CountryGeoLoc[],3)</f>
        <v>61.52401</v>
      </c>
      <c r="K2070" t="str">
        <f>VLOOKUP(I2070,CountryGeoLoc[],4)</f>
        <v>105.318756</v>
      </c>
    </row>
    <row r="2071" spans="1:11" x14ac:dyDescent="0.3">
      <c r="A2071" t="s">
        <v>6371</v>
      </c>
      <c r="B2071" t="s">
        <v>8</v>
      </c>
      <c r="C2071" t="s">
        <v>9</v>
      </c>
      <c r="D2071" t="s">
        <v>4695</v>
      </c>
      <c r="E2071" t="s">
        <v>6372</v>
      </c>
      <c r="F2071" t="s">
        <v>6373</v>
      </c>
      <c r="G2071" s="2" t="str">
        <f t="shared" si="32"/>
        <v>1977</v>
      </c>
      <c r="H2071" t="s">
        <v>3892</v>
      </c>
      <c r="I2071" t="str">
        <f>VLOOKUP(RawData!H2071,PadCountry[],2)</f>
        <v>Russia</v>
      </c>
      <c r="J2071" t="str">
        <f>VLOOKUP(I2071,CountryGeoLoc[],3)</f>
        <v>61.52401</v>
      </c>
      <c r="K2071" t="str">
        <f>VLOOKUP(I2071,CountryGeoLoc[],4)</f>
        <v>105.318756</v>
      </c>
    </row>
    <row r="2072" spans="1:11" x14ac:dyDescent="0.3">
      <c r="A2072" t="s">
        <v>6374</v>
      </c>
      <c r="B2072" t="s">
        <v>8</v>
      </c>
      <c r="C2072" t="s">
        <v>9</v>
      </c>
      <c r="D2072" t="s">
        <v>2391</v>
      </c>
      <c r="E2072" t="s">
        <v>6375</v>
      </c>
      <c r="F2072" t="s">
        <v>6376</v>
      </c>
      <c r="G2072" s="2" t="str">
        <f t="shared" si="32"/>
        <v>1977</v>
      </c>
      <c r="H2072" t="s">
        <v>3399</v>
      </c>
      <c r="I2072" t="str">
        <f>VLOOKUP(RawData!H2072,PadCountry[],2)</f>
        <v>Russia</v>
      </c>
      <c r="J2072" t="str">
        <f>VLOOKUP(I2072,CountryGeoLoc[],3)</f>
        <v>61.52401</v>
      </c>
      <c r="K2072" t="str">
        <f>VLOOKUP(I2072,CountryGeoLoc[],4)</f>
        <v>105.318756</v>
      </c>
    </row>
    <row r="2073" spans="1:11" x14ac:dyDescent="0.3">
      <c r="A2073" t="s">
        <v>6377</v>
      </c>
      <c r="B2073" t="s">
        <v>18</v>
      </c>
      <c r="C2073" t="s">
        <v>117</v>
      </c>
      <c r="D2073" t="s">
        <v>5677</v>
      </c>
      <c r="E2073" t="s">
        <v>6378</v>
      </c>
      <c r="F2073" t="s">
        <v>6379</v>
      </c>
      <c r="G2073" s="2" t="str">
        <f t="shared" si="32"/>
        <v>1977</v>
      </c>
      <c r="H2073" t="s">
        <v>63</v>
      </c>
      <c r="I2073" t="str">
        <f>VLOOKUP(RawData!H2073,PadCountry[],2)</f>
        <v>United States</v>
      </c>
      <c r="J2073" t="str">
        <f>VLOOKUP(I2073,CountryGeoLoc[],3)</f>
        <v>37.09024</v>
      </c>
      <c r="K2073" t="str">
        <f>VLOOKUP(I2073,CountryGeoLoc[],4)</f>
        <v>-95.712891</v>
      </c>
    </row>
    <row r="2074" spans="1:11" x14ac:dyDescent="0.3">
      <c r="A2074" t="s">
        <v>6380</v>
      </c>
      <c r="B2074" t="s">
        <v>8</v>
      </c>
      <c r="C2074" t="s">
        <v>9</v>
      </c>
      <c r="D2074" t="s">
        <v>3313</v>
      </c>
      <c r="E2074" t="s">
        <v>6381</v>
      </c>
      <c r="F2074" t="s">
        <v>6382</v>
      </c>
      <c r="G2074" s="2" t="str">
        <f t="shared" si="32"/>
        <v>1977</v>
      </c>
      <c r="H2074" t="s">
        <v>4676</v>
      </c>
      <c r="I2074" t="str">
        <f>VLOOKUP(RawData!H2074,PadCountry[],2)</f>
        <v>Kazakhstan</v>
      </c>
      <c r="J2074" t="str">
        <f>VLOOKUP(I2074,CountryGeoLoc[],3)</f>
        <v>48.019573</v>
      </c>
      <c r="K2074" t="str">
        <f>VLOOKUP(I2074,CountryGeoLoc[],4)</f>
        <v>66.923684</v>
      </c>
    </row>
    <row r="2075" spans="1:11" x14ac:dyDescent="0.3">
      <c r="A2075" t="s">
        <v>6383</v>
      </c>
      <c r="B2075" t="s">
        <v>8</v>
      </c>
      <c r="C2075" t="s">
        <v>9</v>
      </c>
      <c r="D2075" t="s">
        <v>4695</v>
      </c>
      <c r="E2075" t="s">
        <v>6384</v>
      </c>
      <c r="F2075" t="s">
        <v>6385</v>
      </c>
      <c r="G2075" s="2" t="str">
        <f t="shared" si="32"/>
        <v>1977</v>
      </c>
      <c r="H2075" t="s">
        <v>3892</v>
      </c>
      <c r="I2075" t="str">
        <f>VLOOKUP(RawData!H2075,PadCountry[],2)</f>
        <v>Russia</v>
      </c>
      <c r="J2075" t="str">
        <f>VLOOKUP(I2075,CountryGeoLoc[],3)</f>
        <v>61.52401</v>
      </c>
      <c r="K2075" t="str">
        <f>VLOOKUP(I2075,CountryGeoLoc[],4)</f>
        <v>105.318756</v>
      </c>
    </row>
    <row r="2076" spans="1:11" x14ac:dyDescent="0.3">
      <c r="A2076" t="s">
        <v>6386</v>
      </c>
      <c r="B2076" t="s">
        <v>8</v>
      </c>
      <c r="C2076" t="s">
        <v>9</v>
      </c>
      <c r="D2076" t="s">
        <v>3313</v>
      </c>
      <c r="E2076" t="s">
        <v>6387</v>
      </c>
      <c r="F2076" t="s">
        <v>6388</v>
      </c>
      <c r="G2076" s="2" t="str">
        <f t="shared" si="32"/>
        <v>1977</v>
      </c>
      <c r="H2076" t="s">
        <v>4676</v>
      </c>
      <c r="I2076" t="str">
        <f>VLOOKUP(RawData!H2076,PadCountry[],2)</f>
        <v>Kazakhstan</v>
      </c>
      <c r="J2076" t="str">
        <f>VLOOKUP(I2076,CountryGeoLoc[],3)</f>
        <v>48.019573</v>
      </c>
      <c r="K2076" t="str">
        <f>VLOOKUP(I2076,CountryGeoLoc[],4)</f>
        <v>66.923684</v>
      </c>
    </row>
    <row r="2077" spans="1:11" x14ac:dyDescent="0.3">
      <c r="A2077" t="s">
        <v>6389</v>
      </c>
      <c r="B2077" t="s">
        <v>8</v>
      </c>
      <c r="C2077" t="s">
        <v>9</v>
      </c>
      <c r="D2077" t="s">
        <v>1243</v>
      </c>
      <c r="E2077" t="s">
        <v>6390</v>
      </c>
      <c r="F2077" t="s">
        <v>6391</v>
      </c>
      <c r="G2077" s="2" t="str">
        <f t="shared" si="32"/>
        <v>1977</v>
      </c>
      <c r="H2077" t="s">
        <v>3442</v>
      </c>
      <c r="I2077" t="str">
        <f>VLOOKUP(RawData!H2077,PadCountry[],2)</f>
        <v>Russia</v>
      </c>
      <c r="J2077" t="str">
        <f>VLOOKUP(I2077,CountryGeoLoc[],3)</f>
        <v>61.52401</v>
      </c>
      <c r="K2077" t="str">
        <f>VLOOKUP(I2077,CountryGeoLoc[],4)</f>
        <v>105.318756</v>
      </c>
    </row>
    <row r="2078" spans="1:11" x14ac:dyDescent="0.3">
      <c r="A2078" t="s">
        <v>6034</v>
      </c>
      <c r="B2078" t="s">
        <v>8</v>
      </c>
      <c r="C2078" t="s">
        <v>9</v>
      </c>
      <c r="D2078" t="s">
        <v>5012</v>
      </c>
      <c r="E2078" t="s">
        <v>6035</v>
      </c>
      <c r="F2078" t="s">
        <v>6392</v>
      </c>
      <c r="G2078" s="2" t="str">
        <f t="shared" si="32"/>
        <v>1977</v>
      </c>
      <c r="H2078" t="s">
        <v>6322</v>
      </c>
      <c r="I2078" t="str">
        <f>VLOOKUP(RawData!H2078,PadCountry[],2)</f>
        <v>Kazakhstan</v>
      </c>
      <c r="J2078" t="str">
        <f>VLOOKUP(I2078,CountryGeoLoc[],3)</f>
        <v>48.019573</v>
      </c>
      <c r="K2078" t="str">
        <f>VLOOKUP(I2078,CountryGeoLoc[],4)</f>
        <v>66.923684</v>
      </c>
    </row>
    <row r="2079" spans="1:11" x14ac:dyDescent="0.3">
      <c r="A2079" t="s">
        <v>6393</v>
      </c>
      <c r="B2079" t="s">
        <v>8</v>
      </c>
      <c r="C2079" t="s">
        <v>9</v>
      </c>
      <c r="D2079" t="s">
        <v>1670</v>
      </c>
      <c r="E2079" t="s">
        <v>6394</v>
      </c>
      <c r="F2079" t="s">
        <v>6395</v>
      </c>
      <c r="G2079" s="2" t="str">
        <f t="shared" si="32"/>
        <v>1977</v>
      </c>
      <c r="H2079" t="s">
        <v>987</v>
      </c>
      <c r="I2079" t="str">
        <f>VLOOKUP(RawData!H2079,PadCountry[],2)</f>
        <v>Kazakhstan</v>
      </c>
      <c r="J2079" t="str">
        <f>VLOOKUP(I2079,CountryGeoLoc[],3)</f>
        <v>48.019573</v>
      </c>
      <c r="K2079" t="str">
        <f>VLOOKUP(I2079,CountryGeoLoc[],4)</f>
        <v>66.923684</v>
      </c>
    </row>
    <row r="2080" spans="1:11" x14ac:dyDescent="0.3">
      <c r="A2080" t="s">
        <v>6396</v>
      </c>
      <c r="B2080" t="s">
        <v>8</v>
      </c>
      <c r="C2080" t="s">
        <v>117</v>
      </c>
      <c r="D2080" t="s">
        <v>4083</v>
      </c>
      <c r="E2080" t="s">
        <v>6397</v>
      </c>
      <c r="F2080" t="s">
        <v>6398</v>
      </c>
      <c r="G2080" s="2" t="str">
        <f t="shared" si="32"/>
        <v>1977</v>
      </c>
      <c r="H2080" t="s">
        <v>914</v>
      </c>
      <c r="I2080" t="str">
        <f>VLOOKUP(RawData!H2080,PadCountry[],2)</f>
        <v>United States</v>
      </c>
      <c r="J2080" t="str">
        <f>VLOOKUP(I2080,CountryGeoLoc[],3)</f>
        <v>37.09024</v>
      </c>
      <c r="K2080" t="str">
        <f>VLOOKUP(I2080,CountryGeoLoc[],4)</f>
        <v>-95.712891</v>
      </c>
    </row>
    <row r="2081" spans="1:11" x14ac:dyDescent="0.3">
      <c r="A2081" t="s">
        <v>6399</v>
      </c>
      <c r="B2081" t="s">
        <v>8</v>
      </c>
      <c r="C2081" t="s">
        <v>9</v>
      </c>
      <c r="D2081" t="s">
        <v>6270</v>
      </c>
      <c r="E2081" t="s">
        <v>6400</v>
      </c>
      <c r="F2081" t="s">
        <v>6401</v>
      </c>
      <c r="G2081" s="2" t="str">
        <f t="shared" si="32"/>
        <v>1977</v>
      </c>
      <c r="H2081" t="s">
        <v>6273</v>
      </c>
      <c r="I2081" t="str">
        <f>VLOOKUP(RawData!H2081,PadCountry[],2)</f>
        <v>Russia</v>
      </c>
      <c r="J2081" t="str">
        <f>VLOOKUP(I2081,CountryGeoLoc[],3)</f>
        <v>61.52401</v>
      </c>
      <c r="K2081" t="str">
        <f>VLOOKUP(I2081,CountryGeoLoc[],4)</f>
        <v>105.318756</v>
      </c>
    </row>
    <row r="2082" spans="1:11" x14ac:dyDescent="0.3">
      <c r="A2082" t="s">
        <v>6402</v>
      </c>
      <c r="B2082" t="s">
        <v>8</v>
      </c>
      <c r="C2082" t="s">
        <v>9</v>
      </c>
      <c r="D2082" t="s">
        <v>2391</v>
      </c>
      <c r="E2082" t="s">
        <v>6403</v>
      </c>
      <c r="F2082" t="s">
        <v>6404</v>
      </c>
      <c r="G2082" s="2" t="str">
        <f t="shared" si="32"/>
        <v>1977</v>
      </c>
      <c r="H2082" t="s">
        <v>3399</v>
      </c>
      <c r="I2082" t="str">
        <f>VLOOKUP(RawData!H2082,PadCountry[],2)</f>
        <v>Russia</v>
      </c>
      <c r="J2082" t="str">
        <f>VLOOKUP(I2082,CountryGeoLoc[],3)</f>
        <v>61.52401</v>
      </c>
      <c r="K2082" t="str">
        <f>VLOOKUP(I2082,CountryGeoLoc[],4)</f>
        <v>105.318756</v>
      </c>
    </row>
    <row r="2083" spans="1:11" x14ac:dyDescent="0.3">
      <c r="A2083" t="s">
        <v>6405</v>
      </c>
      <c r="B2083" t="s">
        <v>8</v>
      </c>
      <c r="C2083" t="s">
        <v>9</v>
      </c>
      <c r="D2083" t="s">
        <v>2305</v>
      </c>
      <c r="E2083" t="s">
        <v>6406</v>
      </c>
      <c r="F2083" t="s">
        <v>6407</v>
      </c>
      <c r="G2083" s="2" t="str">
        <f t="shared" si="32"/>
        <v>1977</v>
      </c>
      <c r="H2083" t="s">
        <v>2641</v>
      </c>
      <c r="I2083" t="str">
        <f>VLOOKUP(RawData!H2083,PadCountry[],2)</f>
        <v>Kazakhstan</v>
      </c>
      <c r="J2083" t="str">
        <f>VLOOKUP(I2083,CountryGeoLoc[],3)</f>
        <v>48.019573</v>
      </c>
      <c r="K2083" t="str">
        <f>VLOOKUP(I2083,CountryGeoLoc[],4)</f>
        <v>66.923684</v>
      </c>
    </row>
    <row r="2084" spans="1:11" x14ac:dyDescent="0.3">
      <c r="A2084" t="s">
        <v>6408</v>
      </c>
      <c r="B2084" t="s">
        <v>18</v>
      </c>
      <c r="C2084" t="s">
        <v>117</v>
      </c>
      <c r="D2084" t="s">
        <v>4658</v>
      </c>
      <c r="E2084" t="s">
        <v>6409</v>
      </c>
      <c r="F2084" t="s">
        <v>6410</v>
      </c>
      <c r="G2084" s="2" t="str">
        <f t="shared" si="32"/>
        <v>1977</v>
      </c>
      <c r="H2084" t="s">
        <v>1006</v>
      </c>
      <c r="I2084" t="str">
        <f>VLOOKUP(RawData!H2084,PadCountry[],2)</f>
        <v>United States</v>
      </c>
      <c r="J2084" t="str">
        <f>VLOOKUP(I2084,CountryGeoLoc[],3)</f>
        <v>37.09024</v>
      </c>
      <c r="K2084" t="str">
        <f>VLOOKUP(I2084,CountryGeoLoc[],4)</f>
        <v>-95.712891</v>
      </c>
    </row>
    <row r="2085" spans="1:11" x14ac:dyDescent="0.3">
      <c r="A2085" t="s">
        <v>6411</v>
      </c>
      <c r="B2085" t="s">
        <v>8</v>
      </c>
      <c r="C2085" t="s">
        <v>9</v>
      </c>
      <c r="D2085" t="s">
        <v>4695</v>
      </c>
      <c r="E2085" t="s">
        <v>6412</v>
      </c>
      <c r="F2085" t="s">
        <v>6413</v>
      </c>
      <c r="G2085" s="2" t="str">
        <f t="shared" si="32"/>
        <v>1977</v>
      </c>
      <c r="H2085" t="s">
        <v>987</v>
      </c>
      <c r="I2085" t="str">
        <f>VLOOKUP(RawData!H2085,PadCountry[],2)</f>
        <v>Kazakhstan</v>
      </c>
      <c r="J2085" t="str">
        <f>VLOOKUP(I2085,CountryGeoLoc[],3)</f>
        <v>48.019573</v>
      </c>
      <c r="K2085" t="str">
        <f>VLOOKUP(I2085,CountryGeoLoc[],4)</f>
        <v>66.923684</v>
      </c>
    </row>
    <row r="2086" spans="1:11" x14ac:dyDescent="0.3">
      <c r="A2086" t="s">
        <v>6414</v>
      </c>
      <c r="B2086" t="s">
        <v>8</v>
      </c>
      <c r="C2086" t="s">
        <v>9</v>
      </c>
      <c r="D2086" t="s">
        <v>4695</v>
      </c>
      <c r="E2086" t="s">
        <v>6415</v>
      </c>
      <c r="F2086" t="s">
        <v>6416</v>
      </c>
      <c r="G2086" s="2" t="str">
        <f t="shared" si="32"/>
        <v>1977</v>
      </c>
      <c r="H2086" t="s">
        <v>13</v>
      </c>
      <c r="I2086" t="str">
        <f>VLOOKUP(RawData!H2086,PadCountry[],2)</f>
        <v>Kazakhstan</v>
      </c>
      <c r="J2086" t="str">
        <f>VLOOKUP(I2086,CountryGeoLoc[],3)</f>
        <v>48.019573</v>
      </c>
      <c r="K2086" t="str">
        <f>VLOOKUP(I2086,CountryGeoLoc[],4)</f>
        <v>66.923684</v>
      </c>
    </row>
    <row r="2087" spans="1:11" x14ac:dyDescent="0.3">
      <c r="A2087" t="s">
        <v>6417</v>
      </c>
      <c r="B2087" t="s">
        <v>8</v>
      </c>
      <c r="C2087" t="s">
        <v>9</v>
      </c>
      <c r="D2087" t="s">
        <v>4695</v>
      </c>
      <c r="E2087" t="s">
        <v>6418</v>
      </c>
      <c r="F2087" t="s">
        <v>6419</v>
      </c>
      <c r="G2087" s="2" t="str">
        <f t="shared" si="32"/>
        <v>1977</v>
      </c>
      <c r="H2087" t="s">
        <v>3442</v>
      </c>
      <c r="I2087" t="str">
        <f>VLOOKUP(RawData!H2087,PadCountry[],2)</f>
        <v>Russia</v>
      </c>
      <c r="J2087" t="str">
        <f>VLOOKUP(I2087,CountryGeoLoc[],3)</f>
        <v>61.52401</v>
      </c>
      <c r="K2087" t="str">
        <f>VLOOKUP(I2087,CountryGeoLoc[],4)</f>
        <v>105.318756</v>
      </c>
    </row>
    <row r="2088" spans="1:11" x14ac:dyDescent="0.3">
      <c r="A2088" t="s">
        <v>6420</v>
      </c>
      <c r="B2088" t="s">
        <v>8</v>
      </c>
      <c r="C2088" t="s">
        <v>9</v>
      </c>
      <c r="D2088" t="s">
        <v>2391</v>
      </c>
      <c r="E2088" t="s">
        <v>6421</v>
      </c>
      <c r="F2088" t="s">
        <v>6422</v>
      </c>
      <c r="G2088" s="2" t="str">
        <f t="shared" si="32"/>
        <v>1977</v>
      </c>
      <c r="H2088" t="s">
        <v>3399</v>
      </c>
      <c r="I2088" t="str">
        <f>VLOOKUP(RawData!H2088,PadCountry[],2)</f>
        <v>Russia</v>
      </c>
      <c r="J2088" t="str">
        <f>VLOOKUP(I2088,CountryGeoLoc[],3)</f>
        <v>61.52401</v>
      </c>
      <c r="K2088" t="str">
        <f>VLOOKUP(I2088,CountryGeoLoc[],4)</f>
        <v>105.318756</v>
      </c>
    </row>
    <row r="2089" spans="1:11" x14ac:dyDescent="0.3">
      <c r="A2089" t="s">
        <v>6423</v>
      </c>
      <c r="B2089" t="s">
        <v>8</v>
      </c>
      <c r="C2089" t="s">
        <v>117</v>
      </c>
      <c r="D2089" t="s">
        <v>5030</v>
      </c>
      <c r="E2089" t="s">
        <v>6424</v>
      </c>
      <c r="F2089" t="s">
        <v>6425</v>
      </c>
      <c r="G2089" s="2" t="str">
        <f t="shared" si="32"/>
        <v>1977</v>
      </c>
      <c r="H2089" t="s">
        <v>229</v>
      </c>
      <c r="I2089" t="str">
        <f>VLOOKUP(RawData!H2089,PadCountry[],2)</f>
        <v>United States</v>
      </c>
      <c r="J2089" t="str">
        <f>VLOOKUP(I2089,CountryGeoLoc[],3)</f>
        <v>37.09024</v>
      </c>
      <c r="K2089" t="str">
        <f>VLOOKUP(I2089,CountryGeoLoc[],4)</f>
        <v>-95.712891</v>
      </c>
    </row>
    <row r="2090" spans="1:11" x14ac:dyDescent="0.3">
      <c r="A2090" t="s">
        <v>6426</v>
      </c>
      <c r="B2090" t="s">
        <v>8</v>
      </c>
      <c r="C2090" t="s">
        <v>9</v>
      </c>
      <c r="D2090" t="s">
        <v>2391</v>
      </c>
      <c r="E2090" t="s">
        <v>6427</v>
      </c>
      <c r="F2090" t="s">
        <v>6428</v>
      </c>
      <c r="G2090" s="2" t="str">
        <f t="shared" si="32"/>
        <v>1977</v>
      </c>
      <c r="H2090" t="s">
        <v>3399</v>
      </c>
      <c r="I2090" t="str">
        <f>VLOOKUP(RawData!H2090,PadCountry[],2)</f>
        <v>Russia</v>
      </c>
      <c r="J2090" t="str">
        <f>VLOOKUP(I2090,CountryGeoLoc[],3)</f>
        <v>61.52401</v>
      </c>
      <c r="K2090" t="str">
        <f>VLOOKUP(I2090,CountryGeoLoc[],4)</f>
        <v>105.318756</v>
      </c>
    </row>
    <row r="2091" spans="1:11" x14ac:dyDescent="0.3">
      <c r="A2091" t="s">
        <v>6429</v>
      </c>
      <c r="B2091" t="s">
        <v>8</v>
      </c>
      <c r="C2091" t="s">
        <v>9</v>
      </c>
      <c r="D2091" t="s">
        <v>3313</v>
      </c>
      <c r="E2091" t="s">
        <v>6430</v>
      </c>
      <c r="F2091" t="s">
        <v>6431</v>
      </c>
      <c r="G2091" s="2" t="str">
        <f t="shared" si="32"/>
        <v>1977</v>
      </c>
      <c r="H2091" t="s">
        <v>4676</v>
      </c>
      <c r="I2091" t="str">
        <f>VLOOKUP(RawData!H2091,PadCountry[],2)</f>
        <v>Kazakhstan</v>
      </c>
      <c r="J2091" t="str">
        <f>VLOOKUP(I2091,CountryGeoLoc[],3)</f>
        <v>48.019573</v>
      </c>
      <c r="K2091" t="str">
        <f>VLOOKUP(I2091,CountryGeoLoc[],4)</f>
        <v>66.923684</v>
      </c>
    </row>
    <row r="2092" spans="1:11" x14ac:dyDescent="0.3">
      <c r="A2092" t="s">
        <v>6432</v>
      </c>
      <c r="B2092" t="s">
        <v>8</v>
      </c>
      <c r="C2092" t="s">
        <v>9</v>
      </c>
      <c r="D2092" t="s">
        <v>1670</v>
      </c>
      <c r="E2092" t="s">
        <v>6433</v>
      </c>
      <c r="F2092" t="s">
        <v>6434</v>
      </c>
      <c r="G2092" s="2" t="str">
        <f t="shared" si="32"/>
        <v>1977</v>
      </c>
      <c r="H2092" t="s">
        <v>3892</v>
      </c>
      <c r="I2092" t="str">
        <f>VLOOKUP(RawData!H2092,PadCountry[],2)</f>
        <v>Russia</v>
      </c>
      <c r="J2092" t="str">
        <f>VLOOKUP(I2092,CountryGeoLoc[],3)</f>
        <v>61.52401</v>
      </c>
      <c r="K2092" t="str">
        <f>VLOOKUP(I2092,CountryGeoLoc[],4)</f>
        <v>105.318756</v>
      </c>
    </row>
    <row r="2093" spans="1:11" x14ac:dyDescent="0.3">
      <c r="A2093" t="s">
        <v>6435</v>
      </c>
      <c r="B2093" t="s">
        <v>8</v>
      </c>
      <c r="C2093" t="s">
        <v>117</v>
      </c>
      <c r="D2093" t="s">
        <v>4452</v>
      </c>
      <c r="E2093" t="s">
        <v>6436</v>
      </c>
      <c r="F2093" t="s">
        <v>6437</v>
      </c>
      <c r="G2093" s="2" t="str">
        <f t="shared" si="32"/>
        <v>1977</v>
      </c>
      <c r="H2093" t="s">
        <v>573</v>
      </c>
      <c r="I2093" t="str">
        <f>VLOOKUP(RawData!H2093,PadCountry[],2)</f>
        <v>United States</v>
      </c>
      <c r="J2093" t="str">
        <f>VLOOKUP(I2093,CountryGeoLoc[],3)</f>
        <v>37.09024</v>
      </c>
      <c r="K2093" t="str">
        <f>VLOOKUP(I2093,CountryGeoLoc[],4)</f>
        <v>-95.712891</v>
      </c>
    </row>
    <row r="2094" spans="1:11" x14ac:dyDescent="0.3">
      <c r="A2094" t="s">
        <v>6438</v>
      </c>
      <c r="B2094" t="s">
        <v>8</v>
      </c>
      <c r="C2094" t="s">
        <v>9</v>
      </c>
      <c r="D2094" t="s">
        <v>2391</v>
      </c>
      <c r="E2094" t="s">
        <v>6439</v>
      </c>
      <c r="F2094" t="s">
        <v>6440</v>
      </c>
      <c r="G2094" s="2" t="str">
        <f t="shared" si="32"/>
        <v>1977</v>
      </c>
      <c r="H2094" t="s">
        <v>3399</v>
      </c>
      <c r="I2094" t="str">
        <f>VLOOKUP(RawData!H2094,PadCountry[],2)</f>
        <v>Russia</v>
      </c>
      <c r="J2094" t="str">
        <f>VLOOKUP(I2094,CountryGeoLoc[],3)</f>
        <v>61.52401</v>
      </c>
      <c r="K2094" t="str">
        <f>VLOOKUP(I2094,CountryGeoLoc[],4)</f>
        <v>105.318756</v>
      </c>
    </row>
    <row r="2095" spans="1:11" x14ac:dyDescent="0.3">
      <c r="A2095" t="s">
        <v>6441</v>
      </c>
      <c r="B2095" t="s">
        <v>8</v>
      </c>
      <c r="C2095" t="s">
        <v>117</v>
      </c>
      <c r="D2095" t="s">
        <v>5030</v>
      </c>
      <c r="E2095" t="s">
        <v>6442</v>
      </c>
      <c r="F2095" t="s">
        <v>6443</v>
      </c>
      <c r="G2095" s="2" t="str">
        <f t="shared" si="32"/>
        <v>1977</v>
      </c>
      <c r="H2095" t="s">
        <v>63</v>
      </c>
      <c r="I2095" t="str">
        <f>VLOOKUP(RawData!H2095,PadCountry[],2)</f>
        <v>United States</v>
      </c>
      <c r="J2095" t="str">
        <f>VLOOKUP(I2095,CountryGeoLoc[],3)</f>
        <v>37.09024</v>
      </c>
      <c r="K2095" t="str">
        <f>VLOOKUP(I2095,CountryGeoLoc[],4)</f>
        <v>-95.712891</v>
      </c>
    </row>
    <row r="2096" spans="1:11" x14ac:dyDescent="0.3">
      <c r="A2096" t="s">
        <v>6444</v>
      </c>
      <c r="B2096" t="s">
        <v>8</v>
      </c>
      <c r="C2096" t="s">
        <v>9</v>
      </c>
      <c r="D2096" t="s">
        <v>2391</v>
      </c>
      <c r="E2096" t="s">
        <v>6445</v>
      </c>
      <c r="F2096" t="s">
        <v>6446</v>
      </c>
      <c r="G2096" s="2" t="str">
        <f t="shared" si="32"/>
        <v>1977</v>
      </c>
      <c r="H2096" t="s">
        <v>3399</v>
      </c>
      <c r="I2096" t="str">
        <f>VLOOKUP(RawData!H2096,PadCountry[],2)</f>
        <v>Russia</v>
      </c>
      <c r="J2096" t="str">
        <f>VLOOKUP(I2096,CountryGeoLoc[],3)</f>
        <v>61.52401</v>
      </c>
      <c r="K2096" t="str">
        <f>VLOOKUP(I2096,CountryGeoLoc[],4)</f>
        <v>105.318756</v>
      </c>
    </row>
    <row r="2097" spans="1:11" x14ac:dyDescent="0.3">
      <c r="A2097" t="s">
        <v>6447</v>
      </c>
      <c r="B2097" t="s">
        <v>18</v>
      </c>
      <c r="C2097" t="s">
        <v>9</v>
      </c>
      <c r="D2097" t="s">
        <v>2391</v>
      </c>
      <c r="E2097" t="s">
        <v>6448</v>
      </c>
      <c r="F2097" t="s">
        <v>6449</v>
      </c>
      <c r="G2097" s="2" t="str">
        <f t="shared" si="32"/>
        <v>1977</v>
      </c>
      <c r="H2097" t="s">
        <v>3399</v>
      </c>
      <c r="I2097" t="str">
        <f>VLOOKUP(RawData!H2097,PadCountry[],2)</f>
        <v>Russia</v>
      </c>
      <c r="J2097" t="str">
        <f>VLOOKUP(I2097,CountryGeoLoc[],3)</f>
        <v>61.52401</v>
      </c>
      <c r="K2097" t="str">
        <f>VLOOKUP(I2097,CountryGeoLoc[],4)</f>
        <v>105.318756</v>
      </c>
    </row>
    <row r="2098" spans="1:11" x14ac:dyDescent="0.3">
      <c r="A2098" t="s">
        <v>6450</v>
      </c>
      <c r="B2098" t="s">
        <v>8</v>
      </c>
      <c r="C2098" t="s">
        <v>9</v>
      </c>
      <c r="D2098" t="s">
        <v>4695</v>
      </c>
      <c r="E2098" t="s">
        <v>6451</v>
      </c>
      <c r="F2098" t="s">
        <v>6452</v>
      </c>
      <c r="G2098" s="2" t="str">
        <f t="shared" si="32"/>
        <v>1977</v>
      </c>
      <c r="H2098" t="s">
        <v>3442</v>
      </c>
      <c r="I2098" t="str">
        <f>VLOOKUP(RawData!H2098,PadCountry[],2)</f>
        <v>Russia</v>
      </c>
      <c r="J2098" t="str">
        <f>VLOOKUP(I2098,CountryGeoLoc[],3)</f>
        <v>61.52401</v>
      </c>
      <c r="K2098" t="str">
        <f>VLOOKUP(I2098,CountryGeoLoc[],4)</f>
        <v>105.318756</v>
      </c>
    </row>
    <row r="2099" spans="1:11" x14ac:dyDescent="0.3">
      <c r="A2099" t="s">
        <v>6453</v>
      </c>
      <c r="B2099" t="s">
        <v>8</v>
      </c>
      <c r="C2099" t="s">
        <v>9</v>
      </c>
      <c r="D2099" t="s">
        <v>2391</v>
      </c>
      <c r="E2099" t="s">
        <v>6454</v>
      </c>
      <c r="F2099" t="s">
        <v>6455</v>
      </c>
      <c r="G2099" s="2" t="str">
        <f t="shared" si="32"/>
        <v>1977</v>
      </c>
      <c r="H2099" t="s">
        <v>2394</v>
      </c>
      <c r="I2099" t="str">
        <f>VLOOKUP(RawData!H2099,PadCountry[],2)</f>
        <v>Russia</v>
      </c>
      <c r="J2099" t="str">
        <f>VLOOKUP(I2099,CountryGeoLoc[],3)</f>
        <v>61.52401</v>
      </c>
      <c r="K2099" t="str">
        <f>VLOOKUP(I2099,CountryGeoLoc[],4)</f>
        <v>105.318756</v>
      </c>
    </row>
    <row r="2100" spans="1:11" x14ac:dyDescent="0.3">
      <c r="A2100" t="s">
        <v>6456</v>
      </c>
      <c r="B2100" t="s">
        <v>8</v>
      </c>
      <c r="C2100" t="s">
        <v>117</v>
      </c>
      <c r="D2100" t="s">
        <v>5822</v>
      </c>
      <c r="E2100" t="s">
        <v>6457</v>
      </c>
      <c r="F2100" t="s">
        <v>6458</v>
      </c>
      <c r="G2100" s="2" t="str">
        <f t="shared" si="32"/>
        <v>1977</v>
      </c>
      <c r="H2100" t="s">
        <v>303</v>
      </c>
      <c r="I2100" t="str">
        <f>VLOOKUP(RawData!H2100,PadCountry[],2)</f>
        <v>United States</v>
      </c>
      <c r="J2100" t="str">
        <f>VLOOKUP(I2100,CountryGeoLoc[],3)</f>
        <v>37.09024</v>
      </c>
      <c r="K2100" t="str">
        <f>VLOOKUP(I2100,CountryGeoLoc[],4)</f>
        <v>-95.712891</v>
      </c>
    </row>
    <row r="2101" spans="1:11" x14ac:dyDescent="0.3">
      <c r="A2101" t="s">
        <v>6459</v>
      </c>
      <c r="B2101" t="s">
        <v>8</v>
      </c>
      <c r="C2101" t="s">
        <v>9</v>
      </c>
      <c r="D2101" t="s">
        <v>4695</v>
      </c>
      <c r="E2101" t="s">
        <v>6460</v>
      </c>
      <c r="F2101" t="s">
        <v>6461</v>
      </c>
      <c r="G2101" s="2" t="str">
        <f t="shared" si="32"/>
        <v>1977</v>
      </c>
      <c r="H2101" t="s">
        <v>13</v>
      </c>
      <c r="I2101" t="str">
        <f>VLOOKUP(RawData!H2101,PadCountry[],2)</f>
        <v>Kazakhstan</v>
      </c>
      <c r="J2101" t="str">
        <f>VLOOKUP(I2101,CountryGeoLoc[],3)</f>
        <v>48.019573</v>
      </c>
      <c r="K2101" t="str">
        <f>VLOOKUP(I2101,CountryGeoLoc[],4)</f>
        <v>66.923684</v>
      </c>
    </row>
    <row r="2102" spans="1:11" x14ac:dyDescent="0.3">
      <c r="A2102" t="s">
        <v>6462</v>
      </c>
      <c r="B2102" t="s">
        <v>8</v>
      </c>
      <c r="C2102" t="s">
        <v>117</v>
      </c>
      <c r="D2102" t="s">
        <v>2724</v>
      </c>
      <c r="E2102" t="s">
        <v>6463</v>
      </c>
      <c r="F2102" t="s">
        <v>6464</v>
      </c>
      <c r="G2102" s="2" t="str">
        <f t="shared" si="32"/>
        <v>1977</v>
      </c>
      <c r="H2102" t="s">
        <v>970</v>
      </c>
      <c r="I2102" t="str">
        <f>VLOOKUP(RawData!H2102,PadCountry[],2)</f>
        <v>United States</v>
      </c>
      <c r="J2102" t="str">
        <f>VLOOKUP(I2102,CountryGeoLoc[],3)</f>
        <v>37.09024</v>
      </c>
      <c r="K2102" t="str">
        <f>VLOOKUP(I2102,CountryGeoLoc[],4)</f>
        <v>-95.712891</v>
      </c>
    </row>
    <row r="2103" spans="1:11" x14ac:dyDescent="0.3">
      <c r="A2103" t="s">
        <v>6465</v>
      </c>
      <c r="B2103" t="s">
        <v>8</v>
      </c>
      <c r="C2103" t="s">
        <v>9</v>
      </c>
      <c r="D2103" t="s">
        <v>4695</v>
      </c>
      <c r="E2103" t="s">
        <v>6466</v>
      </c>
      <c r="F2103" t="s">
        <v>6467</v>
      </c>
      <c r="G2103" s="2" t="str">
        <f t="shared" si="32"/>
        <v>1977</v>
      </c>
      <c r="H2103" t="s">
        <v>987</v>
      </c>
      <c r="I2103" t="str">
        <f>VLOOKUP(RawData!H2103,PadCountry[],2)</f>
        <v>Kazakhstan</v>
      </c>
      <c r="J2103" t="str">
        <f>VLOOKUP(I2103,CountryGeoLoc[],3)</f>
        <v>48.019573</v>
      </c>
      <c r="K2103" t="str">
        <f>VLOOKUP(I2103,CountryGeoLoc[],4)</f>
        <v>66.923684</v>
      </c>
    </row>
    <row r="2104" spans="1:11" x14ac:dyDescent="0.3">
      <c r="A2104" t="s">
        <v>6468</v>
      </c>
      <c r="B2104" t="s">
        <v>8</v>
      </c>
      <c r="C2104" t="s">
        <v>9</v>
      </c>
      <c r="D2104" t="s">
        <v>2391</v>
      </c>
      <c r="E2104" t="s">
        <v>6469</v>
      </c>
      <c r="F2104" t="s">
        <v>6470</v>
      </c>
      <c r="G2104" s="2" t="str">
        <f t="shared" si="32"/>
        <v>1977</v>
      </c>
      <c r="H2104" t="s">
        <v>3399</v>
      </c>
      <c r="I2104" t="str">
        <f>VLOOKUP(RawData!H2104,PadCountry[],2)</f>
        <v>Russia</v>
      </c>
      <c r="J2104" t="str">
        <f>VLOOKUP(I2104,CountryGeoLoc[],3)</f>
        <v>61.52401</v>
      </c>
      <c r="K2104" t="str">
        <f>VLOOKUP(I2104,CountryGeoLoc[],4)</f>
        <v>105.318756</v>
      </c>
    </row>
    <row r="2105" spans="1:11" x14ac:dyDescent="0.3">
      <c r="A2105" t="s">
        <v>6471</v>
      </c>
      <c r="B2105" t="s">
        <v>8</v>
      </c>
      <c r="C2105" t="s">
        <v>9</v>
      </c>
      <c r="D2105" t="s">
        <v>1243</v>
      </c>
      <c r="E2105" t="s">
        <v>6472</v>
      </c>
      <c r="F2105" t="s">
        <v>6473</v>
      </c>
      <c r="G2105" s="2" t="str">
        <f t="shared" si="32"/>
        <v>1977</v>
      </c>
      <c r="H2105" t="s">
        <v>3442</v>
      </c>
      <c r="I2105" t="str">
        <f>VLOOKUP(RawData!H2105,PadCountry[],2)</f>
        <v>Russia</v>
      </c>
      <c r="J2105" t="str">
        <f>VLOOKUP(I2105,CountryGeoLoc[],3)</f>
        <v>61.52401</v>
      </c>
      <c r="K2105" t="str">
        <f>VLOOKUP(I2105,CountryGeoLoc[],4)</f>
        <v>105.318756</v>
      </c>
    </row>
    <row r="2106" spans="1:11" x14ac:dyDescent="0.3">
      <c r="A2106" t="s">
        <v>6474</v>
      </c>
      <c r="B2106" t="s">
        <v>8</v>
      </c>
      <c r="C2106" t="s">
        <v>117</v>
      </c>
      <c r="D2106" t="s">
        <v>5030</v>
      </c>
      <c r="E2106" t="s">
        <v>6475</v>
      </c>
      <c r="F2106" t="s">
        <v>6476</v>
      </c>
      <c r="G2106" s="2" t="str">
        <f t="shared" si="32"/>
        <v>1977</v>
      </c>
      <c r="H2106" t="s">
        <v>229</v>
      </c>
      <c r="I2106" t="str">
        <f>VLOOKUP(RawData!H2106,PadCountry[],2)</f>
        <v>United States</v>
      </c>
      <c r="J2106" t="str">
        <f>VLOOKUP(I2106,CountryGeoLoc[],3)</f>
        <v>37.09024</v>
      </c>
      <c r="K2106" t="str">
        <f>VLOOKUP(I2106,CountryGeoLoc[],4)</f>
        <v>-95.712891</v>
      </c>
    </row>
    <row r="2107" spans="1:11" x14ac:dyDescent="0.3">
      <c r="A2107" t="s">
        <v>6477</v>
      </c>
      <c r="B2107" t="s">
        <v>8</v>
      </c>
      <c r="C2107" t="s">
        <v>9</v>
      </c>
      <c r="D2107" t="s">
        <v>2391</v>
      </c>
      <c r="E2107" t="s">
        <v>6478</v>
      </c>
      <c r="F2107" t="s">
        <v>6479</v>
      </c>
      <c r="G2107" s="2" t="str">
        <f t="shared" si="32"/>
        <v>1977</v>
      </c>
      <c r="H2107" t="s">
        <v>3399</v>
      </c>
      <c r="I2107" t="str">
        <f>VLOOKUP(RawData!H2107,PadCountry[],2)</f>
        <v>Russia</v>
      </c>
      <c r="J2107" t="str">
        <f>VLOOKUP(I2107,CountryGeoLoc[],3)</f>
        <v>61.52401</v>
      </c>
      <c r="K2107" t="str">
        <f>VLOOKUP(I2107,CountryGeoLoc[],4)</f>
        <v>105.318756</v>
      </c>
    </row>
    <row r="2108" spans="1:11" x14ac:dyDescent="0.3">
      <c r="A2108" t="s">
        <v>6480</v>
      </c>
      <c r="B2108" t="s">
        <v>8</v>
      </c>
      <c r="C2108" t="s">
        <v>9</v>
      </c>
      <c r="D2108" t="s">
        <v>4695</v>
      </c>
      <c r="E2108" t="s">
        <v>6481</v>
      </c>
      <c r="F2108" t="s">
        <v>6482</v>
      </c>
      <c r="G2108" s="2" t="str">
        <f t="shared" si="32"/>
        <v>1977</v>
      </c>
      <c r="H2108" t="s">
        <v>3442</v>
      </c>
      <c r="I2108" t="str">
        <f>VLOOKUP(RawData!H2108,PadCountry[],2)</f>
        <v>Russia</v>
      </c>
      <c r="J2108" t="str">
        <f>VLOOKUP(I2108,CountryGeoLoc[],3)</f>
        <v>61.52401</v>
      </c>
      <c r="K2108" t="str">
        <f>VLOOKUP(I2108,CountryGeoLoc[],4)</f>
        <v>105.318756</v>
      </c>
    </row>
    <row r="2109" spans="1:11" x14ac:dyDescent="0.3">
      <c r="A2109" t="s">
        <v>6483</v>
      </c>
      <c r="B2109" t="s">
        <v>8</v>
      </c>
      <c r="C2109" t="s">
        <v>9</v>
      </c>
      <c r="D2109" t="s">
        <v>3313</v>
      </c>
      <c r="E2109" t="s">
        <v>6484</v>
      </c>
      <c r="F2109" t="s">
        <v>6485</v>
      </c>
      <c r="G2109" s="2" t="str">
        <f t="shared" si="32"/>
        <v>1977</v>
      </c>
      <c r="H2109" t="s">
        <v>4676</v>
      </c>
      <c r="I2109" t="str">
        <f>VLOOKUP(RawData!H2109,PadCountry[],2)</f>
        <v>Kazakhstan</v>
      </c>
      <c r="J2109" t="str">
        <f>VLOOKUP(I2109,CountryGeoLoc[],3)</f>
        <v>48.019573</v>
      </c>
      <c r="K2109" t="str">
        <f>VLOOKUP(I2109,CountryGeoLoc[],4)</f>
        <v>66.923684</v>
      </c>
    </row>
    <row r="2110" spans="1:11" x14ac:dyDescent="0.3">
      <c r="A2110" t="s">
        <v>6486</v>
      </c>
      <c r="B2110" t="s">
        <v>8</v>
      </c>
      <c r="C2110" t="s">
        <v>9</v>
      </c>
      <c r="D2110" t="s">
        <v>2391</v>
      </c>
      <c r="E2110" t="s">
        <v>6487</v>
      </c>
      <c r="F2110" t="s">
        <v>6488</v>
      </c>
      <c r="G2110" s="2" t="str">
        <f t="shared" si="32"/>
        <v>1977</v>
      </c>
      <c r="H2110" t="s">
        <v>3399</v>
      </c>
      <c r="I2110" t="str">
        <f>VLOOKUP(RawData!H2110,PadCountry[],2)</f>
        <v>Russia</v>
      </c>
      <c r="J2110" t="str">
        <f>VLOOKUP(I2110,CountryGeoLoc[],3)</f>
        <v>61.52401</v>
      </c>
      <c r="K2110" t="str">
        <f>VLOOKUP(I2110,CountryGeoLoc[],4)</f>
        <v>105.318756</v>
      </c>
    </row>
    <row r="2111" spans="1:11" x14ac:dyDescent="0.3">
      <c r="A2111" t="s">
        <v>6489</v>
      </c>
      <c r="B2111" t="s">
        <v>8</v>
      </c>
      <c r="C2111" t="s">
        <v>9</v>
      </c>
      <c r="D2111" t="s">
        <v>6270</v>
      </c>
      <c r="E2111" t="s">
        <v>6490</v>
      </c>
      <c r="F2111" t="s">
        <v>6491</v>
      </c>
      <c r="G2111" s="2" t="str">
        <f t="shared" si="32"/>
        <v>1977</v>
      </c>
      <c r="H2111" t="s">
        <v>6273</v>
      </c>
      <c r="I2111" t="str">
        <f>VLOOKUP(RawData!H2111,PadCountry[],2)</f>
        <v>Russia</v>
      </c>
      <c r="J2111" t="str">
        <f>VLOOKUP(I2111,CountryGeoLoc[],3)</f>
        <v>61.52401</v>
      </c>
      <c r="K2111" t="str">
        <f>VLOOKUP(I2111,CountryGeoLoc[],4)</f>
        <v>105.318756</v>
      </c>
    </row>
    <row r="2112" spans="1:11" x14ac:dyDescent="0.3">
      <c r="A2112" t="s">
        <v>6492</v>
      </c>
      <c r="B2112" t="s">
        <v>8</v>
      </c>
      <c r="C2112" t="s">
        <v>9</v>
      </c>
      <c r="D2112" t="s">
        <v>4695</v>
      </c>
      <c r="E2112" t="s">
        <v>6493</v>
      </c>
      <c r="F2112" t="s">
        <v>6494</v>
      </c>
      <c r="G2112" s="2" t="str">
        <f t="shared" si="32"/>
        <v>1977</v>
      </c>
      <c r="H2112" t="s">
        <v>987</v>
      </c>
      <c r="I2112" t="str">
        <f>VLOOKUP(RawData!H2112,PadCountry[],2)</f>
        <v>Kazakhstan</v>
      </c>
      <c r="J2112" t="str">
        <f>VLOOKUP(I2112,CountryGeoLoc[],3)</f>
        <v>48.019573</v>
      </c>
      <c r="K2112" t="str">
        <f>VLOOKUP(I2112,CountryGeoLoc[],4)</f>
        <v>66.923684</v>
      </c>
    </row>
    <row r="2113" spans="1:11" x14ac:dyDescent="0.3">
      <c r="A2113" t="s">
        <v>6495</v>
      </c>
      <c r="B2113" t="s">
        <v>8</v>
      </c>
      <c r="C2113" t="s">
        <v>9</v>
      </c>
      <c r="D2113" t="s">
        <v>4695</v>
      </c>
      <c r="E2113" t="s">
        <v>6496</v>
      </c>
      <c r="F2113" t="s">
        <v>6497</v>
      </c>
      <c r="G2113" s="2" t="str">
        <f t="shared" si="32"/>
        <v>1978</v>
      </c>
      <c r="H2113" t="s">
        <v>3892</v>
      </c>
      <c r="I2113" t="str">
        <f>VLOOKUP(RawData!H2113,PadCountry[],2)</f>
        <v>Russia</v>
      </c>
      <c r="J2113" t="str">
        <f>VLOOKUP(I2113,CountryGeoLoc[],3)</f>
        <v>61.52401</v>
      </c>
      <c r="K2113" t="str">
        <f>VLOOKUP(I2113,CountryGeoLoc[],4)</f>
        <v>105.318756</v>
      </c>
    </row>
    <row r="2114" spans="1:11" x14ac:dyDescent="0.3">
      <c r="A2114" t="s">
        <v>6498</v>
      </c>
      <c r="B2114" t="s">
        <v>8</v>
      </c>
      <c r="C2114" t="s">
        <v>117</v>
      </c>
      <c r="D2114" t="s">
        <v>4658</v>
      </c>
      <c r="E2114" t="s">
        <v>6499</v>
      </c>
      <c r="F2114" t="s">
        <v>6500</v>
      </c>
      <c r="G2114" s="2" t="str">
        <f t="shared" si="32"/>
        <v>1978</v>
      </c>
      <c r="H2114" t="s">
        <v>1623</v>
      </c>
      <c r="I2114" t="str">
        <f>VLOOKUP(RawData!H2114,PadCountry[],2)</f>
        <v>United States</v>
      </c>
      <c r="J2114" t="str">
        <f>VLOOKUP(I2114,CountryGeoLoc[],3)</f>
        <v>37.09024</v>
      </c>
      <c r="K2114" t="str">
        <f>VLOOKUP(I2114,CountryGeoLoc[],4)</f>
        <v>-95.712891</v>
      </c>
    </row>
    <row r="2115" spans="1:11" x14ac:dyDescent="0.3">
      <c r="A2115" t="s">
        <v>6501</v>
      </c>
      <c r="B2115" t="s">
        <v>8</v>
      </c>
      <c r="C2115" t="s">
        <v>9</v>
      </c>
      <c r="D2115" t="s">
        <v>4695</v>
      </c>
      <c r="E2115" t="s">
        <v>6502</v>
      </c>
      <c r="F2115" t="s">
        <v>6503</v>
      </c>
      <c r="G2115" s="2" t="str">
        <f t="shared" ref="G2115:G2178" si="33">MID(F2115,7,4)</f>
        <v>1978</v>
      </c>
      <c r="H2115" t="s">
        <v>13</v>
      </c>
      <c r="I2115" t="str">
        <f>VLOOKUP(RawData!H2115,PadCountry[],2)</f>
        <v>Kazakhstan</v>
      </c>
      <c r="J2115" t="str">
        <f>VLOOKUP(I2115,CountryGeoLoc[],3)</f>
        <v>48.019573</v>
      </c>
      <c r="K2115" t="str">
        <f>VLOOKUP(I2115,CountryGeoLoc[],4)</f>
        <v>66.923684</v>
      </c>
    </row>
    <row r="2116" spans="1:11" x14ac:dyDescent="0.3">
      <c r="A2116" t="s">
        <v>6504</v>
      </c>
      <c r="B2116" t="s">
        <v>8</v>
      </c>
      <c r="C2116" t="s">
        <v>9</v>
      </c>
      <c r="D2116" t="s">
        <v>1243</v>
      </c>
      <c r="E2116" t="s">
        <v>6505</v>
      </c>
      <c r="F2116" t="s">
        <v>6506</v>
      </c>
      <c r="G2116" s="2" t="str">
        <f t="shared" si="33"/>
        <v>1978</v>
      </c>
      <c r="H2116" t="s">
        <v>3442</v>
      </c>
      <c r="I2116" t="str">
        <f>VLOOKUP(RawData!H2116,PadCountry[],2)</f>
        <v>Russia</v>
      </c>
      <c r="J2116" t="str">
        <f>VLOOKUP(I2116,CountryGeoLoc[],3)</f>
        <v>61.52401</v>
      </c>
      <c r="K2116" t="str">
        <f>VLOOKUP(I2116,CountryGeoLoc[],4)</f>
        <v>105.318756</v>
      </c>
    </row>
    <row r="2117" spans="1:11" x14ac:dyDescent="0.3">
      <c r="A2117" t="s">
        <v>6507</v>
      </c>
      <c r="B2117" t="s">
        <v>8</v>
      </c>
      <c r="C2117" t="s">
        <v>9</v>
      </c>
      <c r="D2117" t="s">
        <v>2391</v>
      </c>
      <c r="E2117" t="s">
        <v>6508</v>
      </c>
      <c r="F2117" t="s">
        <v>6509</v>
      </c>
      <c r="G2117" s="2" t="str">
        <f t="shared" si="33"/>
        <v>1978</v>
      </c>
      <c r="H2117" t="s">
        <v>2394</v>
      </c>
      <c r="I2117" t="str">
        <f>VLOOKUP(RawData!H2117,PadCountry[],2)</f>
        <v>Russia</v>
      </c>
      <c r="J2117" t="str">
        <f>VLOOKUP(I2117,CountryGeoLoc[],3)</f>
        <v>61.52401</v>
      </c>
      <c r="K2117" t="str">
        <f>VLOOKUP(I2117,CountryGeoLoc[],4)</f>
        <v>105.318756</v>
      </c>
    </row>
    <row r="2118" spans="1:11" x14ac:dyDescent="0.3">
      <c r="A2118" t="s">
        <v>6510</v>
      </c>
      <c r="B2118" t="s">
        <v>8</v>
      </c>
      <c r="C2118" t="s">
        <v>9</v>
      </c>
      <c r="D2118" t="s">
        <v>4695</v>
      </c>
      <c r="E2118" t="s">
        <v>6511</v>
      </c>
      <c r="F2118" t="s">
        <v>6512</v>
      </c>
      <c r="G2118" s="2" t="str">
        <f t="shared" si="33"/>
        <v>1978</v>
      </c>
      <c r="H2118" t="s">
        <v>3892</v>
      </c>
      <c r="I2118" t="str">
        <f>VLOOKUP(RawData!H2118,PadCountry[],2)</f>
        <v>Russia</v>
      </c>
      <c r="J2118" t="str">
        <f>VLOOKUP(I2118,CountryGeoLoc[],3)</f>
        <v>61.52401</v>
      </c>
      <c r="K2118" t="str">
        <f>VLOOKUP(I2118,CountryGeoLoc[],4)</f>
        <v>105.318756</v>
      </c>
    </row>
    <row r="2119" spans="1:11" x14ac:dyDescent="0.3">
      <c r="A2119" t="s">
        <v>6513</v>
      </c>
      <c r="B2119" t="s">
        <v>8</v>
      </c>
      <c r="C2119" t="s">
        <v>9</v>
      </c>
      <c r="D2119" t="s">
        <v>2391</v>
      </c>
      <c r="E2119" t="s">
        <v>6514</v>
      </c>
      <c r="F2119" t="s">
        <v>6515</v>
      </c>
      <c r="G2119" s="2" t="str">
        <f t="shared" si="33"/>
        <v>1978</v>
      </c>
      <c r="H2119" t="s">
        <v>3399</v>
      </c>
      <c r="I2119" t="str">
        <f>VLOOKUP(RawData!H2119,PadCountry[],2)</f>
        <v>Russia</v>
      </c>
      <c r="J2119" t="str">
        <f>VLOOKUP(I2119,CountryGeoLoc[],3)</f>
        <v>61.52401</v>
      </c>
      <c r="K2119" t="str">
        <f>VLOOKUP(I2119,CountryGeoLoc[],4)</f>
        <v>105.318756</v>
      </c>
    </row>
    <row r="2120" spans="1:11" x14ac:dyDescent="0.3">
      <c r="A2120" t="s">
        <v>6516</v>
      </c>
      <c r="B2120" t="s">
        <v>8</v>
      </c>
      <c r="C2120" t="s">
        <v>9</v>
      </c>
      <c r="D2120" t="s">
        <v>4695</v>
      </c>
      <c r="E2120" t="s">
        <v>357</v>
      </c>
      <c r="F2120" t="s">
        <v>6517</v>
      </c>
      <c r="G2120" s="2" t="str">
        <f t="shared" si="33"/>
        <v>1978</v>
      </c>
      <c r="H2120" t="s">
        <v>987</v>
      </c>
      <c r="I2120" t="str">
        <f>VLOOKUP(RawData!H2120,PadCountry[],2)</f>
        <v>Kazakhstan</v>
      </c>
      <c r="J2120" t="str">
        <f>VLOOKUP(I2120,CountryGeoLoc[],3)</f>
        <v>48.019573</v>
      </c>
      <c r="K2120" t="str">
        <f>VLOOKUP(I2120,CountryGeoLoc[],4)</f>
        <v>66.923684</v>
      </c>
    </row>
    <row r="2121" spans="1:11" x14ac:dyDescent="0.3">
      <c r="A2121" t="s">
        <v>6518</v>
      </c>
      <c r="B2121" t="s">
        <v>8</v>
      </c>
      <c r="C2121" t="s">
        <v>9</v>
      </c>
      <c r="D2121" t="s">
        <v>1670</v>
      </c>
      <c r="E2121" t="s">
        <v>6519</v>
      </c>
      <c r="F2121" t="s">
        <v>6520</v>
      </c>
      <c r="G2121" s="2" t="str">
        <f t="shared" si="33"/>
        <v>1978</v>
      </c>
      <c r="H2121" t="s">
        <v>3892</v>
      </c>
      <c r="I2121" t="str">
        <f>VLOOKUP(RawData!H2121,PadCountry[],2)</f>
        <v>Russia</v>
      </c>
      <c r="J2121" t="str">
        <f>VLOOKUP(I2121,CountryGeoLoc[],3)</f>
        <v>61.52401</v>
      </c>
      <c r="K2121" t="str">
        <f>VLOOKUP(I2121,CountryGeoLoc[],4)</f>
        <v>105.318756</v>
      </c>
    </row>
    <row r="2122" spans="1:11" x14ac:dyDescent="0.3">
      <c r="A2122" t="s">
        <v>6521</v>
      </c>
      <c r="B2122" t="s">
        <v>8</v>
      </c>
      <c r="C2122" t="s">
        <v>9</v>
      </c>
      <c r="D2122" t="s">
        <v>4695</v>
      </c>
      <c r="E2122" t="s">
        <v>6522</v>
      </c>
      <c r="F2122" t="s">
        <v>6523</v>
      </c>
      <c r="G2122" s="2" t="str">
        <f t="shared" si="33"/>
        <v>1978</v>
      </c>
      <c r="H2122" t="s">
        <v>987</v>
      </c>
      <c r="I2122" t="str">
        <f>VLOOKUP(RawData!H2122,PadCountry[],2)</f>
        <v>Kazakhstan</v>
      </c>
      <c r="J2122" t="str">
        <f>VLOOKUP(I2122,CountryGeoLoc[],3)</f>
        <v>48.019573</v>
      </c>
      <c r="K2122" t="str">
        <f>VLOOKUP(I2122,CountryGeoLoc[],4)</f>
        <v>66.923684</v>
      </c>
    </row>
    <row r="2123" spans="1:11" x14ac:dyDescent="0.3">
      <c r="A2123" t="s">
        <v>6524</v>
      </c>
      <c r="B2123" t="s">
        <v>8</v>
      </c>
      <c r="C2123" t="s">
        <v>3573</v>
      </c>
      <c r="D2123" t="s">
        <v>5243</v>
      </c>
      <c r="E2123" t="s">
        <v>6525</v>
      </c>
      <c r="F2123" t="s">
        <v>6526</v>
      </c>
      <c r="G2123" s="2" t="str">
        <f t="shared" si="33"/>
        <v>1978</v>
      </c>
      <c r="H2123" t="s">
        <v>4822</v>
      </c>
      <c r="I2123" t="str">
        <f>VLOOKUP(RawData!H2123,PadCountry[],2)</f>
        <v>China</v>
      </c>
      <c r="J2123" t="str">
        <f>VLOOKUP(I2123,CountryGeoLoc[],3)</f>
        <v>35.86166</v>
      </c>
      <c r="K2123" t="str">
        <f>VLOOKUP(I2123,CountryGeoLoc[],4)</f>
        <v>104.195397</v>
      </c>
    </row>
    <row r="2124" spans="1:11" x14ac:dyDescent="0.3">
      <c r="A2124" t="s">
        <v>6527</v>
      </c>
      <c r="B2124" t="s">
        <v>8</v>
      </c>
      <c r="C2124" t="s">
        <v>117</v>
      </c>
      <c r="D2124" t="s">
        <v>5030</v>
      </c>
      <c r="E2124" t="s">
        <v>6528</v>
      </c>
      <c r="F2124" t="s">
        <v>6529</v>
      </c>
      <c r="G2124" s="2" t="str">
        <f t="shared" si="33"/>
        <v>1978</v>
      </c>
      <c r="H2124" t="s">
        <v>63</v>
      </c>
      <c r="I2124" t="str">
        <f>VLOOKUP(RawData!H2124,PadCountry[],2)</f>
        <v>United States</v>
      </c>
      <c r="J2124" t="str">
        <f>VLOOKUP(I2124,CountryGeoLoc[],3)</f>
        <v>37.09024</v>
      </c>
      <c r="K2124" t="str">
        <f>VLOOKUP(I2124,CountryGeoLoc[],4)</f>
        <v>-95.712891</v>
      </c>
    </row>
    <row r="2125" spans="1:11" x14ac:dyDescent="0.3">
      <c r="A2125" t="s">
        <v>6530</v>
      </c>
      <c r="B2125" t="s">
        <v>8</v>
      </c>
      <c r="C2125" t="s">
        <v>9</v>
      </c>
      <c r="D2125" t="s">
        <v>4695</v>
      </c>
      <c r="E2125" t="s">
        <v>6531</v>
      </c>
      <c r="F2125" t="s">
        <v>6532</v>
      </c>
      <c r="G2125" s="2" t="str">
        <f t="shared" si="33"/>
        <v>1978</v>
      </c>
      <c r="H2125" t="s">
        <v>3442</v>
      </c>
      <c r="I2125" t="str">
        <f>VLOOKUP(RawData!H2125,PadCountry[],2)</f>
        <v>Russia</v>
      </c>
      <c r="J2125" t="str">
        <f>VLOOKUP(I2125,CountryGeoLoc[],3)</f>
        <v>61.52401</v>
      </c>
      <c r="K2125" t="str">
        <f>VLOOKUP(I2125,CountryGeoLoc[],4)</f>
        <v>105.318756</v>
      </c>
    </row>
    <row r="2126" spans="1:11" x14ac:dyDescent="0.3">
      <c r="A2126" t="s">
        <v>6533</v>
      </c>
      <c r="B2126" t="s">
        <v>8</v>
      </c>
      <c r="C2126" t="s">
        <v>2118</v>
      </c>
      <c r="D2126" t="s">
        <v>6136</v>
      </c>
      <c r="E2126" t="s">
        <v>6534</v>
      </c>
      <c r="F2126" t="s">
        <v>6535</v>
      </c>
      <c r="G2126" s="2" t="str">
        <f t="shared" si="33"/>
        <v>1978</v>
      </c>
      <c r="H2126" t="s">
        <v>3722</v>
      </c>
      <c r="I2126" t="str">
        <f>VLOOKUP(RawData!H2126,PadCountry[],2)</f>
        <v>Japan</v>
      </c>
      <c r="J2126" t="str">
        <f>VLOOKUP(I2126,CountryGeoLoc[],3)</f>
        <v>36.204824</v>
      </c>
      <c r="K2126" t="str">
        <f>VLOOKUP(I2126,CountryGeoLoc[],4)</f>
        <v>138.252924</v>
      </c>
    </row>
    <row r="2127" spans="1:11" x14ac:dyDescent="0.3">
      <c r="A2127" t="s">
        <v>6536</v>
      </c>
      <c r="B2127" t="s">
        <v>8</v>
      </c>
      <c r="C2127" t="s">
        <v>9</v>
      </c>
      <c r="D2127" t="s">
        <v>4695</v>
      </c>
      <c r="E2127" t="s">
        <v>6537</v>
      </c>
      <c r="F2127" t="s">
        <v>6538</v>
      </c>
      <c r="G2127" s="2" t="str">
        <f t="shared" si="33"/>
        <v>1978</v>
      </c>
      <c r="H2127" t="s">
        <v>3892</v>
      </c>
      <c r="I2127" t="str">
        <f>VLOOKUP(RawData!H2127,PadCountry[],2)</f>
        <v>Russia</v>
      </c>
      <c r="J2127" t="str">
        <f>VLOOKUP(I2127,CountryGeoLoc[],3)</f>
        <v>61.52401</v>
      </c>
      <c r="K2127" t="str">
        <f>VLOOKUP(I2127,CountryGeoLoc[],4)</f>
        <v>105.318756</v>
      </c>
    </row>
    <row r="2128" spans="1:11" x14ac:dyDescent="0.3">
      <c r="A2128" t="s">
        <v>6539</v>
      </c>
      <c r="B2128" t="s">
        <v>8</v>
      </c>
      <c r="C2128" t="s">
        <v>117</v>
      </c>
      <c r="D2128" t="s">
        <v>4658</v>
      </c>
      <c r="E2128" t="s">
        <v>6540</v>
      </c>
      <c r="F2128" t="s">
        <v>6541</v>
      </c>
      <c r="G2128" s="2" t="str">
        <f t="shared" si="33"/>
        <v>1978</v>
      </c>
      <c r="H2128" t="s">
        <v>1006</v>
      </c>
      <c r="I2128" t="str">
        <f>VLOOKUP(RawData!H2128,PadCountry[],2)</f>
        <v>United States</v>
      </c>
      <c r="J2128" t="str">
        <f>VLOOKUP(I2128,CountryGeoLoc[],3)</f>
        <v>37.09024</v>
      </c>
      <c r="K2128" t="str">
        <f>VLOOKUP(I2128,CountryGeoLoc[],4)</f>
        <v>-95.712891</v>
      </c>
    </row>
    <row r="2129" spans="1:11" x14ac:dyDescent="0.3">
      <c r="A2129" t="s">
        <v>6542</v>
      </c>
      <c r="B2129" t="s">
        <v>8</v>
      </c>
      <c r="C2129" t="s">
        <v>9</v>
      </c>
      <c r="D2129" t="s">
        <v>4695</v>
      </c>
      <c r="E2129" t="s">
        <v>6543</v>
      </c>
      <c r="F2129" t="s">
        <v>6544</v>
      </c>
      <c r="G2129" s="2" t="str">
        <f t="shared" si="33"/>
        <v>1978</v>
      </c>
      <c r="H2129" t="s">
        <v>987</v>
      </c>
      <c r="I2129" t="str">
        <f>VLOOKUP(RawData!H2129,PadCountry[],2)</f>
        <v>Kazakhstan</v>
      </c>
      <c r="J2129" t="str">
        <f>VLOOKUP(I2129,CountryGeoLoc[],3)</f>
        <v>48.019573</v>
      </c>
      <c r="K2129" t="str">
        <f>VLOOKUP(I2129,CountryGeoLoc[],4)</f>
        <v>66.923684</v>
      </c>
    </row>
    <row r="2130" spans="1:11" x14ac:dyDescent="0.3">
      <c r="A2130" t="s">
        <v>6545</v>
      </c>
      <c r="B2130" t="s">
        <v>8</v>
      </c>
      <c r="C2130" t="s">
        <v>5564</v>
      </c>
      <c r="D2130" t="s">
        <v>5565</v>
      </c>
      <c r="E2130" t="s">
        <v>6546</v>
      </c>
      <c r="F2130" t="s">
        <v>6547</v>
      </c>
      <c r="G2130" s="2" t="str">
        <f t="shared" si="33"/>
        <v>1978</v>
      </c>
      <c r="H2130" t="s">
        <v>5568</v>
      </c>
      <c r="I2130" t="str">
        <f>VLOOKUP(RawData!H2130,PadCountry[],2)</f>
        <v>Japan</v>
      </c>
      <c r="J2130" t="str">
        <f>VLOOKUP(I2130,CountryGeoLoc[],3)</f>
        <v>36.204824</v>
      </c>
      <c r="K2130" t="str">
        <f>VLOOKUP(I2130,CountryGeoLoc[],4)</f>
        <v>138.252924</v>
      </c>
    </row>
    <row r="2131" spans="1:11" x14ac:dyDescent="0.3">
      <c r="A2131" t="s">
        <v>6548</v>
      </c>
      <c r="B2131" t="s">
        <v>8</v>
      </c>
      <c r="C2131" t="s">
        <v>9</v>
      </c>
      <c r="D2131" t="s">
        <v>2391</v>
      </c>
      <c r="E2131" t="s">
        <v>6549</v>
      </c>
      <c r="F2131" t="s">
        <v>6550</v>
      </c>
      <c r="G2131" s="2" t="str">
        <f t="shared" si="33"/>
        <v>1978</v>
      </c>
      <c r="H2131" t="s">
        <v>2394</v>
      </c>
      <c r="I2131" t="str">
        <f>VLOOKUP(RawData!H2131,PadCountry[],2)</f>
        <v>Russia</v>
      </c>
      <c r="J2131" t="str">
        <f>VLOOKUP(I2131,CountryGeoLoc[],3)</f>
        <v>61.52401</v>
      </c>
      <c r="K2131" t="str">
        <f>VLOOKUP(I2131,CountryGeoLoc[],4)</f>
        <v>105.318756</v>
      </c>
    </row>
    <row r="2132" spans="1:11" x14ac:dyDescent="0.3">
      <c r="A2132" t="s">
        <v>6551</v>
      </c>
      <c r="B2132" t="s">
        <v>8</v>
      </c>
      <c r="C2132" t="s">
        <v>117</v>
      </c>
      <c r="D2132" t="s">
        <v>6263</v>
      </c>
      <c r="E2132" t="s">
        <v>6552</v>
      </c>
      <c r="F2132" t="s">
        <v>6553</v>
      </c>
      <c r="G2132" s="2" t="str">
        <f t="shared" si="33"/>
        <v>1978</v>
      </c>
      <c r="H2132" t="s">
        <v>433</v>
      </c>
      <c r="I2132" t="str">
        <f>VLOOKUP(RawData!H2132,PadCountry[],2)</f>
        <v>United States</v>
      </c>
      <c r="J2132" t="str">
        <f>VLOOKUP(I2132,CountryGeoLoc[],3)</f>
        <v>37.09024</v>
      </c>
      <c r="K2132" t="str">
        <f>VLOOKUP(I2132,CountryGeoLoc[],4)</f>
        <v>-95.712891</v>
      </c>
    </row>
    <row r="2133" spans="1:11" x14ac:dyDescent="0.3">
      <c r="A2133" t="s">
        <v>6554</v>
      </c>
      <c r="B2133" t="s">
        <v>8</v>
      </c>
      <c r="C2133" t="s">
        <v>117</v>
      </c>
      <c r="D2133" t="s">
        <v>5355</v>
      </c>
      <c r="E2133" t="s">
        <v>6555</v>
      </c>
      <c r="F2133" t="s">
        <v>6556</v>
      </c>
      <c r="G2133" s="2" t="str">
        <f t="shared" si="33"/>
        <v>1978</v>
      </c>
      <c r="H2133" t="s">
        <v>914</v>
      </c>
      <c r="I2133" t="str">
        <f>VLOOKUP(RawData!H2133,PadCountry[],2)</f>
        <v>United States</v>
      </c>
      <c r="J2133" t="str">
        <f>VLOOKUP(I2133,CountryGeoLoc[],3)</f>
        <v>37.09024</v>
      </c>
      <c r="K2133" t="str">
        <f>VLOOKUP(I2133,CountryGeoLoc[],4)</f>
        <v>-95.712891</v>
      </c>
    </row>
    <row r="2134" spans="1:11" x14ac:dyDescent="0.3">
      <c r="A2134" t="s">
        <v>6557</v>
      </c>
      <c r="B2134" t="s">
        <v>8</v>
      </c>
      <c r="C2134" t="s">
        <v>9</v>
      </c>
      <c r="D2134" t="s">
        <v>2391</v>
      </c>
      <c r="E2134" t="s">
        <v>6558</v>
      </c>
      <c r="F2134" t="s">
        <v>6559</v>
      </c>
      <c r="G2134" s="2" t="str">
        <f t="shared" si="33"/>
        <v>1978</v>
      </c>
      <c r="H2134" t="s">
        <v>2394</v>
      </c>
      <c r="I2134" t="str">
        <f>VLOOKUP(RawData!H2134,PadCountry[],2)</f>
        <v>Russia</v>
      </c>
      <c r="J2134" t="str">
        <f>VLOOKUP(I2134,CountryGeoLoc[],3)</f>
        <v>61.52401</v>
      </c>
      <c r="K2134" t="str">
        <f>VLOOKUP(I2134,CountryGeoLoc[],4)</f>
        <v>105.318756</v>
      </c>
    </row>
    <row r="2135" spans="1:11" x14ac:dyDescent="0.3">
      <c r="A2135" t="s">
        <v>6560</v>
      </c>
      <c r="B2135" t="s">
        <v>8</v>
      </c>
      <c r="C2135" t="s">
        <v>9</v>
      </c>
      <c r="D2135" t="s">
        <v>4695</v>
      </c>
      <c r="E2135" t="s">
        <v>6561</v>
      </c>
      <c r="F2135" t="s">
        <v>6562</v>
      </c>
      <c r="G2135" s="2" t="str">
        <f t="shared" si="33"/>
        <v>1978</v>
      </c>
      <c r="H2135" t="s">
        <v>13</v>
      </c>
      <c r="I2135" t="str">
        <f>VLOOKUP(RawData!H2135,PadCountry[],2)</f>
        <v>Kazakhstan</v>
      </c>
      <c r="J2135" t="str">
        <f>VLOOKUP(I2135,CountryGeoLoc[],3)</f>
        <v>48.019573</v>
      </c>
      <c r="K2135" t="str">
        <f>VLOOKUP(I2135,CountryGeoLoc[],4)</f>
        <v>66.923684</v>
      </c>
    </row>
    <row r="2136" spans="1:11" x14ac:dyDescent="0.3">
      <c r="A2136" t="s">
        <v>6563</v>
      </c>
      <c r="B2136" t="s">
        <v>8</v>
      </c>
      <c r="C2136" t="s">
        <v>9</v>
      </c>
      <c r="D2136" t="s">
        <v>1670</v>
      </c>
      <c r="E2136" t="s">
        <v>6564</v>
      </c>
      <c r="F2136" t="s">
        <v>6565</v>
      </c>
      <c r="G2136" s="2" t="str">
        <f t="shared" si="33"/>
        <v>1978</v>
      </c>
      <c r="H2136" t="s">
        <v>3892</v>
      </c>
      <c r="I2136" t="str">
        <f>VLOOKUP(RawData!H2136,PadCountry[],2)</f>
        <v>Russia</v>
      </c>
      <c r="J2136" t="str">
        <f>VLOOKUP(I2136,CountryGeoLoc[],3)</f>
        <v>61.52401</v>
      </c>
      <c r="K2136" t="str">
        <f>VLOOKUP(I2136,CountryGeoLoc[],4)</f>
        <v>105.318756</v>
      </c>
    </row>
    <row r="2137" spans="1:11" x14ac:dyDescent="0.3">
      <c r="A2137" t="s">
        <v>6566</v>
      </c>
      <c r="B2137" t="s">
        <v>8</v>
      </c>
      <c r="C2137" t="s">
        <v>9</v>
      </c>
      <c r="D2137" t="s">
        <v>4695</v>
      </c>
      <c r="E2137" t="s">
        <v>6567</v>
      </c>
      <c r="F2137" t="s">
        <v>6568</v>
      </c>
      <c r="G2137" s="2" t="str">
        <f t="shared" si="33"/>
        <v>1978</v>
      </c>
      <c r="H2137" t="s">
        <v>987</v>
      </c>
      <c r="I2137" t="str">
        <f>VLOOKUP(RawData!H2137,PadCountry[],2)</f>
        <v>Kazakhstan</v>
      </c>
      <c r="J2137" t="str">
        <f>VLOOKUP(I2137,CountryGeoLoc[],3)</f>
        <v>48.019573</v>
      </c>
      <c r="K2137" t="str">
        <f>VLOOKUP(I2137,CountryGeoLoc[],4)</f>
        <v>66.923684</v>
      </c>
    </row>
    <row r="2138" spans="1:11" x14ac:dyDescent="0.3">
      <c r="A2138" t="s">
        <v>6569</v>
      </c>
      <c r="B2138" t="s">
        <v>8</v>
      </c>
      <c r="C2138" t="s">
        <v>117</v>
      </c>
      <c r="D2138" t="s">
        <v>5311</v>
      </c>
      <c r="E2138" t="s">
        <v>6570</v>
      </c>
      <c r="F2138" t="s">
        <v>6571</v>
      </c>
      <c r="G2138" s="2" t="str">
        <f t="shared" si="33"/>
        <v>1978</v>
      </c>
      <c r="H2138" t="s">
        <v>682</v>
      </c>
      <c r="I2138" t="str">
        <f>VLOOKUP(RawData!H2138,PadCountry[],2)</f>
        <v>United States</v>
      </c>
      <c r="J2138" t="str">
        <f>VLOOKUP(I2138,CountryGeoLoc[],3)</f>
        <v>37.09024</v>
      </c>
      <c r="K2138" t="str">
        <f>VLOOKUP(I2138,CountryGeoLoc[],4)</f>
        <v>-95.712891</v>
      </c>
    </row>
    <row r="2139" spans="1:11" x14ac:dyDescent="0.3">
      <c r="A2139" t="s">
        <v>6572</v>
      </c>
      <c r="B2139" t="s">
        <v>8</v>
      </c>
      <c r="C2139" t="s">
        <v>9</v>
      </c>
      <c r="D2139" t="s">
        <v>4695</v>
      </c>
      <c r="E2139" t="s">
        <v>6573</v>
      </c>
      <c r="F2139" t="s">
        <v>6574</v>
      </c>
      <c r="G2139" s="2" t="str">
        <f t="shared" si="33"/>
        <v>1978</v>
      </c>
      <c r="H2139" t="s">
        <v>3892</v>
      </c>
      <c r="I2139" t="str">
        <f>VLOOKUP(RawData!H2139,PadCountry[],2)</f>
        <v>Russia</v>
      </c>
      <c r="J2139" t="str">
        <f>VLOOKUP(I2139,CountryGeoLoc[],3)</f>
        <v>61.52401</v>
      </c>
      <c r="K2139" t="str">
        <f>VLOOKUP(I2139,CountryGeoLoc[],4)</f>
        <v>105.318756</v>
      </c>
    </row>
    <row r="2140" spans="1:11" x14ac:dyDescent="0.3">
      <c r="A2140" t="s">
        <v>6575</v>
      </c>
      <c r="B2140" t="s">
        <v>8</v>
      </c>
      <c r="C2140" t="s">
        <v>9</v>
      </c>
      <c r="D2140" t="s">
        <v>2391</v>
      </c>
      <c r="E2140" t="s">
        <v>6576</v>
      </c>
      <c r="F2140" t="s">
        <v>6577</v>
      </c>
      <c r="G2140" s="2" t="str">
        <f t="shared" si="33"/>
        <v>1978</v>
      </c>
      <c r="H2140" t="s">
        <v>2394</v>
      </c>
      <c r="I2140" t="str">
        <f>VLOOKUP(RawData!H2140,PadCountry[],2)</f>
        <v>Russia</v>
      </c>
      <c r="J2140" t="str">
        <f>VLOOKUP(I2140,CountryGeoLoc[],3)</f>
        <v>61.52401</v>
      </c>
      <c r="K2140" t="str">
        <f>VLOOKUP(I2140,CountryGeoLoc[],4)</f>
        <v>105.318756</v>
      </c>
    </row>
    <row r="2141" spans="1:11" x14ac:dyDescent="0.3">
      <c r="A2141" t="s">
        <v>6578</v>
      </c>
      <c r="B2141" t="s">
        <v>8</v>
      </c>
      <c r="C2141" t="s">
        <v>117</v>
      </c>
      <c r="D2141" t="s">
        <v>4028</v>
      </c>
      <c r="E2141" t="s">
        <v>6579</v>
      </c>
      <c r="F2141" t="s">
        <v>6580</v>
      </c>
      <c r="G2141" s="2" t="str">
        <f t="shared" si="33"/>
        <v>1978</v>
      </c>
      <c r="H2141" t="s">
        <v>1213</v>
      </c>
      <c r="I2141" t="str">
        <f>VLOOKUP(RawData!H2141,PadCountry[],2)</f>
        <v>United States</v>
      </c>
      <c r="J2141" t="str">
        <f>VLOOKUP(I2141,CountryGeoLoc[],3)</f>
        <v>37.09024</v>
      </c>
      <c r="K2141" t="str">
        <f>VLOOKUP(I2141,CountryGeoLoc[],4)</f>
        <v>-95.712891</v>
      </c>
    </row>
    <row r="2142" spans="1:11" x14ac:dyDescent="0.3">
      <c r="A2142" t="s">
        <v>6581</v>
      </c>
      <c r="B2142" t="s">
        <v>8</v>
      </c>
      <c r="C2142" t="s">
        <v>9</v>
      </c>
      <c r="D2142" t="s">
        <v>4695</v>
      </c>
      <c r="E2142" t="s">
        <v>6582</v>
      </c>
      <c r="F2142" t="s">
        <v>6583</v>
      </c>
      <c r="G2142" s="2" t="str">
        <f t="shared" si="33"/>
        <v>1978</v>
      </c>
      <c r="H2142" t="s">
        <v>3892</v>
      </c>
      <c r="I2142" t="str">
        <f>VLOOKUP(RawData!H2142,PadCountry[],2)</f>
        <v>Russia</v>
      </c>
      <c r="J2142" t="str">
        <f>VLOOKUP(I2142,CountryGeoLoc[],3)</f>
        <v>61.52401</v>
      </c>
      <c r="K2142" t="str">
        <f>VLOOKUP(I2142,CountryGeoLoc[],4)</f>
        <v>105.318756</v>
      </c>
    </row>
    <row r="2143" spans="1:11" x14ac:dyDescent="0.3">
      <c r="A2143" t="s">
        <v>6584</v>
      </c>
      <c r="B2143" t="s">
        <v>18</v>
      </c>
      <c r="C2143" t="s">
        <v>117</v>
      </c>
      <c r="D2143" t="s">
        <v>1552</v>
      </c>
      <c r="E2143" t="s">
        <v>6585</v>
      </c>
      <c r="F2143" t="s">
        <v>6586</v>
      </c>
      <c r="G2143" s="2" t="str">
        <f t="shared" si="33"/>
        <v>1978</v>
      </c>
      <c r="H2143" t="s">
        <v>1555</v>
      </c>
      <c r="I2143" t="str">
        <f>VLOOKUP(RawData!H2143,PadCountry[],2)</f>
        <v>United States</v>
      </c>
      <c r="J2143" t="str">
        <f>VLOOKUP(I2143,CountryGeoLoc[],3)</f>
        <v>37.09024</v>
      </c>
      <c r="K2143" t="str">
        <f>VLOOKUP(I2143,CountryGeoLoc[],4)</f>
        <v>-95.712891</v>
      </c>
    </row>
    <row r="2144" spans="1:11" x14ac:dyDescent="0.3">
      <c r="A2144" t="s">
        <v>6587</v>
      </c>
      <c r="B2144" t="s">
        <v>8</v>
      </c>
      <c r="C2144" t="s">
        <v>9</v>
      </c>
      <c r="D2144" t="s">
        <v>2391</v>
      </c>
      <c r="E2144" t="s">
        <v>6588</v>
      </c>
      <c r="F2144" t="s">
        <v>6589</v>
      </c>
      <c r="G2144" s="2" t="str">
        <f t="shared" si="33"/>
        <v>1978</v>
      </c>
      <c r="H2144" t="s">
        <v>3399</v>
      </c>
      <c r="I2144" t="str">
        <f>VLOOKUP(RawData!H2144,PadCountry[],2)</f>
        <v>Russia</v>
      </c>
      <c r="J2144" t="str">
        <f>VLOOKUP(I2144,CountryGeoLoc[],3)</f>
        <v>61.52401</v>
      </c>
      <c r="K2144" t="str">
        <f>VLOOKUP(I2144,CountryGeoLoc[],4)</f>
        <v>105.318756</v>
      </c>
    </row>
    <row r="2145" spans="1:11" x14ac:dyDescent="0.3">
      <c r="A2145" t="s">
        <v>6590</v>
      </c>
      <c r="B2145" t="s">
        <v>8</v>
      </c>
      <c r="C2145" t="s">
        <v>9</v>
      </c>
      <c r="D2145" t="s">
        <v>2305</v>
      </c>
      <c r="E2145" t="s">
        <v>6591</v>
      </c>
      <c r="F2145" t="s">
        <v>6592</v>
      </c>
      <c r="G2145" s="2" t="str">
        <f t="shared" si="33"/>
        <v>1978</v>
      </c>
      <c r="H2145" t="s">
        <v>2641</v>
      </c>
      <c r="I2145" t="str">
        <f>VLOOKUP(RawData!H2145,PadCountry[],2)</f>
        <v>Kazakhstan</v>
      </c>
      <c r="J2145" t="str">
        <f>VLOOKUP(I2145,CountryGeoLoc[],3)</f>
        <v>48.019573</v>
      </c>
      <c r="K2145" t="str">
        <f>VLOOKUP(I2145,CountryGeoLoc[],4)</f>
        <v>66.923684</v>
      </c>
    </row>
    <row r="2146" spans="1:11" x14ac:dyDescent="0.3">
      <c r="A2146" t="s">
        <v>6593</v>
      </c>
      <c r="B2146" t="s">
        <v>8</v>
      </c>
      <c r="C2146" t="s">
        <v>9</v>
      </c>
      <c r="D2146" t="s">
        <v>4695</v>
      </c>
      <c r="E2146" t="s">
        <v>6594</v>
      </c>
      <c r="F2146" t="s">
        <v>6595</v>
      </c>
      <c r="G2146" s="2" t="str">
        <f t="shared" si="33"/>
        <v>1978</v>
      </c>
      <c r="H2146" t="s">
        <v>987</v>
      </c>
      <c r="I2146" t="str">
        <f>VLOOKUP(RawData!H2146,PadCountry[],2)</f>
        <v>Kazakhstan</v>
      </c>
      <c r="J2146" t="str">
        <f>VLOOKUP(I2146,CountryGeoLoc[],3)</f>
        <v>48.019573</v>
      </c>
      <c r="K2146" t="str">
        <f>VLOOKUP(I2146,CountryGeoLoc[],4)</f>
        <v>66.923684</v>
      </c>
    </row>
    <row r="2147" spans="1:11" x14ac:dyDescent="0.3">
      <c r="A2147" t="s">
        <v>6596</v>
      </c>
      <c r="B2147" t="s">
        <v>8</v>
      </c>
      <c r="C2147" t="s">
        <v>9</v>
      </c>
      <c r="D2147" t="s">
        <v>2391</v>
      </c>
      <c r="E2147" t="s">
        <v>6597</v>
      </c>
      <c r="F2147" t="s">
        <v>6598</v>
      </c>
      <c r="G2147" s="2" t="str">
        <f t="shared" si="33"/>
        <v>1978</v>
      </c>
      <c r="H2147" t="s">
        <v>3399</v>
      </c>
      <c r="I2147" t="str">
        <f>VLOOKUP(RawData!H2147,PadCountry[],2)</f>
        <v>Russia</v>
      </c>
      <c r="J2147" t="str">
        <f>VLOOKUP(I2147,CountryGeoLoc[],3)</f>
        <v>61.52401</v>
      </c>
      <c r="K2147" t="str">
        <f>VLOOKUP(I2147,CountryGeoLoc[],4)</f>
        <v>105.318756</v>
      </c>
    </row>
    <row r="2148" spans="1:11" x14ac:dyDescent="0.3">
      <c r="A2148" t="s">
        <v>6599</v>
      </c>
      <c r="B2148" t="s">
        <v>8</v>
      </c>
      <c r="C2148" t="s">
        <v>117</v>
      </c>
      <c r="D2148" t="s">
        <v>4658</v>
      </c>
      <c r="E2148" t="s">
        <v>6600</v>
      </c>
      <c r="F2148" t="s">
        <v>6601</v>
      </c>
      <c r="G2148" s="2" t="str">
        <f t="shared" si="33"/>
        <v>1978</v>
      </c>
      <c r="H2148" t="s">
        <v>1623</v>
      </c>
      <c r="I2148" t="str">
        <f>VLOOKUP(RawData!H2148,PadCountry[],2)</f>
        <v>United States</v>
      </c>
      <c r="J2148" t="str">
        <f>VLOOKUP(I2148,CountryGeoLoc[],3)</f>
        <v>37.09024</v>
      </c>
      <c r="K2148" t="str">
        <f>VLOOKUP(I2148,CountryGeoLoc[],4)</f>
        <v>-95.712891</v>
      </c>
    </row>
    <row r="2149" spans="1:11" x14ac:dyDescent="0.3">
      <c r="A2149" t="s">
        <v>6602</v>
      </c>
      <c r="B2149" t="s">
        <v>8</v>
      </c>
      <c r="C2149" t="s">
        <v>9</v>
      </c>
      <c r="D2149" t="s">
        <v>4695</v>
      </c>
      <c r="E2149" t="s">
        <v>357</v>
      </c>
      <c r="F2149" t="s">
        <v>6603</v>
      </c>
      <c r="G2149" s="2" t="str">
        <f t="shared" si="33"/>
        <v>1978</v>
      </c>
      <c r="H2149" t="s">
        <v>13</v>
      </c>
      <c r="I2149" t="str">
        <f>VLOOKUP(RawData!H2149,PadCountry[],2)</f>
        <v>Kazakhstan</v>
      </c>
      <c r="J2149" t="str">
        <f>VLOOKUP(I2149,CountryGeoLoc[],3)</f>
        <v>48.019573</v>
      </c>
      <c r="K2149" t="str">
        <f>VLOOKUP(I2149,CountryGeoLoc[],4)</f>
        <v>66.923684</v>
      </c>
    </row>
    <row r="2150" spans="1:11" x14ac:dyDescent="0.3">
      <c r="A2150" t="s">
        <v>6604</v>
      </c>
      <c r="B2150" t="s">
        <v>8</v>
      </c>
      <c r="C2150" t="s">
        <v>9</v>
      </c>
      <c r="D2150" t="s">
        <v>4695</v>
      </c>
      <c r="E2150" t="s">
        <v>6605</v>
      </c>
      <c r="F2150" t="s">
        <v>6606</v>
      </c>
      <c r="G2150" s="2" t="str">
        <f t="shared" si="33"/>
        <v>1978</v>
      </c>
      <c r="H2150" t="s">
        <v>987</v>
      </c>
      <c r="I2150" t="str">
        <f>VLOOKUP(RawData!H2150,PadCountry[],2)</f>
        <v>Kazakhstan</v>
      </c>
      <c r="J2150" t="str">
        <f>VLOOKUP(I2150,CountryGeoLoc[],3)</f>
        <v>48.019573</v>
      </c>
      <c r="K2150" t="str">
        <f>VLOOKUP(I2150,CountryGeoLoc[],4)</f>
        <v>66.923684</v>
      </c>
    </row>
    <row r="2151" spans="1:11" x14ac:dyDescent="0.3">
      <c r="A2151" t="s">
        <v>6607</v>
      </c>
      <c r="B2151" t="s">
        <v>8</v>
      </c>
      <c r="C2151" t="s">
        <v>117</v>
      </c>
      <c r="D2151" t="s">
        <v>2724</v>
      </c>
      <c r="E2151" t="s">
        <v>6608</v>
      </c>
      <c r="F2151" t="s">
        <v>6609</v>
      </c>
      <c r="G2151" s="2" t="str">
        <f t="shared" si="33"/>
        <v>1978</v>
      </c>
      <c r="H2151" t="s">
        <v>970</v>
      </c>
      <c r="I2151" t="str">
        <f>VLOOKUP(RawData!H2151,PadCountry[],2)</f>
        <v>United States</v>
      </c>
      <c r="J2151" t="str">
        <f>VLOOKUP(I2151,CountryGeoLoc[],3)</f>
        <v>37.09024</v>
      </c>
      <c r="K2151" t="str">
        <f>VLOOKUP(I2151,CountryGeoLoc[],4)</f>
        <v>-95.712891</v>
      </c>
    </row>
    <row r="2152" spans="1:11" x14ac:dyDescent="0.3">
      <c r="A2152" t="s">
        <v>6610</v>
      </c>
      <c r="B2152" t="s">
        <v>8</v>
      </c>
      <c r="C2152" t="s">
        <v>117</v>
      </c>
      <c r="D2152" t="s">
        <v>5030</v>
      </c>
      <c r="E2152" t="s">
        <v>6611</v>
      </c>
      <c r="F2152" t="s">
        <v>6612</v>
      </c>
      <c r="G2152" s="2" t="str">
        <f t="shared" si="33"/>
        <v>1978</v>
      </c>
      <c r="H2152" t="s">
        <v>229</v>
      </c>
      <c r="I2152" t="str">
        <f>VLOOKUP(RawData!H2152,PadCountry[],2)</f>
        <v>United States</v>
      </c>
      <c r="J2152" t="str">
        <f>VLOOKUP(I2152,CountryGeoLoc[],3)</f>
        <v>37.09024</v>
      </c>
      <c r="K2152" t="str">
        <f>VLOOKUP(I2152,CountryGeoLoc[],4)</f>
        <v>-95.712891</v>
      </c>
    </row>
    <row r="2153" spans="1:11" x14ac:dyDescent="0.3">
      <c r="A2153" t="s">
        <v>6613</v>
      </c>
      <c r="B2153" t="s">
        <v>8</v>
      </c>
      <c r="C2153" t="s">
        <v>9</v>
      </c>
      <c r="D2153" t="s">
        <v>4695</v>
      </c>
      <c r="E2153" t="s">
        <v>6614</v>
      </c>
      <c r="F2153" t="s">
        <v>6615</v>
      </c>
      <c r="G2153" s="2" t="str">
        <f t="shared" si="33"/>
        <v>1978</v>
      </c>
      <c r="H2153" t="s">
        <v>3442</v>
      </c>
      <c r="I2153" t="str">
        <f>VLOOKUP(RawData!H2153,PadCountry[],2)</f>
        <v>Russia</v>
      </c>
      <c r="J2153" t="str">
        <f>VLOOKUP(I2153,CountryGeoLoc[],3)</f>
        <v>61.52401</v>
      </c>
      <c r="K2153" t="str">
        <f>VLOOKUP(I2153,CountryGeoLoc[],4)</f>
        <v>105.318756</v>
      </c>
    </row>
    <row r="2154" spans="1:11" x14ac:dyDescent="0.3">
      <c r="A2154" t="s">
        <v>6616</v>
      </c>
      <c r="B2154" t="s">
        <v>8</v>
      </c>
      <c r="C2154" t="s">
        <v>100</v>
      </c>
      <c r="D2154" t="s">
        <v>4452</v>
      </c>
      <c r="E2154" t="s">
        <v>6617</v>
      </c>
      <c r="F2154" t="s">
        <v>6618</v>
      </c>
      <c r="G2154" s="2" t="str">
        <f t="shared" si="33"/>
        <v>1978</v>
      </c>
      <c r="H2154" t="s">
        <v>573</v>
      </c>
      <c r="I2154" t="str">
        <f>VLOOKUP(RawData!H2154,PadCountry[],2)</f>
        <v>United States</v>
      </c>
      <c r="J2154" t="str">
        <f>VLOOKUP(I2154,CountryGeoLoc[],3)</f>
        <v>37.09024</v>
      </c>
      <c r="K2154" t="str">
        <f>VLOOKUP(I2154,CountryGeoLoc[],4)</f>
        <v>-95.712891</v>
      </c>
    </row>
    <row r="2155" spans="1:11" x14ac:dyDescent="0.3">
      <c r="A2155" t="s">
        <v>6619</v>
      </c>
      <c r="B2155" t="s">
        <v>8</v>
      </c>
      <c r="C2155" t="s">
        <v>117</v>
      </c>
      <c r="D2155" t="s">
        <v>5983</v>
      </c>
      <c r="E2155" t="s">
        <v>6620</v>
      </c>
      <c r="F2155" t="s">
        <v>6621</v>
      </c>
      <c r="G2155" s="2" t="str">
        <f t="shared" si="33"/>
        <v>1978</v>
      </c>
      <c r="H2155" t="s">
        <v>1379</v>
      </c>
      <c r="I2155" t="str">
        <f>VLOOKUP(RawData!H2155,PadCountry[],2)</f>
        <v>United States</v>
      </c>
      <c r="J2155" t="str">
        <f>VLOOKUP(I2155,CountryGeoLoc[],3)</f>
        <v>37.09024</v>
      </c>
      <c r="K2155" t="str">
        <f>VLOOKUP(I2155,CountryGeoLoc[],4)</f>
        <v>-95.712891</v>
      </c>
    </row>
    <row r="2156" spans="1:11" x14ac:dyDescent="0.3">
      <c r="A2156" t="s">
        <v>6622</v>
      </c>
      <c r="B2156" t="s">
        <v>8</v>
      </c>
      <c r="C2156" t="s">
        <v>9</v>
      </c>
      <c r="D2156" t="s">
        <v>4695</v>
      </c>
      <c r="E2156" t="s">
        <v>6623</v>
      </c>
      <c r="F2156" t="s">
        <v>6624</v>
      </c>
      <c r="G2156" s="2" t="str">
        <f t="shared" si="33"/>
        <v>1978</v>
      </c>
      <c r="H2156" t="s">
        <v>3892</v>
      </c>
      <c r="I2156" t="str">
        <f>VLOOKUP(RawData!H2156,PadCountry[],2)</f>
        <v>Russia</v>
      </c>
      <c r="J2156" t="str">
        <f>VLOOKUP(I2156,CountryGeoLoc[],3)</f>
        <v>61.52401</v>
      </c>
      <c r="K2156" t="str">
        <f>VLOOKUP(I2156,CountryGeoLoc[],4)</f>
        <v>105.318756</v>
      </c>
    </row>
    <row r="2157" spans="1:11" x14ac:dyDescent="0.3">
      <c r="A2157" t="s">
        <v>6625</v>
      </c>
      <c r="B2157" t="s">
        <v>8</v>
      </c>
      <c r="C2157" t="s">
        <v>117</v>
      </c>
      <c r="D2157" t="s">
        <v>5677</v>
      </c>
      <c r="E2157" t="s">
        <v>6626</v>
      </c>
      <c r="F2157" t="s">
        <v>6627</v>
      </c>
      <c r="G2157" s="2" t="str">
        <f t="shared" si="33"/>
        <v>1978</v>
      </c>
      <c r="H2157" t="s">
        <v>63</v>
      </c>
      <c r="I2157" t="str">
        <f>VLOOKUP(RawData!H2157,PadCountry[],2)</f>
        <v>United States</v>
      </c>
      <c r="J2157" t="str">
        <f>VLOOKUP(I2157,CountryGeoLoc[],3)</f>
        <v>37.09024</v>
      </c>
      <c r="K2157" t="str">
        <f>VLOOKUP(I2157,CountryGeoLoc[],4)</f>
        <v>-95.712891</v>
      </c>
    </row>
    <row r="2158" spans="1:11" x14ac:dyDescent="0.3">
      <c r="A2158" t="s">
        <v>6628</v>
      </c>
      <c r="B2158" t="s">
        <v>8</v>
      </c>
      <c r="C2158" t="s">
        <v>9</v>
      </c>
      <c r="D2158" t="s">
        <v>1243</v>
      </c>
      <c r="E2158" t="s">
        <v>6629</v>
      </c>
      <c r="F2158" t="s">
        <v>6630</v>
      </c>
      <c r="G2158" s="2" t="str">
        <f t="shared" si="33"/>
        <v>1978</v>
      </c>
      <c r="H2158" t="s">
        <v>3442</v>
      </c>
      <c r="I2158" t="str">
        <f>VLOOKUP(RawData!H2158,PadCountry[],2)</f>
        <v>Russia</v>
      </c>
      <c r="J2158" t="str">
        <f>VLOOKUP(I2158,CountryGeoLoc[],3)</f>
        <v>61.52401</v>
      </c>
      <c r="K2158" t="str">
        <f>VLOOKUP(I2158,CountryGeoLoc[],4)</f>
        <v>105.318756</v>
      </c>
    </row>
    <row r="2159" spans="1:11" x14ac:dyDescent="0.3">
      <c r="A2159" t="s">
        <v>6631</v>
      </c>
      <c r="B2159" t="s">
        <v>8</v>
      </c>
      <c r="C2159" t="s">
        <v>9</v>
      </c>
      <c r="D2159" t="s">
        <v>2391</v>
      </c>
      <c r="E2159" t="s">
        <v>6632</v>
      </c>
      <c r="F2159" t="s">
        <v>6633</v>
      </c>
      <c r="G2159" s="2" t="str">
        <f t="shared" si="33"/>
        <v>1978</v>
      </c>
      <c r="H2159" t="s">
        <v>3399</v>
      </c>
      <c r="I2159" t="str">
        <f>VLOOKUP(RawData!H2159,PadCountry[],2)</f>
        <v>Russia</v>
      </c>
      <c r="J2159" t="str">
        <f>VLOOKUP(I2159,CountryGeoLoc[],3)</f>
        <v>61.52401</v>
      </c>
      <c r="K2159" t="str">
        <f>VLOOKUP(I2159,CountryGeoLoc[],4)</f>
        <v>105.318756</v>
      </c>
    </row>
    <row r="2160" spans="1:11" x14ac:dyDescent="0.3">
      <c r="A2160" t="s">
        <v>6634</v>
      </c>
      <c r="B2160" t="s">
        <v>8</v>
      </c>
      <c r="C2160" t="s">
        <v>117</v>
      </c>
      <c r="D2160" t="s">
        <v>6263</v>
      </c>
      <c r="E2160" t="s">
        <v>6635</v>
      </c>
      <c r="F2160" t="s">
        <v>6636</v>
      </c>
      <c r="G2160" s="2" t="str">
        <f t="shared" si="33"/>
        <v>1978</v>
      </c>
      <c r="H2160" t="s">
        <v>433</v>
      </c>
      <c r="I2160" t="str">
        <f>VLOOKUP(RawData!H2160,PadCountry[],2)</f>
        <v>United States</v>
      </c>
      <c r="J2160" t="str">
        <f>VLOOKUP(I2160,CountryGeoLoc[],3)</f>
        <v>37.09024</v>
      </c>
      <c r="K2160" t="str">
        <f>VLOOKUP(I2160,CountryGeoLoc[],4)</f>
        <v>-95.712891</v>
      </c>
    </row>
    <row r="2161" spans="1:11" x14ac:dyDescent="0.3">
      <c r="A2161" t="s">
        <v>6637</v>
      </c>
      <c r="B2161" t="s">
        <v>8</v>
      </c>
      <c r="C2161" t="s">
        <v>9</v>
      </c>
      <c r="D2161" t="s">
        <v>4695</v>
      </c>
      <c r="E2161" t="s">
        <v>6638</v>
      </c>
      <c r="F2161" t="s">
        <v>6639</v>
      </c>
      <c r="G2161" s="2" t="str">
        <f t="shared" si="33"/>
        <v>1978</v>
      </c>
      <c r="H2161" t="s">
        <v>3892</v>
      </c>
      <c r="I2161" t="str">
        <f>VLOOKUP(RawData!H2161,PadCountry[],2)</f>
        <v>Russia</v>
      </c>
      <c r="J2161" t="str">
        <f>VLOOKUP(I2161,CountryGeoLoc[],3)</f>
        <v>61.52401</v>
      </c>
      <c r="K2161" t="str">
        <f>VLOOKUP(I2161,CountryGeoLoc[],4)</f>
        <v>105.318756</v>
      </c>
    </row>
    <row r="2162" spans="1:11" x14ac:dyDescent="0.3">
      <c r="A2162" t="s">
        <v>6640</v>
      </c>
      <c r="B2162" t="s">
        <v>8</v>
      </c>
      <c r="C2162" t="s">
        <v>9</v>
      </c>
      <c r="D2162" t="s">
        <v>2391</v>
      </c>
      <c r="E2162" t="s">
        <v>6641</v>
      </c>
      <c r="F2162" t="s">
        <v>6642</v>
      </c>
      <c r="G2162" s="2" t="str">
        <f t="shared" si="33"/>
        <v>1978</v>
      </c>
      <c r="H2162" t="s">
        <v>3399</v>
      </c>
      <c r="I2162" t="str">
        <f>VLOOKUP(RawData!H2162,PadCountry[],2)</f>
        <v>Russia</v>
      </c>
      <c r="J2162" t="str">
        <f>VLOOKUP(I2162,CountryGeoLoc[],3)</f>
        <v>61.52401</v>
      </c>
      <c r="K2162" t="str">
        <f>VLOOKUP(I2162,CountryGeoLoc[],4)</f>
        <v>105.318756</v>
      </c>
    </row>
    <row r="2163" spans="1:11" x14ac:dyDescent="0.3">
      <c r="A2163" t="s">
        <v>6643</v>
      </c>
      <c r="B2163" t="s">
        <v>8</v>
      </c>
      <c r="C2163" t="s">
        <v>9</v>
      </c>
      <c r="D2163" t="s">
        <v>3313</v>
      </c>
      <c r="E2163" t="s">
        <v>6644</v>
      </c>
      <c r="F2163" t="s">
        <v>6645</v>
      </c>
      <c r="G2163" s="2" t="str">
        <f t="shared" si="33"/>
        <v>1978</v>
      </c>
      <c r="H2163" t="s">
        <v>4676</v>
      </c>
      <c r="I2163" t="str">
        <f>VLOOKUP(RawData!H2163,PadCountry[],2)</f>
        <v>Kazakhstan</v>
      </c>
      <c r="J2163" t="str">
        <f>VLOOKUP(I2163,CountryGeoLoc[],3)</f>
        <v>48.019573</v>
      </c>
      <c r="K2163" t="str">
        <f>VLOOKUP(I2163,CountryGeoLoc[],4)</f>
        <v>66.923684</v>
      </c>
    </row>
    <row r="2164" spans="1:11" x14ac:dyDescent="0.3">
      <c r="A2164" t="s">
        <v>6646</v>
      </c>
      <c r="B2164" t="s">
        <v>8</v>
      </c>
      <c r="C2164" t="s">
        <v>117</v>
      </c>
      <c r="D2164" t="s">
        <v>4658</v>
      </c>
      <c r="E2164" t="s">
        <v>6647</v>
      </c>
      <c r="F2164" t="s">
        <v>6648</v>
      </c>
      <c r="G2164" s="2" t="str">
        <f t="shared" si="33"/>
        <v>1978</v>
      </c>
      <c r="H2164" t="s">
        <v>1006</v>
      </c>
      <c r="I2164" t="str">
        <f>VLOOKUP(RawData!H2164,PadCountry[],2)</f>
        <v>United States</v>
      </c>
      <c r="J2164" t="str">
        <f>VLOOKUP(I2164,CountryGeoLoc[],3)</f>
        <v>37.09024</v>
      </c>
      <c r="K2164" t="str">
        <f>VLOOKUP(I2164,CountryGeoLoc[],4)</f>
        <v>-95.712891</v>
      </c>
    </row>
    <row r="2165" spans="1:11" x14ac:dyDescent="0.3">
      <c r="A2165" t="s">
        <v>6649</v>
      </c>
      <c r="B2165" t="s">
        <v>8</v>
      </c>
      <c r="C2165" t="s">
        <v>9</v>
      </c>
      <c r="D2165" t="s">
        <v>4695</v>
      </c>
      <c r="E2165" t="s">
        <v>6650</v>
      </c>
      <c r="F2165" t="s">
        <v>6651</v>
      </c>
      <c r="G2165" s="2" t="str">
        <f t="shared" si="33"/>
        <v>1978</v>
      </c>
      <c r="H2165" t="s">
        <v>3442</v>
      </c>
      <c r="I2165" t="str">
        <f>VLOOKUP(RawData!H2165,PadCountry[],2)</f>
        <v>Russia</v>
      </c>
      <c r="J2165" t="str">
        <f>VLOOKUP(I2165,CountryGeoLoc[],3)</f>
        <v>61.52401</v>
      </c>
      <c r="K2165" t="str">
        <f>VLOOKUP(I2165,CountryGeoLoc[],4)</f>
        <v>105.318756</v>
      </c>
    </row>
    <row r="2166" spans="1:11" x14ac:dyDescent="0.3">
      <c r="A2166" t="s">
        <v>6652</v>
      </c>
      <c r="B2166" t="s">
        <v>8</v>
      </c>
      <c r="C2166" t="s">
        <v>9</v>
      </c>
      <c r="D2166" t="s">
        <v>2391</v>
      </c>
      <c r="E2166" t="s">
        <v>6653</v>
      </c>
      <c r="F2166" t="s">
        <v>6654</v>
      </c>
      <c r="G2166" s="2" t="str">
        <f t="shared" si="33"/>
        <v>1978</v>
      </c>
      <c r="H2166" t="s">
        <v>3399</v>
      </c>
      <c r="I2166" t="str">
        <f>VLOOKUP(RawData!H2166,PadCountry[],2)</f>
        <v>Russia</v>
      </c>
      <c r="J2166" t="str">
        <f>VLOOKUP(I2166,CountryGeoLoc[],3)</f>
        <v>61.52401</v>
      </c>
      <c r="K2166" t="str">
        <f>VLOOKUP(I2166,CountryGeoLoc[],4)</f>
        <v>105.318756</v>
      </c>
    </row>
    <row r="2167" spans="1:11" x14ac:dyDescent="0.3">
      <c r="A2167" t="s">
        <v>6655</v>
      </c>
      <c r="B2167" t="s">
        <v>8</v>
      </c>
      <c r="C2167" t="s">
        <v>9</v>
      </c>
      <c r="D2167" t="s">
        <v>4695</v>
      </c>
      <c r="E2167" t="s">
        <v>6656</v>
      </c>
      <c r="F2167" t="s">
        <v>6657</v>
      </c>
      <c r="G2167" s="2" t="str">
        <f t="shared" si="33"/>
        <v>1978</v>
      </c>
      <c r="H2167" t="s">
        <v>3892</v>
      </c>
      <c r="I2167" t="str">
        <f>VLOOKUP(RawData!H2167,PadCountry[],2)</f>
        <v>Russia</v>
      </c>
      <c r="J2167" t="str">
        <f>VLOOKUP(I2167,CountryGeoLoc[],3)</f>
        <v>61.52401</v>
      </c>
      <c r="K2167" t="str">
        <f>VLOOKUP(I2167,CountryGeoLoc[],4)</f>
        <v>105.318756</v>
      </c>
    </row>
    <row r="2168" spans="1:11" x14ac:dyDescent="0.3">
      <c r="A2168" t="s">
        <v>6034</v>
      </c>
      <c r="B2168" t="s">
        <v>18</v>
      </c>
      <c r="C2168" t="s">
        <v>9</v>
      </c>
      <c r="D2168" t="s">
        <v>5012</v>
      </c>
      <c r="E2168" t="s">
        <v>6035</v>
      </c>
      <c r="F2168" t="s">
        <v>6658</v>
      </c>
      <c r="G2168" s="2" t="str">
        <f t="shared" si="33"/>
        <v>1978</v>
      </c>
      <c r="H2168" t="s">
        <v>6322</v>
      </c>
      <c r="I2168" t="str">
        <f>VLOOKUP(RawData!H2168,PadCountry[],2)</f>
        <v>Kazakhstan</v>
      </c>
      <c r="J2168" t="str">
        <f>VLOOKUP(I2168,CountryGeoLoc[],3)</f>
        <v>48.019573</v>
      </c>
      <c r="K2168" t="str">
        <f>VLOOKUP(I2168,CountryGeoLoc[],4)</f>
        <v>66.923684</v>
      </c>
    </row>
    <row r="2169" spans="1:11" x14ac:dyDescent="0.3">
      <c r="A2169" t="s">
        <v>6659</v>
      </c>
      <c r="B2169" t="s">
        <v>8</v>
      </c>
      <c r="C2169" t="s">
        <v>9</v>
      </c>
      <c r="D2169" t="s">
        <v>1670</v>
      </c>
      <c r="E2169" t="s">
        <v>6660</v>
      </c>
      <c r="F2169" t="s">
        <v>6661</v>
      </c>
      <c r="G2169" s="2" t="str">
        <f t="shared" si="33"/>
        <v>1978</v>
      </c>
      <c r="H2169" t="s">
        <v>3892</v>
      </c>
      <c r="I2169" t="str">
        <f>VLOOKUP(RawData!H2169,PadCountry[],2)</f>
        <v>Russia</v>
      </c>
      <c r="J2169" t="str">
        <f>VLOOKUP(I2169,CountryGeoLoc[],3)</f>
        <v>61.52401</v>
      </c>
      <c r="K2169" t="str">
        <f>VLOOKUP(I2169,CountryGeoLoc[],4)</f>
        <v>105.318756</v>
      </c>
    </row>
    <row r="2170" spans="1:11" x14ac:dyDescent="0.3">
      <c r="A2170" t="s">
        <v>6662</v>
      </c>
      <c r="B2170" t="s">
        <v>8</v>
      </c>
      <c r="C2170" t="s">
        <v>9</v>
      </c>
      <c r="D2170" t="s">
        <v>2391</v>
      </c>
      <c r="E2170" t="s">
        <v>6663</v>
      </c>
      <c r="F2170" t="s">
        <v>6664</v>
      </c>
      <c r="G2170" s="2" t="str">
        <f t="shared" si="33"/>
        <v>1978</v>
      </c>
      <c r="H2170" t="s">
        <v>3399</v>
      </c>
      <c r="I2170" t="str">
        <f>VLOOKUP(RawData!H2170,PadCountry[],2)</f>
        <v>Russia</v>
      </c>
      <c r="J2170" t="str">
        <f>VLOOKUP(I2170,CountryGeoLoc[],3)</f>
        <v>61.52401</v>
      </c>
      <c r="K2170" t="str">
        <f>VLOOKUP(I2170,CountryGeoLoc[],4)</f>
        <v>105.318756</v>
      </c>
    </row>
    <row r="2171" spans="1:11" x14ac:dyDescent="0.3">
      <c r="A2171" t="s">
        <v>6665</v>
      </c>
      <c r="B2171" t="s">
        <v>8</v>
      </c>
      <c r="C2171" t="s">
        <v>9</v>
      </c>
      <c r="D2171" t="s">
        <v>4695</v>
      </c>
      <c r="E2171" t="s">
        <v>6666</v>
      </c>
      <c r="F2171" t="s">
        <v>6667</v>
      </c>
      <c r="G2171" s="2" t="str">
        <f t="shared" si="33"/>
        <v>1978</v>
      </c>
      <c r="H2171" t="s">
        <v>987</v>
      </c>
      <c r="I2171" t="str">
        <f>VLOOKUP(RawData!H2171,PadCountry[],2)</f>
        <v>Kazakhstan</v>
      </c>
      <c r="J2171" t="str">
        <f>VLOOKUP(I2171,CountryGeoLoc[],3)</f>
        <v>48.019573</v>
      </c>
      <c r="K2171" t="str">
        <f>VLOOKUP(I2171,CountryGeoLoc[],4)</f>
        <v>66.923684</v>
      </c>
    </row>
    <row r="2172" spans="1:11" x14ac:dyDescent="0.3">
      <c r="A2172" t="s">
        <v>6668</v>
      </c>
      <c r="B2172" t="s">
        <v>8</v>
      </c>
      <c r="C2172" t="s">
        <v>117</v>
      </c>
      <c r="D2172" t="s">
        <v>1552</v>
      </c>
      <c r="E2172" t="s">
        <v>6669</v>
      </c>
      <c r="F2172" t="s">
        <v>6670</v>
      </c>
      <c r="G2172" s="2" t="str">
        <f t="shared" si="33"/>
        <v>1978</v>
      </c>
      <c r="H2172" t="s">
        <v>1555</v>
      </c>
      <c r="I2172" t="str">
        <f>VLOOKUP(RawData!H2172,PadCountry[],2)</f>
        <v>United States</v>
      </c>
      <c r="J2172" t="str">
        <f>VLOOKUP(I2172,CountryGeoLoc[],3)</f>
        <v>37.09024</v>
      </c>
      <c r="K2172" t="str">
        <f>VLOOKUP(I2172,CountryGeoLoc[],4)</f>
        <v>-95.712891</v>
      </c>
    </row>
    <row r="2173" spans="1:11" x14ac:dyDescent="0.3">
      <c r="A2173" t="s">
        <v>6671</v>
      </c>
      <c r="B2173" t="s">
        <v>8</v>
      </c>
      <c r="C2173" t="s">
        <v>9</v>
      </c>
      <c r="D2173" t="s">
        <v>4695</v>
      </c>
      <c r="E2173" t="s">
        <v>6672</v>
      </c>
      <c r="F2173" t="s">
        <v>6673</v>
      </c>
      <c r="G2173" s="2" t="str">
        <f t="shared" si="33"/>
        <v>1978</v>
      </c>
      <c r="H2173" t="s">
        <v>3892</v>
      </c>
      <c r="I2173" t="str">
        <f>VLOOKUP(RawData!H2173,PadCountry[],2)</f>
        <v>Russia</v>
      </c>
      <c r="J2173" t="str">
        <f>VLOOKUP(I2173,CountryGeoLoc[],3)</f>
        <v>61.52401</v>
      </c>
      <c r="K2173" t="str">
        <f>VLOOKUP(I2173,CountryGeoLoc[],4)</f>
        <v>105.318756</v>
      </c>
    </row>
    <row r="2174" spans="1:11" x14ac:dyDescent="0.3">
      <c r="A2174" t="s">
        <v>6674</v>
      </c>
      <c r="B2174" t="s">
        <v>8</v>
      </c>
      <c r="C2174" t="s">
        <v>117</v>
      </c>
      <c r="D2174" t="s">
        <v>4028</v>
      </c>
      <c r="E2174" t="s">
        <v>6675</v>
      </c>
      <c r="F2174" t="s">
        <v>6676</v>
      </c>
      <c r="G2174" s="2" t="str">
        <f t="shared" si="33"/>
        <v>1978</v>
      </c>
      <c r="H2174" t="s">
        <v>1213</v>
      </c>
      <c r="I2174" t="str">
        <f>VLOOKUP(RawData!H2174,PadCountry[],2)</f>
        <v>United States</v>
      </c>
      <c r="J2174" t="str">
        <f>VLOOKUP(I2174,CountryGeoLoc[],3)</f>
        <v>37.09024</v>
      </c>
      <c r="K2174" t="str">
        <f>VLOOKUP(I2174,CountryGeoLoc[],4)</f>
        <v>-95.712891</v>
      </c>
    </row>
    <row r="2175" spans="1:11" x14ac:dyDescent="0.3">
      <c r="A2175" t="s">
        <v>6677</v>
      </c>
      <c r="B2175" t="s">
        <v>8</v>
      </c>
      <c r="C2175" t="s">
        <v>9</v>
      </c>
      <c r="D2175" t="s">
        <v>4695</v>
      </c>
      <c r="E2175" t="s">
        <v>6678</v>
      </c>
      <c r="F2175" t="s">
        <v>6679</v>
      </c>
      <c r="G2175" s="2" t="str">
        <f t="shared" si="33"/>
        <v>1978</v>
      </c>
      <c r="H2175" t="s">
        <v>13</v>
      </c>
      <c r="I2175" t="str">
        <f>VLOOKUP(RawData!H2175,PadCountry[],2)</f>
        <v>Kazakhstan</v>
      </c>
      <c r="J2175" t="str">
        <f>VLOOKUP(I2175,CountryGeoLoc[],3)</f>
        <v>48.019573</v>
      </c>
      <c r="K2175" t="str">
        <f>VLOOKUP(I2175,CountryGeoLoc[],4)</f>
        <v>66.923684</v>
      </c>
    </row>
    <row r="2176" spans="1:11" x14ac:dyDescent="0.3">
      <c r="A2176" t="s">
        <v>6680</v>
      </c>
      <c r="B2176" t="s">
        <v>8</v>
      </c>
      <c r="C2176" t="s">
        <v>117</v>
      </c>
      <c r="D2176" t="s">
        <v>5030</v>
      </c>
      <c r="E2176" t="s">
        <v>6681</v>
      </c>
      <c r="F2176" t="s">
        <v>6682</v>
      </c>
      <c r="G2176" s="2" t="str">
        <f t="shared" si="33"/>
        <v>1978</v>
      </c>
      <c r="H2176" t="s">
        <v>229</v>
      </c>
      <c r="I2176" t="str">
        <f>VLOOKUP(RawData!H2176,PadCountry[],2)</f>
        <v>United States</v>
      </c>
      <c r="J2176" t="str">
        <f>VLOOKUP(I2176,CountryGeoLoc[],3)</f>
        <v>37.09024</v>
      </c>
      <c r="K2176" t="str">
        <f>VLOOKUP(I2176,CountryGeoLoc[],4)</f>
        <v>-95.712891</v>
      </c>
    </row>
    <row r="2177" spans="1:11" x14ac:dyDescent="0.3">
      <c r="A2177" t="s">
        <v>6683</v>
      </c>
      <c r="B2177" t="s">
        <v>8</v>
      </c>
      <c r="C2177" t="s">
        <v>9</v>
      </c>
      <c r="D2177" t="s">
        <v>2391</v>
      </c>
      <c r="E2177" t="s">
        <v>6684</v>
      </c>
      <c r="F2177" t="s">
        <v>6685</v>
      </c>
      <c r="G2177" s="2" t="str">
        <f t="shared" si="33"/>
        <v>1978</v>
      </c>
      <c r="H2177" t="s">
        <v>3399</v>
      </c>
      <c r="I2177" t="str">
        <f>VLOOKUP(RawData!H2177,PadCountry[],2)</f>
        <v>Russia</v>
      </c>
      <c r="J2177" t="str">
        <f>VLOOKUP(I2177,CountryGeoLoc[],3)</f>
        <v>61.52401</v>
      </c>
      <c r="K2177" t="str">
        <f>VLOOKUP(I2177,CountryGeoLoc[],4)</f>
        <v>105.318756</v>
      </c>
    </row>
    <row r="2178" spans="1:11" x14ac:dyDescent="0.3">
      <c r="A2178" t="s">
        <v>6686</v>
      </c>
      <c r="B2178" t="s">
        <v>8</v>
      </c>
      <c r="C2178" t="s">
        <v>117</v>
      </c>
      <c r="D2178" t="s">
        <v>6687</v>
      </c>
      <c r="E2178" t="s">
        <v>6688</v>
      </c>
      <c r="F2178" t="s">
        <v>6689</v>
      </c>
      <c r="G2178" s="2" t="str">
        <f t="shared" si="33"/>
        <v>1978</v>
      </c>
      <c r="H2178" t="s">
        <v>303</v>
      </c>
      <c r="I2178" t="str">
        <f>VLOOKUP(RawData!H2178,PadCountry[],2)</f>
        <v>United States</v>
      </c>
      <c r="J2178" t="str">
        <f>VLOOKUP(I2178,CountryGeoLoc[],3)</f>
        <v>37.09024</v>
      </c>
      <c r="K2178" t="str">
        <f>VLOOKUP(I2178,CountryGeoLoc[],4)</f>
        <v>-95.712891</v>
      </c>
    </row>
    <row r="2179" spans="1:11" x14ac:dyDescent="0.3">
      <c r="A2179" t="s">
        <v>6690</v>
      </c>
      <c r="B2179" t="s">
        <v>8</v>
      </c>
      <c r="C2179" t="s">
        <v>9</v>
      </c>
      <c r="D2179" t="s">
        <v>4695</v>
      </c>
      <c r="E2179" t="s">
        <v>6691</v>
      </c>
      <c r="F2179" t="s">
        <v>6692</v>
      </c>
      <c r="G2179" s="2" t="str">
        <f t="shared" ref="G2179:G2242" si="34">MID(F2179,7,4)</f>
        <v>1978</v>
      </c>
      <c r="H2179" t="s">
        <v>13</v>
      </c>
      <c r="I2179" t="str">
        <f>VLOOKUP(RawData!H2179,PadCountry[],2)</f>
        <v>Kazakhstan</v>
      </c>
      <c r="J2179" t="str">
        <f>VLOOKUP(I2179,CountryGeoLoc[],3)</f>
        <v>48.019573</v>
      </c>
      <c r="K2179" t="str">
        <f>VLOOKUP(I2179,CountryGeoLoc[],4)</f>
        <v>66.923684</v>
      </c>
    </row>
    <row r="2180" spans="1:11" x14ac:dyDescent="0.3">
      <c r="A2180" t="s">
        <v>6693</v>
      </c>
      <c r="B2180" t="s">
        <v>8</v>
      </c>
      <c r="C2180" t="s">
        <v>9</v>
      </c>
      <c r="D2180" t="s">
        <v>1670</v>
      </c>
      <c r="E2180" t="s">
        <v>6694</v>
      </c>
      <c r="F2180" t="s">
        <v>6695</v>
      </c>
      <c r="G2180" s="2" t="str">
        <f t="shared" si="34"/>
        <v>1978</v>
      </c>
      <c r="H2180" t="s">
        <v>3892</v>
      </c>
      <c r="I2180" t="str">
        <f>VLOOKUP(RawData!H2180,PadCountry[],2)</f>
        <v>Russia</v>
      </c>
      <c r="J2180" t="str">
        <f>VLOOKUP(I2180,CountryGeoLoc[],3)</f>
        <v>61.52401</v>
      </c>
      <c r="K2180" t="str">
        <f>VLOOKUP(I2180,CountryGeoLoc[],4)</f>
        <v>105.318756</v>
      </c>
    </row>
    <row r="2181" spans="1:11" x14ac:dyDescent="0.3">
      <c r="A2181" t="s">
        <v>6696</v>
      </c>
      <c r="B2181" t="s">
        <v>8</v>
      </c>
      <c r="C2181" t="s">
        <v>9</v>
      </c>
      <c r="D2181" t="s">
        <v>6270</v>
      </c>
      <c r="E2181" t="s">
        <v>6697</v>
      </c>
      <c r="F2181" t="s">
        <v>6698</v>
      </c>
      <c r="G2181" s="2" t="str">
        <f t="shared" si="34"/>
        <v>1978</v>
      </c>
      <c r="H2181" t="s">
        <v>6273</v>
      </c>
      <c r="I2181" t="str">
        <f>VLOOKUP(RawData!H2181,PadCountry[],2)</f>
        <v>Russia</v>
      </c>
      <c r="J2181" t="str">
        <f>VLOOKUP(I2181,CountryGeoLoc[],3)</f>
        <v>61.52401</v>
      </c>
      <c r="K2181" t="str">
        <f>VLOOKUP(I2181,CountryGeoLoc[],4)</f>
        <v>105.318756</v>
      </c>
    </row>
    <row r="2182" spans="1:11" x14ac:dyDescent="0.3">
      <c r="A2182" t="s">
        <v>6699</v>
      </c>
      <c r="B2182" t="s">
        <v>8</v>
      </c>
      <c r="C2182" t="s">
        <v>117</v>
      </c>
      <c r="D2182" t="s">
        <v>4658</v>
      </c>
      <c r="E2182" t="s">
        <v>6700</v>
      </c>
      <c r="F2182" t="s">
        <v>6701</v>
      </c>
      <c r="G2182" s="2" t="str">
        <f t="shared" si="34"/>
        <v>1978</v>
      </c>
      <c r="H2182" t="s">
        <v>1623</v>
      </c>
      <c r="I2182" t="str">
        <f>VLOOKUP(RawData!H2182,PadCountry[],2)</f>
        <v>United States</v>
      </c>
      <c r="J2182" t="str">
        <f>VLOOKUP(I2182,CountryGeoLoc[],3)</f>
        <v>37.09024</v>
      </c>
      <c r="K2182" t="str">
        <f>VLOOKUP(I2182,CountryGeoLoc[],4)</f>
        <v>-95.712891</v>
      </c>
    </row>
    <row r="2183" spans="1:11" x14ac:dyDescent="0.3">
      <c r="A2183" t="s">
        <v>6702</v>
      </c>
      <c r="B2183" t="s">
        <v>8</v>
      </c>
      <c r="C2183" t="s">
        <v>9</v>
      </c>
      <c r="D2183" t="s">
        <v>4695</v>
      </c>
      <c r="E2183" t="s">
        <v>6703</v>
      </c>
      <c r="F2183" t="s">
        <v>6704</v>
      </c>
      <c r="G2183" s="2" t="str">
        <f t="shared" si="34"/>
        <v>1978</v>
      </c>
      <c r="H2183" t="s">
        <v>987</v>
      </c>
      <c r="I2183" t="str">
        <f>VLOOKUP(RawData!H2183,PadCountry[],2)</f>
        <v>Kazakhstan</v>
      </c>
      <c r="J2183" t="str">
        <f>VLOOKUP(I2183,CountryGeoLoc[],3)</f>
        <v>48.019573</v>
      </c>
      <c r="K2183" t="str">
        <f>VLOOKUP(I2183,CountryGeoLoc[],4)</f>
        <v>66.923684</v>
      </c>
    </row>
    <row r="2184" spans="1:11" x14ac:dyDescent="0.3">
      <c r="A2184" t="s">
        <v>6705</v>
      </c>
      <c r="B2184" t="s">
        <v>8</v>
      </c>
      <c r="C2184" t="s">
        <v>9</v>
      </c>
      <c r="D2184" t="s">
        <v>4695</v>
      </c>
      <c r="E2184" t="s">
        <v>357</v>
      </c>
      <c r="F2184" t="s">
        <v>6706</v>
      </c>
      <c r="G2184" s="2" t="str">
        <f t="shared" si="34"/>
        <v>1978</v>
      </c>
      <c r="H2184" t="s">
        <v>987</v>
      </c>
      <c r="I2184" t="str">
        <f>VLOOKUP(RawData!H2184,PadCountry[],2)</f>
        <v>Kazakhstan</v>
      </c>
      <c r="J2184" t="str">
        <f>VLOOKUP(I2184,CountryGeoLoc[],3)</f>
        <v>48.019573</v>
      </c>
      <c r="K2184" t="str">
        <f>VLOOKUP(I2184,CountryGeoLoc[],4)</f>
        <v>66.923684</v>
      </c>
    </row>
    <row r="2185" spans="1:11" x14ac:dyDescent="0.3">
      <c r="A2185" t="s">
        <v>6707</v>
      </c>
      <c r="B2185" t="s">
        <v>8</v>
      </c>
      <c r="C2185" t="s">
        <v>117</v>
      </c>
      <c r="D2185" t="s">
        <v>5030</v>
      </c>
      <c r="E2185" t="s">
        <v>6708</v>
      </c>
      <c r="F2185" t="s">
        <v>6709</v>
      </c>
      <c r="G2185" s="2" t="str">
        <f t="shared" si="34"/>
        <v>1978</v>
      </c>
      <c r="H2185" t="s">
        <v>63</v>
      </c>
      <c r="I2185" t="str">
        <f>VLOOKUP(RawData!H2185,PadCountry[],2)</f>
        <v>United States</v>
      </c>
      <c r="J2185" t="str">
        <f>VLOOKUP(I2185,CountryGeoLoc[],3)</f>
        <v>37.09024</v>
      </c>
      <c r="K2185" t="str">
        <f>VLOOKUP(I2185,CountryGeoLoc[],4)</f>
        <v>-95.712891</v>
      </c>
    </row>
    <row r="2186" spans="1:11" x14ac:dyDescent="0.3">
      <c r="A2186" t="s">
        <v>6710</v>
      </c>
      <c r="B2186" t="s">
        <v>8</v>
      </c>
      <c r="C2186" t="s">
        <v>9</v>
      </c>
      <c r="D2186" t="s">
        <v>1670</v>
      </c>
      <c r="E2186" t="s">
        <v>6711</v>
      </c>
      <c r="F2186" t="s">
        <v>6712</v>
      </c>
      <c r="G2186" s="2" t="str">
        <f t="shared" si="34"/>
        <v>1978</v>
      </c>
      <c r="H2186" t="s">
        <v>3442</v>
      </c>
      <c r="I2186" t="str">
        <f>VLOOKUP(RawData!H2186,PadCountry[],2)</f>
        <v>Russia</v>
      </c>
      <c r="J2186" t="str">
        <f>VLOOKUP(I2186,CountryGeoLoc[],3)</f>
        <v>61.52401</v>
      </c>
      <c r="K2186" t="str">
        <f>VLOOKUP(I2186,CountryGeoLoc[],4)</f>
        <v>105.318756</v>
      </c>
    </row>
    <row r="2187" spans="1:11" x14ac:dyDescent="0.3">
      <c r="A2187" t="s">
        <v>6713</v>
      </c>
      <c r="B2187" t="s">
        <v>8</v>
      </c>
      <c r="C2187" t="s">
        <v>9</v>
      </c>
      <c r="D2187" t="s">
        <v>5012</v>
      </c>
      <c r="E2187" t="s">
        <v>6714</v>
      </c>
      <c r="F2187" t="s">
        <v>6715</v>
      </c>
      <c r="G2187" s="2" t="str">
        <f t="shared" si="34"/>
        <v>1978</v>
      </c>
      <c r="H2187" t="s">
        <v>6322</v>
      </c>
      <c r="I2187" t="str">
        <f>VLOOKUP(RawData!H2187,PadCountry[],2)</f>
        <v>Kazakhstan</v>
      </c>
      <c r="J2187" t="str">
        <f>VLOOKUP(I2187,CountryGeoLoc[],3)</f>
        <v>48.019573</v>
      </c>
      <c r="K2187" t="str">
        <f>VLOOKUP(I2187,CountryGeoLoc[],4)</f>
        <v>66.923684</v>
      </c>
    </row>
    <row r="2188" spans="1:11" x14ac:dyDescent="0.3">
      <c r="A2188" t="s">
        <v>6716</v>
      </c>
      <c r="B2188" t="s">
        <v>8</v>
      </c>
      <c r="C2188" t="s">
        <v>9</v>
      </c>
      <c r="D2188" t="s">
        <v>2391</v>
      </c>
      <c r="E2188" t="s">
        <v>6717</v>
      </c>
      <c r="F2188" t="s">
        <v>6718</v>
      </c>
      <c r="G2188" s="2" t="str">
        <f t="shared" si="34"/>
        <v>1978</v>
      </c>
      <c r="H2188" t="s">
        <v>2394</v>
      </c>
      <c r="I2188" t="str">
        <f>VLOOKUP(RawData!H2188,PadCountry[],2)</f>
        <v>Russia</v>
      </c>
      <c r="J2188" t="str">
        <f>VLOOKUP(I2188,CountryGeoLoc[],3)</f>
        <v>61.52401</v>
      </c>
      <c r="K2188" t="str">
        <f>VLOOKUP(I2188,CountryGeoLoc[],4)</f>
        <v>105.318756</v>
      </c>
    </row>
    <row r="2189" spans="1:11" x14ac:dyDescent="0.3">
      <c r="A2189" t="s">
        <v>6719</v>
      </c>
      <c r="B2189" t="s">
        <v>8</v>
      </c>
      <c r="C2189" t="s">
        <v>117</v>
      </c>
      <c r="D2189" t="s">
        <v>5355</v>
      </c>
      <c r="E2189" t="s">
        <v>6720</v>
      </c>
      <c r="F2189" t="s">
        <v>6721</v>
      </c>
      <c r="G2189" s="2" t="str">
        <f t="shared" si="34"/>
        <v>1978</v>
      </c>
      <c r="H2189" t="s">
        <v>914</v>
      </c>
      <c r="I2189" t="str">
        <f>VLOOKUP(RawData!H2189,PadCountry[],2)</f>
        <v>United States</v>
      </c>
      <c r="J2189" t="str">
        <f>VLOOKUP(I2189,CountryGeoLoc[],3)</f>
        <v>37.09024</v>
      </c>
      <c r="K2189" t="str">
        <f>VLOOKUP(I2189,CountryGeoLoc[],4)</f>
        <v>-95.712891</v>
      </c>
    </row>
    <row r="2190" spans="1:11" x14ac:dyDescent="0.3">
      <c r="A2190" t="s">
        <v>6722</v>
      </c>
      <c r="B2190" t="s">
        <v>8</v>
      </c>
      <c r="C2190" t="s">
        <v>9</v>
      </c>
      <c r="D2190" t="s">
        <v>4695</v>
      </c>
      <c r="E2190" t="s">
        <v>6723</v>
      </c>
      <c r="F2190" t="s">
        <v>6724</v>
      </c>
      <c r="G2190" s="2" t="str">
        <f t="shared" si="34"/>
        <v>1978</v>
      </c>
      <c r="H2190" t="s">
        <v>3892</v>
      </c>
      <c r="I2190" t="str">
        <f>VLOOKUP(RawData!H2190,PadCountry[],2)</f>
        <v>Russia</v>
      </c>
      <c r="J2190" t="str">
        <f>VLOOKUP(I2190,CountryGeoLoc[],3)</f>
        <v>61.52401</v>
      </c>
      <c r="K2190" t="str">
        <f>VLOOKUP(I2190,CountryGeoLoc[],4)</f>
        <v>105.318756</v>
      </c>
    </row>
    <row r="2191" spans="1:11" x14ac:dyDescent="0.3">
      <c r="A2191" t="s">
        <v>6725</v>
      </c>
      <c r="B2191" t="s">
        <v>8</v>
      </c>
      <c r="C2191" t="s">
        <v>9</v>
      </c>
      <c r="D2191" t="s">
        <v>4695</v>
      </c>
      <c r="E2191" t="s">
        <v>357</v>
      </c>
      <c r="F2191" t="s">
        <v>6726</v>
      </c>
      <c r="G2191" s="2" t="str">
        <f t="shared" si="34"/>
        <v>1978</v>
      </c>
      <c r="H2191" t="s">
        <v>987</v>
      </c>
      <c r="I2191" t="str">
        <f>VLOOKUP(RawData!H2191,PadCountry[],2)</f>
        <v>Kazakhstan</v>
      </c>
      <c r="J2191" t="str">
        <f>VLOOKUP(I2191,CountryGeoLoc[],3)</f>
        <v>48.019573</v>
      </c>
      <c r="K2191" t="str">
        <f>VLOOKUP(I2191,CountryGeoLoc[],4)</f>
        <v>66.923684</v>
      </c>
    </row>
    <row r="2192" spans="1:11" x14ac:dyDescent="0.3">
      <c r="A2192" t="s">
        <v>6727</v>
      </c>
      <c r="B2192" t="s">
        <v>8</v>
      </c>
      <c r="C2192" t="s">
        <v>117</v>
      </c>
      <c r="D2192" t="s">
        <v>4658</v>
      </c>
      <c r="E2192" t="s">
        <v>6728</v>
      </c>
      <c r="F2192" t="s">
        <v>6729</v>
      </c>
      <c r="G2192" s="2" t="str">
        <f t="shared" si="34"/>
        <v>1978</v>
      </c>
      <c r="H2192" t="s">
        <v>1006</v>
      </c>
      <c r="I2192" t="str">
        <f>VLOOKUP(RawData!H2192,PadCountry[],2)</f>
        <v>United States</v>
      </c>
      <c r="J2192" t="str">
        <f>VLOOKUP(I2192,CountryGeoLoc[],3)</f>
        <v>37.09024</v>
      </c>
      <c r="K2192" t="str">
        <f>VLOOKUP(I2192,CountryGeoLoc[],4)</f>
        <v>-95.712891</v>
      </c>
    </row>
    <row r="2193" spans="1:11" x14ac:dyDescent="0.3">
      <c r="A2193" t="s">
        <v>6730</v>
      </c>
      <c r="B2193" t="s">
        <v>8</v>
      </c>
      <c r="C2193" t="s">
        <v>117</v>
      </c>
      <c r="D2193" t="s">
        <v>5030</v>
      </c>
      <c r="E2193" t="s">
        <v>6731</v>
      </c>
      <c r="F2193" t="s">
        <v>6732</v>
      </c>
      <c r="G2193" s="2" t="str">
        <f t="shared" si="34"/>
        <v>1978</v>
      </c>
      <c r="H2193" t="s">
        <v>229</v>
      </c>
      <c r="I2193" t="str">
        <f>VLOOKUP(RawData!H2193,PadCountry[],2)</f>
        <v>United States</v>
      </c>
      <c r="J2193" t="str">
        <f>VLOOKUP(I2193,CountryGeoLoc[],3)</f>
        <v>37.09024</v>
      </c>
      <c r="K2193" t="str">
        <f>VLOOKUP(I2193,CountryGeoLoc[],4)</f>
        <v>-95.712891</v>
      </c>
    </row>
    <row r="2194" spans="1:11" x14ac:dyDescent="0.3">
      <c r="A2194" t="s">
        <v>6034</v>
      </c>
      <c r="B2194" t="s">
        <v>18</v>
      </c>
      <c r="C2194" t="s">
        <v>9</v>
      </c>
      <c r="D2194" t="s">
        <v>5012</v>
      </c>
      <c r="E2194" t="s">
        <v>6035</v>
      </c>
      <c r="F2194" t="s">
        <v>6733</v>
      </c>
      <c r="G2194" s="2" t="str">
        <f t="shared" si="34"/>
        <v>1978</v>
      </c>
      <c r="H2194" t="s">
        <v>6322</v>
      </c>
      <c r="I2194" t="str">
        <f>VLOOKUP(RawData!H2194,PadCountry[],2)</f>
        <v>Kazakhstan</v>
      </c>
      <c r="J2194" t="str">
        <f>VLOOKUP(I2194,CountryGeoLoc[],3)</f>
        <v>48.019573</v>
      </c>
      <c r="K2194" t="str">
        <f>VLOOKUP(I2194,CountryGeoLoc[],4)</f>
        <v>66.923684</v>
      </c>
    </row>
    <row r="2195" spans="1:11" x14ac:dyDescent="0.3">
      <c r="A2195" t="s">
        <v>6734</v>
      </c>
      <c r="B2195" t="s">
        <v>8</v>
      </c>
      <c r="C2195" t="s">
        <v>9</v>
      </c>
      <c r="D2195" t="s">
        <v>1670</v>
      </c>
      <c r="E2195" t="s">
        <v>6735</v>
      </c>
      <c r="F2195" t="s">
        <v>6736</v>
      </c>
      <c r="G2195" s="2" t="str">
        <f t="shared" si="34"/>
        <v>1978</v>
      </c>
      <c r="H2195" t="s">
        <v>3442</v>
      </c>
      <c r="I2195" t="str">
        <f>VLOOKUP(RawData!H2195,PadCountry[],2)</f>
        <v>Russia</v>
      </c>
      <c r="J2195" t="str">
        <f>VLOOKUP(I2195,CountryGeoLoc[],3)</f>
        <v>61.52401</v>
      </c>
      <c r="K2195" t="str">
        <f>VLOOKUP(I2195,CountryGeoLoc[],4)</f>
        <v>105.318756</v>
      </c>
    </row>
    <row r="2196" spans="1:11" x14ac:dyDescent="0.3">
      <c r="A2196" t="s">
        <v>6737</v>
      </c>
      <c r="B2196" t="s">
        <v>8</v>
      </c>
      <c r="C2196" t="s">
        <v>9</v>
      </c>
      <c r="D2196" t="s">
        <v>4695</v>
      </c>
      <c r="E2196" t="s">
        <v>6738</v>
      </c>
      <c r="F2196" t="s">
        <v>6739</v>
      </c>
      <c r="G2196" s="2" t="str">
        <f t="shared" si="34"/>
        <v>1978</v>
      </c>
      <c r="H2196" t="s">
        <v>13</v>
      </c>
      <c r="I2196" t="str">
        <f>VLOOKUP(RawData!H2196,PadCountry[],2)</f>
        <v>Kazakhstan</v>
      </c>
      <c r="J2196" t="str">
        <f>VLOOKUP(I2196,CountryGeoLoc[],3)</f>
        <v>48.019573</v>
      </c>
      <c r="K2196" t="str">
        <f>VLOOKUP(I2196,CountryGeoLoc[],4)</f>
        <v>66.923684</v>
      </c>
    </row>
    <row r="2197" spans="1:11" x14ac:dyDescent="0.3">
      <c r="A2197" t="s">
        <v>6740</v>
      </c>
      <c r="B2197" t="s">
        <v>8</v>
      </c>
      <c r="C2197" t="s">
        <v>9</v>
      </c>
      <c r="D2197" t="s">
        <v>4695</v>
      </c>
      <c r="E2197" t="s">
        <v>6741</v>
      </c>
      <c r="F2197" t="s">
        <v>6742</v>
      </c>
      <c r="G2197" s="2" t="str">
        <f t="shared" si="34"/>
        <v>1978</v>
      </c>
      <c r="H2197" t="s">
        <v>3442</v>
      </c>
      <c r="I2197" t="str">
        <f>VLOOKUP(RawData!H2197,PadCountry[],2)</f>
        <v>Russia</v>
      </c>
      <c r="J2197" t="str">
        <f>VLOOKUP(I2197,CountryGeoLoc[],3)</f>
        <v>61.52401</v>
      </c>
      <c r="K2197" t="str">
        <f>VLOOKUP(I2197,CountryGeoLoc[],4)</f>
        <v>105.318756</v>
      </c>
    </row>
    <row r="2198" spans="1:11" x14ac:dyDescent="0.3">
      <c r="A2198" t="s">
        <v>6743</v>
      </c>
      <c r="B2198" t="s">
        <v>8</v>
      </c>
      <c r="C2198" t="s">
        <v>9</v>
      </c>
      <c r="D2198" t="s">
        <v>1670</v>
      </c>
      <c r="E2198" t="s">
        <v>6744</v>
      </c>
      <c r="F2198" t="s">
        <v>6745</v>
      </c>
      <c r="G2198" s="2" t="str">
        <f t="shared" si="34"/>
        <v>1978</v>
      </c>
      <c r="H2198" t="s">
        <v>3442</v>
      </c>
      <c r="I2198" t="str">
        <f>VLOOKUP(RawData!H2198,PadCountry[],2)</f>
        <v>Russia</v>
      </c>
      <c r="J2198" t="str">
        <f>VLOOKUP(I2198,CountryGeoLoc[],3)</f>
        <v>61.52401</v>
      </c>
      <c r="K2198" t="str">
        <f>VLOOKUP(I2198,CountryGeoLoc[],4)</f>
        <v>105.318756</v>
      </c>
    </row>
    <row r="2199" spans="1:11" x14ac:dyDescent="0.3">
      <c r="A2199" t="s">
        <v>6746</v>
      </c>
      <c r="B2199" t="s">
        <v>8</v>
      </c>
      <c r="C2199" t="s">
        <v>9</v>
      </c>
      <c r="D2199" t="s">
        <v>5620</v>
      </c>
      <c r="E2199" t="s">
        <v>6747</v>
      </c>
      <c r="F2199" t="s">
        <v>6748</v>
      </c>
      <c r="G2199" s="2" t="str">
        <f t="shared" si="34"/>
        <v>1978</v>
      </c>
      <c r="H2199" t="s">
        <v>1587</v>
      </c>
      <c r="I2199" t="str">
        <f>VLOOKUP(RawData!H2199,PadCountry[],2)</f>
        <v>Kazakhstan</v>
      </c>
      <c r="J2199" t="str">
        <f>VLOOKUP(I2199,CountryGeoLoc[],3)</f>
        <v>48.019573</v>
      </c>
      <c r="K2199" t="str">
        <f>VLOOKUP(I2199,CountryGeoLoc[],4)</f>
        <v>66.923684</v>
      </c>
    </row>
    <row r="2200" spans="1:11" x14ac:dyDescent="0.3">
      <c r="A2200" t="s">
        <v>6749</v>
      </c>
      <c r="B2200" t="s">
        <v>8</v>
      </c>
      <c r="C2200" t="s">
        <v>9</v>
      </c>
      <c r="D2200" t="s">
        <v>4695</v>
      </c>
      <c r="E2200" t="s">
        <v>6750</v>
      </c>
      <c r="F2200" t="s">
        <v>6751</v>
      </c>
      <c r="G2200" s="2" t="str">
        <f t="shared" si="34"/>
        <v>1978</v>
      </c>
      <c r="H2200" t="s">
        <v>1882</v>
      </c>
      <c r="I2200" t="str">
        <f>VLOOKUP(RawData!H2200,PadCountry[],2)</f>
        <v>Russia</v>
      </c>
      <c r="J2200" t="str">
        <f>VLOOKUP(I2200,CountryGeoLoc[],3)</f>
        <v>61.52401</v>
      </c>
      <c r="K2200" t="str">
        <f>VLOOKUP(I2200,CountryGeoLoc[],4)</f>
        <v>105.318756</v>
      </c>
    </row>
    <row r="2201" spans="1:11" x14ac:dyDescent="0.3">
      <c r="A2201" t="s">
        <v>6752</v>
      </c>
      <c r="B2201" t="s">
        <v>8</v>
      </c>
      <c r="C2201" t="s">
        <v>9</v>
      </c>
      <c r="D2201" t="s">
        <v>5620</v>
      </c>
      <c r="E2201" t="s">
        <v>6753</v>
      </c>
      <c r="F2201" t="s">
        <v>6754</v>
      </c>
      <c r="G2201" s="2" t="str">
        <f t="shared" si="34"/>
        <v>1978</v>
      </c>
      <c r="H2201" t="s">
        <v>2641</v>
      </c>
      <c r="I2201" t="str">
        <f>VLOOKUP(RawData!H2201,PadCountry[],2)</f>
        <v>Kazakhstan</v>
      </c>
      <c r="J2201" t="str">
        <f>VLOOKUP(I2201,CountryGeoLoc[],3)</f>
        <v>48.019573</v>
      </c>
      <c r="K2201" t="str">
        <f>VLOOKUP(I2201,CountryGeoLoc[],4)</f>
        <v>66.923684</v>
      </c>
    </row>
    <row r="2202" spans="1:11" x14ac:dyDescent="0.3">
      <c r="A2202" t="s">
        <v>6755</v>
      </c>
      <c r="B2202" t="s">
        <v>8</v>
      </c>
      <c r="C2202" t="s">
        <v>2118</v>
      </c>
      <c r="D2202" t="s">
        <v>6136</v>
      </c>
      <c r="E2202" t="s">
        <v>6756</v>
      </c>
      <c r="F2202" t="s">
        <v>6757</v>
      </c>
      <c r="G2202" s="2" t="str">
        <f t="shared" si="34"/>
        <v>1978</v>
      </c>
      <c r="H2202" t="s">
        <v>3722</v>
      </c>
      <c r="I2202" t="str">
        <f>VLOOKUP(RawData!H2202,PadCountry[],2)</f>
        <v>Japan</v>
      </c>
      <c r="J2202" t="str">
        <f>VLOOKUP(I2202,CountryGeoLoc[],3)</f>
        <v>36.204824</v>
      </c>
      <c r="K2202" t="str">
        <f>VLOOKUP(I2202,CountryGeoLoc[],4)</f>
        <v>138.252924</v>
      </c>
    </row>
    <row r="2203" spans="1:11" x14ac:dyDescent="0.3">
      <c r="A2203" t="s">
        <v>6758</v>
      </c>
      <c r="B2203" t="s">
        <v>8</v>
      </c>
      <c r="C2203" t="s">
        <v>9</v>
      </c>
      <c r="D2203" t="s">
        <v>4695</v>
      </c>
      <c r="E2203" t="s">
        <v>6759</v>
      </c>
      <c r="F2203" t="s">
        <v>6760</v>
      </c>
      <c r="G2203" s="2" t="str">
        <f t="shared" si="34"/>
        <v>1978</v>
      </c>
      <c r="H2203" t="s">
        <v>3892</v>
      </c>
      <c r="I2203" t="str">
        <f>VLOOKUP(RawData!H2203,PadCountry[],2)</f>
        <v>Russia</v>
      </c>
      <c r="J2203" t="str">
        <f>VLOOKUP(I2203,CountryGeoLoc[],3)</f>
        <v>61.52401</v>
      </c>
      <c r="K2203" t="str">
        <f>VLOOKUP(I2203,CountryGeoLoc[],4)</f>
        <v>105.318756</v>
      </c>
    </row>
    <row r="2204" spans="1:11" x14ac:dyDescent="0.3">
      <c r="A2204" t="s">
        <v>6761</v>
      </c>
      <c r="B2204" t="s">
        <v>8</v>
      </c>
      <c r="C2204" t="s">
        <v>9</v>
      </c>
      <c r="D2204" t="s">
        <v>4695</v>
      </c>
      <c r="E2204" t="s">
        <v>6762</v>
      </c>
      <c r="F2204" t="s">
        <v>6763</v>
      </c>
      <c r="G2204" s="2" t="str">
        <f t="shared" si="34"/>
        <v>1978</v>
      </c>
      <c r="H2204" t="s">
        <v>3892</v>
      </c>
      <c r="I2204" t="str">
        <f>VLOOKUP(RawData!H2204,PadCountry[],2)</f>
        <v>Russia</v>
      </c>
      <c r="J2204" t="str">
        <f>VLOOKUP(I2204,CountryGeoLoc[],3)</f>
        <v>61.52401</v>
      </c>
      <c r="K2204" t="str">
        <f>VLOOKUP(I2204,CountryGeoLoc[],4)</f>
        <v>105.318756</v>
      </c>
    </row>
    <row r="2205" spans="1:11" x14ac:dyDescent="0.3">
      <c r="A2205" t="s">
        <v>6764</v>
      </c>
      <c r="B2205" t="s">
        <v>8</v>
      </c>
      <c r="C2205" t="s">
        <v>9</v>
      </c>
      <c r="D2205" t="s">
        <v>4695</v>
      </c>
      <c r="E2205" t="s">
        <v>357</v>
      </c>
      <c r="F2205" t="s">
        <v>6765</v>
      </c>
      <c r="G2205" s="2" t="str">
        <f t="shared" si="34"/>
        <v>1978</v>
      </c>
      <c r="H2205" t="s">
        <v>13</v>
      </c>
      <c r="I2205" t="str">
        <f>VLOOKUP(RawData!H2205,PadCountry[],2)</f>
        <v>Kazakhstan</v>
      </c>
      <c r="J2205" t="str">
        <f>VLOOKUP(I2205,CountryGeoLoc[],3)</f>
        <v>48.019573</v>
      </c>
      <c r="K2205" t="str">
        <f>VLOOKUP(I2205,CountryGeoLoc[],4)</f>
        <v>66.923684</v>
      </c>
    </row>
    <row r="2206" spans="1:11" x14ac:dyDescent="0.3">
      <c r="A2206" t="s">
        <v>6766</v>
      </c>
      <c r="B2206" t="s">
        <v>8</v>
      </c>
      <c r="C2206" t="s">
        <v>9</v>
      </c>
      <c r="D2206" t="s">
        <v>2391</v>
      </c>
      <c r="E2206" t="s">
        <v>6767</v>
      </c>
      <c r="F2206" t="s">
        <v>6768</v>
      </c>
      <c r="G2206" s="2" t="str">
        <f t="shared" si="34"/>
        <v>1978</v>
      </c>
      <c r="H2206" t="s">
        <v>3399</v>
      </c>
      <c r="I2206" t="str">
        <f>VLOOKUP(RawData!H2206,PadCountry[],2)</f>
        <v>Russia</v>
      </c>
      <c r="J2206" t="str">
        <f>VLOOKUP(I2206,CountryGeoLoc[],3)</f>
        <v>61.52401</v>
      </c>
      <c r="K2206" t="str">
        <f>VLOOKUP(I2206,CountryGeoLoc[],4)</f>
        <v>105.318756</v>
      </c>
    </row>
    <row r="2207" spans="1:11" x14ac:dyDescent="0.3">
      <c r="A2207" t="s">
        <v>6769</v>
      </c>
      <c r="B2207" t="s">
        <v>8</v>
      </c>
      <c r="C2207" t="s">
        <v>9</v>
      </c>
      <c r="D2207" t="s">
        <v>4695</v>
      </c>
      <c r="E2207" t="s">
        <v>6770</v>
      </c>
      <c r="F2207" t="s">
        <v>6771</v>
      </c>
      <c r="G2207" s="2" t="str">
        <f t="shared" si="34"/>
        <v>1978</v>
      </c>
      <c r="H2207" t="s">
        <v>3892</v>
      </c>
      <c r="I2207" t="str">
        <f>VLOOKUP(RawData!H2207,PadCountry[],2)</f>
        <v>Russia</v>
      </c>
      <c r="J2207" t="str">
        <f>VLOOKUP(I2207,CountryGeoLoc[],3)</f>
        <v>61.52401</v>
      </c>
      <c r="K2207" t="str">
        <f>VLOOKUP(I2207,CountryGeoLoc[],4)</f>
        <v>105.318756</v>
      </c>
    </row>
    <row r="2208" spans="1:11" x14ac:dyDescent="0.3">
      <c r="A2208" t="s">
        <v>6772</v>
      </c>
      <c r="B2208" t="s">
        <v>8</v>
      </c>
      <c r="C2208" t="s">
        <v>117</v>
      </c>
      <c r="D2208" t="s">
        <v>6263</v>
      </c>
      <c r="E2208" t="s">
        <v>6773</v>
      </c>
      <c r="F2208" t="s">
        <v>6774</v>
      </c>
      <c r="G2208" s="2" t="str">
        <f t="shared" si="34"/>
        <v>1978</v>
      </c>
      <c r="H2208" t="s">
        <v>433</v>
      </c>
      <c r="I2208" t="str">
        <f>VLOOKUP(RawData!H2208,PadCountry[],2)</f>
        <v>United States</v>
      </c>
      <c r="J2208" t="str">
        <f>VLOOKUP(I2208,CountryGeoLoc[],3)</f>
        <v>37.09024</v>
      </c>
      <c r="K2208" t="str">
        <f>VLOOKUP(I2208,CountryGeoLoc[],4)</f>
        <v>-95.712891</v>
      </c>
    </row>
    <row r="2209" spans="1:11" x14ac:dyDescent="0.3">
      <c r="A2209" t="s">
        <v>6775</v>
      </c>
      <c r="B2209" t="s">
        <v>8</v>
      </c>
      <c r="C2209" t="s">
        <v>9</v>
      </c>
      <c r="D2209" t="s">
        <v>1243</v>
      </c>
      <c r="E2209" t="s">
        <v>6776</v>
      </c>
      <c r="F2209" t="s">
        <v>6777</v>
      </c>
      <c r="G2209" s="2" t="str">
        <f t="shared" si="34"/>
        <v>1978</v>
      </c>
      <c r="H2209" t="s">
        <v>3442</v>
      </c>
      <c r="I2209" t="str">
        <f>VLOOKUP(RawData!H2209,PadCountry[],2)</f>
        <v>Russia</v>
      </c>
      <c r="J2209" t="str">
        <f>VLOOKUP(I2209,CountryGeoLoc[],3)</f>
        <v>61.52401</v>
      </c>
      <c r="K2209" t="str">
        <f>VLOOKUP(I2209,CountryGeoLoc[],4)</f>
        <v>105.318756</v>
      </c>
    </row>
    <row r="2210" spans="1:11" x14ac:dyDescent="0.3">
      <c r="A2210" t="s">
        <v>6778</v>
      </c>
      <c r="B2210" t="s">
        <v>8</v>
      </c>
      <c r="C2210" t="s">
        <v>9</v>
      </c>
      <c r="D2210" t="s">
        <v>1670</v>
      </c>
      <c r="E2210" t="s">
        <v>6779</v>
      </c>
      <c r="F2210" t="s">
        <v>6780</v>
      </c>
      <c r="G2210" s="2" t="str">
        <f t="shared" si="34"/>
        <v>1978</v>
      </c>
      <c r="H2210" t="s">
        <v>3892</v>
      </c>
      <c r="I2210" t="str">
        <f>VLOOKUP(RawData!H2210,PadCountry[],2)</f>
        <v>Russia</v>
      </c>
      <c r="J2210" t="str">
        <f>VLOOKUP(I2210,CountryGeoLoc[],3)</f>
        <v>61.52401</v>
      </c>
      <c r="K2210" t="str">
        <f>VLOOKUP(I2210,CountryGeoLoc[],4)</f>
        <v>105.318756</v>
      </c>
    </row>
    <row r="2211" spans="1:11" x14ac:dyDescent="0.3">
      <c r="A2211" t="s">
        <v>6781</v>
      </c>
      <c r="B2211" t="s">
        <v>8</v>
      </c>
      <c r="C2211" t="s">
        <v>117</v>
      </c>
      <c r="D2211" t="s">
        <v>2764</v>
      </c>
      <c r="E2211" t="s">
        <v>6782</v>
      </c>
      <c r="F2211" t="s">
        <v>6783</v>
      </c>
      <c r="G2211" s="2" t="str">
        <f t="shared" si="34"/>
        <v>1978</v>
      </c>
      <c r="H2211" t="s">
        <v>303</v>
      </c>
      <c r="I2211" t="str">
        <f>VLOOKUP(RawData!H2211,PadCountry[],2)</f>
        <v>United States</v>
      </c>
      <c r="J2211" t="str">
        <f>VLOOKUP(I2211,CountryGeoLoc[],3)</f>
        <v>37.09024</v>
      </c>
      <c r="K2211" t="str">
        <f>VLOOKUP(I2211,CountryGeoLoc[],4)</f>
        <v>-95.712891</v>
      </c>
    </row>
    <row r="2212" spans="1:11" x14ac:dyDescent="0.3">
      <c r="A2212" t="s">
        <v>6784</v>
      </c>
      <c r="B2212" t="s">
        <v>8</v>
      </c>
      <c r="C2212" t="s">
        <v>9</v>
      </c>
      <c r="D2212" t="s">
        <v>4695</v>
      </c>
      <c r="E2212" t="s">
        <v>6785</v>
      </c>
      <c r="F2212" t="s">
        <v>6786</v>
      </c>
      <c r="G2212" s="2" t="str">
        <f t="shared" si="34"/>
        <v>1978</v>
      </c>
      <c r="H2212" t="s">
        <v>3442</v>
      </c>
      <c r="I2212" t="str">
        <f>VLOOKUP(RawData!H2212,PadCountry[],2)</f>
        <v>Russia</v>
      </c>
      <c r="J2212" t="str">
        <f>VLOOKUP(I2212,CountryGeoLoc[],3)</f>
        <v>61.52401</v>
      </c>
      <c r="K2212" t="str">
        <f>VLOOKUP(I2212,CountryGeoLoc[],4)</f>
        <v>105.318756</v>
      </c>
    </row>
    <row r="2213" spans="1:11" x14ac:dyDescent="0.3">
      <c r="A2213" t="s">
        <v>6034</v>
      </c>
      <c r="B2213" t="s">
        <v>18</v>
      </c>
      <c r="C2213" t="s">
        <v>9</v>
      </c>
      <c r="D2213" t="s">
        <v>5012</v>
      </c>
      <c r="E2213" t="s">
        <v>6035</v>
      </c>
      <c r="F2213" t="s">
        <v>6787</v>
      </c>
      <c r="G2213" s="2" t="str">
        <f t="shared" si="34"/>
        <v>1978</v>
      </c>
      <c r="H2213" t="s">
        <v>6322</v>
      </c>
      <c r="I2213" t="str">
        <f>VLOOKUP(RawData!H2213,PadCountry[],2)</f>
        <v>Kazakhstan</v>
      </c>
      <c r="J2213" t="str">
        <f>VLOOKUP(I2213,CountryGeoLoc[],3)</f>
        <v>48.019573</v>
      </c>
      <c r="K2213" t="str">
        <f>VLOOKUP(I2213,CountryGeoLoc[],4)</f>
        <v>66.923684</v>
      </c>
    </row>
    <row r="2214" spans="1:11" x14ac:dyDescent="0.3">
      <c r="A2214" t="s">
        <v>6788</v>
      </c>
      <c r="B2214" t="s">
        <v>8</v>
      </c>
      <c r="C2214" t="s">
        <v>117</v>
      </c>
      <c r="D2214" t="s">
        <v>5311</v>
      </c>
      <c r="E2214" t="s">
        <v>6789</v>
      </c>
      <c r="F2214" t="s">
        <v>6790</v>
      </c>
      <c r="G2214" s="2" t="str">
        <f t="shared" si="34"/>
        <v>1978</v>
      </c>
      <c r="H2214" t="s">
        <v>682</v>
      </c>
      <c r="I2214" t="str">
        <f>VLOOKUP(RawData!H2214,PadCountry[],2)</f>
        <v>United States</v>
      </c>
      <c r="J2214" t="str">
        <f>VLOOKUP(I2214,CountryGeoLoc[],3)</f>
        <v>37.09024</v>
      </c>
      <c r="K2214" t="str">
        <f>VLOOKUP(I2214,CountryGeoLoc[],4)</f>
        <v>-95.712891</v>
      </c>
    </row>
    <row r="2215" spans="1:11" x14ac:dyDescent="0.3">
      <c r="A2215" t="s">
        <v>6791</v>
      </c>
      <c r="B2215" t="s">
        <v>8</v>
      </c>
      <c r="C2215" t="s">
        <v>9</v>
      </c>
      <c r="D2215" t="s">
        <v>2391</v>
      </c>
      <c r="E2215" t="s">
        <v>6792</v>
      </c>
      <c r="F2215" t="s">
        <v>6793</v>
      </c>
      <c r="G2215" s="2" t="str">
        <f t="shared" si="34"/>
        <v>1978</v>
      </c>
      <c r="H2215" t="s">
        <v>3399</v>
      </c>
      <c r="I2215" t="str">
        <f>VLOOKUP(RawData!H2215,PadCountry[],2)</f>
        <v>Russia</v>
      </c>
      <c r="J2215" t="str">
        <f>VLOOKUP(I2215,CountryGeoLoc[],3)</f>
        <v>61.52401</v>
      </c>
      <c r="K2215" t="str">
        <f>VLOOKUP(I2215,CountryGeoLoc[],4)</f>
        <v>105.318756</v>
      </c>
    </row>
    <row r="2216" spans="1:11" x14ac:dyDescent="0.3">
      <c r="A2216" t="s">
        <v>6794</v>
      </c>
      <c r="B2216" t="s">
        <v>8</v>
      </c>
      <c r="C2216" t="s">
        <v>9</v>
      </c>
      <c r="D2216" t="s">
        <v>6270</v>
      </c>
      <c r="E2216" t="s">
        <v>6795</v>
      </c>
      <c r="F2216" t="s">
        <v>6796</v>
      </c>
      <c r="G2216" s="2" t="str">
        <f t="shared" si="34"/>
        <v>1978</v>
      </c>
      <c r="H2216" t="s">
        <v>6273</v>
      </c>
      <c r="I2216" t="str">
        <f>VLOOKUP(RawData!H2216,PadCountry[],2)</f>
        <v>Russia</v>
      </c>
      <c r="J2216" t="str">
        <f>VLOOKUP(I2216,CountryGeoLoc[],3)</f>
        <v>61.52401</v>
      </c>
      <c r="K2216" t="str">
        <f>VLOOKUP(I2216,CountryGeoLoc[],4)</f>
        <v>105.318756</v>
      </c>
    </row>
    <row r="2217" spans="1:11" x14ac:dyDescent="0.3">
      <c r="A2217" t="s">
        <v>6797</v>
      </c>
      <c r="B2217" t="s">
        <v>8</v>
      </c>
      <c r="C2217" t="s">
        <v>9</v>
      </c>
      <c r="D2217" t="s">
        <v>1670</v>
      </c>
      <c r="E2217" t="s">
        <v>6798</v>
      </c>
      <c r="F2217" t="s">
        <v>6799</v>
      </c>
      <c r="G2217" s="2" t="str">
        <f t="shared" si="34"/>
        <v>1978</v>
      </c>
      <c r="H2217" t="s">
        <v>13</v>
      </c>
      <c r="I2217" t="str">
        <f>VLOOKUP(RawData!H2217,PadCountry[],2)</f>
        <v>Kazakhstan</v>
      </c>
      <c r="J2217" t="str">
        <f>VLOOKUP(I2217,CountryGeoLoc[],3)</f>
        <v>48.019573</v>
      </c>
      <c r="K2217" t="str">
        <f>VLOOKUP(I2217,CountryGeoLoc[],4)</f>
        <v>66.923684</v>
      </c>
    </row>
    <row r="2218" spans="1:11" x14ac:dyDescent="0.3">
      <c r="A2218" t="s">
        <v>6800</v>
      </c>
      <c r="B2218" t="s">
        <v>8</v>
      </c>
      <c r="C2218" t="s">
        <v>9</v>
      </c>
      <c r="D2218" t="s">
        <v>4695</v>
      </c>
      <c r="E2218" t="s">
        <v>6801</v>
      </c>
      <c r="F2218" t="s">
        <v>6802</v>
      </c>
      <c r="G2218" s="2" t="str">
        <f t="shared" si="34"/>
        <v>1978</v>
      </c>
      <c r="H2218" t="s">
        <v>1882</v>
      </c>
      <c r="I2218" t="str">
        <f>VLOOKUP(RawData!H2218,PadCountry[],2)</f>
        <v>Russia</v>
      </c>
      <c r="J2218" t="str">
        <f>VLOOKUP(I2218,CountryGeoLoc[],3)</f>
        <v>61.52401</v>
      </c>
      <c r="K2218" t="str">
        <f>VLOOKUP(I2218,CountryGeoLoc[],4)</f>
        <v>105.318756</v>
      </c>
    </row>
    <row r="2219" spans="1:11" x14ac:dyDescent="0.3">
      <c r="A2219" t="s">
        <v>6803</v>
      </c>
      <c r="B2219" t="s">
        <v>8</v>
      </c>
      <c r="C2219" t="s">
        <v>117</v>
      </c>
      <c r="D2219" t="s">
        <v>4658</v>
      </c>
      <c r="E2219" t="s">
        <v>6804</v>
      </c>
      <c r="F2219" t="s">
        <v>6805</v>
      </c>
      <c r="G2219" s="2" t="str">
        <f t="shared" si="34"/>
        <v>1978</v>
      </c>
      <c r="H2219" t="s">
        <v>1623</v>
      </c>
      <c r="I2219" t="str">
        <f>VLOOKUP(RawData!H2219,PadCountry[],2)</f>
        <v>United States</v>
      </c>
      <c r="J2219" t="str">
        <f>VLOOKUP(I2219,CountryGeoLoc[],3)</f>
        <v>37.09024</v>
      </c>
      <c r="K2219" t="str">
        <f>VLOOKUP(I2219,CountryGeoLoc[],4)</f>
        <v>-95.712891</v>
      </c>
    </row>
    <row r="2220" spans="1:11" x14ac:dyDescent="0.3">
      <c r="A2220" t="s">
        <v>6806</v>
      </c>
      <c r="B2220" t="s">
        <v>8</v>
      </c>
      <c r="C2220" t="s">
        <v>9</v>
      </c>
      <c r="D2220" t="s">
        <v>4695</v>
      </c>
      <c r="E2220" t="s">
        <v>6807</v>
      </c>
      <c r="F2220" t="s">
        <v>6808</v>
      </c>
      <c r="G2220" s="2" t="str">
        <f t="shared" si="34"/>
        <v>1978</v>
      </c>
      <c r="H2220" t="s">
        <v>1882</v>
      </c>
      <c r="I2220" t="str">
        <f>VLOOKUP(RawData!H2220,PadCountry[],2)</f>
        <v>Russia</v>
      </c>
      <c r="J2220" t="str">
        <f>VLOOKUP(I2220,CountryGeoLoc[],3)</f>
        <v>61.52401</v>
      </c>
      <c r="K2220" t="str">
        <f>VLOOKUP(I2220,CountryGeoLoc[],4)</f>
        <v>105.318756</v>
      </c>
    </row>
    <row r="2221" spans="1:11" x14ac:dyDescent="0.3">
      <c r="A2221" t="s">
        <v>6809</v>
      </c>
      <c r="B2221" t="s">
        <v>8</v>
      </c>
      <c r="C2221" t="s">
        <v>9</v>
      </c>
      <c r="D2221" t="s">
        <v>2391</v>
      </c>
      <c r="E2221" t="s">
        <v>6810</v>
      </c>
      <c r="F2221" t="s">
        <v>6811</v>
      </c>
      <c r="G2221" s="2" t="str">
        <f t="shared" si="34"/>
        <v>1978</v>
      </c>
      <c r="H2221" t="s">
        <v>2394</v>
      </c>
      <c r="I2221" t="str">
        <f>VLOOKUP(RawData!H2221,PadCountry[],2)</f>
        <v>Russia</v>
      </c>
      <c r="J2221" t="str">
        <f>VLOOKUP(I2221,CountryGeoLoc[],3)</f>
        <v>61.52401</v>
      </c>
      <c r="K2221" t="str">
        <f>VLOOKUP(I2221,CountryGeoLoc[],4)</f>
        <v>105.318756</v>
      </c>
    </row>
    <row r="2222" spans="1:11" x14ac:dyDescent="0.3">
      <c r="A2222" t="s">
        <v>6812</v>
      </c>
      <c r="B2222" t="s">
        <v>8</v>
      </c>
      <c r="C2222" t="s">
        <v>117</v>
      </c>
      <c r="D2222" t="s">
        <v>5030</v>
      </c>
      <c r="E2222" t="s">
        <v>6813</v>
      </c>
      <c r="F2222" t="s">
        <v>6814</v>
      </c>
      <c r="G2222" s="2" t="str">
        <f t="shared" si="34"/>
        <v>1978</v>
      </c>
      <c r="H2222" t="s">
        <v>229</v>
      </c>
      <c r="I2222" t="str">
        <f>VLOOKUP(RawData!H2222,PadCountry[],2)</f>
        <v>United States</v>
      </c>
      <c r="J2222" t="str">
        <f>VLOOKUP(I2222,CountryGeoLoc[],3)</f>
        <v>37.09024</v>
      </c>
      <c r="K2222" t="str">
        <f>VLOOKUP(I2222,CountryGeoLoc[],4)</f>
        <v>-95.712891</v>
      </c>
    </row>
    <row r="2223" spans="1:11" x14ac:dyDescent="0.3">
      <c r="A2223" t="s">
        <v>6815</v>
      </c>
      <c r="B2223" t="s">
        <v>8</v>
      </c>
      <c r="C2223" t="s">
        <v>9</v>
      </c>
      <c r="D2223" t="s">
        <v>4695</v>
      </c>
      <c r="E2223" t="s">
        <v>6816</v>
      </c>
      <c r="F2223" t="s">
        <v>6817</v>
      </c>
      <c r="G2223" s="2" t="str">
        <f t="shared" si="34"/>
        <v>1978</v>
      </c>
      <c r="H2223" t="s">
        <v>3442</v>
      </c>
      <c r="I2223" t="str">
        <f>VLOOKUP(RawData!H2223,PadCountry[],2)</f>
        <v>Russia</v>
      </c>
      <c r="J2223" t="str">
        <f>VLOOKUP(I2223,CountryGeoLoc[],3)</f>
        <v>61.52401</v>
      </c>
      <c r="K2223" t="str">
        <f>VLOOKUP(I2223,CountryGeoLoc[],4)</f>
        <v>105.318756</v>
      </c>
    </row>
    <row r="2224" spans="1:11" x14ac:dyDescent="0.3">
      <c r="A2224" t="s">
        <v>6818</v>
      </c>
      <c r="B2224" t="s">
        <v>8</v>
      </c>
      <c r="C2224" t="s">
        <v>9</v>
      </c>
      <c r="D2224" t="s">
        <v>4695</v>
      </c>
      <c r="E2224" t="s">
        <v>6819</v>
      </c>
      <c r="F2224" t="s">
        <v>6820</v>
      </c>
      <c r="G2224" s="2" t="str">
        <f t="shared" si="34"/>
        <v>1978</v>
      </c>
      <c r="H2224" t="s">
        <v>3442</v>
      </c>
      <c r="I2224" t="str">
        <f>VLOOKUP(RawData!H2224,PadCountry[],2)</f>
        <v>Russia</v>
      </c>
      <c r="J2224" t="str">
        <f>VLOOKUP(I2224,CountryGeoLoc[],3)</f>
        <v>61.52401</v>
      </c>
      <c r="K2224" t="str">
        <f>VLOOKUP(I2224,CountryGeoLoc[],4)</f>
        <v>105.318756</v>
      </c>
    </row>
    <row r="2225" spans="1:11" x14ac:dyDescent="0.3">
      <c r="A2225" t="s">
        <v>6821</v>
      </c>
      <c r="B2225" t="s">
        <v>8</v>
      </c>
      <c r="C2225" t="s">
        <v>9</v>
      </c>
      <c r="D2225" t="s">
        <v>2391</v>
      </c>
      <c r="E2225" t="s">
        <v>6822</v>
      </c>
      <c r="F2225" t="s">
        <v>6823</v>
      </c>
      <c r="G2225" s="2" t="str">
        <f t="shared" si="34"/>
        <v>1978</v>
      </c>
      <c r="H2225" t="s">
        <v>2394</v>
      </c>
      <c r="I2225" t="str">
        <f>VLOOKUP(RawData!H2225,PadCountry[],2)</f>
        <v>Russia</v>
      </c>
      <c r="J2225" t="str">
        <f>VLOOKUP(I2225,CountryGeoLoc[],3)</f>
        <v>61.52401</v>
      </c>
      <c r="K2225" t="str">
        <f>VLOOKUP(I2225,CountryGeoLoc[],4)</f>
        <v>105.318756</v>
      </c>
    </row>
    <row r="2226" spans="1:11" x14ac:dyDescent="0.3">
      <c r="A2226" t="s">
        <v>6824</v>
      </c>
      <c r="B2226" t="s">
        <v>8</v>
      </c>
      <c r="C2226" t="s">
        <v>9</v>
      </c>
      <c r="D2226" t="s">
        <v>4695</v>
      </c>
      <c r="E2226" t="s">
        <v>6825</v>
      </c>
      <c r="F2226" t="s">
        <v>6826</v>
      </c>
      <c r="G2226" s="2" t="str">
        <f t="shared" si="34"/>
        <v>1978</v>
      </c>
      <c r="H2226" t="s">
        <v>1882</v>
      </c>
      <c r="I2226" t="str">
        <f>VLOOKUP(RawData!H2226,PadCountry[],2)</f>
        <v>Russia</v>
      </c>
      <c r="J2226" t="str">
        <f>VLOOKUP(I2226,CountryGeoLoc[],3)</f>
        <v>61.52401</v>
      </c>
      <c r="K2226" t="str">
        <f>VLOOKUP(I2226,CountryGeoLoc[],4)</f>
        <v>105.318756</v>
      </c>
    </row>
    <row r="2227" spans="1:11" x14ac:dyDescent="0.3">
      <c r="A2227" t="s">
        <v>6827</v>
      </c>
      <c r="B2227" t="s">
        <v>8</v>
      </c>
      <c r="C2227" t="s">
        <v>9</v>
      </c>
      <c r="D2227" t="s">
        <v>4695</v>
      </c>
      <c r="E2227" t="s">
        <v>6828</v>
      </c>
      <c r="F2227" t="s">
        <v>6829</v>
      </c>
      <c r="G2227" s="2" t="str">
        <f t="shared" si="34"/>
        <v>1978</v>
      </c>
      <c r="H2227" t="s">
        <v>987</v>
      </c>
      <c r="I2227" t="str">
        <f>VLOOKUP(RawData!H2227,PadCountry[],2)</f>
        <v>Kazakhstan</v>
      </c>
      <c r="J2227" t="str">
        <f>VLOOKUP(I2227,CountryGeoLoc[],3)</f>
        <v>48.019573</v>
      </c>
      <c r="K2227" t="str">
        <f>VLOOKUP(I2227,CountryGeoLoc[],4)</f>
        <v>66.923684</v>
      </c>
    </row>
    <row r="2228" spans="1:11" x14ac:dyDescent="0.3">
      <c r="A2228" t="s">
        <v>6830</v>
      </c>
      <c r="B2228" t="s">
        <v>8</v>
      </c>
      <c r="C2228" t="s">
        <v>117</v>
      </c>
      <c r="D2228" t="s">
        <v>6263</v>
      </c>
      <c r="E2228" t="s">
        <v>6831</v>
      </c>
      <c r="F2228" t="s">
        <v>6832</v>
      </c>
      <c r="G2228" s="2" t="str">
        <f t="shared" si="34"/>
        <v>1978</v>
      </c>
      <c r="H2228" t="s">
        <v>433</v>
      </c>
      <c r="I2228" t="str">
        <f>VLOOKUP(RawData!H2228,PadCountry[],2)</f>
        <v>United States</v>
      </c>
      <c r="J2228" t="str">
        <f>VLOOKUP(I2228,CountryGeoLoc[],3)</f>
        <v>37.09024</v>
      </c>
      <c r="K2228" t="str">
        <f>VLOOKUP(I2228,CountryGeoLoc[],4)</f>
        <v>-95.712891</v>
      </c>
    </row>
    <row r="2229" spans="1:11" x14ac:dyDescent="0.3">
      <c r="A2229" t="s">
        <v>6833</v>
      </c>
      <c r="B2229" t="s">
        <v>8</v>
      </c>
      <c r="C2229" t="s">
        <v>117</v>
      </c>
      <c r="D2229" t="s">
        <v>1552</v>
      </c>
      <c r="E2229" t="s">
        <v>6834</v>
      </c>
      <c r="F2229" t="s">
        <v>6835</v>
      </c>
      <c r="G2229" s="2" t="str">
        <f t="shared" si="34"/>
        <v>1978</v>
      </c>
      <c r="H2229" t="s">
        <v>1555</v>
      </c>
      <c r="I2229" t="str">
        <f>VLOOKUP(RawData!H2229,PadCountry[],2)</f>
        <v>United States</v>
      </c>
      <c r="J2229" t="str">
        <f>VLOOKUP(I2229,CountryGeoLoc[],3)</f>
        <v>37.09024</v>
      </c>
      <c r="K2229" t="str">
        <f>VLOOKUP(I2229,CountryGeoLoc[],4)</f>
        <v>-95.712891</v>
      </c>
    </row>
    <row r="2230" spans="1:11" x14ac:dyDescent="0.3">
      <c r="A2230" t="s">
        <v>6836</v>
      </c>
      <c r="B2230" t="s">
        <v>8</v>
      </c>
      <c r="C2230" t="s">
        <v>9</v>
      </c>
      <c r="D2230" t="s">
        <v>4695</v>
      </c>
      <c r="E2230" t="s">
        <v>6837</v>
      </c>
      <c r="F2230" t="s">
        <v>6838</v>
      </c>
      <c r="G2230" s="2" t="str">
        <f t="shared" si="34"/>
        <v>1978</v>
      </c>
      <c r="H2230" t="s">
        <v>3442</v>
      </c>
      <c r="I2230" t="str">
        <f>VLOOKUP(RawData!H2230,PadCountry[],2)</f>
        <v>Russia</v>
      </c>
      <c r="J2230" t="str">
        <f>VLOOKUP(I2230,CountryGeoLoc[],3)</f>
        <v>61.52401</v>
      </c>
      <c r="K2230" t="str">
        <f>VLOOKUP(I2230,CountryGeoLoc[],4)</f>
        <v>105.318756</v>
      </c>
    </row>
    <row r="2231" spans="1:11" x14ac:dyDescent="0.3">
      <c r="A2231" t="s">
        <v>6839</v>
      </c>
      <c r="B2231" t="s">
        <v>8</v>
      </c>
      <c r="C2231" t="s">
        <v>9</v>
      </c>
      <c r="D2231" t="s">
        <v>2391</v>
      </c>
      <c r="E2231" t="s">
        <v>6840</v>
      </c>
      <c r="F2231" t="s">
        <v>6841</v>
      </c>
      <c r="G2231" s="2" t="str">
        <f t="shared" si="34"/>
        <v>1978</v>
      </c>
      <c r="H2231" t="s">
        <v>2394</v>
      </c>
      <c r="I2231" t="str">
        <f>VLOOKUP(RawData!H2231,PadCountry[],2)</f>
        <v>Russia</v>
      </c>
      <c r="J2231" t="str">
        <f>VLOOKUP(I2231,CountryGeoLoc[],3)</f>
        <v>61.52401</v>
      </c>
      <c r="K2231" t="str">
        <f>VLOOKUP(I2231,CountryGeoLoc[],4)</f>
        <v>105.318756</v>
      </c>
    </row>
    <row r="2232" spans="1:11" x14ac:dyDescent="0.3">
      <c r="A2232" t="s">
        <v>6842</v>
      </c>
      <c r="B2232" t="s">
        <v>8</v>
      </c>
      <c r="C2232" t="s">
        <v>117</v>
      </c>
      <c r="D2232" t="s">
        <v>5677</v>
      </c>
      <c r="E2232" t="s">
        <v>6843</v>
      </c>
      <c r="F2232" t="s">
        <v>6844</v>
      </c>
      <c r="G2232" s="2" t="str">
        <f t="shared" si="34"/>
        <v>1978</v>
      </c>
      <c r="H2232" t="s">
        <v>63</v>
      </c>
      <c r="I2232" t="str">
        <f>VLOOKUP(RawData!H2232,PadCountry[],2)</f>
        <v>United States</v>
      </c>
      <c r="J2232" t="str">
        <f>VLOOKUP(I2232,CountryGeoLoc[],3)</f>
        <v>37.09024</v>
      </c>
      <c r="K2232" t="str">
        <f>VLOOKUP(I2232,CountryGeoLoc[],4)</f>
        <v>-95.712891</v>
      </c>
    </row>
    <row r="2233" spans="1:11" x14ac:dyDescent="0.3">
      <c r="A2233" t="s">
        <v>6845</v>
      </c>
      <c r="B2233" t="s">
        <v>8</v>
      </c>
      <c r="C2233" t="s">
        <v>9</v>
      </c>
      <c r="D2233" t="s">
        <v>1243</v>
      </c>
      <c r="E2233" t="s">
        <v>6846</v>
      </c>
      <c r="F2233" t="s">
        <v>6847</v>
      </c>
      <c r="G2233" s="2" t="str">
        <f t="shared" si="34"/>
        <v>1978</v>
      </c>
      <c r="H2233" t="s">
        <v>3442</v>
      </c>
      <c r="I2233" t="str">
        <f>VLOOKUP(RawData!H2233,PadCountry[],2)</f>
        <v>Russia</v>
      </c>
      <c r="J2233" t="str">
        <f>VLOOKUP(I2233,CountryGeoLoc[],3)</f>
        <v>61.52401</v>
      </c>
      <c r="K2233" t="str">
        <f>VLOOKUP(I2233,CountryGeoLoc[],4)</f>
        <v>105.318756</v>
      </c>
    </row>
    <row r="2234" spans="1:11" x14ac:dyDescent="0.3">
      <c r="A2234" t="s">
        <v>6848</v>
      </c>
      <c r="B2234" t="s">
        <v>8</v>
      </c>
      <c r="C2234" t="s">
        <v>9</v>
      </c>
      <c r="D2234" t="s">
        <v>5012</v>
      </c>
      <c r="E2234" t="s">
        <v>6849</v>
      </c>
      <c r="F2234" t="s">
        <v>6850</v>
      </c>
      <c r="G2234" s="2" t="str">
        <f t="shared" si="34"/>
        <v>1978</v>
      </c>
      <c r="H2234" t="s">
        <v>6322</v>
      </c>
      <c r="I2234" t="str">
        <f>VLOOKUP(RawData!H2234,PadCountry[],2)</f>
        <v>Kazakhstan</v>
      </c>
      <c r="J2234" t="str">
        <f>VLOOKUP(I2234,CountryGeoLoc[],3)</f>
        <v>48.019573</v>
      </c>
      <c r="K2234" t="str">
        <f>VLOOKUP(I2234,CountryGeoLoc[],4)</f>
        <v>66.923684</v>
      </c>
    </row>
    <row r="2235" spans="1:11" x14ac:dyDescent="0.3">
      <c r="A2235" t="s">
        <v>6851</v>
      </c>
      <c r="B2235" t="s">
        <v>18</v>
      </c>
      <c r="C2235" t="s">
        <v>9</v>
      </c>
      <c r="D2235" t="s">
        <v>2391</v>
      </c>
      <c r="E2235" t="s">
        <v>6852</v>
      </c>
      <c r="F2235" t="s">
        <v>6853</v>
      </c>
      <c r="G2235" s="2" t="str">
        <f t="shared" si="34"/>
        <v>1978</v>
      </c>
      <c r="H2235" t="s">
        <v>3399</v>
      </c>
      <c r="I2235" t="str">
        <f>VLOOKUP(RawData!H2235,PadCountry[],2)</f>
        <v>Russia</v>
      </c>
      <c r="J2235" t="str">
        <f>VLOOKUP(I2235,CountryGeoLoc[],3)</f>
        <v>61.52401</v>
      </c>
      <c r="K2235" t="str">
        <f>VLOOKUP(I2235,CountryGeoLoc[],4)</f>
        <v>105.318756</v>
      </c>
    </row>
    <row r="2236" spans="1:11" x14ac:dyDescent="0.3">
      <c r="A2236" t="s">
        <v>6854</v>
      </c>
      <c r="B2236" t="s">
        <v>8</v>
      </c>
      <c r="C2236" t="s">
        <v>9</v>
      </c>
      <c r="D2236" t="s">
        <v>2391</v>
      </c>
      <c r="E2236" t="s">
        <v>6855</v>
      </c>
      <c r="F2236" t="s">
        <v>6856</v>
      </c>
      <c r="G2236" s="2" t="str">
        <f t="shared" si="34"/>
        <v>1978</v>
      </c>
      <c r="H2236" t="s">
        <v>4617</v>
      </c>
      <c r="I2236" t="str">
        <f>VLOOKUP(RawData!H2236,PadCountry[],2)</f>
        <v>Russia</v>
      </c>
      <c r="J2236" t="str">
        <f>VLOOKUP(I2236,CountryGeoLoc[],3)</f>
        <v>61.52401</v>
      </c>
      <c r="K2236" t="str">
        <f>VLOOKUP(I2236,CountryGeoLoc[],4)</f>
        <v>105.318756</v>
      </c>
    </row>
    <row r="2237" spans="1:11" x14ac:dyDescent="0.3">
      <c r="A2237" t="s">
        <v>6857</v>
      </c>
      <c r="B2237" t="s">
        <v>8</v>
      </c>
      <c r="C2237" t="s">
        <v>9</v>
      </c>
      <c r="D2237" t="s">
        <v>1243</v>
      </c>
      <c r="E2237" t="s">
        <v>6858</v>
      </c>
      <c r="F2237" t="s">
        <v>6859</v>
      </c>
      <c r="G2237" s="2" t="str">
        <f t="shared" si="34"/>
        <v>1978</v>
      </c>
      <c r="H2237" t="s">
        <v>3892</v>
      </c>
      <c r="I2237" t="str">
        <f>VLOOKUP(RawData!H2237,PadCountry[],2)</f>
        <v>Russia</v>
      </c>
      <c r="J2237" t="str">
        <f>VLOOKUP(I2237,CountryGeoLoc[],3)</f>
        <v>61.52401</v>
      </c>
      <c r="K2237" t="str">
        <f>VLOOKUP(I2237,CountryGeoLoc[],4)</f>
        <v>105.318756</v>
      </c>
    </row>
    <row r="2238" spans="1:11" x14ac:dyDescent="0.3">
      <c r="A2238" t="s">
        <v>6860</v>
      </c>
      <c r="B2238" t="s">
        <v>8</v>
      </c>
      <c r="C2238" t="s">
        <v>9</v>
      </c>
      <c r="D2238" t="s">
        <v>2391</v>
      </c>
      <c r="E2238" t="s">
        <v>6861</v>
      </c>
      <c r="F2238" t="s">
        <v>6862</v>
      </c>
      <c r="G2238" s="2" t="str">
        <f t="shared" si="34"/>
        <v>1978</v>
      </c>
      <c r="H2238" t="s">
        <v>2394</v>
      </c>
      <c r="I2238" t="str">
        <f>VLOOKUP(RawData!H2238,PadCountry[],2)</f>
        <v>Russia</v>
      </c>
      <c r="J2238" t="str">
        <f>VLOOKUP(I2238,CountryGeoLoc[],3)</f>
        <v>61.52401</v>
      </c>
      <c r="K2238" t="str">
        <f>VLOOKUP(I2238,CountryGeoLoc[],4)</f>
        <v>105.318756</v>
      </c>
    </row>
    <row r="2239" spans="1:11" x14ac:dyDescent="0.3">
      <c r="A2239" t="s">
        <v>6863</v>
      </c>
      <c r="B2239" t="s">
        <v>8</v>
      </c>
      <c r="C2239" t="s">
        <v>9</v>
      </c>
      <c r="D2239" t="s">
        <v>4695</v>
      </c>
      <c r="E2239" t="s">
        <v>6864</v>
      </c>
      <c r="F2239" t="s">
        <v>6865</v>
      </c>
      <c r="G2239" s="2" t="str">
        <f t="shared" si="34"/>
        <v>1978</v>
      </c>
      <c r="H2239" t="s">
        <v>3442</v>
      </c>
      <c r="I2239" t="str">
        <f>VLOOKUP(RawData!H2239,PadCountry[],2)</f>
        <v>Russia</v>
      </c>
      <c r="J2239" t="str">
        <f>VLOOKUP(I2239,CountryGeoLoc[],3)</f>
        <v>61.52401</v>
      </c>
      <c r="K2239" t="str">
        <f>VLOOKUP(I2239,CountryGeoLoc[],4)</f>
        <v>105.318756</v>
      </c>
    </row>
    <row r="2240" spans="1:11" x14ac:dyDescent="0.3">
      <c r="A2240" t="s">
        <v>6866</v>
      </c>
      <c r="B2240" t="s">
        <v>8</v>
      </c>
      <c r="C2240" t="s">
        <v>9</v>
      </c>
      <c r="D2240" t="s">
        <v>4695</v>
      </c>
      <c r="E2240" t="s">
        <v>6867</v>
      </c>
      <c r="F2240" t="s">
        <v>6868</v>
      </c>
      <c r="G2240" s="2" t="str">
        <f t="shared" si="34"/>
        <v>1978</v>
      </c>
      <c r="H2240" t="s">
        <v>1882</v>
      </c>
      <c r="I2240" t="str">
        <f>VLOOKUP(RawData!H2240,PadCountry[],2)</f>
        <v>Russia</v>
      </c>
      <c r="J2240" t="str">
        <f>VLOOKUP(I2240,CountryGeoLoc[],3)</f>
        <v>61.52401</v>
      </c>
      <c r="K2240" t="str">
        <f>VLOOKUP(I2240,CountryGeoLoc[],4)</f>
        <v>105.318756</v>
      </c>
    </row>
    <row r="2241" spans="1:11" x14ac:dyDescent="0.3">
      <c r="A2241" t="s">
        <v>6869</v>
      </c>
      <c r="B2241" t="s">
        <v>8</v>
      </c>
      <c r="C2241" t="s">
        <v>9</v>
      </c>
      <c r="D2241" t="s">
        <v>4695</v>
      </c>
      <c r="E2241" t="s">
        <v>6870</v>
      </c>
      <c r="F2241" t="s">
        <v>6871</v>
      </c>
      <c r="G2241" s="2" t="str">
        <f t="shared" si="34"/>
        <v>1979</v>
      </c>
      <c r="H2241" t="s">
        <v>3892</v>
      </c>
      <c r="I2241" t="str">
        <f>VLOOKUP(RawData!H2241,PadCountry[],2)</f>
        <v>Russia</v>
      </c>
      <c r="J2241" t="str">
        <f>VLOOKUP(I2241,CountryGeoLoc[],3)</f>
        <v>61.52401</v>
      </c>
      <c r="K2241" t="str">
        <f>VLOOKUP(I2241,CountryGeoLoc[],4)</f>
        <v>105.318756</v>
      </c>
    </row>
    <row r="2242" spans="1:11" x14ac:dyDescent="0.3">
      <c r="A2242" t="s">
        <v>6872</v>
      </c>
      <c r="B2242" t="s">
        <v>8</v>
      </c>
      <c r="C2242" t="s">
        <v>9</v>
      </c>
      <c r="D2242" t="s">
        <v>4695</v>
      </c>
      <c r="E2242" t="s">
        <v>6873</v>
      </c>
      <c r="F2242" t="s">
        <v>6874</v>
      </c>
      <c r="G2242" s="2" t="str">
        <f t="shared" si="34"/>
        <v>1979</v>
      </c>
      <c r="H2242" t="s">
        <v>3442</v>
      </c>
      <c r="I2242" t="str">
        <f>VLOOKUP(RawData!H2242,PadCountry[],2)</f>
        <v>Russia</v>
      </c>
      <c r="J2242" t="str">
        <f>VLOOKUP(I2242,CountryGeoLoc[],3)</f>
        <v>61.52401</v>
      </c>
      <c r="K2242" t="str">
        <f>VLOOKUP(I2242,CountryGeoLoc[],4)</f>
        <v>105.318756</v>
      </c>
    </row>
    <row r="2243" spans="1:11" x14ac:dyDescent="0.3">
      <c r="A2243" t="s">
        <v>6875</v>
      </c>
      <c r="B2243" t="s">
        <v>8</v>
      </c>
      <c r="C2243" t="s">
        <v>9</v>
      </c>
      <c r="D2243" t="s">
        <v>2391</v>
      </c>
      <c r="E2243" t="s">
        <v>6876</v>
      </c>
      <c r="F2243" t="s">
        <v>6877</v>
      </c>
      <c r="G2243" s="2" t="str">
        <f t="shared" ref="G2243:G2306" si="35">MID(F2243,7,4)</f>
        <v>1979</v>
      </c>
      <c r="H2243" t="s">
        <v>3399</v>
      </c>
      <c r="I2243" t="str">
        <f>VLOOKUP(RawData!H2243,PadCountry[],2)</f>
        <v>Russia</v>
      </c>
      <c r="J2243" t="str">
        <f>VLOOKUP(I2243,CountryGeoLoc[],3)</f>
        <v>61.52401</v>
      </c>
      <c r="K2243" t="str">
        <f>VLOOKUP(I2243,CountryGeoLoc[],4)</f>
        <v>105.318756</v>
      </c>
    </row>
    <row r="2244" spans="1:11" x14ac:dyDescent="0.3">
      <c r="A2244" t="s">
        <v>6878</v>
      </c>
      <c r="B2244" t="s">
        <v>8</v>
      </c>
      <c r="C2244" t="s">
        <v>9</v>
      </c>
      <c r="D2244" t="s">
        <v>1670</v>
      </c>
      <c r="E2244" t="s">
        <v>6879</v>
      </c>
      <c r="F2244" t="s">
        <v>6880</v>
      </c>
      <c r="G2244" s="2" t="str">
        <f t="shared" si="35"/>
        <v>1979</v>
      </c>
      <c r="H2244" t="s">
        <v>3442</v>
      </c>
      <c r="I2244" t="str">
        <f>VLOOKUP(RawData!H2244,PadCountry[],2)</f>
        <v>Russia</v>
      </c>
      <c r="J2244" t="str">
        <f>VLOOKUP(I2244,CountryGeoLoc[],3)</f>
        <v>61.52401</v>
      </c>
      <c r="K2244" t="str">
        <f>VLOOKUP(I2244,CountryGeoLoc[],4)</f>
        <v>105.318756</v>
      </c>
    </row>
    <row r="2245" spans="1:11" x14ac:dyDescent="0.3">
      <c r="A2245" t="s">
        <v>6881</v>
      </c>
      <c r="B2245" t="s">
        <v>8</v>
      </c>
      <c r="C2245" t="s">
        <v>9</v>
      </c>
      <c r="D2245" t="s">
        <v>1243</v>
      </c>
      <c r="E2245" t="s">
        <v>6882</v>
      </c>
      <c r="F2245" t="s">
        <v>6883</v>
      </c>
      <c r="G2245" s="2" t="str">
        <f t="shared" si="35"/>
        <v>1979</v>
      </c>
      <c r="H2245" t="s">
        <v>987</v>
      </c>
      <c r="I2245" t="str">
        <f>VLOOKUP(RawData!H2245,PadCountry[],2)</f>
        <v>Kazakhstan</v>
      </c>
      <c r="J2245" t="str">
        <f>VLOOKUP(I2245,CountryGeoLoc[],3)</f>
        <v>48.019573</v>
      </c>
      <c r="K2245" t="str">
        <f>VLOOKUP(I2245,CountryGeoLoc[],4)</f>
        <v>66.923684</v>
      </c>
    </row>
    <row r="2246" spans="1:11" x14ac:dyDescent="0.3">
      <c r="A2246" t="s">
        <v>6884</v>
      </c>
      <c r="B2246" t="s">
        <v>8</v>
      </c>
      <c r="C2246" t="s">
        <v>9</v>
      </c>
      <c r="D2246" t="s">
        <v>4695</v>
      </c>
      <c r="E2246" t="s">
        <v>6885</v>
      </c>
      <c r="F2246" t="s">
        <v>6886</v>
      </c>
      <c r="G2246" s="2" t="str">
        <f t="shared" si="35"/>
        <v>1979</v>
      </c>
      <c r="H2246" t="s">
        <v>3442</v>
      </c>
      <c r="I2246" t="str">
        <f>VLOOKUP(RawData!H2246,PadCountry[],2)</f>
        <v>Russia</v>
      </c>
      <c r="J2246" t="str">
        <f>VLOOKUP(I2246,CountryGeoLoc[],3)</f>
        <v>61.52401</v>
      </c>
      <c r="K2246" t="str">
        <f>VLOOKUP(I2246,CountryGeoLoc[],4)</f>
        <v>105.318756</v>
      </c>
    </row>
    <row r="2247" spans="1:11" x14ac:dyDescent="0.3">
      <c r="A2247" t="s">
        <v>6887</v>
      </c>
      <c r="B2247" t="s">
        <v>8</v>
      </c>
      <c r="C2247" t="s">
        <v>117</v>
      </c>
      <c r="D2247" t="s">
        <v>5030</v>
      </c>
      <c r="E2247" t="s">
        <v>6888</v>
      </c>
      <c r="F2247" t="s">
        <v>6889</v>
      </c>
      <c r="G2247" s="2" t="str">
        <f t="shared" si="35"/>
        <v>1979</v>
      </c>
      <c r="H2247" t="s">
        <v>229</v>
      </c>
      <c r="I2247" t="str">
        <f>VLOOKUP(RawData!H2247,PadCountry[],2)</f>
        <v>United States</v>
      </c>
      <c r="J2247" t="str">
        <f>VLOOKUP(I2247,CountryGeoLoc[],3)</f>
        <v>37.09024</v>
      </c>
      <c r="K2247" t="str">
        <f>VLOOKUP(I2247,CountryGeoLoc[],4)</f>
        <v>-95.712891</v>
      </c>
    </row>
    <row r="2248" spans="1:11" x14ac:dyDescent="0.3">
      <c r="A2248" t="s">
        <v>6890</v>
      </c>
      <c r="B2248" t="s">
        <v>8</v>
      </c>
      <c r="C2248" t="s">
        <v>9</v>
      </c>
      <c r="D2248" t="s">
        <v>4695</v>
      </c>
      <c r="E2248" t="s">
        <v>357</v>
      </c>
      <c r="F2248" t="s">
        <v>6891</v>
      </c>
      <c r="G2248" s="2" t="str">
        <f t="shared" si="35"/>
        <v>1979</v>
      </c>
      <c r="H2248" t="s">
        <v>987</v>
      </c>
      <c r="I2248" t="str">
        <f>VLOOKUP(RawData!H2248,PadCountry[],2)</f>
        <v>Kazakhstan</v>
      </c>
      <c r="J2248" t="str">
        <f>VLOOKUP(I2248,CountryGeoLoc[],3)</f>
        <v>48.019573</v>
      </c>
      <c r="K2248" t="str">
        <f>VLOOKUP(I2248,CountryGeoLoc[],4)</f>
        <v>66.923684</v>
      </c>
    </row>
    <row r="2249" spans="1:11" x14ac:dyDescent="0.3">
      <c r="A2249" t="s">
        <v>6892</v>
      </c>
      <c r="B2249" t="s">
        <v>18</v>
      </c>
      <c r="C2249" t="s">
        <v>5564</v>
      </c>
      <c r="D2249" t="s">
        <v>5565</v>
      </c>
      <c r="E2249" t="s">
        <v>6893</v>
      </c>
      <c r="F2249" t="s">
        <v>6894</v>
      </c>
      <c r="G2249" s="2" t="str">
        <f t="shared" si="35"/>
        <v>1979</v>
      </c>
      <c r="H2249" t="s">
        <v>5568</v>
      </c>
      <c r="I2249" t="str">
        <f>VLOOKUP(RawData!H2249,PadCountry[],2)</f>
        <v>Japan</v>
      </c>
      <c r="J2249" t="str">
        <f>VLOOKUP(I2249,CountryGeoLoc[],3)</f>
        <v>36.204824</v>
      </c>
      <c r="K2249" t="str">
        <f>VLOOKUP(I2249,CountryGeoLoc[],4)</f>
        <v>138.252924</v>
      </c>
    </row>
    <row r="2250" spans="1:11" x14ac:dyDescent="0.3">
      <c r="A2250" t="s">
        <v>6895</v>
      </c>
      <c r="B2250" t="s">
        <v>8</v>
      </c>
      <c r="C2250" t="s">
        <v>9</v>
      </c>
      <c r="D2250" t="s">
        <v>2391</v>
      </c>
      <c r="E2250" t="s">
        <v>6896</v>
      </c>
      <c r="F2250" t="s">
        <v>6897</v>
      </c>
      <c r="G2250" s="2" t="str">
        <f t="shared" si="35"/>
        <v>1979</v>
      </c>
      <c r="H2250" t="s">
        <v>2394</v>
      </c>
      <c r="I2250" t="str">
        <f>VLOOKUP(RawData!H2250,PadCountry[],2)</f>
        <v>Russia</v>
      </c>
      <c r="J2250" t="str">
        <f>VLOOKUP(I2250,CountryGeoLoc[],3)</f>
        <v>61.52401</v>
      </c>
      <c r="K2250" t="str">
        <f>VLOOKUP(I2250,CountryGeoLoc[],4)</f>
        <v>105.318756</v>
      </c>
    </row>
    <row r="2251" spans="1:11" x14ac:dyDescent="0.3">
      <c r="A2251" t="s">
        <v>6898</v>
      </c>
      <c r="B2251" t="s">
        <v>8</v>
      </c>
      <c r="C2251" t="s">
        <v>9</v>
      </c>
      <c r="D2251" t="s">
        <v>6270</v>
      </c>
      <c r="E2251" t="s">
        <v>6899</v>
      </c>
      <c r="F2251" t="s">
        <v>6900</v>
      </c>
      <c r="G2251" s="2" t="str">
        <f t="shared" si="35"/>
        <v>1979</v>
      </c>
      <c r="H2251" t="s">
        <v>6273</v>
      </c>
      <c r="I2251" t="str">
        <f>VLOOKUP(RawData!H2251,PadCountry[],2)</f>
        <v>Russia</v>
      </c>
      <c r="J2251" t="str">
        <f>VLOOKUP(I2251,CountryGeoLoc[],3)</f>
        <v>61.52401</v>
      </c>
      <c r="K2251" t="str">
        <f>VLOOKUP(I2251,CountryGeoLoc[],4)</f>
        <v>105.318756</v>
      </c>
    </row>
    <row r="2252" spans="1:11" x14ac:dyDescent="0.3">
      <c r="A2252" t="s">
        <v>6901</v>
      </c>
      <c r="B2252" t="s">
        <v>8</v>
      </c>
      <c r="C2252" t="s">
        <v>9</v>
      </c>
      <c r="D2252" t="s">
        <v>1243</v>
      </c>
      <c r="E2252" t="s">
        <v>6902</v>
      </c>
      <c r="F2252" t="s">
        <v>6903</v>
      </c>
      <c r="G2252" s="2" t="str">
        <f t="shared" si="35"/>
        <v>1979</v>
      </c>
      <c r="H2252" t="s">
        <v>3442</v>
      </c>
      <c r="I2252" t="str">
        <f>VLOOKUP(RawData!H2252,PadCountry[],2)</f>
        <v>Russia</v>
      </c>
      <c r="J2252" t="str">
        <f>VLOOKUP(I2252,CountryGeoLoc[],3)</f>
        <v>61.52401</v>
      </c>
      <c r="K2252" t="str">
        <f>VLOOKUP(I2252,CountryGeoLoc[],4)</f>
        <v>105.318756</v>
      </c>
    </row>
    <row r="2253" spans="1:11" x14ac:dyDescent="0.3">
      <c r="A2253" t="s">
        <v>6904</v>
      </c>
      <c r="B2253" t="s">
        <v>18</v>
      </c>
      <c r="C2253" t="s">
        <v>9</v>
      </c>
      <c r="D2253" t="s">
        <v>4695</v>
      </c>
      <c r="E2253" t="s">
        <v>6905</v>
      </c>
      <c r="F2253" t="s">
        <v>6906</v>
      </c>
      <c r="G2253" s="2" t="str">
        <f t="shared" si="35"/>
        <v>1979</v>
      </c>
      <c r="H2253" t="s">
        <v>1882</v>
      </c>
      <c r="I2253" t="str">
        <f>VLOOKUP(RawData!H2253,PadCountry[],2)</f>
        <v>Russia</v>
      </c>
      <c r="J2253" t="str">
        <f>VLOOKUP(I2253,CountryGeoLoc[],3)</f>
        <v>61.52401</v>
      </c>
      <c r="K2253" t="str">
        <f>VLOOKUP(I2253,CountryGeoLoc[],4)</f>
        <v>105.318756</v>
      </c>
    </row>
    <row r="2254" spans="1:11" x14ac:dyDescent="0.3">
      <c r="A2254" t="s">
        <v>6907</v>
      </c>
      <c r="B2254" t="s">
        <v>8</v>
      </c>
      <c r="C2254" t="s">
        <v>100</v>
      </c>
      <c r="D2254" t="s">
        <v>4452</v>
      </c>
      <c r="E2254" t="s">
        <v>6908</v>
      </c>
      <c r="F2254" t="s">
        <v>6909</v>
      </c>
      <c r="G2254" s="2" t="str">
        <f t="shared" si="35"/>
        <v>1979</v>
      </c>
      <c r="H2254" t="s">
        <v>1359</v>
      </c>
      <c r="I2254" t="str">
        <f>VLOOKUP(RawData!H2254,PadCountry[],2)</f>
        <v>United States</v>
      </c>
      <c r="J2254" t="str">
        <f>VLOOKUP(I2254,CountryGeoLoc[],3)</f>
        <v>37.09024</v>
      </c>
      <c r="K2254" t="str">
        <f>VLOOKUP(I2254,CountryGeoLoc[],4)</f>
        <v>-95.712891</v>
      </c>
    </row>
    <row r="2255" spans="1:11" x14ac:dyDescent="0.3">
      <c r="A2255" t="s">
        <v>6910</v>
      </c>
      <c r="B2255" t="s">
        <v>8</v>
      </c>
      <c r="C2255" t="s">
        <v>2118</v>
      </c>
      <c r="D2255" t="s">
        <v>4984</v>
      </c>
      <c r="E2255" t="s">
        <v>6911</v>
      </c>
      <c r="F2255" t="s">
        <v>6912</v>
      </c>
      <c r="G2255" s="2" t="str">
        <f t="shared" si="35"/>
        <v>1979</v>
      </c>
      <c r="H2255" t="s">
        <v>3722</v>
      </c>
      <c r="I2255" t="str">
        <f>VLOOKUP(RawData!H2255,PadCountry[],2)</f>
        <v>Japan</v>
      </c>
      <c r="J2255" t="str">
        <f>VLOOKUP(I2255,CountryGeoLoc[],3)</f>
        <v>36.204824</v>
      </c>
      <c r="K2255" t="str">
        <f>VLOOKUP(I2255,CountryGeoLoc[],4)</f>
        <v>138.252924</v>
      </c>
    </row>
    <row r="2256" spans="1:11" x14ac:dyDescent="0.3">
      <c r="A2256" t="s">
        <v>6034</v>
      </c>
      <c r="B2256" t="s">
        <v>8</v>
      </c>
      <c r="C2256" t="s">
        <v>9</v>
      </c>
      <c r="D2256" t="s">
        <v>5012</v>
      </c>
      <c r="E2256" t="s">
        <v>6035</v>
      </c>
      <c r="F2256" t="s">
        <v>6913</v>
      </c>
      <c r="G2256" s="2" t="str">
        <f t="shared" si="35"/>
        <v>1979</v>
      </c>
      <c r="H2256" t="s">
        <v>6322</v>
      </c>
      <c r="I2256" t="str">
        <f>VLOOKUP(RawData!H2256,PadCountry[],2)</f>
        <v>Kazakhstan</v>
      </c>
      <c r="J2256" t="str">
        <f>VLOOKUP(I2256,CountryGeoLoc[],3)</f>
        <v>48.019573</v>
      </c>
      <c r="K2256" t="str">
        <f>VLOOKUP(I2256,CountryGeoLoc[],4)</f>
        <v>66.923684</v>
      </c>
    </row>
    <row r="2257" spans="1:11" x14ac:dyDescent="0.3">
      <c r="A2257" t="s">
        <v>6914</v>
      </c>
      <c r="B2257" t="s">
        <v>8</v>
      </c>
      <c r="C2257" t="s">
        <v>9</v>
      </c>
      <c r="D2257" t="s">
        <v>4695</v>
      </c>
      <c r="E2257" t="s">
        <v>6915</v>
      </c>
      <c r="F2257" t="s">
        <v>6916</v>
      </c>
      <c r="G2257" s="2" t="str">
        <f t="shared" si="35"/>
        <v>1979</v>
      </c>
      <c r="H2257" t="s">
        <v>1882</v>
      </c>
      <c r="I2257" t="str">
        <f>VLOOKUP(RawData!H2257,PadCountry[],2)</f>
        <v>Russia</v>
      </c>
      <c r="J2257" t="str">
        <f>VLOOKUP(I2257,CountryGeoLoc[],3)</f>
        <v>61.52401</v>
      </c>
      <c r="K2257" t="str">
        <f>VLOOKUP(I2257,CountryGeoLoc[],4)</f>
        <v>105.318756</v>
      </c>
    </row>
    <row r="2258" spans="1:11" x14ac:dyDescent="0.3">
      <c r="A2258" t="s">
        <v>6917</v>
      </c>
      <c r="B2258" t="s">
        <v>8</v>
      </c>
      <c r="C2258" t="s">
        <v>117</v>
      </c>
      <c r="D2258" t="s">
        <v>6918</v>
      </c>
      <c r="E2258" t="s">
        <v>6919</v>
      </c>
      <c r="F2258" t="s">
        <v>6920</v>
      </c>
      <c r="G2258" s="2" t="str">
        <f t="shared" si="35"/>
        <v>1979</v>
      </c>
      <c r="H2258" t="s">
        <v>303</v>
      </c>
      <c r="I2258" t="str">
        <f>VLOOKUP(RawData!H2258,PadCountry[],2)</f>
        <v>United States</v>
      </c>
      <c r="J2258" t="str">
        <f>VLOOKUP(I2258,CountryGeoLoc[],3)</f>
        <v>37.09024</v>
      </c>
      <c r="K2258" t="str">
        <f>VLOOKUP(I2258,CountryGeoLoc[],4)</f>
        <v>-95.712891</v>
      </c>
    </row>
    <row r="2259" spans="1:11" x14ac:dyDescent="0.3">
      <c r="A2259" t="s">
        <v>6921</v>
      </c>
      <c r="B2259" t="s">
        <v>8</v>
      </c>
      <c r="C2259" t="s">
        <v>9</v>
      </c>
      <c r="D2259" t="s">
        <v>4695</v>
      </c>
      <c r="E2259" t="s">
        <v>6922</v>
      </c>
      <c r="F2259" t="s">
        <v>6923</v>
      </c>
      <c r="G2259" s="2" t="str">
        <f t="shared" si="35"/>
        <v>1979</v>
      </c>
      <c r="H2259" t="s">
        <v>13</v>
      </c>
      <c r="I2259" t="str">
        <f>VLOOKUP(RawData!H2259,PadCountry[],2)</f>
        <v>Kazakhstan</v>
      </c>
      <c r="J2259" t="str">
        <f>VLOOKUP(I2259,CountryGeoLoc[],3)</f>
        <v>48.019573</v>
      </c>
      <c r="K2259" t="str">
        <f>VLOOKUP(I2259,CountryGeoLoc[],4)</f>
        <v>66.923684</v>
      </c>
    </row>
    <row r="2260" spans="1:11" x14ac:dyDescent="0.3">
      <c r="A2260" t="s">
        <v>6924</v>
      </c>
      <c r="B2260" t="s">
        <v>8</v>
      </c>
      <c r="C2260" t="s">
        <v>9</v>
      </c>
      <c r="D2260" t="s">
        <v>4695</v>
      </c>
      <c r="E2260" t="s">
        <v>6925</v>
      </c>
      <c r="F2260" t="s">
        <v>6926</v>
      </c>
      <c r="G2260" s="2" t="str">
        <f t="shared" si="35"/>
        <v>1979</v>
      </c>
      <c r="H2260" t="s">
        <v>3892</v>
      </c>
      <c r="I2260" t="str">
        <f>VLOOKUP(RawData!H2260,PadCountry[],2)</f>
        <v>Russia</v>
      </c>
      <c r="J2260" t="str">
        <f>VLOOKUP(I2260,CountryGeoLoc[],3)</f>
        <v>61.52401</v>
      </c>
      <c r="K2260" t="str">
        <f>VLOOKUP(I2260,CountryGeoLoc[],4)</f>
        <v>105.318756</v>
      </c>
    </row>
    <row r="2261" spans="1:11" x14ac:dyDescent="0.3">
      <c r="A2261" t="s">
        <v>6927</v>
      </c>
      <c r="B2261" t="s">
        <v>8</v>
      </c>
      <c r="C2261" t="s">
        <v>9</v>
      </c>
      <c r="D2261" t="s">
        <v>2391</v>
      </c>
      <c r="E2261" t="s">
        <v>6928</v>
      </c>
      <c r="F2261" t="s">
        <v>6929</v>
      </c>
      <c r="G2261" s="2" t="str">
        <f t="shared" si="35"/>
        <v>1979</v>
      </c>
      <c r="H2261" t="s">
        <v>2394</v>
      </c>
      <c r="I2261" t="str">
        <f>VLOOKUP(RawData!H2261,PadCountry[],2)</f>
        <v>Russia</v>
      </c>
      <c r="J2261" t="str">
        <f>VLOOKUP(I2261,CountryGeoLoc[],3)</f>
        <v>61.52401</v>
      </c>
      <c r="K2261" t="str">
        <f>VLOOKUP(I2261,CountryGeoLoc[],4)</f>
        <v>105.318756</v>
      </c>
    </row>
    <row r="2262" spans="1:11" x14ac:dyDescent="0.3">
      <c r="A2262" t="s">
        <v>6930</v>
      </c>
      <c r="B2262" t="s">
        <v>8</v>
      </c>
      <c r="C2262" t="s">
        <v>9</v>
      </c>
      <c r="D2262" t="s">
        <v>1243</v>
      </c>
      <c r="E2262" t="s">
        <v>6931</v>
      </c>
      <c r="F2262" t="s">
        <v>6932</v>
      </c>
      <c r="G2262" s="2" t="str">
        <f t="shared" si="35"/>
        <v>1979</v>
      </c>
      <c r="H2262" t="s">
        <v>3442</v>
      </c>
      <c r="I2262" t="str">
        <f>VLOOKUP(RawData!H2262,PadCountry[],2)</f>
        <v>Russia</v>
      </c>
      <c r="J2262" t="str">
        <f>VLOOKUP(I2262,CountryGeoLoc[],3)</f>
        <v>61.52401</v>
      </c>
      <c r="K2262" t="str">
        <f>VLOOKUP(I2262,CountryGeoLoc[],4)</f>
        <v>105.318756</v>
      </c>
    </row>
    <row r="2263" spans="1:11" x14ac:dyDescent="0.3">
      <c r="A2263" t="s">
        <v>6933</v>
      </c>
      <c r="B2263" t="s">
        <v>8</v>
      </c>
      <c r="C2263" t="s">
        <v>9</v>
      </c>
      <c r="D2263" t="s">
        <v>4695</v>
      </c>
      <c r="E2263" t="s">
        <v>357</v>
      </c>
      <c r="F2263" t="s">
        <v>6934</v>
      </c>
      <c r="G2263" s="2" t="str">
        <f t="shared" si="35"/>
        <v>1979</v>
      </c>
      <c r="H2263" t="s">
        <v>987</v>
      </c>
      <c r="I2263" t="str">
        <f>VLOOKUP(RawData!H2263,PadCountry[],2)</f>
        <v>Kazakhstan</v>
      </c>
      <c r="J2263" t="str">
        <f>VLOOKUP(I2263,CountryGeoLoc[],3)</f>
        <v>48.019573</v>
      </c>
      <c r="K2263" t="str">
        <f>VLOOKUP(I2263,CountryGeoLoc[],4)</f>
        <v>66.923684</v>
      </c>
    </row>
    <row r="2264" spans="1:11" x14ac:dyDescent="0.3">
      <c r="A2264" t="s">
        <v>6935</v>
      </c>
      <c r="B2264" t="s">
        <v>8</v>
      </c>
      <c r="C2264" t="s">
        <v>9</v>
      </c>
      <c r="D2264" t="s">
        <v>4695</v>
      </c>
      <c r="E2264" t="s">
        <v>6936</v>
      </c>
      <c r="F2264" t="s">
        <v>6937</v>
      </c>
      <c r="G2264" s="2" t="str">
        <f t="shared" si="35"/>
        <v>1979</v>
      </c>
      <c r="H2264" t="s">
        <v>1882</v>
      </c>
      <c r="I2264" t="str">
        <f>VLOOKUP(RawData!H2264,PadCountry[],2)</f>
        <v>Russia</v>
      </c>
      <c r="J2264" t="str">
        <f>VLOOKUP(I2264,CountryGeoLoc[],3)</f>
        <v>61.52401</v>
      </c>
      <c r="K2264" t="str">
        <f>VLOOKUP(I2264,CountryGeoLoc[],4)</f>
        <v>105.318756</v>
      </c>
    </row>
    <row r="2265" spans="1:11" x14ac:dyDescent="0.3">
      <c r="A2265" t="s">
        <v>6938</v>
      </c>
      <c r="B2265" t="s">
        <v>8</v>
      </c>
      <c r="C2265" t="s">
        <v>9</v>
      </c>
      <c r="D2265" t="s">
        <v>2391</v>
      </c>
      <c r="E2265" t="s">
        <v>6939</v>
      </c>
      <c r="F2265" t="s">
        <v>6940</v>
      </c>
      <c r="G2265" s="2" t="str">
        <f t="shared" si="35"/>
        <v>1979</v>
      </c>
      <c r="H2265" t="s">
        <v>2394</v>
      </c>
      <c r="I2265" t="str">
        <f>VLOOKUP(RawData!H2265,PadCountry[],2)</f>
        <v>Russia</v>
      </c>
      <c r="J2265" t="str">
        <f>VLOOKUP(I2265,CountryGeoLoc[],3)</f>
        <v>61.52401</v>
      </c>
      <c r="K2265" t="str">
        <f>VLOOKUP(I2265,CountryGeoLoc[],4)</f>
        <v>105.318756</v>
      </c>
    </row>
    <row r="2266" spans="1:11" x14ac:dyDescent="0.3">
      <c r="A2266" t="s">
        <v>6941</v>
      </c>
      <c r="B2266" t="s">
        <v>8</v>
      </c>
      <c r="C2266" t="s">
        <v>117</v>
      </c>
      <c r="D2266" t="s">
        <v>4028</v>
      </c>
      <c r="E2266" t="s">
        <v>6942</v>
      </c>
      <c r="F2266" t="s">
        <v>6943</v>
      </c>
      <c r="G2266" s="2" t="str">
        <f t="shared" si="35"/>
        <v>1979</v>
      </c>
      <c r="H2266" t="s">
        <v>1213</v>
      </c>
      <c r="I2266" t="str">
        <f>VLOOKUP(RawData!H2266,PadCountry[],2)</f>
        <v>United States</v>
      </c>
      <c r="J2266" t="str">
        <f>VLOOKUP(I2266,CountryGeoLoc[],3)</f>
        <v>37.09024</v>
      </c>
      <c r="K2266" t="str">
        <f>VLOOKUP(I2266,CountryGeoLoc[],4)</f>
        <v>-95.712891</v>
      </c>
    </row>
    <row r="2267" spans="1:11" x14ac:dyDescent="0.3">
      <c r="A2267" t="s">
        <v>6944</v>
      </c>
      <c r="B2267" t="s">
        <v>8</v>
      </c>
      <c r="C2267" t="s">
        <v>9</v>
      </c>
      <c r="D2267" t="s">
        <v>2391</v>
      </c>
      <c r="E2267" t="s">
        <v>6945</v>
      </c>
      <c r="F2267" t="s">
        <v>6946</v>
      </c>
      <c r="G2267" s="2" t="str">
        <f t="shared" si="35"/>
        <v>1979</v>
      </c>
      <c r="H2267" t="s">
        <v>2394</v>
      </c>
      <c r="I2267" t="str">
        <f>VLOOKUP(RawData!H2267,PadCountry[],2)</f>
        <v>Russia</v>
      </c>
      <c r="J2267" t="str">
        <f>VLOOKUP(I2267,CountryGeoLoc[],3)</f>
        <v>61.52401</v>
      </c>
      <c r="K2267" t="str">
        <f>VLOOKUP(I2267,CountryGeoLoc[],4)</f>
        <v>105.318756</v>
      </c>
    </row>
    <row r="2268" spans="1:11" x14ac:dyDescent="0.3">
      <c r="A2268" t="s">
        <v>6947</v>
      </c>
      <c r="B2268" t="s">
        <v>8</v>
      </c>
      <c r="C2268" t="s">
        <v>9</v>
      </c>
      <c r="D2268" t="s">
        <v>4695</v>
      </c>
      <c r="E2268" t="s">
        <v>6948</v>
      </c>
      <c r="F2268" t="s">
        <v>6949</v>
      </c>
      <c r="G2268" s="2" t="str">
        <f t="shared" si="35"/>
        <v>1979</v>
      </c>
      <c r="H2268" t="s">
        <v>1882</v>
      </c>
      <c r="I2268" t="str">
        <f>VLOOKUP(RawData!H2268,PadCountry[],2)</f>
        <v>Russia</v>
      </c>
      <c r="J2268" t="str">
        <f>VLOOKUP(I2268,CountryGeoLoc[],3)</f>
        <v>61.52401</v>
      </c>
      <c r="K2268" t="str">
        <f>VLOOKUP(I2268,CountryGeoLoc[],4)</f>
        <v>105.318756</v>
      </c>
    </row>
    <row r="2269" spans="1:11" x14ac:dyDescent="0.3">
      <c r="A2269" t="s">
        <v>6950</v>
      </c>
      <c r="B2269" t="s">
        <v>8</v>
      </c>
      <c r="C2269" t="s">
        <v>9</v>
      </c>
      <c r="D2269" t="s">
        <v>2391</v>
      </c>
      <c r="E2269" t="s">
        <v>6951</v>
      </c>
      <c r="F2269" t="s">
        <v>6952</v>
      </c>
      <c r="G2269" s="2" t="str">
        <f t="shared" si="35"/>
        <v>1979</v>
      </c>
      <c r="H2269" t="s">
        <v>3399</v>
      </c>
      <c r="I2269" t="str">
        <f>VLOOKUP(RawData!H2269,PadCountry[],2)</f>
        <v>Russia</v>
      </c>
      <c r="J2269" t="str">
        <f>VLOOKUP(I2269,CountryGeoLoc[],3)</f>
        <v>61.52401</v>
      </c>
      <c r="K2269" t="str">
        <f>VLOOKUP(I2269,CountryGeoLoc[],4)</f>
        <v>105.318756</v>
      </c>
    </row>
    <row r="2270" spans="1:11" x14ac:dyDescent="0.3">
      <c r="A2270" t="s">
        <v>6953</v>
      </c>
      <c r="B2270" t="s">
        <v>8</v>
      </c>
      <c r="C2270" t="s">
        <v>9</v>
      </c>
      <c r="D2270" t="s">
        <v>4695</v>
      </c>
      <c r="E2270" t="s">
        <v>6954</v>
      </c>
      <c r="F2270" t="s">
        <v>6955</v>
      </c>
      <c r="G2270" s="2" t="str">
        <f t="shared" si="35"/>
        <v>1979</v>
      </c>
      <c r="H2270" t="s">
        <v>13</v>
      </c>
      <c r="I2270" t="str">
        <f>VLOOKUP(RawData!H2270,PadCountry[],2)</f>
        <v>Kazakhstan</v>
      </c>
      <c r="J2270" t="str">
        <f>VLOOKUP(I2270,CountryGeoLoc[],3)</f>
        <v>48.019573</v>
      </c>
      <c r="K2270" t="str">
        <f>VLOOKUP(I2270,CountryGeoLoc[],4)</f>
        <v>66.923684</v>
      </c>
    </row>
    <row r="2271" spans="1:11" x14ac:dyDescent="0.3">
      <c r="A2271" t="s">
        <v>6956</v>
      </c>
      <c r="B2271" t="s">
        <v>8</v>
      </c>
      <c r="C2271" t="s">
        <v>9</v>
      </c>
      <c r="D2271" t="s">
        <v>2391</v>
      </c>
      <c r="E2271" t="s">
        <v>6957</v>
      </c>
      <c r="F2271" t="s">
        <v>6958</v>
      </c>
      <c r="G2271" s="2" t="str">
        <f t="shared" si="35"/>
        <v>1979</v>
      </c>
      <c r="H2271" t="s">
        <v>3399</v>
      </c>
      <c r="I2271" t="str">
        <f>VLOOKUP(RawData!H2271,PadCountry[],2)</f>
        <v>Russia</v>
      </c>
      <c r="J2271" t="str">
        <f>VLOOKUP(I2271,CountryGeoLoc[],3)</f>
        <v>61.52401</v>
      </c>
      <c r="K2271" t="str">
        <f>VLOOKUP(I2271,CountryGeoLoc[],4)</f>
        <v>105.318756</v>
      </c>
    </row>
    <row r="2272" spans="1:11" x14ac:dyDescent="0.3">
      <c r="A2272" t="s">
        <v>6959</v>
      </c>
      <c r="B2272" t="s">
        <v>8</v>
      </c>
      <c r="C2272" t="s">
        <v>9</v>
      </c>
      <c r="D2272" t="s">
        <v>1670</v>
      </c>
      <c r="E2272" t="s">
        <v>6960</v>
      </c>
      <c r="F2272" t="s">
        <v>6961</v>
      </c>
      <c r="G2272" s="2" t="str">
        <f t="shared" si="35"/>
        <v>1979</v>
      </c>
      <c r="H2272" t="s">
        <v>1882</v>
      </c>
      <c r="I2272" t="str">
        <f>VLOOKUP(RawData!H2272,PadCountry[],2)</f>
        <v>Russia</v>
      </c>
      <c r="J2272" t="str">
        <f>VLOOKUP(I2272,CountryGeoLoc[],3)</f>
        <v>61.52401</v>
      </c>
      <c r="K2272" t="str">
        <f>VLOOKUP(I2272,CountryGeoLoc[],4)</f>
        <v>105.318756</v>
      </c>
    </row>
    <row r="2273" spans="1:11" x14ac:dyDescent="0.3">
      <c r="A2273" t="s">
        <v>6962</v>
      </c>
      <c r="B2273" t="s">
        <v>8</v>
      </c>
      <c r="C2273" t="s">
        <v>9</v>
      </c>
      <c r="D2273" t="s">
        <v>1243</v>
      </c>
      <c r="E2273" t="s">
        <v>6963</v>
      </c>
      <c r="F2273" t="s">
        <v>6964</v>
      </c>
      <c r="G2273" s="2" t="str">
        <f t="shared" si="35"/>
        <v>1979</v>
      </c>
      <c r="H2273" t="s">
        <v>3892</v>
      </c>
      <c r="I2273" t="str">
        <f>VLOOKUP(RawData!H2273,PadCountry[],2)</f>
        <v>Russia</v>
      </c>
      <c r="J2273" t="str">
        <f>VLOOKUP(I2273,CountryGeoLoc[],3)</f>
        <v>61.52401</v>
      </c>
      <c r="K2273" t="str">
        <f>VLOOKUP(I2273,CountryGeoLoc[],4)</f>
        <v>105.318756</v>
      </c>
    </row>
    <row r="2274" spans="1:11" x14ac:dyDescent="0.3">
      <c r="A2274" t="s">
        <v>6965</v>
      </c>
      <c r="B2274" t="s">
        <v>8</v>
      </c>
      <c r="C2274" t="s">
        <v>9</v>
      </c>
      <c r="D2274" t="s">
        <v>3313</v>
      </c>
      <c r="E2274" t="s">
        <v>6966</v>
      </c>
      <c r="F2274" t="s">
        <v>6967</v>
      </c>
      <c r="G2274" s="2" t="str">
        <f t="shared" si="35"/>
        <v>1979</v>
      </c>
      <c r="H2274" t="s">
        <v>4676</v>
      </c>
      <c r="I2274" t="str">
        <f>VLOOKUP(RawData!H2274,PadCountry[],2)</f>
        <v>Kazakhstan</v>
      </c>
      <c r="J2274" t="str">
        <f>VLOOKUP(I2274,CountryGeoLoc[],3)</f>
        <v>48.019573</v>
      </c>
      <c r="K2274" t="str">
        <f>VLOOKUP(I2274,CountryGeoLoc[],4)</f>
        <v>66.923684</v>
      </c>
    </row>
    <row r="2275" spans="1:11" x14ac:dyDescent="0.3">
      <c r="A2275" t="s">
        <v>6968</v>
      </c>
      <c r="B2275" t="s">
        <v>8</v>
      </c>
      <c r="C2275" t="s">
        <v>9</v>
      </c>
      <c r="D2275" t="s">
        <v>4695</v>
      </c>
      <c r="E2275" t="s">
        <v>6969</v>
      </c>
      <c r="F2275" t="s">
        <v>6970</v>
      </c>
      <c r="G2275" s="2" t="str">
        <f t="shared" si="35"/>
        <v>1979</v>
      </c>
      <c r="H2275" t="s">
        <v>3892</v>
      </c>
      <c r="I2275" t="str">
        <f>VLOOKUP(RawData!H2275,PadCountry[],2)</f>
        <v>Russia</v>
      </c>
      <c r="J2275" t="str">
        <f>VLOOKUP(I2275,CountryGeoLoc[],3)</f>
        <v>61.52401</v>
      </c>
      <c r="K2275" t="str">
        <f>VLOOKUP(I2275,CountryGeoLoc[],4)</f>
        <v>105.318756</v>
      </c>
    </row>
    <row r="2276" spans="1:11" x14ac:dyDescent="0.3">
      <c r="A2276" t="s">
        <v>6971</v>
      </c>
      <c r="B2276" t="s">
        <v>8</v>
      </c>
      <c r="C2276" t="s">
        <v>9</v>
      </c>
      <c r="D2276" t="s">
        <v>5012</v>
      </c>
      <c r="E2276" t="s">
        <v>6972</v>
      </c>
      <c r="F2276" t="s">
        <v>6973</v>
      </c>
      <c r="G2276" s="2" t="str">
        <f t="shared" si="35"/>
        <v>1979</v>
      </c>
      <c r="H2276" t="s">
        <v>6322</v>
      </c>
      <c r="I2276" t="str">
        <f>VLOOKUP(RawData!H2276,PadCountry[],2)</f>
        <v>Kazakhstan</v>
      </c>
      <c r="J2276" t="str">
        <f>VLOOKUP(I2276,CountryGeoLoc[],3)</f>
        <v>48.019573</v>
      </c>
      <c r="K2276" t="str">
        <f>VLOOKUP(I2276,CountryGeoLoc[],4)</f>
        <v>66.923684</v>
      </c>
    </row>
    <row r="2277" spans="1:11" x14ac:dyDescent="0.3">
      <c r="A2277" t="s">
        <v>6974</v>
      </c>
      <c r="B2277" t="s">
        <v>8</v>
      </c>
      <c r="C2277" t="s">
        <v>9</v>
      </c>
      <c r="D2277" t="s">
        <v>3313</v>
      </c>
      <c r="E2277" t="s">
        <v>6975</v>
      </c>
      <c r="F2277" t="s">
        <v>6976</v>
      </c>
      <c r="G2277" s="2" t="str">
        <f t="shared" si="35"/>
        <v>1979</v>
      </c>
      <c r="H2277" t="s">
        <v>4676</v>
      </c>
      <c r="I2277" t="str">
        <f>VLOOKUP(RawData!H2277,PadCountry[],2)</f>
        <v>Kazakhstan</v>
      </c>
      <c r="J2277" t="str">
        <f>VLOOKUP(I2277,CountryGeoLoc[],3)</f>
        <v>48.019573</v>
      </c>
      <c r="K2277" t="str">
        <f>VLOOKUP(I2277,CountryGeoLoc[],4)</f>
        <v>66.923684</v>
      </c>
    </row>
    <row r="2278" spans="1:11" x14ac:dyDescent="0.3">
      <c r="A2278" t="s">
        <v>6977</v>
      </c>
      <c r="B2278" t="s">
        <v>8</v>
      </c>
      <c r="C2278" t="s">
        <v>9</v>
      </c>
      <c r="D2278" t="s">
        <v>4695</v>
      </c>
      <c r="E2278" t="s">
        <v>6978</v>
      </c>
      <c r="F2278" t="s">
        <v>6979</v>
      </c>
      <c r="G2278" s="2" t="str">
        <f t="shared" si="35"/>
        <v>1979</v>
      </c>
      <c r="H2278" t="s">
        <v>3892</v>
      </c>
      <c r="I2278" t="str">
        <f>VLOOKUP(RawData!H2278,PadCountry[],2)</f>
        <v>Russia</v>
      </c>
      <c r="J2278" t="str">
        <f>VLOOKUP(I2278,CountryGeoLoc[],3)</f>
        <v>61.52401</v>
      </c>
      <c r="K2278" t="str">
        <f>VLOOKUP(I2278,CountryGeoLoc[],4)</f>
        <v>105.318756</v>
      </c>
    </row>
    <row r="2279" spans="1:11" x14ac:dyDescent="0.3">
      <c r="A2279" t="s">
        <v>6980</v>
      </c>
      <c r="B2279" t="s">
        <v>8</v>
      </c>
      <c r="C2279" t="s">
        <v>117</v>
      </c>
      <c r="D2279" t="s">
        <v>4658</v>
      </c>
      <c r="E2279" t="s">
        <v>6981</v>
      </c>
      <c r="F2279" t="s">
        <v>6982</v>
      </c>
      <c r="G2279" s="2" t="str">
        <f t="shared" si="35"/>
        <v>1979</v>
      </c>
      <c r="H2279" t="s">
        <v>1006</v>
      </c>
      <c r="I2279" t="str">
        <f>VLOOKUP(RawData!H2279,PadCountry[],2)</f>
        <v>United States</v>
      </c>
      <c r="J2279" t="str">
        <f>VLOOKUP(I2279,CountryGeoLoc[],3)</f>
        <v>37.09024</v>
      </c>
      <c r="K2279" t="str">
        <f>VLOOKUP(I2279,CountryGeoLoc[],4)</f>
        <v>-95.712891</v>
      </c>
    </row>
    <row r="2280" spans="1:11" x14ac:dyDescent="0.3">
      <c r="A2280" t="s">
        <v>6983</v>
      </c>
      <c r="B2280" t="s">
        <v>8</v>
      </c>
      <c r="C2280" t="s">
        <v>9</v>
      </c>
      <c r="D2280" t="s">
        <v>4695</v>
      </c>
      <c r="E2280" t="s">
        <v>357</v>
      </c>
      <c r="F2280" t="s">
        <v>6984</v>
      </c>
      <c r="G2280" s="2" t="str">
        <f t="shared" si="35"/>
        <v>1979</v>
      </c>
      <c r="H2280" t="s">
        <v>987</v>
      </c>
      <c r="I2280" t="str">
        <f>VLOOKUP(RawData!H2280,PadCountry[],2)</f>
        <v>Kazakhstan</v>
      </c>
      <c r="J2280" t="str">
        <f>VLOOKUP(I2280,CountryGeoLoc[],3)</f>
        <v>48.019573</v>
      </c>
      <c r="K2280" t="str">
        <f>VLOOKUP(I2280,CountryGeoLoc[],4)</f>
        <v>66.923684</v>
      </c>
    </row>
    <row r="2281" spans="1:11" x14ac:dyDescent="0.3">
      <c r="A2281" t="s">
        <v>6985</v>
      </c>
      <c r="B2281" t="s">
        <v>8</v>
      </c>
      <c r="C2281" t="s">
        <v>9</v>
      </c>
      <c r="D2281" t="s">
        <v>4695</v>
      </c>
      <c r="E2281" t="s">
        <v>6986</v>
      </c>
      <c r="F2281" t="s">
        <v>6987</v>
      </c>
      <c r="G2281" s="2" t="str">
        <f t="shared" si="35"/>
        <v>1979</v>
      </c>
      <c r="H2281" t="s">
        <v>1882</v>
      </c>
      <c r="I2281" t="str">
        <f>VLOOKUP(RawData!H2281,PadCountry[],2)</f>
        <v>Russia</v>
      </c>
      <c r="J2281" t="str">
        <f>VLOOKUP(I2281,CountryGeoLoc[],3)</f>
        <v>61.52401</v>
      </c>
      <c r="K2281" t="str">
        <f>VLOOKUP(I2281,CountryGeoLoc[],4)</f>
        <v>105.318756</v>
      </c>
    </row>
    <row r="2282" spans="1:11" x14ac:dyDescent="0.3">
      <c r="A2282" t="s">
        <v>6988</v>
      </c>
      <c r="B2282" t="s">
        <v>8</v>
      </c>
      <c r="C2282" t="s">
        <v>9</v>
      </c>
      <c r="D2282" t="s">
        <v>4695</v>
      </c>
      <c r="E2282" t="s">
        <v>6989</v>
      </c>
      <c r="F2282" t="s">
        <v>6990</v>
      </c>
      <c r="G2282" s="2" t="str">
        <f t="shared" si="35"/>
        <v>1979</v>
      </c>
      <c r="H2282" t="s">
        <v>3442</v>
      </c>
      <c r="I2282" t="str">
        <f>VLOOKUP(RawData!H2282,PadCountry[],2)</f>
        <v>Russia</v>
      </c>
      <c r="J2282" t="str">
        <f>VLOOKUP(I2282,CountryGeoLoc[],3)</f>
        <v>61.52401</v>
      </c>
      <c r="K2282" t="str">
        <f>VLOOKUP(I2282,CountryGeoLoc[],4)</f>
        <v>105.318756</v>
      </c>
    </row>
    <row r="2283" spans="1:11" x14ac:dyDescent="0.3">
      <c r="A2283" t="s">
        <v>6991</v>
      </c>
      <c r="B2283" t="s">
        <v>8</v>
      </c>
      <c r="C2283" t="s">
        <v>9</v>
      </c>
      <c r="D2283" t="s">
        <v>2305</v>
      </c>
      <c r="E2283" t="s">
        <v>6992</v>
      </c>
      <c r="F2283" t="s">
        <v>6993</v>
      </c>
      <c r="G2283" s="2" t="str">
        <f t="shared" si="35"/>
        <v>1979</v>
      </c>
      <c r="H2283" t="s">
        <v>2641</v>
      </c>
      <c r="I2283" t="str">
        <f>VLOOKUP(RawData!H2283,PadCountry[],2)</f>
        <v>Kazakhstan</v>
      </c>
      <c r="J2283" t="str">
        <f>VLOOKUP(I2283,CountryGeoLoc[],3)</f>
        <v>48.019573</v>
      </c>
      <c r="K2283" t="str">
        <f>VLOOKUP(I2283,CountryGeoLoc[],4)</f>
        <v>66.923684</v>
      </c>
    </row>
    <row r="2284" spans="1:11" x14ac:dyDescent="0.3">
      <c r="A2284" t="s">
        <v>6994</v>
      </c>
      <c r="B2284" t="s">
        <v>8</v>
      </c>
      <c r="C2284" t="s">
        <v>9</v>
      </c>
      <c r="D2284" t="s">
        <v>4695</v>
      </c>
      <c r="E2284" t="s">
        <v>6995</v>
      </c>
      <c r="F2284" t="s">
        <v>6996</v>
      </c>
      <c r="G2284" s="2" t="str">
        <f t="shared" si="35"/>
        <v>1979</v>
      </c>
      <c r="H2284" t="s">
        <v>1882</v>
      </c>
      <c r="I2284" t="str">
        <f>VLOOKUP(RawData!H2284,PadCountry[],2)</f>
        <v>Russia</v>
      </c>
      <c r="J2284" t="str">
        <f>VLOOKUP(I2284,CountryGeoLoc[],3)</f>
        <v>61.52401</v>
      </c>
      <c r="K2284" t="str">
        <f>VLOOKUP(I2284,CountryGeoLoc[],4)</f>
        <v>105.318756</v>
      </c>
    </row>
    <row r="2285" spans="1:11" x14ac:dyDescent="0.3">
      <c r="A2285" t="s">
        <v>6997</v>
      </c>
      <c r="B2285" t="s">
        <v>8</v>
      </c>
      <c r="C2285" t="s">
        <v>117</v>
      </c>
      <c r="D2285" t="s">
        <v>4083</v>
      </c>
      <c r="E2285" t="s">
        <v>6998</v>
      </c>
      <c r="F2285" t="s">
        <v>6999</v>
      </c>
      <c r="G2285" s="2" t="str">
        <f t="shared" si="35"/>
        <v>1979</v>
      </c>
      <c r="H2285" t="s">
        <v>914</v>
      </c>
      <c r="I2285" t="str">
        <f>VLOOKUP(RawData!H2285,PadCountry[],2)</f>
        <v>United States</v>
      </c>
      <c r="J2285" t="str">
        <f>VLOOKUP(I2285,CountryGeoLoc[],3)</f>
        <v>37.09024</v>
      </c>
      <c r="K2285" t="str">
        <f>VLOOKUP(I2285,CountryGeoLoc[],4)</f>
        <v>-95.712891</v>
      </c>
    </row>
    <row r="2286" spans="1:11" x14ac:dyDescent="0.3">
      <c r="A2286" t="s">
        <v>7000</v>
      </c>
      <c r="B2286" t="s">
        <v>8</v>
      </c>
      <c r="C2286" t="s">
        <v>9</v>
      </c>
      <c r="D2286" t="s">
        <v>4695</v>
      </c>
      <c r="E2286" t="s">
        <v>7001</v>
      </c>
      <c r="F2286" t="s">
        <v>7002</v>
      </c>
      <c r="G2286" s="2" t="str">
        <f t="shared" si="35"/>
        <v>1979</v>
      </c>
      <c r="H2286" t="s">
        <v>3892</v>
      </c>
      <c r="I2286" t="str">
        <f>VLOOKUP(RawData!H2286,PadCountry[],2)</f>
        <v>Russia</v>
      </c>
      <c r="J2286" t="str">
        <f>VLOOKUP(I2286,CountryGeoLoc[],3)</f>
        <v>61.52401</v>
      </c>
      <c r="K2286" t="str">
        <f>VLOOKUP(I2286,CountryGeoLoc[],4)</f>
        <v>105.318756</v>
      </c>
    </row>
    <row r="2287" spans="1:11" x14ac:dyDescent="0.3">
      <c r="A2287" t="s">
        <v>7003</v>
      </c>
      <c r="B2287" t="s">
        <v>8</v>
      </c>
      <c r="C2287" t="s">
        <v>9</v>
      </c>
      <c r="D2287" t="s">
        <v>2391</v>
      </c>
      <c r="E2287" t="s">
        <v>7004</v>
      </c>
      <c r="F2287" t="s">
        <v>7005</v>
      </c>
      <c r="G2287" s="2" t="str">
        <f t="shared" si="35"/>
        <v>1979</v>
      </c>
      <c r="H2287" t="s">
        <v>3399</v>
      </c>
      <c r="I2287" t="str">
        <f>VLOOKUP(RawData!H2287,PadCountry[],2)</f>
        <v>Russia</v>
      </c>
      <c r="J2287" t="str">
        <f>VLOOKUP(I2287,CountryGeoLoc[],3)</f>
        <v>61.52401</v>
      </c>
      <c r="K2287" t="str">
        <f>VLOOKUP(I2287,CountryGeoLoc[],4)</f>
        <v>105.318756</v>
      </c>
    </row>
    <row r="2288" spans="1:11" x14ac:dyDescent="0.3">
      <c r="A2288" t="s">
        <v>7006</v>
      </c>
      <c r="B2288" t="s">
        <v>8</v>
      </c>
      <c r="C2288" t="s">
        <v>1095</v>
      </c>
      <c r="D2288" t="s">
        <v>4452</v>
      </c>
      <c r="E2288" t="s">
        <v>7007</v>
      </c>
      <c r="F2288" t="s">
        <v>7008</v>
      </c>
      <c r="G2288" s="2" t="str">
        <f t="shared" si="35"/>
        <v>1979</v>
      </c>
      <c r="H2288" t="s">
        <v>1359</v>
      </c>
      <c r="I2288" t="str">
        <f>VLOOKUP(RawData!H2288,PadCountry[],2)</f>
        <v>United States</v>
      </c>
      <c r="J2288" t="str">
        <f>VLOOKUP(I2288,CountryGeoLoc[],3)</f>
        <v>37.09024</v>
      </c>
      <c r="K2288" t="str">
        <f>VLOOKUP(I2288,CountryGeoLoc[],4)</f>
        <v>-95.712891</v>
      </c>
    </row>
    <row r="2289" spans="1:11" x14ac:dyDescent="0.3">
      <c r="A2289" t="s">
        <v>7009</v>
      </c>
      <c r="B2289" t="s">
        <v>8</v>
      </c>
      <c r="C2289" t="s">
        <v>9</v>
      </c>
      <c r="D2289" t="s">
        <v>1670</v>
      </c>
      <c r="E2289" t="s">
        <v>7010</v>
      </c>
      <c r="F2289" t="s">
        <v>7011</v>
      </c>
      <c r="G2289" s="2" t="str">
        <f t="shared" si="35"/>
        <v>1979</v>
      </c>
      <c r="H2289" t="s">
        <v>3442</v>
      </c>
      <c r="I2289" t="str">
        <f>VLOOKUP(RawData!H2289,PadCountry[],2)</f>
        <v>Russia</v>
      </c>
      <c r="J2289" t="str">
        <f>VLOOKUP(I2289,CountryGeoLoc[],3)</f>
        <v>61.52401</v>
      </c>
      <c r="K2289" t="str">
        <f>VLOOKUP(I2289,CountryGeoLoc[],4)</f>
        <v>105.318756</v>
      </c>
    </row>
    <row r="2290" spans="1:11" x14ac:dyDescent="0.3">
      <c r="A2290" t="s">
        <v>7012</v>
      </c>
      <c r="B2290" t="s">
        <v>8</v>
      </c>
      <c r="C2290" t="s">
        <v>9</v>
      </c>
      <c r="D2290" t="s">
        <v>4695</v>
      </c>
      <c r="E2290" t="s">
        <v>7013</v>
      </c>
      <c r="F2290" t="s">
        <v>7014</v>
      </c>
      <c r="G2290" s="2" t="str">
        <f t="shared" si="35"/>
        <v>1979</v>
      </c>
      <c r="H2290" t="s">
        <v>987</v>
      </c>
      <c r="I2290" t="str">
        <f>VLOOKUP(RawData!H2290,PadCountry[],2)</f>
        <v>Kazakhstan</v>
      </c>
      <c r="J2290" t="str">
        <f>VLOOKUP(I2290,CountryGeoLoc[],3)</f>
        <v>48.019573</v>
      </c>
      <c r="K2290" t="str">
        <f>VLOOKUP(I2290,CountryGeoLoc[],4)</f>
        <v>66.923684</v>
      </c>
    </row>
    <row r="2291" spans="1:11" x14ac:dyDescent="0.3">
      <c r="A2291" t="s">
        <v>7015</v>
      </c>
      <c r="B2291" t="s">
        <v>8</v>
      </c>
      <c r="C2291" t="s">
        <v>117</v>
      </c>
      <c r="D2291" t="s">
        <v>5983</v>
      </c>
      <c r="E2291" t="s">
        <v>7016</v>
      </c>
      <c r="F2291" t="s">
        <v>7017</v>
      </c>
      <c r="G2291" s="2" t="str">
        <f t="shared" si="35"/>
        <v>1979</v>
      </c>
      <c r="H2291" t="s">
        <v>1379</v>
      </c>
      <c r="I2291" t="str">
        <f>VLOOKUP(RawData!H2291,PadCountry[],2)</f>
        <v>United States</v>
      </c>
      <c r="J2291" t="str">
        <f>VLOOKUP(I2291,CountryGeoLoc[],3)</f>
        <v>37.09024</v>
      </c>
      <c r="K2291" t="str">
        <f>VLOOKUP(I2291,CountryGeoLoc[],4)</f>
        <v>-95.712891</v>
      </c>
    </row>
    <row r="2292" spans="1:11" x14ac:dyDescent="0.3">
      <c r="A2292" t="s">
        <v>7018</v>
      </c>
      <c r="B2292" t="s">
        <v>8</v>
      </c>
      <c r="C2292" t="s">
        <v>9</v>
      </c>
      <c r="D2292" t="s">
        <v>2391</v>
      </c>
      <c r="E2292" t="s">
        <v>7019</v>
      </c>
      <c r="F2292" t="s">
        <v>7020</v>
      </c>
      <c r="G2292" s="2" t="str">
        <f t="shared" si="35"/>
        <v>1979</v>
      </c>
      <c r="H2292" t="s">
        <v>4617</v>
      </c>
      <c r="I2292" t="str">
        <f>VLOOKUP(RawData!H2292,PadCountry[],2)</f>
        <v>Russia</v>
      </c>
      <c r="J2292" t="str">
        <f>VLOOKUP(I2292,CountryGeoLoc[],3)</f>
        <v>61.52401</v>
      </c>
      <c r="K2292" t="str">
        <f>VLOOKUP(I2292,CountryGeoLoc[],4)</f>
        <v>105.318756</v>
      </c>
    </row>
    <row r="2293" spans="1:11" x14ac:dyDescent="0.3">
      <c r="A2293" t="s">
        <v>7021</v>
      </c>
      <c r="B2293" t="s">
        <v>8</v>
      </c>
      <c r="C2293" t="s">
        <v>9</v>
      </c>
      <c r="D2293" t="s">
        <v>4695</v>
      </c>
      <c r="E2293" t="s">
        <v>7022</v>
      </c>
      <c r="F2293" t="s">
        <v>7023</v>
      </c>
      <c r="G2293" s="2" t="str">
        <f t="shared" si="35"/>
        <v>1979</v>
      </c>
      <c r="H2293" t="s">
        <v>1882</v>
      </c>
      <c r="I2293" t="str">
        <f>VLOOKUP(RawData!H2293,PadCountry[],2)</f>
        <v>Russia</v>
      </c>
      <c r="J2293" t="str">
        <f>VLOOKUP(I2293,CountryGeoLoc[],3)</f>
        <v>61.52401</v>
      </c>
      <c r="K2293" t="str">
        <f>VLOOKUP(I2293,CountryGeoLoc[],4)</f>
        <v>105.318756</v>
      </c>
    </row>
    <row r="2294" spans="1:11" x14ac:dyDescent="0.3">
      <c r="A2294" t="s">
        <v>7024</v>
      </c>
      <c r="B2294" t="s">
        <v>8</v>
      </c>
      <c r="C2294" t="s">
        <v>117</v>
      </c>
      <c r="D2294" t="s">
        <v>1552</v>
      </c>
      <c r="E2294" t="s">
        <v>7025</v>
      </c>
      <c r="F2294" t="s">
        <v>7026</v>
      </c>
      <c r="G2294" s="2" t="str">
        <f t="shared" si="35"/>
        <v>1979</v>
      </c>
      <c r="H2294" t="s">
        <v>1555</v>
      </c>
      <c r="I2294" t="str">
        <f>VLOOKUP(RawData!H2294,PadCountry[],2)</f>
        <v>United States</v>
      </c>
      <c r="J2294" t="str">
        <f>VLOOKUP(I2294,CountryGeoLoc[],3)</f>
        <v>37.09024</v>
      </c>
      <c r="K2294" t="str">
        <f>VLOOKUP(I2294,CountryGeoLoc[],4)</f>
        <v>-95.712891</v>
      </c>
    </row>
    <row r="2295" spans="1:11" x14ac:dyDescent="0.3">
      <c r="A2295" t="s">
        <v>7027</v>
      </c>
      <c r="B2295" t="s">
        <v>8</v>
      </c>
      <c r="C2295" t="s">
        <v>9</v>
      </c>
      <c r="D2295" t="s">
        <v>4695</v>
      </c>
      <c r="E2295" t="s">
        <v>7028</v>
      </c>
      <c r="F2295" t="s">
        <v>7029</v>
      </c>
      <c r="G2295" s="2" t="str">
        <f t="shared" si="35"/>
        <v>1979</v>
      </c>
      <c r="H2295" t="s">
        <v>3442</v>
      </c>
      <c r="I2295" t="str">
        <f>VLOOKUP(RawData!H2295,PadCountry[],2)</f>
        <v>Russia</v>
      </c>
      <c r="J2295" t="str">
        <f>VLOOKUP(I2295,CountryGeoLoc[],3)</f>
        <v>61.52401</v>
      </c>
      <c r="K2295" t="str">
        <f>VLOOKUP(I2295,CountryGeoLoc[],4)</f>
        <v>105.318756</v>
      </c>
    </row>
    <row r="2296" spans="1:11" x14ac:dyDescent="0.3">
      <c r="A2296" t="s">
        <v>7030</v>
      </c>
      <c r="B2296" t="s">
        <v>8</v>
      </c>
      <c r="C2296" t="s">
        <v>9</v>
      </c>
      <c r="D2296" t="s">
        <v>4695</v>
      </c>
      <c r="E2296" t="s">
        <v>7031</v>
      </c>
      <c r="F2296" t="s">
        <v>7032</v>
      </c>
      <c r="G2296" s="2" t="str">
        <f t="shared" si="35"/>
        <v>1979</v>
      </c>
      <c r="H2296" t="s">
        <v>3892</v>
      </c>
      <c r="I2296" t="str">
        <f>VLOOKUP(RawData!H2296,PadCountry[],2)</f>
        <v>Russia</v>
      </c>
      <c r="J2296" t="str">
        <f>VLOOKUP(I2296,CountryGeoLoc[],3)</f>
        <v>61.52401</v>
      </c>
      <c r="K2296" t="str">
        <f>VLOOKUP(I2296,CountryGeoLoc[],4)</f>
        <v>105.318756</v>
      </c>
    </row>
    <row r="2297" spans="1:11" x14ac:dyDescent="0.3">
      <c r="A2297" t="s">
        <v>7033</v>
      </c>
      <c r="B2297" t="s">
        <v>8</v>
      </c>
      <c r="C2297" t="s">
        <v>9</v>
      </c>
      <c r="D2297" t="s">
        <v>4695</v>
      </c>
      <c r="E2297" t="s">
        <v>7034</v>
      </c>
      <c r="F2297" t="s">
        <v>7035</v>
      </c>
      <c r="G2297" s="2" t="str">
        <f t="shared" si="35"/>
        <v>1979</v>
      </c>
      <c r="H2297" t="s">
        <v>3442</v>
      </c>
      <c r="I2297" t="str">
        <f>VLOOKUP(RawData!H2297,PadCountry[],2)</f>
        <v>Russia</v>
      </c>
      <c r="J2297" t="str">
        <f>VLOOKUP(I2297,CountryGeoLoc[],3)</f>
        <v>61.52401</v>
      </c>
      <c r="K2297" t="str">
        <f>VLOOKUP(I2297,CountryGeoLoc[],4)</f>
        <v>105.318756</v>
      </c>
    </row>
    <row r="2298" spans="1:11" x14ac:dyDescent="0.3">
      <c r="A2298" t="s">
        <v>7036</v>
      </c>
      <c r="B2298" t="s">
        <v>8</v>
      </c>
      <c r="C2298" t="s">
        <v>117</v>
      </c>
      <c r="D2298" t="s">
        <v>2764</v>
      </c>
      <c r="E2298" t="s">
        <v>7037</v>
      </c>
      <c r="F2298" t="s">
        <v>7038</v>
      </c>
      <c r="G2298" s="2" t="str">
        <f t="shared" si="35"/>
        <v>1979</v>
      </c>
      <c r="H2298" t="s">
        <v>303</v>
      </c>
      <c r="I2298" t="str">
        <f>VLOOKUP(RawData!H2298,PadCountry[],2)</f>
        <v>United States</v>
      </c>
      <c r="J2298" t="str">
        <f>VLOOKUP(I2298,CountryGeoLoc[],3)</f>
        <v>37.09024</v>
      </c>
      <c r="K2298" t="str">
        <f>VLOOKUP(I2298,CountryGeoLoc[],4)</f>
        <v>-95.712891</v>
      </c>
    </row>
    <row r="2299" spans="1:11" x14ac:dyDescent="0.3">
      <c r="A2299" t="s">
        <v>7039</v>
      </c>
      <c r="B2299" t="s">
        <v>8</v>
      </c>
      <c r="C2299" t="s">
        <v>9</v>
      </c>
      <c r="D2299" t="s">
        <v>1670</v>
      </c>
      <c r="E2299" t="s">
        <v>7040</v>
      </c>
      <c r="F2299" t="s">
        <v>7041</v>
      </c>
      <c r="G2299" s="2" t="str">
        <f t="shared" si="35"/>
        <v>1979</v>
      </c>
      <c r="H2299" t="s">
        <v>1882</v>
      </c>
      <c r="I2299" t="str">
        <f>VLOOKUP(RawData!H2299,PadCountry[],2)</f>
        <v>Russia</v>
      </c>
      <c r="J2299" t="str">
        <f>VLOOKUP(I2299,CountryGeoLoc[],3)</f>
        <v>61.52401</v>
      </c>
      <c r="K2299" t="str">
        <f>VLOOKUP(I2299,CountryGeoLoc[],4)</f>
        <v>105.318756</v>
      </c>
    </row>
    <row r="2300" spans="1:11" x14ac:dyDescent="0.3">
      <c r="A2300" t="s">
        <v>7042</v>
      </c>
      <c r="B2300" t="s">
        <v>8</v>
      </c>
      <c r="C2300" t="s">
        <v>9</v>
      </c>
      <c r="D2300" t="s">
        <v>4695</v>
      </c>
      <c r="E2300" t="s">
        <v>357</v>
      </c>
      <c r="F2300" t="s">
        <v>7043</v>
      </c>
      <c r="G2300" s="2" t="str">
        <f t="shared" si="35"/>
        <v>1979</v>
      </c>
      <c r="H2300" t="s">
        <v>987</v>
      </c>
      <c r="I2300" t="str">
        <f>VLOOKUP(RawData!H2300,PadCountry[],2)</f>
        <v>Kazakhstan</v>
      </c>
      <c r="J2300" t="str">
        <f>VLOOKUP(I2300,CountryGeoLoc[],3)</f>
        <v>48.019573</v>
      </c>
      <c r="K2300" t="str">
        <f>VLOOKUP(I2300,CountryGeoLoc[],4)</f>
        <v>66.923684</v>
      </c>
    </row>
    <row r="2301" spans="1:11" x14ac:dyDescent="0.3">
      <c r="A2301" t="s">
        <v>7044</v>
      </c>
      <c r="B2301" t="s">
        <v>8</v>
      </c>
      <c r="C2301" t="s">
        <v>9</v>
      </c>
      <c r="D2301" t="s">
        <v>2391</v>
      </c>
      <c r="E2301" t="s">
        <v>7045</v>
      </c>
      <c r="F2301" t="s">
        <v>7046</v>
      </c>
      <c r="G2301" s="2" t="str">
        <f t="shared" si="35"/>
        <v>1979</v>
      </c>
      <c r="H2301" t="s">
        <v>3399</v>
      </c>
      <c r="I2301" t="str">
        <f>VLOOKUP(RawData!H2301,PadCountry[],2)</f>
        <v>Russia</v>
      </c>
      <c r="J2301" t="str">
        <f>VLOOKUP(I2301,CountryGeoLoc[],3)</f>
        <v>61.52401</v>
      </c>
      <c r="K2301" t="str">
        <f>VLOOKUP(I2301,CountryGeoLoc[],4)</f>
        <v>105.318756</v>
      </c>
    </row>
    <row r="2302" spans="1:11" x14ac:dyDescent="0.3">
      <c r="A2302" t="s">
        <v>7047</v>
      </c>
      <c r="B2302" t="s">
        <v>8</v>
      </c>
      <c r="C2302" t="s">
        <v>9</v>
      </c>
      <c r="D2302" t="s">
        <v>4695</v>
      </c>
      <c r="E2302" t="s">
        <v>7048</v>
      </c>
      <c r="F2302" t="s">
        <v>7049</v>
      </c>
      <c r="G2302" s="2" t="str">
        <f t="shared" si="35"/>
        <v>1979</v>
      </c>
      <c r="H2302" t="s">
        <v>3892</v>
      </c>
      <c r="I2302" t="str">
        <f>VLOOKUP(RawData!H2302,PadCountry[],2)</f>
        <v>Russia</v>
      </c>
      <c r="J2302" t="str">
        <f>VLOOKUP(I2302,CountryGeoLoc[],3)</f>
        <v>61.52401</v>
      </c>
      <c r="K2302" t="str">
        <f>VLOOKUP(I2302,CountryGeoLoc[],4)</f>
        <v>105.318756</v>
      </c>
    </row>
    <row r="2303" spans="1:11" x14ac:dyDescent="0.3">
      <c r="A2303" t="s">
        <v>7050</v>
      </c>
      <c r="B2303" t="s">
        <v>8</v>
      </c>
      <c r="C2303" t="s">
        <v>9</v>
      </c>
      <c r="D2303" t="s">
        <v>5012</v>
      </c>
      <c r="E2303" t="s">
        <v>7051</v>
      </c>
      <c r="F2303" t="s">
        <v>7052</v>
      </c>
      <c r="G2303" s="2" t="str">
        <f t="shared" si="35"/>
        <v>1979</v>
      </c>
      <c r="H2303" t="s">
        <v>6322</v>
      </c>
      <c r="I2303" t="str">
        <f>VLOOKUP(RawData!H2303,PadCountry[],2)</f>
        <v>Kazakhstan</v>
      </c>
      <c r="J2303" t="str">
        <f>VLOOKUP(I2303,CountryGeoLoc[],3)</f>
        <v>48.019573</v>
      </c>
      <c r="K2303" t="str">
        <f>VLOOKUP(I2303,CountryGeoLoc[],4)</f>
        <v>66.923684</v>
      </c>
    </row>
    <row r="2304" spans="1:11" x14ac:dyDescent="0.3">
      <c r="A2304" t="s">
        <v>7053</v>
      </c>
      <c r="B2304" t="s">
        <v>8</v>
      </c>
      <c r="C2304" t="s">
        <v>9</v>
      </c>
      <c r="D2304" t="s">
        <v>2391</v>
      </c>
      <c r="E2304" t="s">
        <v>7054</v>
      </c>
      <c r="F2304" t="s">
        <v>7055</v>
      </c>
      <c r="G2304" s="2" t="str">
        <f t="shared" si="35"/>
        <v>1979</v>
      </c>
      <c r="H2304" t="s">
        <v>4617</v>
      </c>
      <c r="I2304" t="str">
        <f>VLOOKUP(RawData!H2304,PadCountry[],2)</f>
        <v>Russia</v>
      </c>
      <c r="J2304" t="str">
        <f>VLOOKUP(I2304,CountryGeoLoc[],3)</f>
        <v>61.52401</v>
      </c>
      <c r="K2304" t="str">
        <f>VLOOKUP(I2304,CountryGeoLoc[],4)</f>
        <v>105.318756</v>
      </c>
    </row>
    <row r="2305" spans="1:11" x14ac:dyDescent="0.3">
      <c r="A2305" t="s">
        <v>7056</v>
      </c>
      <c r="B2305" t="s">
        <v>8</v>
      </c>
      <c r="C2305" t="s">
        <v>9</v>
      </c>
      <c r="D2305" t="s">
        <v>4695</v>
      </c>
      <c r="E2305" t="s">
        <v>7057</v>
      </c>
      <c r="F2305" t="s">
        <v>7058</v>
      </c>
      <c r="G2305" s="2" t="str">
        <f t="shared" si="35"/>
        <v>1979</v>
      </c>
      <c r="H2305" t="s">
        <v>987</v>
      </c>
      <c r="I2305" t="str">
        <f>VLOOKUP(RawData!H2305,PadCountry[],2)</f>
        <v>Kazakhstan</v>
      </c>
      <c r="J2305" t="str">
        <f>VLOOKUP(I2305,CountryGeoLoc[],3)</f>
        <v>48.019573</v>
      </c>
      <c r="K2305" t="str">
        <f>VLOOKUP(I2305,CountryGeoLoc[],4)</f>
        <v>66.923684</v>
      </c>
    </row>
    <row r="2306" spans="1:11" x14ac:dyDescent="0.3">
      <c r="A2306" t="s">
        <v>7059</v>
      </c>
      <c r="B2306" t="s">
        <v>8</v>
      </c>
      <c r="C2306" t="s">
        <v>9</v>
      </c>
      <c r="D2306" t="s">
        <v>2391</v>
      </c>
      <c r="E2306" t="s">
        <v>7060</v>
      </c>
      <c r="F2306" t="s">
        <v>7061</v>
      </c>
      <c r="G2306" s="2" t="str">
        <f t="shared" si="35"/>
        <v>1979</v>
      </c>
      <c r="H2306" t="s">
        <v>3399</v>
      </c>
      <c r="I2306" t="str">
        <f>VLOOKUP(RawData!H2306,PadCountry[],2)</f>
        <v>Russia</v>
      </c>
      <c r="J2306" t="str">
        <f>VLOOKUP(I2306,CountryGeoLoc[],3)</f>
        <v>61.52401</v>
      </c>
      <c r="K2306" t="str">
        <f>VLOOKUP(I2306,CountryGeoLoc[],4)</f>
        <v>105.318756</v>
      </c>
    </row>
    <row r="2307" spans="1:11" x14ac:dyDescent="0.3">
      <c r="A2307" t="s">
        <v>7062</v>
      </c>
      <c r="B2307" t="s">
        <v>8</v>
      </c>
      <c r="C2307" t="s">
        <v>9</v>
      </c>
      <c r="D2307" t="s">
        <v>4695</v>
      </c>
      <c r="E2307" t="s">
        <v>7063</v>
      </c>
      <c r="F2307" t="s">
        <v>7064</v>
      </c>
      <c r="G2307" s="2" t="str">
        <f t="shared" ref="G2307:G2370" si="36">MID(F2307,7,4)</f>
        <v>1979</v>
      </c>
      <c r="H2307" t="s">
        <v>3442</v>
      </c>
      <c r="I2307" t="str">
        <f>VLOOKUP(RawData!H2307,PadCountry[],2)</f>
        <v>Russia</v>
      </c>
      <c r="J2307" t="str">
        <f>VLOOKUP(I2307,CountryGeoLoc[],3)</f>
        <v>61.52401</v>
      </c>
      <c r="K2307" t="str">
        <f>VLOOKUP(I2307,CountryGeoLoc[],4)</f>
        <v>105.318756</v>
      </c>
    </row>
    <row r="2308" spans="1:11" x14ac:dyDescent="0.3">
      <c r="A2308" t="s">
        <v>7065</v>
      </c>
      <c r="B2308" t="s">
        <v>8</v>
      </c>
      <c r="C2308" t="s">
        <v>9</v>
      </c>
      <c r="D2308" t="s">
        <v>1243</v>
      </c>
      <c r="E2308" t="s">
        <v>7066</v>
      </c>
      <c r="F2308" t="s">
        <v>7067</v>
      </c>
      <c r="G2308" s="2" t="str">
        <f t="shared" si="36"/>
        <v>1979</v>
      </c>
      <c r="H2308" t="s">
        <v>3442</v>
      </c>
      <c r="I2308" t="str">
        <f>VLOOKUP(RawData!H2308,PadCountry[],2)</f>
        <v>Russia</v>
      </c>
      <c r="J2308" t="str">
        <f>VLOOKUP(I2308,CountryGeoLoc[],3)</f>
        <v>61.52401</v>
      </c>
      <c r="K2308" t="str">
        <f>VLOOKUP(I2308,CountryGeoLoc[],4)</f>
        <v>105.318756</v>
      </c>
    </row>
    <row r="2309" spans="1:11" x14ac:dyDescent="0.3">
      <c r="A2309" t="s">
        <v>7068</v>
      </c>
      <c r="B2309" t="s">
        <v>8</v>
      </c>
      <c r="C2309" t="s">
        <v>9</v>
      </c>
      <c r="D2309" t="s">
        <v>4695</v>
      </c>
      <c r="E2309" t="s">
        <v>7069</v>
      </c>
      <c r="F2309" t="s">
        <v>7070</v>
      </c>
      <c r="G2309" s="2" t="str">
        <f t="shared" si="36"/>
        <v>1979</v>
      </c>
      <c r="H2309" t="s">
        <v>3892</v>
      </c>
      <c r="I2309" t="str">
        <f>VLOOKUP(RawData!H2309,PadCountry[],2)</f>
        <v>Russia</v>
      </c>
      <c r="J2309" t="str">
        <f>VLOOKUP(I2309,CountryGeoLoc[],3)</f>
        <v>61.52401</v>
      </c>
      <c r="K2309" t="str">
        <f>VLOOKUP(I2309,CountryGeoLoc[],4)</f>
        <v>105.318756</v>
      </c>
    </row>
    <row r="2310" spans="1:11" x14ac:dyDescent="0.3">
      <c r="A2310" t="s">
        <v>7071</v>
      </c>
      <c r="B2310" t="s">
        <v>8</v>
      </c>
      <c r="C2310" t="s">
        <v>9</v>
      </c>
      <c r="D2310" t="s">
        <v>4695</v>
      </c>
      <c r="E2310" t="s">
        <v>7072</v>
      </c>
      <c r="F2310" t="s">
        <v>7073</v>
      </c>
      <c r="G2310" s="2" t="str">
        <f t="shared" si="36"/>
        <v>1979</v>
      </c>
      <c r="H2310" t="s">
        <v>3442</v>
      </c>
      <c r="I2310" t="str">
        <f>VLOOKUP(RawData!H2310,PadCountry[],2)</f>
        <v>Russia</v>
      </c>
      <c r="J2310" t="str">
        <f>VLOOKUP(I2310,CountryGeoLoc[],3)</f>
        <v>61.52401</v>
      </c>
      <c r="K2310" t="str">
        <f>VLOOKUP(I2310,CountryGeoLoc[],4)</f>
        <v>105.318756</v>
      </c>
    </row>
    <row r="2311" spans="1:11" x14ac:dyDescent="0.3">
      <c r="A2311" t="s">
        <v>7074</v>
      </c>
      <c r="B2311" t="s">
        <v>18</v>
      </c>
      <c r="C2311" t="s">
        <v>3573</v>
      </c>
      <c r="D2311" t="s">
        <v>4819</v>
      </c>
      <c r="E2311" t="s">
        <v>7075</v>
      </c>
      <c r="F2311" t="s">
        <v>7076</v>
      </c>
      <c r="G2311" s="2" t="str">
        <f t="shared" si="36"/>
        <v>1979</v>
      </c>
      <c r="H2311" t="s">
        <v>4822</v>
      </c>
      <c r="I2311" t="str">
        <f>VLOOKUP(RawData!H2311,PadCountry[],2)</f>
        <v>China</v>
      </c>
      <c r="J2311" t="str">
        <f>VLOOKUP(I2311,CountryGeoLoc[],3)</f>
        <v>35.86166</v>
      </c>
      <c r="K2311" t="str">
        <f>VLOOKUP(I2311,CountryGeoLoc[],4)</f>
        <v>104.195397</v>
      </c>
    </row>
    <row r="2312" spans="1:11" x14ac:dyDescent="0.3">
      <c r="A2312" t="s">
        <v>7077</v>
      </c>
      <c r="B2312" t="s">
        <v>8</v>
      </c>
      <c r="C2312" t="s">
        <v>9</v>
      </c>
      <c r="D2312" t="s">
        <v>1670</v>
      </c>
      <c r="E2312" t="s">
        <v>7078</v>
      </c>
      <c r="F2312" t="s">
        <v>7079</v>
      </c>
      <c r="G2312" s="2" t="str">
        <f t="shared" si="36"/>
        <v>1979</v>
      </c>
      <c r="H2312" t="s">
        <v>3892</v>
      </c>
      <c r="I2312" t="str">
        <f>VLOOKUP(RawData!H2312,PadCountry[],2)</f>
        <v>Russia</v>
      </c>
      <c r="J2312" t="str">
        <f>VLOOKUP(I2312,CountryGeoLoc[],3)</f>
        <v>61.52401</v>
      </c>
      <c r="K2312" t="str">
        <f>VLOOKUP(I2312,CountryGeoLoc[],4)</f>
        <v>105.318756</v>
      </c>
    </row>
    <row r="2313" spans="1:11" x14ac:dyDescent="0.3">
      <c r="A2313" t="s">
        <v>7080</v>
      </c>
      <c r="B2313" t="s">
        <v>8</v>
      </c>
      <c r="C2313" t="s">
        <v>9</v>
      </c>
      <c r="D2313" t="s">
        <v>4695</v>
      </c>
      <c r="E2313" t="s">
        <v>7081</v>
      </c>
      <c r="F2313" t="s">
        <v>7082</v>
      </c>
      <c r="G2313" s="2" t="str">
        <f t="shared" si="36"/>
        <v>1979</v>
      </c>
      <c r="H2313" t="s">
        <v>3892</v>
      </c>
      <c r="I2313" t="str">
        <f>VLOOKUP(RawData!H2313,PadCountry[],2)</f>
        <v>Russia</v>
      </c>
      <c r="J2313" t="str">
        <f>VLOOKUP(I2313,CountryGeoLoc[],3)</f>
        <v>61.52401</v>
      </c>
      <c r="K2313" t="str">
        <f>VLOOKUP(I2313,CountryGeoLoc[],4)</f>
        <v>105.318756</v>
      </c>
    </row>
    <row r="2314" spans="1:11" x14ac:dyDescent="0.3">
      <c r="A2314" t="s">
        <v>7083</v>
      </c>
      <c r="B2314" t="s">
        <v>8</v>
      </c>
      <c r="C2314" t="s">
        <v>117</v>
      </c>
      <c r="D2314" t="s">
        <v>5030</v>
      </c>
      <c r="E2314" t="s">
        <v>7084</v>
      </c>
      <c r="F2314" t="s">
        <v>7085</v>
      </c>
      <c r="G2314" s="2" t="str">
        <f t="shared" si="36"/>
        <v>1979</v>
      </c>
      <c r="H2314" t="s">
        <v>63</v>
      </c>
      <c r="I2314" t="str">
        <f>VLOOKUP(RawData!H2314,PadCountry[],2)</f>
        <v>United States</v>
      </c>
      <c r="J2314" t="str">
        <f>VLOOKUP(I2314,CountryGeoLoc[],3)</f>
        <v>37.09024</v>
      </c>
      <c r="K2314" t="str">
        <f>VLOOKUP(I2314,CountryGeoLoc[],4)</f>
        <v>-95.712891</v>
      </c>
    </row>
    <row r="2315" spans="1:11" x14ac:dyDescent="0.3">
      <c r="A2315" t="s">
        <v>7086</v>
      </c>
      <c r="B2315" t="s">
        <v>18</v>
      </c>
      <c r="C2315" t="s">
        <v>7087</v>
      </c>
      <c r="D2315" t="s">
        <v>7088</v>
      </c>
      <c r="E2315" t="s">
        <v>7089</v>
      </c>
      <c r="F2315" t="s">
        <v>7090</v>
      </c>
      <c r="G2315" s="2" t="str">
        <f t="shared" si="36"/>
        <v>1979</v>
      </c>
      <c r="H2315" t="s">
        <v>7091</v>
      </c>
      <c r="I2315" t="str">
        <f>VLOOKUP(RawData!H2315,PadCountry[],2)</f>
        <v>India</v>
      </c>
      <c r="J2315" t="str">
        <f>VLOOKUP(I2315,CountryGeoLoc[],3)</f>
        <v>20.593684</v>
      </c>
      <c r="K2315" t="str">
        <f>VLOOKUP(I2315,CountryGeoLoc[],4)</f>
        <v>78.96288</v>
      </c>
    </row>
    <row r="2316" spans="1:11" x14ac:dyDescent="0.3">
      <c r="A2316" t="s">
        <v>7092</v>
      </c>
      <c r="B2316" t="s">
        <v>8</v>
      </c>
      <c r="C2316" t="s">
        <v>9</v>
      </c>
      <c r="D2316" t="s">
        <v>4695</v>
      </c>
      <c r="E2316" t="s">
        <v>7093</v>
      </c>
      <c r="F2316" t="s">
        <v>7094</v>
      </c>
      <c r="G2316" s="2" t="str">
        <f t="shared" si="36"/>
        <v>1979</v>
      </c>
      <c r="H2316" t="s">
        <v>987</v>
      </c>
      <c r="I2316" t="str">
        <f>VLOOKUP(RawData!H2316,PadCountry[],2)</f>
        <v>Kazakhstan</v>
      </c>
      <c r="J2316" t="str">
        <f>VLOOKUP(I2316,CountryGeoLoc[],3)</f>
        <v>48.019573</v>
      </c>
      <c r="K2316" t="str">
        <f>VLOOKUP(I2316,CountryGeoLoc[],4)</f>
        <v>66.923684</v>
      </c>
    </row>
    <row r="2317" spans="1:11" x14ac:dyDescent="0.3">
      <c r="A2317" t="s">
        <v>7095</v>
      </c>
      <c r="B2317" t="s">
        <v>8</v>
      </c>
      <c r="C2317" t="s">
        <v>9</v>
      </c>
      <c r="D2317" t="s">
        <v>4695</v>
      </c>
      <c r="E2317" t="s">
        <v>7096</v>
      </c>
      <c r="F2317" t="s">
        <v>7097</v>
      </c>
      <c r="G2317" s="2" t="str">
        <f t="shared" si="36"/>
        <v>1979</v>
      </c>
      <c r="H2317" t="s">
        <v>3892</v>
      </c>
      <c r="I2317" t="str">
        <f>VLOOKUP(RawData!H2317,PadCountry[],2)</f>
        <v>Russia</v>
      </c>
      <c r="J2317" t="str">
        <f>VLOOKUP(I2317,CountryGeoLoc[],3)</f>
        <v>61.52401</v>
      </c>
      <c r="K2317" t="str">
        <f>VLOOKUP(I2317,CountryGeoLoc[],4)</f>
        <v>105.318756</v>
      </c>
    </row>
    <row r="2318" spans="1:11" x14ac:dyDescent="0.3">
      <c r="A2318" t="s">
        <v>7098</v>
      </c>
      <c r="B2318" t="s">
        <v>8</v>
      </c>
      <c r="C2318" t="s">
        <v>9</v>
      </c>
      <c r="D2318" t="s">
        <v>4695</v>
      </c>
      <c r="E2318" t="s">
        <v>7099</v>
      </c>
      <c r="F2318" t="s">
        <v>7100</v>
      </c>
      <c r="G2318" s="2" t="str">
        <f t="shared" si="36"/>
        <v>1979</v>
      </c>
      <c r="H2318" t="s">
        <v>3442</v>
      </c>
      <c r="I2318" t="str">
        <f>VLOOKUP(RawData!H2318,PadCountry[],2)</f>
        <v>Russia</v>
      </c>
      <c r="J2318" t="str">
        <f>VLOOKUP(I2318,CountryGeoLoc[],3)</f>
        <v>61.52401</v>
      </c>
      <c r="K2318" t="str">
        <f>VLOOKUP(I2318,CountryGeoLoc[],4)</f>
        <v>105.318756</v>
      </c>
    </row>
    <row r="2319" spans="1:11" x14ac:dyDescent="0.3">
      <c r="A2319" t="s">
        <v>7101</v>
      </c>
      <c r="B2319" t="s">
        <v>8</v>
      </c>
      <c r="C2319" t="s">
        <v>9</v>
      </c>
      <c r="D2319" t="s">
        <v>4695</v>
      </c>
      <c r="E2319" t="s">
        <v>7102</v>
      </c>
      <c r="F2319" t="s">
        <v>7103</v>
      </c>
      <c r="G2319" s="2" t="str">
        <f t="shared" si="36"/>
        <v>1979</v>
      </c>
      <c r="H2319" t="s">
        <v>1882</v>
      </c>
      <c r="I2319" t="str">
        <f>VLOOKUP(RawData!H2319,PadCountry[],2)</f>
        <v>Russia</v>
      </c>
      <c r="J2319" t="str">
        <f>VLOOKUP(I2319,CountryGeoLoc[],3)</f>
        <v>61.52401</v>
      </c>
      <c r="K2319" t="str">
        <f>VLOOKUP(I2319,CountryGeoLoc[],4)</f>
        <v>105.318756</v>
      </c>
    </row>
    <row r="2320" spans="1:11" x14ac:dyDescent="0.3">
      <c r="A2320" t="s">
        <v>7104</v>
      </c>
      <c r="B2320" t="s">
        <v>8</v>
      </c>
      <c r="C2320" t="s">
        <v>9</v>
      </c>
      <c r="D2320" t="s">
        <v>1670</v>
      </c>
      <c r="E2320" t="s">
        <v>7105</v>
      </c>
      <c r="F2320" t="s">
        <v>7106</v>
      </c>
      <c r="G2320" s="2" t="str">
        <f t="shared" si="36"/>
        <v>1979</v>
      </c>
      <c r="H2320" t="s">
        <v>3442</v>
      </c>
      <c r="I2320" t="str">
        <f>VLOOKUP(RawData!H2320,PadCountry[],2)</f>
        <v>Russia</v>
      </c>
      <c r="J2320" t="str">
        <f>VLOOKUP(I2320,CountryGeoLoc[],3)</f>
        <v>61.52401</v>
      </c>
      <c r="K2320" t="str">
        <f>VLOOKUP(I2320,CountryGeoLoc[],4)</f>
        <v>105.318756</v>
      </c>
    </row>
    <row r="2321" spans="1:11" x14ac:dyDescent="0.3">
      <c r="A2321" t="s">
        <v>7107</v>
      </c>
      <c r="B2321" t="s">
        <v>8</v>
      </c>
      <c r="C2321" t="s">
        <v>9</v>
      </c>
      <c r="D2321" t="s">
        <v>2391</v>
      </c>
      <c r="E2321" t="s">
        <v>7108</v>
      </c>
      <c r="F2321" t="s">
        <v>7109</v>
      </c>
      <c r="G2321" s="2" t="str">
        <f t="shared" si="36"/>
        <v>1979</v>
      </c>
      <c r="H2321" t="s">
        <v>3399</v>
      </c>
      <c r="I2321" t="str">
        <f>VLOOKUP(RawData!H2321,PadCountry[],2)</f>
        <v>Russia</v>
      </c>
      <c r="J2321" t="str">
        <f>VLOOKUP(I2321,CountryGeoLoc[],3)</f>
        <v>61.52401</v>
      </c>
      <c r="K2321" t="str">
        <f>VLOOKUP(I2321,CountryGeoLoc[],4)</f>
        <v>105.318756</v>
      </c>
    </row>
    <row r="2322" spans="1:11" x14ac:dyDescent="0.3">
      <c r="A2322" t="s">
        <v>7110</v>
      </c>
      <c r="B2322" t="s">
        <v>8</v>
      </c>
      <c r="C2322" t="s">
        <v>9</v>
      </c>
      <c r="D2322" t="s">
        <v>4695</v>
      </c>
      <c r="E2322" t="s">
        <v>7111</v>
      </c>
      <c r="F2322" t="s">
        <v>7112</v>
      </c>
      <c r="G2322" s="2" t="str">
        <f t="shared" si="36"/>
        <v>1979</v>
      </c>
      <c r="H2322" t="s">
        <v>3442</v>
      </c>
      <c r="I2322" t="str">
        <f>VLOOKUP(RawData!H2322,PadCountry[],2)</f>
        <v>Russia</v>
      </c>
      <c r="J2322" t="str">
        <f>VLOOKUP(I2322,CountryGeoLoc[],3)</f>
        <v>61.52401</v>
      </c>
      <c r="K2322" t="str">
        <f>VLOOKUP(I2322,CountryGeoLoc[],4)</f>
        <v>105.318756</v>
      </c>
    </row>
    <row r="2323" spans="1:11" x14ac:dyDescent="0.3">
      <c r="A2323" t="s">
        <v>7113</v>
      </c>
      <c r="B2323" t="s">
        <v>8</v>
      </c>
      <c r="C2323" t="s">
        <v>9</v>
      </c>
      <c r="D2323" t="s">
        <v>4695</v>
      </c>
      <c r="E2323" t="s">
        <v>7114</v>
      </c>
      <c r="F2323" t="s">
        <v>7115</v>
      </c>
      <c r="G2323" s="2" t="str">
        <f t="shared" si="36"/>
        <v>1979</v>
      </c>
      <c r="H2323" t="s">
        <v>1882</v>
      </c>
      <c r="I2323" t="str">
        <f>VLOOKUP(RawData!H2323,PadCountry[],2)</f>
        <v>Russia</v>
      </c>
      <c r="J2323" t="str">
        <f>VLOOKUP(I2323,CountryGeoLoc[],3)</f>
        <v>61.52401</v>
      </c>
      <c r="K2323" t="str">
        <f>VLOOKUP(I2323,CountryGeoLoc[],4)</f>
        <v>105.318756</v>
      </c>
    </row>
    <row r="2324" spans="1:11" x14ac:dyDescent="0.3">
      <c r="A2324" t="s">
        <v>7116</v>
      </c>
      <c r="B2324" t="s">
        <v>8</v>
      </c>
      <c r="C2324" t="s">
        <v>9</v>
      </c>
      <c r="D2324" t="s">
        <v>4695</v>
      </c>
      <c r="E2324" t="s">
        <v>7117</v>
      </c>
      <c r="F2324" t="s">
        <v>7118</v>
      </c>
      <c r="G2324" s="2" t="str">
        <f t="shared" si="36"/>
        <v>1979</v>
      </c>
      <c r="H2324" t="s">
        <v>3442</v>
      </c>
      <c r="I2324" t="str">
        <f>VLOOKUP(RawData!H2324,PadCountry[],2)</f>
        <v>Russia</v>
      </c>
      <c r="J2324" t="str">
        <f>VLOOKUP(I2324,CountryGeoLoc[],3)</f>
        <v>61.52401</v>
      </c>
      <c r="K2324" t="str">
        <f>VLOOKUP(I2324,CountryGeoLoc[],4)</f>
        <v>105.318756</v>
      </c>
    </row>
    <row r="2325" spans="1:11" x14ac:dyDescent="0.3">
      <c r="A2325" t="s">
        <v>7119</v>
      </c>
      <c r="B2325" t="s">
        <v>8</v>
      </c>
      <c r="C2325" t="s">
        <v>117</v>
      </c>
      <c r="D2325" t="s">
        <v>4658</v>
      </c>
      <c r="E2325" t="s">
        <v>7120</v>
      </c>
      <c r="F2325" t="s">
        <v>7121</v>
      </c>
      <c r="G2325" s="2" t="str">
        <f t="shared" si="36"/>
        <v>1979</v>
      </c>
      <c r="H2325" t="s">
        <v>1623</v>
      </c>
      <c r="I2325" t="str">
        <f>VLOOKUP(RawData!H2325,PadCountry[],2)</f>
        <v>United States</v>
      </c>
      <c r="J2325" t="str">
        <f>VLOOKUP(I2325,CountryGeoLoc[],3)</f>
        <v>37.09024</v>
      </c>
      <c r="K2325" t="str">
        <f>VLOOKUP(I2325,CountryGeoLoc[],4)</f>
        <v>-95.712891</v>
      </c>
    </row>
    <row r="2326" spans="1:11" x14ac:dyDescent="0.3">
      <c r="A2326" t="s">
        <v>7122</v>
      </c>
      <c r="B2326" t="s">
        <v>8</v>
      </c>
      <c r="C2326" t="s">
        <v>9</v>
      </c>
      <c r="D2326" t="s">
        <v>4695</v>
      </c>
      <c r="E2326" t="s">
        <v>7123</v>
      </c>
      <c r="F2326" t="s">
        <v>7124</v>
      </c>
      <c r="G2326" s="2" t="str">
        <f t="shared" si="36"/>
        <v>1979</v>
      </c>
      <c r="H2326" t="s">
        <v>1882</v>
      </c>
      <c r="I2326" t="str">
        <f>VLOOKUP(RawData!H2326,PadCountry[],2)</f>
        <v>Russia</v>
      </c>
      <c r="J2326" t="str">
        <f>VLOOKUP(I2326,CountryGeoLoc[],3)</f>
        <v>61.52401</v>
      </c>
      <c r="K2326" t="str">
        <f>VLOOKUP(I2326,CountryGeoLoc[],4)</f>
        <v>105.318756</v>
      </c>
    </row>
    <row r="2327" spans="1:11" x14ac:dyDescent="0.3">
      <c r="A2327" t="s">
        <v>7125</v>
      </c>
      <c r="B2327" t="s">
        <v>8</v>
      </c>
      <c r="C2327" t="s">
        <v>9</v>
      </c>
      <c r="D2327" t="s">
        <v>2391</v>
      </c>
      <c r="E2327" t="s">
        <v>7126</v>
      </c>
      <c r="F2327" t="s">
        <v>7127</v>
      </c>
      <c r="G2327" s="2" t="str">
        <f t="shared" si="36"/>
        <v>1979</v>
      </c>
      <c r="H2327" t="s">
        <v>2394</v>
      </c>
      <c r="I2327" t="str">
        <f>VLOOKUP(RawData!H2327,PadCountry[],2)</f>
        <v>Russia</v>
      </c>
      <c r="J2327" t="str">
        <f>VLOOKUP(I2327,CountryGeoLoc[],3)</f>
        <v>61.52401</v>
      </c>
      <c r="K2327" t="str">
        <f>VLOOKUP(I2327,CountryGeoLoc[],4)</f>
        <v>105.318756</v>
      </c>
    </row>
    <row r="2328" spans="1:11" x14ac:dyDescent="0.3">
      <c r="A2328" t="s">
        <v>7128</v>
      </c>
      <c r="B2328" t="s">
        <v>8</v>
      </c>
      <c r="C2328" t="s">
        <v>9</v>
      </c>
      <c r="D2328" t="s">
        <v>4695</v>
      </c>
      <c r="E2328" t="s">
        <v>7129</v>
      </c>
      <c r="F2328" t="s">
        <v>7130</v>
      </c>
      <c r="G2328" s="2" t="str">
        <f t="shared" si="36"/>
        <v>1979</v>
      </c>
      <c r="H2328" t="s">
        <v>3892</v>
      </c>
      <c r="I2328" t="str">
        <f>VLOOKUP(RawData!H2328,PadCountry[],2)</f>
        <v>Russia</v>
      </c>
      <c r="J2328" t="str">
        <f>VLOOKUP(I2328,CountryGeoLoc[],3)</f>
        <v>61.52401</v>
      </c>
      <c r="K2328" t="str">
        <f>VLOOKUP(I2328,CountryGeoLoc[],4)</f>
        <v>105.318756</v>
      </c>
    </row>
    <row r="2329" spans="1:11" x14ac:dyDescent="0.3">
      <c r="A2329" t="s">
        <v>7131</v>
      </c>
      <c r="B2329" t="s">
        <v>8</v>
      </c>
      <c r="C2329" t="s">
        <v>117</v>
      </c>
      <c r="D2329" t="s">
        <v>1552</v>
      </c>
      <c r="E2329" t="s">
        <v>7132</v>
      </c>
      <c r="F2329" t="s">
        <v>7133</v>
      </c>
      <c r="G2329" s="2" t="str">
        <f t="shared" si="36"/>
        <v>1979</v>
      </c>
      <c r="H2329" t="s">
        <v>1555</v>
      </c>
      <c r="I2329" t="str">
        <f>VLOOKUP(RawData!H2329,PadCountry[],2)</f>
        <v>United States</v>
      </c>
      <c r="J2329" t="str">
        <f>VLOOKUP(I2329,CountryGeoLoc[],3)</f>
        <v>37.09024</v>
      </c>
      <c r="K2329" t="str">
        <f>VLOOKUP(I2329,CountryGeoLoc[],4)</f>
        <v>-95.712891</v>
      </c>
    </row>
    <row r="2330" spans="1:11" x14ac:dyDescent="0.3">
      <c r="A2330" t="s">
        <v>6034</v>
      </c>
      <c r="B2330" t="s">
        <v>8</v>
      </c>
      <c r="C2330" t="s">
        <v>9</v>
      </c>
      <c r="D2330" t="s">
        <v>5012</v>
      </c>
      <c r="E2330" t="s">
        <v>6035</v>
      </c>
      <c r="F2330" t="s">
        <v>7134</v>
      </c>
      <c r="G2330" s="2" t="str">
        <f t="shared" si="36"/>
        <v>1979</v>
      </c>
      <c r="H2330" t="s">
        <v>6322</v>
      </c>
      <c r="I2330" t="str">
        <f>VLOOKUP(RawData!H2330,PadCountry[],2)</f>
        <v>Kazakhstan</v>
      </c>
      <c r="J2330" t="str">
        <f>VLOOKUP(I2330,CountryGeoLoc[],3)</f>
        <v>48.019573</v>
      </c>
      <c r="K2330" t="str">
        <f>VLOOKUP(I2330,CountryGeoLoc[],4)</f>
        <v>66.923684</v>
      </c>
    </row>
    <row r="2331" spans="1:11" x14ac:dyDescent="0.3">
      <c r="A2331" t="s">
        <v>7135</v>
      </c>
      <c r="B2331" t="s">
        <v>8</v>
      </c>
      <c r="C2331" t="s">
        <v>9</v>
      </c>
      <c r="D2331" t="s">
        <v>4695</v>
      </c>
      <c r="E2331" t="s">
        <v>7136</v>
      </c>
      <c r="F2331" t="s">
        <v>7137</v>
      </c>
      <c r="G2331" s="2" t="str">
        <f t="shared" si="36"/>
        <v>1979</v>
      </c>
      <c r="H2331" t="s">
        <v>1882</v>
      </c>
      <c r="I2331" t="str">
        <f>VLOOKUP(RawData!H2331,PadCountry[],2)</f>
        <v>Russia</v>
      </c>
      <c r="J2331" t="str">
        <f>VLOOKUP(I2331,CountryGeoLoc[],3)</f>
        <v>61.52401</v>
      </c>
      <c r="K2331" t="str">
        <f>VLOOKUP(I2331,CountryGeoLoc[],4)</f>
        <v>105.318756</v>
      </c>
    </row>
    <row r="2332" spans="1:11" x14ac:dyDescent="0.3">
      <c r="A2332" t="s">
        <v>7138</v>
      </c>
      <c r="B2332" t="s">
        <v>8</v>
      </c>
      <c r="C2332" t="s">
        <v>9</v>
      </c>
      <c r="D2332" t="s">
        <v>2391</v>
      </c>
      <c r="E2332" t="s">
        <v>7139</v>
      </c>
      <c r="F2332" t="s">
        <v>7140</v>
      </c>
      <c r="G2332" s="2" t="str">
        <f t="shared" si="36"/>
        <v>1979</v>
      </c>
      <c r="H2332" t="s">
        <v>2394</v>
      </c>
      <c r="I2332" t="str">
        <f>VLOOKUP(RawData!H2332,PadCountry[],2)</f>
        <v>Russia</v>
      </c>
      <c r="J2332" t="str">
        <f>VLOOKUP(I2332,CountryGeoLoc[],3)</f>
        <v>61.52401</v>
      </c>
      <c r="K2332" t="str">
        <f>VLOOKUP(I2332,CountryGeoLoc[],4)</f>
        <v>105.318756</v>
      </c>
    </row>
    <row r="2333" spans="1:11" x14ac:dyDescent="0.3">
      <c r="A2333" t="s">
        <v>7141</v>
      </c>
      <c r="B2333" t="s">
        <v>18</v>
      </c>
      <c r="C2333" t="s">
        <v>9</v>
      </c>
      <c r="D2333" t="s">
        <v>4695</v>
      </c>
      <c r="E2333" t="s">
        <v>7142</v>
      </c>
      <c r="F2333" t="s">
        <v>7143</v>
      </c>
      <c r="G2333" s="2" t="str">
        <f t="shared" si="36"/>
        <v>1979</v>
      </c>
      <c r="H2333" t="s">
        <v>3892</v>
      </c>
      <c r="I2333" t="str">
        <f>VLOOKUP(RawData!H2333,PadCountry[],2)</f>
        <v>Russia</v>
      </c>
      <c r="J2333" t="str">
        <f>VLOOKUP(I2333,CountryGeoLoc[],3)</f>
        <v>61.52401</v>
      </c>
      <c r="K2333" t="str">
        <f>VLOOKUP(I2333,CountryGeoLoc[],4)</f>
        <v>105.318756</v>
      </c>
    </row>
    <row r="2334" spans="1:11" x14ac:dyDescent="0.3">
      <c r="A2334" t="s">
        <v>7144</v>
      </c>
      <c r="B2334" t="s">
        <v>8</v>
      </c>
      <c r="C2334" t="s">
        <v>9</v>
      </c>
      <c r="D2334" t="s">
        <v>2391</v>
      </c>
      <c r="E2334" t="s">
        <v>7145</v>
      </c>
      <c r="F2334" t="s">
        <v>7146</v>
      </c>
      <c r="G2334" s="2" t="str">
        <f t="shared" si="36"/>
        <v>1979</v>
      </c>
      <c r="H2334" t="s">
        <v>2394</v>
      </c>
      <c r="I2334" t="str">
        <f>VLOOKUP(RawData!H2334,PadCountry[],2)</f>
        <v>Russia</v>
      </c>
      <c r="J2334" t="str">
        <f>VLOOKUP(I2334,CountryGeoLoc[],3)</f>
        <v>61.52401</v>
      </c>
      <c r="K2334" t="str">
        <f>VLOOKUP(I2334,CountryGeoLoc[],4)</f>
        <v>105.318756</v>
      </c>
    </row>
    <row r="2335" spans="1:11" x14ac:dyDescent="0.3">
      <c r="A2335" t="s">
        <v>7147</v>
      </c>
      <c r="B2335" t="s">
        <v>8</v>
      </c>
      <c r="C2335" t="s">
        <v>9</v>
      </c>
      <c r="D2335" t="s">
        <v>1670</v>
      </c>
      <c r="E2335" t="s">
        <v>7148</v>
      </c>
      <c r="F2335" t="s">
        <v>7149</v>
      </c>
      <c r="G2335" s="2" t="str">
        <f t="shared" si="36"/>
        <v>1979</v>
      </c>
      <c r="H2335" t="s">
        <v>1882</v>
      </c>
      <c r="I2335" t="str">
        <f>VLOOKUP(RawData!H2335,PadCountry[],2)</f>
        <v>Russia</v>
      </c>
      <c r="J2335" t="str">
        <f>VLOOKUP(I2335,CountryGeoLoc[],3)</f>
        <v>61.52401</v>
      </c>
      <c r="K2335" t="str">
        <f>VLOOKUP(I2335,CountryGeoLoc[],4)</f>
        <v>105.318756</v>
      </c>
    </row>
    <row r="2336" spans="1:11" x14ac:dyDescent="0.3">
      <c r="A2336" t="s">
        <v>7150</v>
      </c>
      <c r="B2336" t="s">
        <v>8</v>
      </c>
      <c r="C2336" t="s">
        <v>9</v>
      </c>
      <c r="D2336" t="s">
        <v>4695</v>
      </c>
      <c r="E2336" t="s">
        <v>7151</v>
      </c>
      <c r="F2336" t="s">
        <v>7152</v>
      </c>
      <c r="G2336" s="2" t="str">
        <f t="shared" si="36"/>
        <v>1979</v>
      </c>
      <c r="H2336" t="s">
        <v>3892</v>
      </c>
      <c r="I2336" t="str">
        <f>VLOOKUP(RawData!H2336,PadCountry[],2)</f>
        <v>Russia</v>
      </c>
      <c r="J2336" t="str">
        <f>VLOOKUP(I2336,CountryGeoLoc[],3)</f>
        <v>61.52401</v>
      </c>
      <c r="K2336" t="str">
        <f>VLOOKUP(I2336,CountryGeoLoc[],4)</f>
        <v>105.318756</v>
      </c>
    </row>
    <row r="2337" spans="1:11" x14ac:dyDescent="0.3">
      <c r="A2337" t="s">
        <v>7153</v>
      </c>
      <c r="B2337" t="s">
        <v>8</v>
      </c>
      <c r="C2337" t="s">
        <v>9</v>
      </c>
      <c r="D2337" t="s">
        <v>1243</v>
      </c>
      <c r="E2337" t="s">
        <v>7154</v>
      </c>
      <c r="F2337" t="s">
        <v>7155</v>
      </c>
      <c r="G2337" s="2" t="str">
        <f t="shared" si="36"/>
        <v>1979</v>
      </c>
      <c r="H2337" t="s">
        <v>3442</v>
      </c>
      <c r="I2337" t="str">
        <f>VLOOKUP(RawData!H2337,PadCountry[],2)</f>
        <v>Russia</v>
      </c>
      <c r="J2337" t="str">
        <f>VLOOKUP(I2337,CountryGeoLoc[],3)</f>
        <v>61.52401</v>
      </c>
      <c r="K2337" t="str">
        <f>VLOOKUP(I2337,CountryGeoLoc[],4)</f>
        <v>105.318756</v>
      </c>
    </row>
    <row r="2338" spans="1:11" x14ac:dyDescent="0.3">
      <c r="A2338" t="s">
        <v>7156</v>
      </c>
      <c r="B2338" t="s">
        <v>8</v>
      </c>
      <c r="C2338" t="s">
        <v>100</v>
      </c>
      <c r="D2338" t="s">
        <v>7157</v>
      </c>
      <c r="E2338" t="s">
        <v>7158</v>
      </c>
      <c r="F2338" t="s">
        <v>7159</v>
      </c>
      <c r="G2338" s="2" t="str">
        <f t="shared" si="36"/>
        <v>1979</v>
      </c>
      <c r="H2338" t="s">
        <v>573</v>
      </c>
      <c r="I2338" t="str">
        <f>VLOOKUP(RawData!H2338,PadCountry[],2)</f>
        <v>United States</v>
      </c>
      <c r="J2338" t="str">
        <f>VLOOKUP(I2338,CountryGeoLoc[],3)</f>
        <v>37.09024</v>
      </c>
      <c r="K2338" t="str">
        <f>VLOOKUP(I2338,CountryGeoLoc[],4)</f>
        <v>-95.712891</v>
      </c>
    </row>
    <row r="2339" spans="1:11" x14ac:dyDescent="0.3">
      <c r="A2339" t="s">
        <v>7160</v>
      </c>
      <c r="B2339" t="s">
        <v>8</v>
      </c>
      <c r="C2339" t="s">
        <v>9</v>
      </c>
      <c r="D2339" t="s">
        <v>1243</v>
      </c>
      <c r="E2339" t="s">
        <v>7161</v>
      </c>
      <c r="F2339" t="s">
        <v>7162</v>
      </c>
      <c r="G2339" s="2" t="str">
        <f t="shared" si="36"/>
        <v>1979</v>
      </c>
      <c r="H2339" t="s">
        <v>3442</v>
      </c>
      <c r="I2339" t="str">
        <f>VLOOKUP(RawData!H2339,PadCountry[],2)</f>
        <v>Russia</v>
      </c>
      <c r="J2339" t="str">
        <f>VLOOKUP(I2339,CountryGeoLoc[],3)</f>
        <v>61.52401</v>
      </c>
      <c r="K2339" t="str">
        <f>VLOOKUP(I2339,CountryGeoLoc[],4)</f>
        <v>105.318756</v>
      </c>
    </row>
    <row r="2340" spans="1:11" x14ac:dyDescent="0.3">
      <c r="A2340" t="s">
        <v>7163</v>
      </c>
      <c r="B2340" t="s">
        <v>8</v>
      </c>
      <c r="C2340" t="s">
        <v>9</v>
      </c>
      <c r="D2340" t="s">
        <v>2391</v>
      </c>
      <c r="E2340" t="s">
        <v>7164</v>
      </c>
      <c r="F2340" t="s">
        <v>7165</v>
      </c>
      <c r="G2340" s="2" t="str">
        <f t="shared" si="36"/>
        <v>1979</v>
      </c>
      <c r="H2340" t="s">
        <v>2394</v>
      </c>
      <c r="I2340" t="str">
        <f>VLOOKUP(RawData!H2340,PadCountry[],2)</f>
        <v>Russia</v>
      </c>
      <c r="J2340" t="str">
        <f>VLOOKUP(I2340,CountryGeoLoc[],3)</f>
        <v>61.52401</v>
      </c>
      <c r="K2340" t="str">
        <f>VLOOKUP(I2340,CountryGeoLoc[],4)</f>
        <v>105.318756</v>
      </c>
    </row>
    <row r="2341" spans="1:11" x14ac:dyDescent="0.3">
      <c r="A2341" t="s">
        <v>7166</v>
      </c>
      <c r="B2341" t="s">
        <v>8</v>
      </c>
      <c r="C2341" t="s">
        <v>9</v>
      </c>
      <c r="D2341" t="s">
        <v>4695</v>
      </c>
      <c r="E2341" t="s">
        <v>7167</v>
      </c>
      <c r="F2341" t="s">
        <v>7168</v>
      </c>
      <c r="G2341" s="2" t="str">
        <f t="shared" si="36"/>
        <v>1979</v>
      </c>
      <c r="H2341" t="s">
        <v>3892</v>
      </c>
      <c r="I2341" t="str">
        <f>VLOOKUP(RawData!H2341,PadCountry[],2)</f>
        <v>Russia</v>
      </c>
      <c r="J2341" t="str">
        <f>VLOOKUP(I2341,CountryGeoLoc[],3)</f>
        <v>61.52401</v>
      </c>
      <c r="K2341" t="str">
        <f>VLOOKUP(I2341,CountryGeoLoc[],4)</f>
        <v>105.318756</v>
      </c>
    </row>
    <row r="2342" spans="1:11" x14ac:dyDescent="0.3">
      <c r="A2342" t="s">
        <v>7169</v>
      </c>
      <c r="B2342" t="s">
        <v>8</v>
      </c>
      <c r="C2342" t="s">
        <v>117</v>
      </c>
      <c r="D2342" t="s">
        <v>1552</v>
      </c>
      <c r="E2342" t="s">
        <v>7170</v>
      </c>
      <c r="F2342" t="s">
        <v>7171</v>
      </c>
      <c r="G2342" s="2" t="str">
        <f t="shared" si="36"/>
        <v>1979</v>
      </c>
      <c r="H2342" t="s">
        <v>1555</v>
      </c>
      <c r="I2342" t="str">
        <f>VLOOKUP(RawData!H2342,PadCountry[],2)</f>
        <v>United States</v>
      </c>
      <c r="J2342" t="str">
        <f>VLOOKUP(I2342,CountryGeoLoc[],3)</f>
        <v>37.09024</v>
      </c>
      <c r="K2342" t="str">
        <f>VLOOKUP(I2342,CountryGeoLoc[],4)</f>
        <v>-95.712891</v>
      </c>
    </row>
    <row r="2343" spans="1:11" x14ac:dyDescent="0.3">
      <c r="A2343" t="s">
        <v>7172</v>
      </c>
      <c r="B2343" t="s">
        <v>8</v>
      </c>
      <c r="C2343" t="s">
        <v>9</v>
      </c>
      <c r="D2343" t="s">
        <v>1243</v>
      </c>
      <c r="E2343" t="s">
        <v>7173</v>
      </c>
      <c r="F2343" t="s">
        <v>7174</v>
      </c>
      <c r="G2343" s="2" t="str">
        <f t="shared" si="36"/>
        <v>1979</v>
      </c>
      <c r="H2343" t="s">
        <v>3442</v>
      </c>
      <c r="I2343" t="str">
        <f>VLOOKUP(RawData!H2343,PadCountry[],2)</f>
        <v>Russia</v>
      </c>
      <c r="J2343" t="str">
        <f>VLOOKUP(I2343,CountryGeoLoc[],3)</f>
        <v>61.52401</v>
      </c>
      <c r="K2343" t="str">
        <f>VLOOKUP(I2343,CountryGeoLoc[],4)</f>
        <v>105.318756</v>
      </c>
    </row>
    <row r="2344" spans="1:11" x14ac:dyDescent="0.3">
      <c r="A2344" t="s">
        <v>7175</v>
      </c>
      <c r="B2344" t="s">
        <v>8</v>
      </c>
      <c r="C2344" t="s">
        <v>9</v>
      </c>
      <c r="D2344" t="s">
        <v>2391</v>
      </c>
      <c r="E2344" t="s">
        <v>7176</v>
      </c>
      <c r="F2344" t="s">
        <v>7177</v>
      </c>
      <c r="G2344" s="2" t="str">
        <f t="shared" si="36"/>
        <v>1979</v>
      </c>
      <c r="H2344" t="s">
        <v>2394</v>
      </c>
      <c r="I2344" t="str">
        <f>VLOOKUP(RawData!H2344,PadCountry[],2)</f>
        <v>Russia</v>
      </c>
      <c r="J2344" t="str">
        <f>VLOOKUP(I2344,CountryGeoLoc[],3)</f>
        <v>61.52401</v>
      </c>
      <c r="K2344" t="str">
        <f>VLOOKUP(I2344,CountryGeoLoc[],4)</f>
        <v>105.318756</v>
      </c>
    </row>
    <row r="2345" spans="1:11" x14ac:dyDescent="0.3">
      <c r="A2345" t="s">
        <v>7178</v>
      </c>
      <c r="B2345" t="s">
        <v>8</v>
      </c>
      <c r="C2345" t="s">
        <v>117</v>
      </c>
      <c r="D2345" t="s">
        <v>5677</v>
      </c>
      <c r="E2345" t="s">
        <v>7179</v>
      </c>
      <c r="F2345" t="s">
        <v>7180</v>
      </c>
      <c r="G2345" s="2" t="str">
        <f t="shared" si="36"/>
        <v>1979</v>
      </c>
      <c r="H2345" t="s">
        <v>63</v>
      </c>
      <c r="I2345" t="str">
        <f>VLOOKUP(RawData!H2345,PadCountry[],2)</f>
        <v>United States</v>
      </c>
      <c r="J2345" t="str">
        <f>VLOOKUP(I2345,CountryGeoLoc[],3)</f>
        <v>37.09024</v>
      </c>
      <c r="K2345" t="str">
        <f>VLOOKUP(I2345,CountryGeoLoc[],4)</f>
        <v>-95.712891</v>
      </c>
    </row>
    <row r="2346" spans="1:11" x14ac:dyDescent="0.3">
      <c r="A2346" t="s">
        <v>7181</v>
      </c>
      <c r="B2346" t="s">
        <v>8</v>
      </c>
      <c r="C2346" t="s">
        <v>9</v>
      </c>
      <c r="D2346" t="s">
        <v>4695</v>
      </c>
      <c r="E2346" t="s">
        <v>7182</v>
      </c>
      <c r="F2346" t="s">
        <v>7183</v>
      </c>
      <c r="G2346" s="2" t="str">
        <f t="shared" si="36"/>
        <v>1979</v>
      </c>
      <c r="H2346" t="s">
        <v>3892</v>
      </c>
      <c r="I2346" t="str">
        <f>VLOOKUP(RawData!H2346,PadCountry[],2)</f>
        <v>Russia</v>
      </c>
      <c r="J2346" t="str">
        <f>VLOOKUP(I2346,CountryGeoLoc[],3)</f>
        <v>61.52401</v>
      </c>
      <c r="K2346" t="str">
        <f>VLOOKUP(I2346,CountryGeoLoc[],4)</f>
        <v>105.318756</v>
      </c>
    </row>
    <row r="2347" spans="1:11" x14ac:dyDescent="0.3">
      <c r="A2347" t="s">
        <v>7184</v>
      </c>
      <c r="B2347" t="s">
        <v>8</v>
      </c>
      <c r="C2347" t="s">
        <v>9</v>
      </c>
      <c r="D2347" t="s">
        <v>4695</v>
      </c>
      <c r="E2347" t="s">
        <v>7185</v>
      </c>
      <c r="F2347" t="s">
        <v>7186</v>
      </c>
      <c r="G2347" s="2" t="str">
        <f t="shared" si="36"/>
        <v>1979</v>
      </c>
      <c r="H2347" t="s">
        <v>987</v>
      </c>
      <c r="I2347" t="str">
        <f>VLOOKUP(RawData!H2347,PadCountry[],2)</f>
        <v>Kazakhstan</v>
      </c>
      <c r="J2347" t="str">
        <f>VLOOKUP(I2347,CountryGeoLoc[],3)</f>
        <v>48.019573</v>
      </c>
      <c r="K2347" t="str">
        <f>VLOOKUP(I2347,CountryGeoLoc[],4)</f>
        <v>66.923684</v>
      </c>
    </row>
    <row r="2348" spans="1:11" x14ac:dyDescent="0.3">
      <c r="A2348" t="s">
        <v>7187</v>
      </c>
      <c r="B2348" t="s">
        <v>8</v>
      </c>
      <c r="C2348" t="s">
        <v>7188</v>
      </c>
      <c r="D2348" t="s">
        <v>7189</v>
      </c>
      <c r="E2348" t="s">
        <v>7190</v>
      </c>
      <c r="F2348" t="s">
        <v>7191</v>
      </c>
      <c r="G2348" s="2" t="str">
        <f t="shared" si="36"/>
        <v>1979</v>
      </c>
      <c r="H2348" t="s">
        <v>4173</v>
      </c>
      <c r="I2348" t="str">
        <f>VLOOKUP(RawData!H2348,PadCountry[],2)</f>
        <v>French Guiana</v>
      </c>
      <c r="J2348" t="str">
        <f>VLOOKUP(I2348,CountryGeoLoc[],3)</f>
        <v>3.933889</v>
      </c>
      <c r="K2348" t="str">
        <f>VLOOKUP(I2348,CountryGeoLoc[],4)</f>
        <v>-53.125782</v>
      </c>
    </row>
    <row r="2349" spans="1:11" x14ac:dyDescent="0.3">
      <c r="A2349" t="s">
        <v>7192</v>
      </c>
      <c r="B2349" t="s">
        <v>8</v>
      </c>
      <c r="C2349" t="s">
        <v>9</v>
      </c>
      <c r="D2349" t="s">
        <v>5012</v>
      </c>
      <c r="E2349" t="s">
        <v>7193</v>
      </c>
      <c r="F2349" t="s">
        <v>7194</v>
      </c>
      <c r="G2349" s="2" t="str">
        <f t="shared" si="36"/>
        <v>1979</v>
      </c>
      <c r="H2349" t="s">
        <v>6322</v>
      </c>
      <c r="I2349" t="str">
        <f>VLOOKUP(RawData!H2349,PadCountry[],2)</f>
        <v>Kazakhstan</v>
      </c>
      <c r="J2349" t="str">
        <f>VLOOKUP(I2349,CountryGeoLoc[],3)</f>
        <v>48.019573</v>
      </c>
      <c r="K2349" t="str">
        <f>VLOOKUP(I2349,CountryGeoLoc[],4)</f>
        <v>66.923684</v>
      </c>
    </row>
    <row r="2350" spans="1:11" x14ac:dyDescent="0.3">
      <c r="A2350" t="s">
        <v>7195</v>
      </c>
      <c r="B2350" t="s">
        <v>8</v>
      </c>
      <c r="C2350" t="s">
        <v>9</v>
      </c>
      <c r="D2350" t="s">
        <v>4695</v>
      </c>
      <c r="E2350" t="s">
        <v>7196</v>
      </c>
      <c r="F2350" t="s">
        <v>7197</v>
      </c>
      <c r="G2350" s="2" t="str">
        <f t="shared" si="36"/>
        <v>1979</v>
      </c>
      <c r="H2350" t="s">
        <v>3892</v>
      </c>
      <c r="I2350" t="str">
        <f>VLOOKUP(RawData!H2350,PadCountry[],2)</f>
        <v>Russia</v>
      </c>
      <c r="J2350" t="str">
        <f>VLOOKUP(I2350,CountryGeoLoc[],3)</f>
        <v>61.52401</v>
      </c>
      <c r="K2350" t="str">
        <f>VLOOKUP(I2350,CountryGeoLoc[],4)</f>
        <v>105.318756</v>
      </c>
    </row>
    <row r="2351" spans="1:11" x14ac:dyDescent="0.3">
      <c r="A2351" t="s">
        <v>7198</v>
      </c>
      <c r="B2351" t="s">
        <v>8</v>
      </c>
      <c r="C2351" t="s">
        <v>9</v>
      </c>
      <c r="D2351" t="s">
        <v>4695</v>
      </c>
      <c r="E2351" t="s">
        <v>7199</v>
      </c>
      <c r="F2351" t="s">
        <v>7200</v>
      </c>
      <c r="G2351" s="2" t="str">
        <f t="shared" si="36"/>
        <v>1980</v>
      </c>
      <c r="H2351" t="s">
        <v>3892</v>
      </c>
      <c r="I2351" t="str">
        <f>VLOOKUP(RawData!H2351,PadCountry[],2)</f>
        <v>Russia</v>
      </c>
      <c r="J2351" t="str">
        <f>VLOOKUP(I2351,CountryGeoLoc[],3)</f>
        <v>61.52401</v>
      </c>
      <c r="K2351" t="str">
        <f>VLOOKUP(I2351,CountryGeoLoc[],4)</f>
        <v>105.318756</v>
      </c>
    </row>
    <row r="2352" spans="1:11" x14ac:dyDescent="0.3">
      <c r="A2352" t="s">
        <v>7201</v>
      </c>
      <c r="B2352" t="s">
        <v>8</v>
      </c>
      <c r="C2352" t="s">
        <v>9</v>
      </c>
      <c r="D2352" t="s">
        <v>1670</v>
      </c>
      <c r="E2352" t="s">
        <v>7202</v>
      </c>
      <c r="F2352" t="s">
        <v>7203</v>
      </c>
      <c r="G2352" s="2" t="str">
        <f t="shared" si="36"/>
        <v>1980</v>
      </c>
      <c r="H2352" t="s">
        <v>1882</v>
      </c>
      <c r="I2352" t="str">
        <f>VLOOKUP(RawData!H2352,PadCountry[],2)</f>
        <v>Russia</v>
      </c>
      <c r="J2352" t="str">
        <f>VLOOKUP(I2352,CountryGeoLoc[],3)</f>
        <v>61.52401</v>
      </c>
      <c r="K2352" t="str">
        <f>VLOOKUP(I2352,CountryGeoLoc[],4)</f>
        <v>105.318756</v>
      </c>
    </row>
    <row r="2353" spans="1:11" x14ac:dyDescent="0.3">
      <c r="A2353" t="s">
        <v>7204</v>
      </c>
      <c r="B2353" t="s">
        <v>8</v>
      </c>
      <c r="C2353" t="s">
        <v>9</v>
      </c>
      <c r="D2353" t="s">
        <v>2391</v>
      </c>
      <c r="E2353" t="s">
        <v>7205</v>
      </c>
      <c r="F2353" t="s">
        <v>7206</v>
      </c>
      <c r="G2353" s="2" t="str">
        <f t="shared" si="36"/>
        <v>1980</v>
      </c>
      <c r="H2353" t="s">
        <v>2394</v>
      </c>
      <c r="I2353" t="str">
        <f>VLOOKUP(RawData!H2353,PadCountry[],2)</f>
        <v>Russia</v>
      </c>
      <c r="J2353" t="str">
        <f>VLOOKUP(I2353,CountryGeoLoc[],3)</f>
        <v>61.52401</v>
      </c>
      <c r="K2353" t="str">
        <f>VLOOKUP(I2353,CountryGeoLoc[],4)</f>
        <v>105.318756</v>
      </c>
    </row>
    <row r="2354" spans="1:11" x14ac:dyDescent="0.3">
      <c r="A2354" t="s">
        <v>7207</v>
      </c>
      <c r="B2354" t="s">
        <v>8</v>
      </c>
      <c r="C2354" t="s">
        <v>117</v>
      </c>
      <c r="D2354" t="s">
        <v>4658</v>
      </c>
      <c r="E2354" t="s">
        <v>7208</v>
      </c>
      <c r="F2354" t="s">
        <v>7209</v>
      </c>
      <c r="G2354" s="2" t="str">
        <f t="shared" si="36"/>
        <v>1980</v>
      </c>
      <c r="H2354" t="s">
        <v>1006</v>
      </c>
      <c r="I2354" t="str">
        <f>VLOOKUP(RawData!H2354,PadCountry[],2)</f>
        <v>United States</v>
      </c>
      <c r="J2354" t="str">
        <f>VLOOKUP(I2354,CountryGeoLoc[],3)</f>
        <v>37.09024</v>
      </c>
      <c r="K2354" t="str">
        <f>VLOOKUP(I2354,CountryGeoLoc[],4)</f>
        <v>-95.712891</v>
      </c>
    </row>
    <row r="2355" spans="1:11" x14ac:dyDescent="0.3">
      <c r="A2355" t="s">
        <v>7210</v>
      </c>
      <c r="B2355" t="s">
        <v>8</v>
      </c>
      <c r="C2355" t="s">
        <v>9</v>
      </c>
      <c r="D2355" t="s">
        <v>6270</v>
      </c>
      <c r="E2355" t="s">
        <v>7211</v>
      </c>
      <c r="F2355" t="s">
        <v>7212</v>
      </c>
      <c r="G2355" s="2" t="str">
        <f t="shared" si="36"/>
        <v>1980</v>
      </c>
      <c r="H2355" t="s">
        <v>7213</v>
      </c>
      <c r="I2355" t="str">
        <f>VLOOKUP(RawData!H2355,PadCountry[],2)</f>
        <v>Russia</v>
      </c>
      <c r="J2355" t="str">
        <f>VLOOKUP(I2355,CountryGeoLoc[],3)</f>
        <v>61.52401</v>
      </c>
      <c r="K2355" t="str">
        <f>VLOOKUP(I2355,CountryGeoLoc[],4)</f>
        <v>105.318756</v>
      </c>
    </row>
    <row r="2356" spans="1:11" x14ac:dyDescent="0.3">
      <c r="A2356" t="s">
        <v>7214</v>
      </c>
      <c r="B2356" t="s">
        <v>8</v>
      </c>
      <c r="C2356" t="s">
        <v>9</v>
      </c>
      <c r="D2356" t="s">
        <v>4695</v>
      </c>
      <c r="E2356" t="s">
        <v>7215</v>
      </c>
      <c r="F2356" t="s">
        <v>7216</v>
      </c>
      <c r="G2356" s="2" t="str">
        <f t="shared" si="36"/>
        <v>1980</v>
      </c>
      <c r="H2356" t="s">
        <v>3892</v>
      </c>
      <c r="I2356" t="str">
        <f>VLOOKUP(RawData!H2356,PadCountry[],2)</f>
        <v>Russia</v>
      </c>
      <c r="J2356" t="str">
        <f>VLOOKUP(I2356,CountryGeoLoc[],3)</f>
        <v>61.52401</v>
      </c>
      <c r="K2356" t="str">
        <f>VLOOKUP(I2356,CountryGeoLoc[],4)</f>
        <v>105.318756</v>
      </c>
    </row>
    <row r="2357" spans="1:11" x14ac:dyDescent="0.3">
      <c r="A2357" t="s">
        <v>7217</v>
      </c>
      <c r="B2357" t="s">
        <v>8</v>
      </c>
      <c r="C2357" t="s">
        <v>9</v>
      </c>
      <c r="D2357" t="s">
        <v>2391</v>
      </c>
      <c r="E2357" t="s">
        <v>7218</v>
      </c>
      <c r="F2357" t="s">
        <v>7219</v>
      </c>
      <c r="G2357" s="2" t="str">
        <f t="shared" si="36"/>
        <v>1980</v>
      </c>
      <c r="H2357" t="s">
        <v>2394</v>
      </c>
      <c r="I2357" t="str">
        <f>VLOOKUP(RawData!H2357,PadCountry[],2)</f>
        <v>Russia</v>
      </c>
      <c r="J2357" t="str">
        <f>VLOOKUP(I2357,CountryGeoLoc[],3)</f>
        <v>61.52401</v>
      </c>
      <c r="K2357" t="str">
        <f>VLOOKUP(I2357,CountryGeoLoc[],4)</f>
        <v>105.318756</v>
      </c>
    </row>
    <row r="2358" spans="1:11" x14ac:dyDescent="0.3">
      <c r="A2358" t="s">
        <v>7220</v>
      </c>
      <c r="B2358" t="s">
        <v>8</v>
      </c>
      <c r="C2358" t="s">
        <v>9</v>
      </c>
      <c r="D2358" t="s">
        <v>1243</v>
      </c>
      <c r="E2358" t="s">
        <v>7221</v>
      </c>
      <c r="F2358" t="s">
        <v>7222</v>
      </c>
      <c r="G2358" s="2" t="str">
        <f t="shared" si="36"/>
        <v>1980</v>
      </c>
      <c r="H2358" t="s">
        <v>3442</v>
      </c>
      <c r="I2358" t="str">
        <f>VLOOKUP(RawData!H2358,PadCountry[],2)</f>
        <v>Russia</v>
      </c>
      <c r="J2358" t="str">
        <f>VLOOKUP(I2358,CountryGeoLoc[],3)</f>
        <v>61.52401</v>
      </c>
      <c r="K2358" t="str">
        <f>VLOOKUP(I2358,CountryGeoLoc[],4)</f>
        <v>105.318756</v>
      </c>
    </row>
    <row r="2359" spans="1:11" x14ac:dyDescent="0.3">
      <c r="A2359" t="s">
        <v>7223</v>
      </c>
      <c r="B2359" t="s">
        <v>8</v>
      </c>
      <c r="C2359" t="s">
        <v>9</v>
      </c>
      <c r="D2359" t="s">
        <v>4695</v>
      </c>
      <c r="E2359" t="s">
        <v>7224</v>
      </c>
      <c r="F2359" t="s">
        <v>7225</v>
      </c>
      <c r="G2359" s="2" t="str">
        <f t="shared" si="36"/>
        <v>1980</v>
      </c>
      <c r="H2359" t="s">
        <v>3442</v>
      </c>
      <c r="I2359" t="str">
        <f>VLOOKUP(RawData!H2359,PadCountry[],2)</f>
        <v>Russia</v>
      </c>
      <c r="J2359" t="str">
        <f>VLOOKUP(I2359,CountryGeoLoc[],3)</f>
        <v>61.52401</v>
      </c>
      <c r="K2359" t="str">
        <f>VLOOKUP(I2359,CountryGeoLoc[],4)</f>
        <v>105.318756</v>
      </c>
    </row>
    <row r="2360" spans="1:11" x14ac:dyDescent="0.3">
      <c r="A2360" t="s">
        <v>7226</v>
      </c>
      <c r="B2360" t="s">
        <v>8</v>
      </c>
      <c r="C2360" t="s">
        <v>117</v>
      </c>
      <c r="D2360" t="s">
        <v>4028</v>
      </c>
      <c r="E2360" t="s">
        <v>7227</v>
      </c>
      <c r="F2360" t="s">
        <v>7228</v>
      </c>
      <c r="G2360" s="2" t="str">
        <f t="shared" si="36"/>
        <v>1980</v>
      </c>
      <c r="H2360" t="s">
        <v>1213</v>
      </c>
      <c r="I2360" t="str">
        <f>VLOOKUP(RawData!H2360,PadCountry[],2)</f>
        <v>United States</v>
      </c>
      <c r="J2360" t="str">
        <f>VLOOKUP(I2360,CountryGeoLoc[],3)</f>
        <v>37.09024</v>
      </c>
      <c r="K2360" t="str">
        <f>VLOOKUP(I2360,CountryGeoLoc[],4)</f>
        <v>-95.712891</v>
      </c>
    </row>
    <row r="2361" spans="1:11" x14ac:dyDescent="0.3">
      <c r="A2361" t="s">
        <v>7229</v>
      </c>
      <c r="B2361" t="s">
        <v>8</v>
      </c>
      <c r="C2361" t="s">
        <v>117</v>
      </c>
      <c r="D2361" t="s">
        <v>6263</v>
      </c>
      <c r="E2361" t="s">
        <v>7230</v>
      </c>
      <c r="F2361" t="s">
        <v>7231</v>
      </c>
      <c r="G2361" s="2" t="str">
        <f t="shared" si="36"/>
        <v>1980</v>
      </c>
      <c r="H2361" t="s">
        <v>433</v>
      </c>
      <c r="I2361" t="str">
        <f>VLOOKUP(RawData!H2361,PadCountry[],2)</f>
        <v>United States</v>
      </c>
      <c r="J2361" t="str">
        <f>VLOOKUP(I2361,CountryGeoLoc[],3)</f>
        <v>37.09024</v>
      </c>
      <c r="K2361" t="str">
        <f>VLOOKUP(I2361,CountryGeoLoc[],4)</f>
        <v>-95.712891</v>
      </c>
    </row>
    <row r="2362" spans="1:11" x14ac:dyDescent="0.3">
      <c r="A2362" t="s">
        <v>7232</v>
      </c>
      <c r="B2362" t="s">
        <v>8</v>
      </c>
      <c r="C2362" t="s">
        <v>9</v>
      </c>
      <c r="D2362" t="s">
        <v>2391</v>
      </c>
      <c r="E2362" t="s">
        <v>7233</v>
      </c>
      <c r="F2362" t="s">
        <v>7234</v>
      </c>
      <c r="G2362" s="2" t="str">
        <f t="shared" si="36"/>
        <v>1980</v>
      </c>
      <c r="H2362" t="s">
        <v>2394</v>
      </c>
      <c r="I2362" t="str">
        <f>VLOOKUP(RawData!H2362,PadCountry[],2)</f>
        <v>Russia</v>
      </c>
      <c r="J2362" t="str">
        <f>VLOOKUP(I2362,CountryGeoLoc[],3)</f>
        <v>61.52401</v>
      </c>
      <c r="K2362" t="str">
        <f>VLOOKUP(I2362,CountryGeoLoc[],4)</f>
        <v>105.318756</v>
      </c>
    </row>
    <row r="2363" spans="1:11" x14ac:dyDescent="0.3">
      <c r="A2363" t="s">
        <v>7235</v>
      </c>
      <c r="B2363" t="s">
        <v>18</v>
      </c>
      <c r="C2363" t="s">
        <v>9</v>
      </c>
      <c r="D2363" t="s">
        <v>1670</v>
      </c>
      <c r="E2363" t="s">
        <v>7236</v>
      </c>
      <c r="F2363" t="s">
        <v>7237</v>
      </c>
      <c r="G2363" s="2" t="str">
        <f t="shared" si="36"/>
        <v>1980</v>
      </c>
      <c r="H2363" t="s">
        <v>3442</v>
      </c>
      <c r="I2363" t="str">
        <f>VLOOKUP(RawData!H2363,PadCountry[],2)</f>
        <v>Russia</v>
      </c>
      <c r="J2363" t="str">
        <f>VLOOKUP(I2363,CountryGeoLoc[],3)</f>
        <v>61.52401</v>
      </c>
      <c r="K2363" t="str">
        <f>VLOOKUP(I2363,CountryGeoLoc[],4)</f>
        <v>105.318756</v>
      </c>
    </row>
    <row r="2364" spans="1:11" x14ac:dyDescent="0.3">
      <c r="A2364" t="s">
        <v>7238</v>
      </c>
      <c r="B2364" t="s">
        <v>8</v>
      </c>
      <c r="C2364" t="s">
        <v>117</v>
      </c>
      <c r="D2364" t="s">
        <v>7239</v>
      </c>
      <c r="E2364" t="s">
        <v>7240</v>
      </c>
      <c r="F2364" t="s">
        <v>7241</v>
      </c>
      <c r="G2364" s="2" t="str">
        <f t="shared" si="36"/>
        <v>1980</v>
      </c>
      <c r="H2364" t="s">
        <v>63</v>
      </c>
      <c r="I2364" t="str">
        <f>VLOOKUP(RawData!H2364,PadCountry[],2)</f>
        <v>United States</v>
      </c>
      <c r="J2364" t="str">
        <f>VLOOKUP(I2364,CountryGeoLoc[],3)</f>
        <v>37.09024</v>
      </c>
      <c r="K2364" t="str">
        <f>VLOOKUP(I2364,CountryGeoLoc[],4)</f>
        <v>-95.712891</v>
      </c>
    </row>
    <row r="2365" spans="1:11" x14ac:dyDescent="0.3">
      <c r="A2365" t="s">
        <v>7242</v>
      </c>
      <c r="B2365" t="s">
        <v>8</v>
      </c>
      <c r="C2365" t="s">
        <v>2118</v>
      </c>
      <c r="D2365" t="s">
        <v>7243</v>
      </c>
      <c r="E2365" t="s">
        <v>7244</v>
      </c>
      <c r="F2365" t="s">
        <v>7245</v>
      </c>
      <c r="G2365" s="2" t="str">
        <f t="shared" si="36"/>
        <v>1980</v>
      </c>
      <c r="H2365" t="s">
        <v>3722</v>
      </c>
      <c r="I2365" t="str">
        <f>VLOOKUP(RawData!H2365,PadCountry[],2)</f>
        <v>Japan</v>
      </c>
      <c r="J2365" t="str">
        <f>VLOOKUP(I2365,CountryGeoLoc[],3)</f>
        <v>36.204824</v>
      </c>
      <c r="K2365" t="str">
        <f>VLOOKUP(I2365,CountryGeoLoc[],4)</f>
        <v>138.252924</v>
      </c>
    </row>
    <row r="2366" spans="1:11" x14ac:dyDescent="0.3">
      <c r="A2366" t="s">
        <v>7246</v>
      </c>
      <c r="B2366" t="s">
        <v>8</v>
      </c>
      <c r="C2366" t="s">
        <v>9</v>
      </c>
      <c r="D2366" t="s">
        <v>5012</v>
      </c>
      <c r="E2366" t="s">
        <v>7247</v>
      </c>
      <c r="F2366" t="s">
        <v>7248</v>
      </c>
      <c r="G2366" s="2" t="str">
        <f t="shared" si="36"/>
        <v>1980</v>
      </c>
      <c r="H2366" t="s">
        <v>7249</v>
      </c>
      <c r="I2366" t="str">
        <f>VLOOKUP(RawData!H2366,PadCountry[],2)</f>
        <v>Kazakhstan</v>
      </c>
      <c r="J2366" t="str">
        <f>VLOOKUP(I2366,CountryGeoLoc[],3)</f>
        <v>48.019573</v>
      </c>
      <c r="K2366" t="str">
        <f>VLOOKUP(I2366,CountryGeoLoc[],4)</f>
        <v>66.923684</v>
      </c>
    </row>
    <row r="2367" spans="1:11" x14ac:dyDescent="0.3">
      <c r="A2367" t="s">
        <v>7250</v>
      </c>
      <c r="B2367" t="s">
        <v>8</v>
      </c>
      <c r="C2367" t="s">
        <v>9</v>
      </c>
      <c r="D2367" t="s">
        <v>4695</v>
      </c>
      <c r="E2367" t="s">
        <v>7251</v>
      </c>
      <c r="F2367" t="s">
        <v>7252</v>
      </c>
      <c r="G2367" s="2" t="str">
        <f t="shared" si="36"/>
        <v>1980</v>
      </c>
      <c r="H2367" t="s">
        <v>3442</v>
      </c>
      <c r="I2367" t="str">
        <f>VLOOKUP(RawData!H2367,PadCountry[],2)</f>
        <v>Russia</v>
      </c>
      <c r="J2367" t="str">
        <f>VLOOKUP(I2367,CountryGeoLoc[],3)</f>
        <v>61.52401</v>
      </c>
      <c r="K2367" t="str">
        <f>VLOOKUP(I2367,CountryGeoLoc[],4)</f>
        <v>105.318756</v>
      </c>
    </row>
    <row r="2368" spans="1:11" x14ac:dyDescent="0.3">
      <c r="A2368" t="s">
        <v>7253</v>
      </c>
      <c r="B2368" t="s">
        <v>8</v>
      </c>
      <c r="C2368" t="s">
        <v>5564</v>
      </c>
      <c r="D2368" t="s">
        <v>5565</v>
      </c>
      <c r="E2368" t="s">
        <v>7254</v>
      </c>
      <c r="F2368" t="s">
        <v>7255</v>
      </c>
      <c r="G2368" s="2" t="str">
        <f t="shared" si="36"/>
        <v>1980</v>
      </c>
      <c r="H2368" t="s">
        <v>5568</v>
      </c>
      <c r="I2368" t="str">
        <f>VLOOKUP(RawData!H2368,PadCountry[],2)</f>
        <v>Japan</v>
      </c>
      <c r="J2368" t="str">
        <f>VLOOKUP(I2368,CountryGeoLoc[],3)</f>
        <v>36.204824</v>
      </c>
      <c r="K2368" t="str">
        <f>VLOOKUP(I2368,CountryGeoLoc[],4)</f>
        <v>138.252924</v>
      </c>
    </row>
    <row r="2369" spans="1:11" x14ac:dyDescent="0.3">
      <c r="A2369" t="s">
        <v>7256</v>
      </c>
      <c r="B2369" t="s">
        <v>8</v>
      </c>
      <c r="C2369" t="s">
        <v>117</v>
      </c>
      <c r="D2369" t="s">
        <v>5822</v>
      </c>
      <c r="E2369" t="s">
        <v>7257</v>
      </c>
      <c r="F2369" t="s">
        <v>7258</v>
      </c>
      <c r="G2369" s="2" t="str">
        <f t="shared" si="36"/>
        <v>1980</v>
      </c>
      <c r="H2369" t="s">
        <v>303</v>
      </c>
      <c r="I2369" t="str">
        <f>VLOOKUP(RawData!H2369,PadCountry[],2)</f>
        <v>United States</v>
      </c>
      <c r="J2369" t="str">
        <f>VLOOKUP(I2369,CountryGeoLoc[],3)</f>
        <v>37.09024</v>
      </c>
      <c r="K2369" t="str">
        <f>VLOOKUP(I2369,CountryGeoLoc[],4)</f>
        <v>-95.712891</v>
      </c>
    </row>
    <row r="2370" spans="1:11" x14ac:dyDescent="0.3">
      <c r="A2370" t="s">
        <v>7259</v>
      </c>
      <c r="B2370" t="s">
        <v>8</v>
      </c>
      <c r="C2370" t="s">
        <v>9</v>
      </c>
      <c r="D2370" t="s">
        <v>4695</v>
      </c>
      <c r="E2370" t="s">
        <v>7260</v>
      </c>
      <c r="F2370" t="s">
        <v>7261</v>
      </c>
      <c r="G2370" s="2" t="str">
        <f t="shared" si="36"/>
        <v>1980</v>
      </c>
      <c r="H2370" t="s">
        <v>3442</v>
      </c>
      <c r="I2370" t="str">
        <f>VLOOKUP(RawData!H2370,PadCountry[],2)</f>
        <v>Russia</v>
      </c>
      <c r="J2370" t="str">
        <f>VLOOKUP(I2370,CountryGeoLoc[],3)</f>
        <v>61.52401</v>
      </c>
      <c r="K2370" t="str">
        <f>VLOOKUP(I2370,CountryGeoLoc[],4)</f>
        <v>105.318756</v>
      </c>
    </row>
    <row r="2371" spans="1:11" x14ac:dyDescent="0.3">
      <c r="A2371" t="s">
        <v>7262</v>
      </c>
      <c r="B2371" t="s">
        <v>8</v>
      </c>
      <c r="C2371" t="s">
        <v>9</v>
      </c>
      <c r="D2371" t="s">
        <v>3313</v>
      </c>
      <c r="E2371" t="s">
        <v>7263</v>
      </c>
      <c r="F2371" t="s">
        <v>7264</v>
      </c>
      <c r="G2371" s="2" t="str">
        <f t="shared" ref="G2371:G2434" si="37">MID(F2371,7,4)</f>
        <v>1980</v>
      </c>
      <c r="H2371" t="s">
        <v>4676</v>
      </c>
      <c r="I2371" t="str">
        <f>VLOOKUP(RawData!H2371,PadCountry[],2)</f>
        <v>Kazakhstan</v>
      </c>
      <c r="J2371" t="str">
        <f>VLOOKUP(I2371,CountryGeoLoc[],3)</f>
        <v>48.019573</v>
      </c>
      <c r="K2371" t="str">
        <f>VLOOKUP(I2371,CountryGeoLoc[],4)</f>
        <v>66.923684</v>
      </c>
    </row>
    <row r="2372" spans="1:11" x14ac:dyDescent="0.3">
      <c r="A2372" t="s">
        <v>7265</v>
      </c>
      <c r="B2372" t="s">
        <v>8</v>
      </c>
      <c r="C2372" t="s">
        <v>9</v>
      </c>
      <c r="D2372" t="s">
        <v>2391</v>
      </c>
      <c r="E2372" t="s">
        <v>7266</v>
      </c>
      <c r="F2372" t="s">
        <v>7267</v>
      </c>
      <c r="G2372" s="2" t="str">
        <f t="shared" si="37"/>
        <v>1980</v>
      </c>
      <c r="H2372" t="s">
        <v>3399</v>
      </c>
      <c r="I2372" t="str">
        <f>VLOOKUP(RawData!H2372,PadCountry[],2)</f>
        <v>Russia</v>
      </c>
      <c r="J2372" t="str">
        <f>VLOOKUP(I2372,CountryGeoLoc[],3)</f>
        <v>61.52401</v>
      </c>
      <c r="K2372" t="str">
        <f>VLOOKUP(I2372,CountryGeoLoc[],4)</f>
        <v>105.318756</v>
      </c>
    </row>
    <row r="2373" spans="1:11" x14ac:dyDescent="0.3">
      <c r="A2373" t="s">
        <v>7268</v>
      </c>
      <c r="B2373" t="s">
        <v>8</v>
      </c>
      <c r="C2373" t="s">
        <v>9</v>
      </c>
      <c r="D2373" t="s">
        <v>2391</v>
      </c>
      <c r="E2373" t="s">
        <v>7269</v>
      </c>
      <c r="F2373" t="s">
        <v>7270</v>
      </c>
      <c r="G2373" s="2" t="str">
        <f t="shared" si="37"/>
        <v>1980</v>
      </c>
      <c r="H2373" t="s">
        <v>3399</v>
      </c>
      <c r="I2373" t="str">
        <f>VLOOKUP(RawData!H2373,PadCountry[],2)</f>
        <v>Russia</v>
      </c>
      <c r="J2373" t="str">
        <f>VLOOKUP(I2373,CountryGeoLoc[],3)</f>
        <v>61.52401</v>
      </c>
      <c r="K2373" t="str">
        <f>VLOOKUP(I2373,CountryGeoLoc[],4)</f>
        <v>105.318756</v>
      </c>
    </row>
    <row r="2374" spans="1:11" x14ac:dyDescent="0.3">
      <c r="A2374" t="s">
        <v>7271</v>
      </c>
      <c r="B2374" t="s">
        <v>8</v>
      </c>
      <c r="C2374" t="s">
        <v>9</v>
      </c>
      <c r="D2374" t="s">
        <v>4695</v>
      </c>
      <c r="E2374" t="s">
        <v>357</v>
      </c>
      <c r="F2374" t="s">
        <v>7272</v>
      </c>
      <c r="G2374" s="2" t="str">
        <f t="shared" si="37"/>
        <v>1980</v>
      </c>
      <c r="H2374" t="s">
        <v>987</v>
      </c>
      <c r="I2374" t="str">
        <f>VLOOKUP(RawData!H2374,PadCountry[],2)</f>
        <v>Kazakhstan</v>
      </c>
      <c r="J2374" t="str">
        <f>VLOOKUP(I2374,CountryGeoLoc[],3)</f>
        <v>48.019573</v>
      </c>
      <c r="K2374" t="str">
        <f>VLOOKUP(I2374,CountryGeoLoc[],4)</f>
        <v>66.923684</v>
      </c>
    </row>
    <row r="2375" spans="1:11" x14ac:dyDescent="0.3">
      <c r="A2375" t="s">
        <v>7273</v>
      </c>
      <c r="B2375" t="s">
        <v>8</v>
      </c>
      <c r="C2375" t="s">
        <v>9</v>
      </c>
      <c r="D2375" t="s">
        <v>4695</v>
      </c>
      <c r="E2375" t="s">
        <v>7274</v>
      </c>
      <c r="F2375" t="s">
        <v>7275</v>
      </c>
      <c r="G2375" s="2" t="str">
        <f t="shared" si="37"/>
        <v>1980</v>
      </c>
      <c r="H2375" t="s">
        <v>13</v>
      </c>
      <c r="I2375" t="str">
        <f>VLOOKUP(RawData!H2375,PadCountry[],2)</f>
        <v>Kazakhstan</v>
      </c>
      <c r="J2375" t="str">
        <f>VLOOKUP(I2375,CountryGeoLoc[],3)</f>
        <v>48.019573</v>
      </c>
      <c r="K2375" t="str">
        <f>VLOOKUP(I2375,CountryGeoLoc[],4)</f>
        <v>66.923684</v>
      </c>
    </row>
    <row r="2376" spans="1:11" x14ac:dyDescent="0.3">
      <c r="A2376" t="s">
        <v>7276</v>
      </c>
      <c r="B2376" t="s">
        <v>8</v>
      </c>
      <c r="C2376" t="s">
        <v>9</v>
      </c>
      <c r="D2376" t="s">
        <v>2391</v>
      </c>
      <c r="E2376" t="s">
        <v>7277</v>
      </c>
      <c r="F2376" t="s">
        <v>7278</v>
      </c>
      <c r="G2376" s="2" t="str">
        <f t="shared" si="37"/>
        <v>1980</v>
      </c>
      <c r="H2376" t="s">
        <v>2394</v>
      </c>
      <c r="I2376" t="str">
        <f>VLOOKUP(RawData!H2376,PadCountry[],2)</f>
        <v>Russia</v>
      </c>
      <c r="J2376" t="str">
        <f>VLOOKUP(I2376,CountryGeoLoc[],3)</f>
        <v>61.52401</v>
      </c>
      <c r="K2376" t="str">
        <f>VLOOKUP(I2376,CountryGeoLoc[],4)</f>
        <v>105.318756</v>
      </c>
    </row>
    <row r="2377" spans="1:11" x14ac:dyDescent="0.3">
      <c r="A2377" t="s">
        <v>7279</v>
      </c>
      <c r="B2377" t="s">
        <v>8</v>
      </c>
      <c r="C2377" t="s">
        <v>9</v>
      </c>
      <c r="D2377" t="s">
        <v>4695</v>
      </c>
      <c r="E2377" t="s">
        <v>7280</v>
      </c>
      <c r="F2377" t="s">
        <v>7281</v>
      </c>
      <c r="G2377" s="2" t="str">
        <f t="shared" si="37"/>
        <v>1980</v>
      </c>
      <c r="H2377" t="s">
        <v>13</v>
      </c>
      <c r="I2377" t="str">
        <f>VLOOKUP(RawData!H2377,PadCountry[],2)</f>
        <v>Kazakhstan</v>
      </c>
      <c r="J2377" t="str">
        <f>VLOOKUP(I2377,CountryGeoLoc[],3)</f>
        <v>48.019573</v>
      </c>
      <c r="K2377" t="str">
        <f>VLOOKUP(I2377,CountryGeoLoc[],4)</f>
        <v>66.923684</v>
      </c>
    </row>
    <row r="2378" spans="1:11" x14ac:dyDescent="0.3">
      <c r="A2378" t="s">
        <v>7282</v>
      </c>
      <c r="B2378" t="s">
        <v>8</v>
      </c>
      <c r="C2378" t="s">
        <v>9</v>
      </c>
      <c r="D2378" t="s">
        <v>1670</v>
      </c>
      <c r="E2378" t="s">
        <v>7283</v>
      </c>
      <c r="F2378" t="s">
        <v>7284</v>
      </c>
      <c r="G2378" s="2" t="str">
        <f t="shared" si="37"/>
        <v>1980</v>
      </c>
      <c r="H2378" t="s">
        <v>1882</v>
      </c>
      <c r="I2378" t="str">
        <f>VLOOKUP(RawData!H2378,PadCountry[],2)</f>
        <v>Russia</v>
      </c>
      <c r="J2378" t="str">
        <f>VLOOKUP(I2378,CountryGeoLoc[],3)</f>
        <v>61.52401</v>
      </c>
      <c r="K2378" t="str">
        <f>VLOOKUP(I2378,CountryGeoLoc[],4)</f>
        <v>105.318756</v>
      </c>
    </row>
    <row r="2379" spans="1:11" x14ac:dyDescent="0.3">
      <c r="A2379" t="s">
        <v>7285</v>
      </c>
      <c r="B2379" t="s">
        <v>8</v>
      </c>
      <c r="C2379" t="s">
        <v>9</v>
      </c>
      <c r="D2379" t="s">
        <v>4695</v>
      </c>
      <c r="E2379" t="s">
        <v>7286</v>
      </c>
      <c r="F2379" t="s">
        <v>7287</v>
      </c>
      <c r="G2379" s="2" t="str">
        <f t="shared" si="37"/>
        <v>1980</v>
      </c>
      <c r="H2379" t="s">
        <v>13</v>
      </c>
      <c r="I2379" t="str">
        <f>VLOOKUP(RawData!H2379,PadCountry[],2)</f>
        <v>Kazakhstan</v>
      </c>
      <c r="J2379" t="str">
        <f>VLOOKUP(I2379,CountryGeoLoc[],3)</f>
        <v>48.019573</v>
      </c>
      <c r="K2379" t="str">
        <f>VLOOKUP(I2379,CountryGeoLoc[],4)</f>
        <v>66.923684</v>
      </c>
    </row>
    <row r="2380" spans="1:11" x14ac:dyDescent="0.3">
      <c r="A2380" t="s">
        <v>7288</v>
      </c>
      <c r="B2380" t="s">
        <v>8</v>
      </c>
      <c r="C2380" t="s">
        <v>9</v>
      </c>
      <c r="D2380" t="s">
        <v>3313</v>
      </c>
      <c r="E2380" t="s">
        <v>7289</v>
      </c>
      <c r="F2380" t="s">
        <v>7290</v>
      </c>
      <c r="G2380" s="2" t="str">
        <f t="shared" si="37"/>
        <v>1980</v>
      </c>
      <c r="H2380" t="s">
        <v>4676</v>
      </c>
      <c r="I2380" t="str">
        <f>VLOOKUP(RawData!H2380,PadCountry[],2)</f>
        <v>Kazakhstan</v>
      </c>
      <c r="J2380" t="str">
        <f>VLOOKUP(I2380,CountryGeoLoc[],3)</f>
        <v>48.019573</v>
      </c>
      <c r="K2380" t="str">
        <f>VLOOKUP(I2380,CountryGeoLoc[],4)</f>
        <v>66.923684</v>
      </c>
    </row>
    <row r="2381" spans="1:11" x14ac:dyDescent="0.3">
      <c r="A2381" t="s">
        <v>7291</v>
      </c>
      <c r="B2381" t="s">
        <v>18</v>
      </c>
      <c r="C2381" t="s">
        <v>9</v>
      </c>
      <c r="D2381" t="s">
        <v>1670</v>
      </c>
      <c r="E2381" t="s">
        <v>7292</v>
      </c>
      <c r="F2381" t="s">
        <v>7293</v>
      </c>
      <c r="G2381" s="2" t="str">
        <f t="shared" si="37"/>
        <v>1980</v>
      </c>
      <c r="H2381" t="s">
        <v>1882</v>
      </c>
      <c r="I2381" t="str">
        <f>VLOOKUP(RawData!H2381,PadCountry[],2)</f>
        <v>Russia</v>
      </c>
      <c r="J2381" t="str">
        <f>VLOOKUP(I2381,CountryGeoLoc[],3)</f>
        <v>61.52401</v>
      </c>
      <c r="K2381" t="str">
        <f>VLOOKUP(I2381,CountryGeoLoc[],4)</f>
        <v>105.318756</v>
      </c>
    </row>
    <row r="2382" spans="1:11" x14ac:dyDescent="0.3">
      <c r="A2382" t="s">
        <v>7294</v>
      </c>
      <c r="B2382" t="s">
        <v>8</v>
      </c>
      <c r="C2382" t="s">
        <v>117</v>
      </c>
      <c r="D2382" t="s">
        <v>6263</v>
      </c>
      <c r="E2382" t="s">
        <v>7295</v>
      </c>
      <c r="F2382" t="s">
        <v>7296</v>
      </c>
      <c r="G2382" s="2" t="str">
        <f t="shared" si="37"/>
        <v>1980</v>
      </c>
      <c r="H2382" t="s">
        <v>433</v>
      </c>
      <c r="I2382" t="str">
        <f>VLOOKUP(RawData!H2382,PadCountry[],2)</f>
        <v>United States</v>
      </c>
      <c r="J2382" t="str">
        <f>VLOOKUP(I2382,CountryGeoLoc[],3)</f>
        <v>37.09024</v>
      </c>
      <c r="K2382" t="str">
        <f>VLOOKUP(I2382,CountryGeoLoc[],4)</f>
        <v>-95.712891</v>
      </c>
    </row>
    <row r="2383" spans="1:11" x14ac:dyDescent="0.3">
      <c r="A2383" t="s">
        <v>7297</v>
      </c>
      <c r="B2383" t="s">
        <v>8</v>
      </c>
      <c r="C2383" t="s">
        <v>9</v>
      </c>
      <c r="D2383" t="s">
        <v>4695</v>
      </c>
      <c r="E2383" t="s">
        <v>357</v>
      </c>
      <c r="F2383" t="s">
        <v>7298</v>
      </c>
      <c r="G2383" s="2" t="str">
        <f t="shared" si="37"/>
        <v>1980</v>
      </c>
      <c r="H2383" t="s">
        <v>13</v>
      </c>
      <c r="I2383" t="str">
        <f>VLOOKUP(RawData!H2383,PadCountry[],2)</f>
        <v>Kazakhstan</v>
      </c>
      <c r="J2383" t="str">
        <f>VLOOKUP(I2383,CountryGeoLoc[],3)</f>
        <v>48.019573</v>
      </c>
      <c r="K2383" t="str">
        <f>VLOOKUP(I2383,CountryGeoLoc[],4)</f>
        <v>66.923684</v>
      </c>
    </row>
    <row r="2384" spans="1:11" x14ac:dyDescent="0.3">
      <c r="A2384" t="s">
        <v>7299</v>
      </c>
      <c r="B2384" t="s">
        <v>8</v>
      </c>
      <c r="C2384" t="s">
        <v>9</v>
      </c>
      <c r="D2384" t="s">
        <v>3313</v>
      </c>
      <c r="E2384" t="s">
        <v>7300</v>
      </c>
      <c r="F2384" t="s">
        <v>7301</v>
      </c>
      <c r="G2384" s="2" t="str">
        <f t="shared" si="37"/>
        <v>1980</v>
      </c>
      <c r="H2384" t="s">
        <v>4676</v>
      </c>
      <c r="I2384" t="str">
        <f>VLOOKUP(RawData!H2384,PadCountry[],2)</f>
        <v>Kazakhstan</v>
      </c>
      <c r="J2384" t="str">
        <f>VLOOKUP(I2384,CountryGeoLoc[],3)</f>
        <v>48.019573</v>
      </c>
      <c r="K2384" t="str">
        <f>VLOOKUP(I2384,CountryGeoLoc[],4)</f>
        <v>66.923684</v>
      </c>
    </row>
    <row r="2385" spans="1:11" x14ac:dyDescent="0.3">
      <c r="A2385" t="s">
        <v>7302</v>
      </c>
      <c r="B2385" t="s">
        <v>8</v>
      </c>
      <c r="C2385" t="s">
        <v>9</v>
      </c>
      <c r="D2385" t="s">
        <v>4695</v>
      </c>
      <c r="E2385" t="s">
        <v>7303</v>
      </c>
      <c r="F2385" t="s">
        <v>7304</v>
      </c>
      <c r="G2385" s="2" t="str">
        <f t="shared" si="37"/>
        <v>1980</v>
      </c>
      <c r="H2385" t="s">
        <v>3892</v>
      </c>
      <c r="I2385" t="str">
        <f>VLOOKUP(RawData!H2385,PadCountry[],2)</f>
        <v>Russia</v>
      </c>
      <c r="J2385" t="str">
        <f>VLOOKUP(I2385,CountryGeoLoc[],3)</f>
        <v>61.52401</v>
      </c>
      <c r="K2385" t="str">
        <f>VLOOKUP(I2385,CountryGeoLoc[],4)</f>
        <v>105.318756</v>
      </c>
    </row>
    <row r="2386" spans="1:11" x14ac:dyDescent="0.3">
      <c r="A2386" t="s">
        <v>7305</v>
      </c>
      <c r="B2386" t="s">
        <v>8</v>
      </c>
      <c r="C2386" t="s">
        <v>9</v>
      </c>
      <c r="D2386" t="s">
        <v>4695</v>
      </c>
      <c r="E2386" t="s">
        <v>7306</v>
      </c>
      <c r="F2386" t="s">
        <v>7307</v>
      </c>
      <c r="G2386" s="2" t="str">
        <f t="shared" si="37"/>
        <v>1980</v>
      </c>
      <c r="H2386" t="s">
        <v>1882</v>
      </c>
      <c r="I2386" t="str">
        <f>VLOOKUP(RawData!H2386,PadCountry[],2)</f>
        <v>Russia</v>
      </c>
      <c r="J2386" t="str">
        <f>VLOOKUP(I2386,CountryGeoLoc[],3)</f>
        <v>61.52401</v>
      </c>
      <c r="K2386" t="str">
        <f>VLOOKUP(I2386,CountryGeoLoc[],4)</f>
        <v>105.318756</v>
      </c>
    </row>
    <row r="2387" spans="1:11" x14ac:dyDescent="0.3">
      <c r="A2387" t="s">
        <v>7308</v>
      </c>
      <c r="B2387" t="s">
        <v>8</v>
      </c>
      <c r="C2387" t="s">
        <v>9</v>
      </c>
      <c r="D2387" t="s">
        <v>2391</v>
      </c>
      <c r="E2387" t="s">
        <v>7309</v>
      </c>
      <c r="F2387" t="s">
        <v>7310</v>
      </c>
      <c r="G2387" s="2" t="str">
        <f t="shared" si="37"/>
        <v>1980</v>
      </c>
      <c r="H2387" t="s">
        <v>3399</v>
      </c>
      <c r="I2387" t="str">
        <f>VLOOKUP(RawData!H2387,PadCountry[],2)</f>
        <v>Russia</v>
      </c>
      <c r="J2387" t="str">
        <f>VLOOKUP(I2387,CountryGeoLoc[],3)</f>
        <v>61.52401</v>
      </c>
      <c r="K2387" t="str">
        <f>VLOOKUP(I2387,CountryGeoLoc[],4)</f>
        <v>105.318756</v>
      </c>
    </row>
    <row r="2388" spans="1:11" x14ac:dyDescent="0.3">
      <c r="A2388" t="s">
        <v>7311</v>
      </c>
      <c r="B2388" t="s">
        <v>8</v>
      </c>
      <c r="C2388" t="s">
        <v>9</v>
      </c>
      <c r="D2388" t="s">
        <v>4695</v>
      </c>
      <c r="E2388" t="s">
        <v>7312</v>
      </c>
      <c r="F2388" t="s">
        <v>7313</v>
      </c>
      <c r="G2388" s="2" t="str">
        <f t="shared" si="37"/>
        <v>1980</v>
      </c>
      <c r="H2388" t="s">
        <v>3892</v>
      </c>
      <c r="I2388" t="str">
        <f>VLOOKUP(RawData!H2388,PadCountry[],2)</f>
        <v>Russia</v>
      </c>
      <c r="J2388" t="str">
        <f>VLOOKUP(I2388,CountryGeoLoc[],3)</f>
        <v>61.52401</v>
      </c>
      <c r="K2388" t="str">
        <f>VLOOKUP(I2388,CountryGeoLoc[],4)</f>
        <v>105.318756</v>
      </c>
    </row>
    <row r="2389" spans="1:11" x14ac:dyDescent="0.3">
      <c r="A2389" t="s">
        <v>7314</v>
      </c>
      <c r="B2389" t="s">
        <v>8</v>
      </c>
      <c r="C2389" t="s">
        <v>9</v>
      </c>
      <c r="D2389" t="s">
        <v>2391</v>
      </c>
      <c r="E2389" t="s">
        <v>7315</v>
      </c>
      <c r="F2389" t="s">
        <v>7316</v>
      </c>
      <c r="G2389" s="2" t="str">
        <f t="shared" si="37"/>
        <v>1980</v>
      </c>
      <c r="H2389" t="s">
        <v>2394</v>
      </c>
      <c r="I2389" t="str">
        <f>VLOOKUP(RawData!H2389,PadCountry[],2)</f>
        <v>Russia</v>
      </c>
      <c r="J2389" t="str">
        <f>VLOOKUP(I2389,CountryGeoLoc[],3)</f>
        <v>61.52401</v>
      </c>
      <c r="K2389" t="str">
        <f>VLOOKUP(I2389,CountryGeoLoc[],4)</f>
        <v>105.318756</v>
      </c>
    </row>
    <row r="2390" spans="1:11" x14ac:dyDescent="0.3">
      <c r="A2390" t="s">
        <v>7317</v>
      </c>
      <c r="B2390" t="s">
        <v>8</v>
      </c>
      <c r="C2390" t="s">
        <v>9</v>
      </c>
      <c r="D2390" t="s">
        <v>4695</v>
      </c>
      <c r="E2390" t="s">
        <v>7318</v>
      </c>
      <c r="F2390" t="s">
        <v>7319</v>
      </c>
      <c r="G2390" s="2" t="str">
        <f t="shared" si="37"/>
        <v>1980</v>
      </c>
      <c r="H2390" t="s">
        <v>3892</v>
      </c>
      <c r="I2390" t="str">
        <f>VLOOKUP(RawData!H2390,PadCountry[],2)</f>
        <v>Russia</v>
      </c>
      <c r="J2390" t="str">
        <f>VLOOKUP(I2390,CountryGeoLoc[],3)</f>
        <v>61.52401</v>
      </c>
      <c r="K2390" t="str">
        <f>VLOOKUP(I2390,CountryGeoLoc[],4)</f>
        <v>105.318756</v>
      </c>
    </row>
    <row r="2391" spans="1:11" x14ac:dyDescent="0.3">
      <c r="A2391" t="s">
        <v>7320</v>
      </c>
      <c r="B2391" t="s">
        <v>18</v>
      </c>
      <c r="C2391" t="s">
        <v>7321</v>
      </c>
      <c r="D2391" t="s">
        <v>7189</v>
      </c>
      <c r="E2391" t="s">
        <v>7322</v>
      </c>
      <c r="F2391" t="s">
        <v>7323</v>
      </c>
      <c r="G2391" s="2" t="str">
        <f t="shared" si="37"/>
        <v>1980</v>
      </c>
      <c r="H2391" t="s">
        <v>4173</v>
      </c>
      <c r="I2391" t="str">
        <f>VLOOKUP(RawData!H2391,PadCountry[],2)</f>
        <v>French Guiana</v>
      </c>
      <c r="J2391" t="str">
        <f>VLOOKUP(I2391,CountryGeoLoc[],3)</f>
        <v>3.933889</v>
      </c>
      <c r="K2391" t="str">
        <f>VLOOKUP(I2391,CountryGeoLoc[],4)</f>
        <v>-53.125782</v>
      </c>
    </row>
    <row r="2392" spans="1:11" x14ac:dyDescent="0.3">
      <c r="A2392" t="s">
        <v>7324</v>
      </c>
      <c r="B2392" t="s">
        <v>8</v>
      </c>
      <c r="C2392" t="s">
        <v>9</v>
      </c>
      <c r="D2392" t="s">
        <v>4695</v>
      </c>
      <c r="E2392" t="s">
        <v>7325</v>
      </c>
      <c r="F2392" t="s">
        <v>7326</v>
      </c>
      <c r="G2392" s="2" t="str">
        <f t="shared" si="37"/>
        <v>1980</v>
      </c>
      <c r="H2392" t="s">
        <v>987</v>
      </c>
      <c r="I2392" t="str">
        <f>VLOOKUP(RawData!H2392,PadCountry[],2)</f>
        <v>Kazakhstan</v>
      </c>
      <c r="J2392" t="str">
        <f>VLOOKUP(I2392,CountryGeoLoc[],3)</f>
        <v>48.019573</v>
      </c>
      <c r="K2392" t="str">
        <f>VLOOKUP(I2392,CountryGeoLoc[],4)</f>
        <v>66.923684</v>
      </c>
    </row>
    <row r="2393" spans="1:11" x14ac:dyDescent="0.3">
      <c r="A2393" t="s">
        <v>7327</v>
      </c>
      <c r="B2393" t="s">
        <v>8</v>
      </c>
      <c r="C2393" t="s">
        <v>9</v>
      </c>
      <c r="D2393" t="s">
        <v>4695</v>
      </c>
      <c r="E2393" t="s">
        <v>7328</v>
      </c>
      <c r="F2393" t="s">
        <v>7329</v>
      </c>
      <c r="G2393" s="2" t="str">
        <f t="shared" si="37"/>
        <v>1980</v>
      </c>
      <c r="H2393" t="s">
        <v>1882</v>
      </c>
      <c r="I2393" t="str">
        <f>VLOOKUP(RawData!H2393,PadCountry[],2)</f>
        <v>Russia</v>
      </c>
      <c r="J2393" t="str">
        <f>VLOOKUP(I2393,CountryGeoLoc[],3)</f>
        <v>61.52401</v>
      </c>
      <c r="K2393" t="str">
        <f>VLOOKUP(I2393,CountryGeoLoc[],4)</f>
        <v>105.318756</v>
      </c>
    </row>
    <row r="2394" spans="1:11" x14ac:dyDescent="0.3">
      <c r="A2394" t="s">
        <v>7330</v>
      </c>
      <c r="B2394" t="s">
        <v>8</v>
      </c>
      <c r="C2394" t="s">
        <v>117</v>
      </c>
      <c r="D2394" t="s">
        <v>2764</v>
      </c>
      <c r="E2394" t="s">
        <v>7331</v>
      </c>
      <c r="F2394" t="s">
        <v>7332</v>
      </c>
      <c r="G2394" s="2" t="str">
        <f t="shared" si="37"/>
        <v>1980</v>
      </c>
      <c r="H2394" t="s">
        <v>303</v>
      </c>
      <c r="I2394" t="str">
        <f>VLOOKUP(RawData!H2394,PadCountry[],2)</f>
        <v>United States</v>
      </c>
      <c r="J2394" t="str">
        <f>VLOOKUP(I2394,CountryGeoLoc[],3)</f>
        <v>37.09024</v>
      </c>
      <c r="K2394" t="str">
        <f>VLOOKUP(I2394,CountryGeoLoc[],4)</f>
        <v>-95.712891</v>
      </c>
    </row>
    <row r="2395" spans="1:11" x14ac:dyDescent="0.3">
      <c r="A2395" t="s">
        <v>7333</v>
      </c>
      <c r="B2395" t="s">
        <v>8</v>
      </c>
      <c r="C2395" t="s">
        <v>9</v>
      </c>
      <c r="D2395" t="s">
        <v>1243</v>
      </c>
      <c r="E2395" t="s">
        <v>7334</v>
      </c>
      <c r="F2395" t="s">
        <v>7335</v>
      </c>
      <c r="G2395" s="2" t="str">
        <f t="shared" si="37"/>
        <v>1980</v>
      </c>
      <c r="H2395" t="s">
        <v>3892</v>
      </c>
      <c r="I2395" t="str">
        <f>VLOOKUP(RawData!H2395,PadCountry[],2)</f>
        <v>Russia</v>
      </c>
      <c r="J2395" t="str">
        <f>VLOOKUP(I2395,CountryGeoLoc[],3)</f>
        <v>61.52401</v>
      </c>
      <c r="K2395" t="str">
        <f>VLOOKUP(I2395,CountryGeoLoc[],4)</f>
        <v>105.318756</v>
      </c>
    </row>
    <row r="2396" spans="1:11" x14ac:dyDescent="0.3">
      <c r="A2396" t="s">
        <v>7336</v>
      </c>
      <c r="B2396" t="s">
        <v>8</v>
      </c>
      <c r="C2396" t="s">
        <v>9</v>
      </c>
      <c r="D2396" t="s">
        <v>4695</v>
      </c>
      <c r="E2396" t="s">
        <v>7337</v>
      </c>
      <c r="F2396" t="s">
        <v>7338</v>
      </c>
      <c r="G2396" s="2" t="str">
        <f t="shared" si="37"/>
        <v>1980</v>
      </c>
      <c r="H2396" t="s">
        <v>13</v>
      </c>
      <c r="I2396" t="str">
        <f>VLOOKUP(RawData!H2396,PadCountry[],2)</f>
        <v>Kazakhstan</v>
      </c>
      <c r="J2396" t="str">
        <f>VLOOKUP(I2396,CountryGeoLoc[],3)</f>
        <v>48.019573</v>
      </c>
      <c r="K2396" t="str">
        <f>VLOOKUP(I2396,CountryGeoLoc[],4)</f>
        <v>66.923684</v>
      </c>
    </row>
    <row r="2397" spans="1:11" x14ac:dyDescent="0.3">
      <c r="A2397" t="s">
        <v>7339</v>
      </c>
      <c r="B2397" t="s">
        <v>8</v>
      </c>
      <c r="C2397" t="s">
        <v>9</v>
      </c>
      <c r="D2397" t="s">
        <v>4695</v>
      </c>
      <c r="E2397" t="s">
        <v>7340</v>
      </c>
      <c r="F2397" t="s">
        <v>7341</v>
      </c>
      <c r="G2397" s="2" t="str">
        <f t="shared" si="37"/>
        <v>1980</v>
      </c>
      <c r="H2397" t="s">
        <v>1882</v>
      </c>
      <c r="I2397" t="str">
        <f>VLOOKUP(RawData!H2397,PadCountry[],2)</f>
        <v>Russia</v>
      </c>
      <c r="J2397" t="str">
        <f>VLOOKUP(I2397,CountryGeoLoc[],3)</f>
        <v>61.52401</v>
      </c>
      <c r="K2397" t="str">
        <f>VLOOKUP(I2397,CountryGeoLoc[],4)</f>
        <v>105.318756</v>
      </c>
    </row>
    <row r="2398" spans="1:11" x14ac:dyDescent="0.3">
      <c r="A2398" t="s">
        <v>7342</v>
      </c>
      <c r="B2398" t="s">
        <v>8</v>
      </c>
      <c r="C2398" t="s">
        <v>9</v>
      </c>
      <c r="D2398" t="s">
        <v>2391</v>
      </c>
      <c r="E2398" t="s">
        <v>7343</v>
      </c>
      <c r="F2398" t="s">
        <v>7344</v>
      </c>
      <c r="G2398" s="2" t="str">
        <f t="shared" si="37"/>
        <v>1980</v>
      </c>
      <c r="H2398" t="s">
        <v>3399</v>
      </c>
      <c r="I2398" t="str">
        <f>VLOOKUP(RawData!H2398,PadCountry[],2)</f>
        <v>Russia</v>
      </c>
      <c r="J2398" t="str">
        <f>VLOOKUP(I2398,CountryGeoLoc[],3)</f>
        <v>61.52401</v>
      </c>
      <c r="K2398" t="str">
        <f>VLOOKUP(I2398,CountryGeoLoc[],4)</f>
        <v>105.318756</v>
      </c>
    </row>
    <row r="2399" spans="1:11" x14ac:dyDescent="0.3">
      <c r="A2399" t="s">
        <v>7345</v>
      </c>
      <c r="B2399" t="s">
        <v>8</v>
      </c>
      <c r="C2399" t="s">
        <v>9</v>
      </c>
      <c r="D2399" t="s">
        <v>4695</v>
      </c>
      <c r="E2399" t="s">
        <v>7346</v>
      </c>
      <c r="F2399" t="s">
        <v>7347</v>
      </c>
      <c r="G2399" s="2" t="str">
        <f t="shared" si="37"/>
        <v>1980</v>
      </c>
      <c r="H2399" t="s">
        <v>1882</v>
      </c>
      <c r="I2399" t="str">
        <f>VLOOKUP(RawData!H2399,PadCountry[],2)</f>
        <v>Russia</v>
      </c>
      <c r="J2399" t="str">
        <f>VLOOKUP(I2399,CountryGeoLoc[],3)</f>
        <v>61.52401</v>
      </c>
      <c r="K2399" t="str">
        <f>VLOOKUP(I2399,CountryGeoLoc[],4)</f>
        <v>105.318756</v>
      </c>
    </row>
    <row r="2400" spans="1:11" x14ac:dyDescent="0.3">
      <c r="A2400" t="s">
        <v>7348</v>
      </c>
      <c r="B2400" t="s">
        <v>8</v>
      </c>
      <c r="C2400" t="s">
        <v>9</v>
      </c>
      <c r="D2400" t="s">
        <v>5012</v>
      </c>
      <c r="E2400" t="s">
        <v>7349</v>
      </c>
      <c r="F2400" t="s">
        <v>7350</v>
      </c>
      <c r="G2400" s="2" t="str">
        <f t="shared" si="37"/>
        <v>1980</v>
      </c>
      <c r="H2400" t="s">
        <v>7249</v>
      </c>
      <c r="I2400" t="str">
        <f>VLOOKUP(RawData!H2400,PadCountry[],2)</f>
        <v>Kazakhstan</v>
      </c>
      <c r="J2400" t="str">
        <f>VLOOKUP(I2400,CountryGeoLoc[],3)</f>
        <v>48.019573</v>
      </c>
      <c r="K2400" t="str">
        <f>VLOOKUP(I2400,CountryGeoLoc[],4)</f>
        <v>66.923684</v>
      </c>
    </row>
    <row r="2401" spans="1:11" x14ac:dyDescent="0.3">
      <c r="A2401" t="s">
        <v>7351</v>
      </c>
      <c r="B2401" t="s">
        <v>8</v>
      </c>
      <c r="C2401" t="s">
        <v>9</v>
      </c>
      <c r="D2401" t="s">
        <v>1670</v>
      </c>
      <c r="E2401" t="s">
        <v>7352</v>
      </c>
      <c r="F2401" t="s">
        <v>7353</v>
      </c>
      <c r="G2401" s="2" t="str">
        <f t="shared" si="37"/>
        <v>1980</v>
      </c>
      <c r="H2401" t="s">
        <v>3892</v>
      </c>
      <c r="I2401" t="str">
        <f>VLOOKUP(RawData!H2401,PadCountry[],2)</f>
        <v>Russia</v>
      </c>
      <c r="J2401" t="str">
        <f>VLOOKUP(I2401,CountryGeoLoc[],3)</f>
        <v>61.52401</v>
      </c>
      <c r="K2401" t="str">
        <f>VLOOKUP(I2401,CountryGeoLoc[],4)</f>
        <v>105.318756</v>
      </c>
    </row>
    <row r="2402" spans="1:11" x14ac:dyDescent="0.3">
      <c r="A2402" t="s">
        <v>7354</v>
      </c>
      <c r="B2402" t="s">
        <v>8</v>
      </c>
      <c r="C2402" t="s">
        <v>9</v>
      </c>
      <c r="D2402" t="s">
        <v>1243</v>
      </c>
      <c r="E2402" t="s">
        <v>7355</v>
      </c>
      <c r="F2402" t="s">
        <v>7356</v>
      </c>
      <c r="G2402" s="2" t="str">
        <f t="shared" si="37"/>
        <v>1980</v>
      </c>
      <c r="H2402" t="s">
        <v>987</v>
      </c>
      <c r="I2402" t="str">
        <f>VLOOKUP(RawData!H2402,PadCountry[],2)</f>
        <v>Kazakhstan</v>
      </c>
      <c r="J2402" t="str">
        <f>VLOOKUP(I2402,CountryGeoLoc[],3)</f>
        <v>48.019573</v>
      </c>
      <c r="K2402" t="str">
        <f>VLOOKUP(I2402,CountryGeoLoc[],4)</f>
        <v>66.923684</v>
      </c>
    </row>
    <row r="2403" spans="1:11" x14ac:dyDescent="0.3">
      <c r="A2403" t="s">
        <v>7357</v>
      </c>
      <c r="B2403" t="s">
        <v>8</v>
      </c>
      <c r="C2403" t="s">
        <v>117</v>
      </c>
      <c r="D2403" t="s">
        <v>4028</v>
      </c>
      <c r="E2403" t="s">
        <v>7358</v>
      </c>
      <c r="F2403" t="s">
        <v>7359</v>
      </c>
      <c r="G2403" s="2" t="str">
        <f t="shared" si="37"/>
        <v>1980</v>
      </c>
      <c r="H2403" t="s">
        <v>1213</v>
      </c>
      <c r="I2403" t="str">
        <f>VLOOKUP(RawData!H2403,PadCountry[],2)</f>
        <v>United States</v>
      </c>
      <c r="J2403" t="str">
        <f>VLOOKUP(I2403,CountryGeoLoc[],3)</f>
        <v>37.09024</v>
      </c>
      <c r="K2403" t="str">
        <f>VLOOKUP(I2403,CountryGeoLoc[],4)</f>
        <v>-95.712891</v>
      </c>
    </row>
    <row r="2404" spans="1:11" x14ac:dyDescent="0.3">
      <c r="A2404" t="s">
        <v>7360</v>
      </c>
      <c r="B2404" t="s">
        <v>8</v>
      </c>
      <c r="C2404" t="s">
        <v>9</v>
      </c>
      <c r="D2404" t="s">
        <v>1670</v>
      </c>
      <c r="E2404" t="s">
        <v>7361</v>
      </c>
      <c r="F2404" t="s">
        <v>7362</v>
      </c>
      <c r="G2404" s="2" t="str">
        <f t="shared" si="37"/>
        <v>1980</v>
      </c>
      <c r="H2404" t="s">
        <v>1882</v>
      </c>
      <c r="I2404" t="str">
        <f>VLOOKUP(RawData!H2404,PadCountry[],2)</f>
        <v>Russia</v>
      </c>
      <c r="J2404" t="str">
        <f>VLOOKUP(I2404,CountryGeoLoc[],3)</f>
        <v>61.52401</v>
      </c>
      <c r="K2404" t="str">
        <f>VLOOKUP(I2404,CountryGeoLoc[],4)</f>
        <v>105.318756</v>
      </c>
    </row>
    <row r="2405" spans="1:11" x14ac:dyDescent="0.3">
      <c r="A2405" t="s">
        <v>7363</v>
      </c>
      <c r="B2405" t="s">
        <v>8</v>
      </c>
      <c r="C2405" t="s">
        <v>9</v>
      </c>
      <c r="D2405" t="s">
        <v>4695</v>
      </c>
      <c r="E2405" t="s">
        <v>7364</v>
      </c>
      <c r="F2405" t="s">
        <v>7365</v>
      </c>
      <c r="G2405" s="2" t="str">
        <f t="shared" si="37"/>
        <v>1980</v>
      </c>
      <c r="H2405" t="s">
        <v>1882</v>
      </c>
      <c r="I2405" t="str">
        <f>VLOOKUP(RawData!H2405,PadCountry[],2)</f>
        <v>Russia</v>
      </c>
      <c r="J2405" t="str">
        <f>VLOOKUP(I2405,CountryGeoLoc[],3)</f>
        <v>61.52401</v>
      </c>
      <c r="K2405" t="str">
        <f>VLOOKUP(I2405,CountryGeoLoc[],4)</f>
        <v>105.318756</v>
      </c>
    </row>
    <row r="2406" spans="1:11" x14ac:dyDescent="0.3">
      <c r="A2406" t="s">
        <v>7366</v>
      </c>
      <c r="B2406" t="s">
        <v>8</v>
      </c>
      <c r="C2406" t="s">
        <v>9</v>
      </c>
      <c r="D2406" t="s">
        <v>4695</v>
      </c>
      <c r="E2406" t="s">
        <v>357</v>
      </c>
      <c r="F2406" t="s">
        <v>7367</v>
      </c>
      <c r="G2406" s="2" t="str">
        <f t="shared" si="37"/>
        <v>1980</v>
      </c>
      <c r="H2406" t="s">
        <v>13</v>
      </c>
      <c r="I2406" t="str">
        <f>VLOOKUP(RawData!H2406,PadCountry[],2)</f>
        <v>Kazakhstan</v>
      </c>
      <c r="J2406" t="str">
        <f>VLOOKUP(I2406,CountryGeoLoc[],3)</f>
        <v>48.019573</v>
      </c>
      <c r="K2406" t="str">
        <f>VLOOKUP(I2406,CountryGeoLoc[],4)</f>
        <v>66.923684</v>
      </c>
    </row>
    <row r="2407" spans="1:11" x14ac:dyDescent="0.3">
      <c r="A2407" t="s">
        <v>7368</v>
      </c>
      <c r="B2407" t="s">
        <v>8</v>
      </c>
      <c r="C2407" t="s">
        <v>9</v>
      </c>
      <c r="D2407" t="s">
        <v>2391</v>
      </c>
      <c r="E2407" t="s">
        <v>7369</v>
      </c>
      <c r="F2407" t="s">
        <v>7370</v>
      </c>
      <c r="G2407" s="2" t="str">
        <f t="shared" si="37"/>
        <v>1980</v>
      </c>
      <c r="H2407" t="s">
        <v>2394</v>
      </c>
      <c r="I2407" t="str">
        <f>VLOOKUP(RawData!H2407,PadCountry[],2)</f>
        <v>Russia</v>
      </c>
      <c r="J2407" t="str">
        <f>VLOOKUP(I2407,CountryGeoLoc[],3)</f>
        <v>61.52401</v>
      </c>
      <c r="K2407" t="str">
        <f>VLOOKUP(I2407,CountryGeoLoc[],4)</f>
        <v>105.318756</v>
      </c>
    </row>
    <row r="2408" spans="1:11" x14ac:dyDescent="0.3">
      <c r="A2408" t="s">
        <v>7371</v>
      </c>
      <c r="B2408" t="s">
        <v>8</v>
      </c>
      <c r="C2408" t="s">
        <v>9</v>
      </c>
      <c r="D2408" t="s">
        <v>1670</v>
      </c>
      <c r="E2408" t="s">
        <v>7372</v>
      </c>
      <c r="F2408" t="s">
        <v>7373</v>
      </c>
      <c r="G2408" s="2" t="str">
        <f t="shared" si="37"/>
        <v>1980</v>
      </c>
      <c r="H2408" t="s">
        <v>1882</v>
      </c>
      <c r="I2408" t="str">
        <f>VLOOKUP(RawData!H2408,PadCountry[],2)</f>
        <v>Russia</v>
      </c>
      <c r="J2408" t="str">
        <f>VLOOKUP(I2408,CountryGeoLoc[],3)</f>
        <v>61.52401</v>
      </c>
      <c r="K2408" t="str">
        <f>VLOOKUP(I2408,CountryGeoLoc[],4)</f>
        <v>105.318756</v>
      </c>
    </row>
    <row r="2409" spans="1:11" x14ac:dyDescent="0.3">
      <c r="A2409" t="s">
        <v>7374</v>
      </c>
      <c r="B2409" t="s">
        <v>8</v>
      </c>
      <c r="C2409" t="s">
        <v>9</v>
      </c>
      <c r="D2409" t="s">
        <v>2391</v>
      </c>
      <c r="E2409" t="s">
        <v>7375</v>
      </c>
      <c r="F2409" t="s">
        <v>7376</v>
      </c>
      <c r="G2409" s="2" t="str">
        <f t="shared" si="37"/>
        <v>1980</v>
      </c>
      <c r="H2409" t="s">
        <v>2394</v>
      </c>
      <c r="I2409" t="str">
        <f>VLOOKUP(RawData!H2409,PadCountry[],2)</f>
        <v>Russia</v>
      </c>
      <c r="J2409" t="str">
        <f>VLOOKUP(I2409,CountryGeoLoc[],3)</f>
        <v>61.52401</v>
      </c>
      <c r="K2409" t="str">
        <f>VLOOKUP(I2409,CountryGeoLoc[],4)</f>
        <v>105.318756</v>
      </c>
    </row>
    <row r="2410" spans="1:11" x14ac:dyDescent="0.3">
      <c r="A2410" t="s">
        <v>7377</v>
      </c>
      <c r="B2410" t="s">
        <v>8</v>
      </c>
      <c r="C2410" t="s">
        <v>9</v>
      </c>
      <c r="D2410" t="s">
        <v>4695</v>
      </c>
      <c r="E2410" t="s">
        <v>7378</v>
      </c>
      <c r="F2410" t="s">
        <v>7379</v>
      </c>
      <c r="G2410" s="2" t="str">
        <f t="shared" si="37"/>
        <v>1980</v>
      </c>
      <c r="H2410" t="s">
        <v>1882</v>
      </c>
      <c r="I2410" t="str">
        <f>VLOOKUP(RawData!H2410,PadCountry[],2)</f>
        <v>Russia</v>
      </c>
      <c r="J2410" t="str">
        <f>VLOOKUP(I2410,CountryGeoLoc[],3)</f>
        <v>61.52401</v>
      </c>
      <c r="K2410" t="str">
        <f>VLOOKUP(I2410,CountryGeoLoc[],4)</f>
        <v>105.318756</v>
      </c>
    </row>
    <row r="2411" spans="1:11" x14ac:dyDescent="0.3">
      <c r="A2411" t="s">
        <v>6034</v>
      </c>
      <c r="B2411" t="s">
        <v>8</v>
      </c>
      <c r="C2411" t="s">
        <v>9</v>
      </c>
      <c r="D2411" t="s">
        <v>5012</v>
      </c>
      <c r="E2411" t="s">
        <v>6035</v>
      </c>
      <c r="F2411" t="s">
        <v>7380</v>
      </c>
      <c r="G2411" s="2" t="str">
        <f t="shared" si="37"/>
        <v>1980</v>
      </c>
      <c r="H2411" t="s">
        <v>6322</v>
      </c>
      <c r="I2411" t="str">
        <f>VLOOKUP(RawData!H2411,PadCountry[],2)</f>
        <v>Kazakhstan</v>
      </c>
      <c r="J2411" t="str">
        <f>VLOOKUP(I2411,CountryGeoLoc[],3)</f>
        <v>48.019573</v>
      </c>
      <c r="K2411" t="str">
        <f>VLOOKUP(I2411,CountryGeoLoc[],4)</f>
        <v>66.923684</v>
      </c>
    </row>
    <row r="2412" spans="1:11" x14ac:dyDescent="0.3">
      <c r="A2412" t="s">
        <v>7381</v>
      </c>
      <c r="B2412" t="s">
        <v>18</v>
      </c>
      <c r="C2412" t="s">
        <v>117</v>
      </c>
      <c r="D2412" t="s">
        <v>5983</v>
      </c>
      <c r="E2412" t="s">
        <v>7382</v>
      </c>
      <c r="F2412" t="s">
        <v>7383</v>
      </c>
      <c r="G2412" s="2" t="str">
        <f t="shared" si="37"/>
        <v>1980</v>
      </c>
      <c r="H2412" t="s">
        <v>1379</v>
      </c>
      <c r="I2412" t="str">
        <f>VLOOKUP(RawData!H2412,PadCountry[],2)</f>
        <v>United States</v>
      </c>
      <c r="J2412" t="str">
        <f>VLOOKUP(I2412,CountryGeoLoc[],3)</f>
        <v>37.09024</v>
      </c>
      <c r="K2412" t="str">
        <f>VLOOKUP(I2412,CountryGeoLoc[],4)</f>
        <v>-95.712891</v>
      </c>
    </row>
    <row r="2413" spans="1:11" x14ac:dyDescent="0.3">
      <c r="A2413" t="s">
        <v>7384</v>
      </c>
      <c r="B2413" t="s">
        <v>8</v>
      </c>
      <c r="C2413" t="s">
        <v>9</v>
      </c>
      <c r="D2413" t="s">
        <v>4695</v>
      </c>
      <c r="E2413" t="s">
        <v>7385</v>
      </c>
      <c r="F2413" t="s">
        <v>7386</v>
      </c>
      <c r="G2413" s="2" t="str">
        <f t="shared" si="37"/>
        <v>1980</v>
      </c>
      <c r="H2413" t="s">
        <v>3892</v>
      </c>
      <c r="I2413" t="str">
        <f>VLOOKUP(RawData!H2413,PadCountry[],2)</f>
        <v>Russia</v>
      </c>
      <c r="J2413" t="str">
        <f>VLOOKUP(I2413,CountryGeoLoc[],3)</f>
        <v>61.52401</v>
      </c>
      <c r="K2413" t="str">
        <f>VLOOKUP(I2413,CountryGeoLoc[],4)</f>
        <v>105.318756</v>
      </c>
    </row>
    <row r="2414" spans="1:11" x14ac:dyDescent="0.3">
      <c r="A2414" t="s">
        <v>7387</v>
      </c>
      <c r="B2414" t="s">
        <v>8</v>
      </c>
      <c r="C2414" t="s">
        <v>7087</v>
      </c>
      <c r="D2414" t="s">
        <v>7088</v>
      </c>
      <c r="E2414" t="s">
        <v>7388</v>
      </c>
      <c r="F2414" t="s">
        <v>7389</v>
      </c>
      <c r="G2414" s="2" t="str">
        <f t="shared" si="37"/>
        <v>1980</v>
      </c>
      <c r="H2414" t="s">
        <v>7091</v>
      </c>
      <c r="I2414" t="str">
        <f>VLOOKUP(RawData!H2414,PadCountry[],2)</f>
        <v>India</v>
      </c>
      <c r="J2414" t="str">
        <f>VLOOKUP(I2414,CountryGeoLoc[],3)</f>
        <v>20.593684</v>
      </c>
      <c r="K2414" t="str">
        <f>VLOOKUP(I2414,CountryGeoLoc[],4)</f>
        <v>78.96288</v>
      </c>
    </row>
    <row r="2415" spans="1:11" x14ac:dyDescent="0.3">
      <c r="A2415" t="s">
        <v>7390</v>
      </c>
      <c r="B2415" t="s">
        <v>8</v>
      </c>
      <c r="C2415" t="s">
        <v>9</v>
      </c>
      <c r="D2415" t="s">
        <v>1670</v>
      </c>
      <c r="E2415" t="s">
        <v>7391</v>
      </c>
      <c r="F2415" t="s">
        <v>7392</v>
      </c>
      <c r="G2415" s="2" t="str">
        <f t="shared" si="37"/>
        <v>1980</v>
      </c>
      <c r="H2415" t="s">
        <v>3892</v>
      </c>
      <c r="I2415" t="str">
        <f>VLOOKUP(RawData!H2415,PadCountry[],2)</f>
        <v>Russia</v>
      </c>
      <c r="J2415" t="str">
        <f>VLOOKUP(I2415,CountryGeoLoc[],3)</f>
        <v>61.52401</v>
      </c>
      <c r="K2415" t="str">
        <f>VLOOKUP(I2415,CountryGeoLoc[],4)</f>
        <v>105.318756</v>
      </c>
    </row>
    <row r="2416" spans="1:11" x14ac:dyDescent="0.3">
      <c r="A2416" t="s">
        <v>7393</v>
      </c>
      <c r="B2416" t="s">
        <v>8</v>
      </c>
      <c r="C2416" t="s">
        <v>9</v>
      </c>
      <c r="D2416" t="s">
        <v>4695</v>
      </c>
      <c r="E2416" t="s">
        <v>7394</v>
      </c>
      <c r="F2416" t="s">
        <v>7395</v>
      </c>
      <c r="G2416" s="2" t="str">
        <f t="shared" si="37"/>
        <v>1980</v>
      </c>
      <c r="H2416" t="s">
        <v>13</v>
      </c>
      <c r="I2416" t="str">
        <f>VLOOKUP(RawData!H2416,PadCountry[],2)</f>
        <v>Kazakhstan</v>
      </c>
      <c r="J2416" t="str">
        <f>VLOOKUP(I2416,CountryGeoLoc[],3)</f>
        <v>48.019573</v>
      </c>
      <c r="K2416" t="str">
        <f>VLOOKUP(I2416,CountryGeoLoc[],4)</f>
        <v>66.923684</v>
      </c>
    </row>
    <row r="2417" spans="1:11" x14ac:dyDescent="0.3">
      <c r="A2417" t="s">
        <v>7396</v>
      </c>
      <c r="B2417" t="s">
        <v>8</v>
      </c>
      <c r="C2417" t="s">
        <v>9</v>
      </c>
      <c r="D2417" t="s">
        <v>4695</v>
      </c>
      <c r="E2417" t="s">
        <v>7397</v>
      </c>
      <c r="F2417" t="s">
        <v>7398</v>
      </c>
      <c r="G2417" s="2" t="str">
        <f t="shared" si="37"/>
        <v>1980</v>
      </c>
      <c r="H2417" t="s">
        <v>3892</v>
      </c>
      <c r="I2417" t="str">
        <f>VLOOKUP(RawData!H2417,PadCountry[],2)</f>
        <v>Russia</v>
      </c>
      <c r="J2417" t="str">
        <f>VLOOKUP(I2417,CountryGeoLoc[],3)</f>
        <v>61.52401</v>
      </c>
      <c r="K2417" t="str">
        <f>VLOOKUP(I2417,CountryGeoLoc[],4)</f>
        <v>105.318756</v>
      </c>
    </row>
    <row r="2418" spans="1:11" x14ac:dyDescent="0.3">
      <c r="A2418" t="s">
        <v>7399</v>
      </c>
      <c r="B2418" t="s">
        <v>8</v>
      </c>
      <c r="C2418" t="s">
        <v>9</v>
      </c>
      <c r="D2418" t="s">
        <v>4695</v>
      </c>
      <c r="E2418" t="s">
        <v>7400</v>
      </c>
      <c r="F2418" t="s">
        <v>7401</v>
      </c>
      <c r="G2418" s="2" t="str">
        <f t="shared" si="37"/>
        <v>1980</v>
      </c>
      <c r="H2418" t="s">
        <v>3892</v>
      </c>
      <c r="I2418" t="str">
        <f>VLOOKUP(RawData!H2418,PadCountry[],2)</f>
        <v>Russia</v>
      </c>
      <c r="J2418" t="str">
        <f>VLOOKUP(I2418,CountryGeoLoc[],3)</f>
        <v>61.52401</v>
      </c>
      <c r="K2418" t="str">
        <f>VLOOKUP(I2418,CountryGeoLoc[],4)</f>
        <v>105.318756</v>
      </c>
    </row>
    <row r="2419" spans="1:11" x14ac:dyDescent="0.3">
      <c r="A2419" t="s">
        <v>7402</v>
      </c>
      <c r="B2419" t="s">
        <v>8</v>
      </c>
      <c r="C2419" t="s">
        <v>9</v>
      </c>
      <c r="D2419" t="s">
        <v>2391</v>
      </c>
      <c r="E2419" t="s">
        <v>7403</v>
      </c>
      <c r="F2419" t="s">
        <v>7404</v>
      </c>
      <c r="G2419" s="2" t="str">
        <f t="shared" si="37"/>
        <v>1980</v>
      </c>
      <c r="H2419" t="s">
        <v>4617</v>
      </c>
      <c r="I2419" t="str">
        <f>VLOOKUP(RawData!H2419,PadCountry[],2)</f>
        <v>Russia</v>
      </c>
      <c r="J2419" t="str">
        <f>VLOOKUP(I2419,CountryGeoLoc[],3)</f>
        <v>61.52401</v>
      </c>
      <c r="K2419" t="str">
        <f>VLOOKUP(I2419,CountryGeoLoc[],4)</f>
        <v>105.318756</v>
      </c>
    </row>
    <row r="2420" spans="1:11" x14ac:dyDescent="0.3">
      <c r="A2420" t="s">
        <v>7405</v>
      </c>
      <c r="B2420" t="s">
        <v>8</v>
      </c>
      <c r="C2420" t="s">
        <v>9</v>
      </c>
      <c r="D2420" t="s">
        <v>4695</v>
      </c>
      <c r="E2420" t="s">
        <v>7406</v>
      </c>
      <c r="F2420" t="s">
        <v>7407</v>
      </c>
      <c r="G2420" s="2" t="str">
        <f t="shared" si="37"/>
        <v>1980</v>
      </c>
      <c r="H2420" t="s">
        <v>3892</v>
      </c>
      <c r="I2420" t="str">
        <f>VLOOKUP(RawData!H2420,PadCountry[],2)</f>
        <v>Russia</v>
      </c>
      <c r="J2420" t="str">
        <f>VLOOKUP(I2420,CountryGeoLoc[],3)</f>
        <v>61.52401</v>
      </c>
      <c r="K2420" t="str">
        <f>VLOOKUP(I2420,CountryGeoLoc[],4)</f>
        <v>105.318756</v>
      </c>
    </row>
    <row r="2421" spans="1:11" x14ac:dyDescent="0.3">
      <c r="A2421" t="s">
        <v>7408</v>
      </c>
      <c r="B2421" t="s">
        <v>8</v>
      </c>
      <c r="C2421" t="s">
        <v>9</v>
      </c>
      <c r="D2421" t="s">
        <v>1243</v>
      </c>
      <c r="E2421" t="s">
        <v>7409</v>
      </c>
      <c r="F2421" t="s">
        <v>7410</v>
      </c>
      <c r="G2421" s="2" t="str">
        <f t="shared" si="37"/>
        <v>1980</v>
      </c>
      <c r="H2421" t="s">
        <v>3892</v>
      </c>
      <c r="I2421" t="str">
        <f>VLOOKUP(RawData!H2421,PadCountry[],2)</f>
        <v>Russia</v>
      </c>
      <c r="J2421" t="str">
        <f>VLOOKUP(I2421,CountryGeoLoc[],3)</f>
        <v>61.52401</v>
      </c>
      <c r="K2421" t="str">
        <f>VLOOKUP(I2421,CountryGeoLoc[],4)</f>
        <v>105.318756</v>
      </c>
    </row>
    <row r="2422" spans="1:11" x14ac:dyDescent="0.3">
      <c r="A2422" t="s">
        <v>7411</v>
      </c>
      <c r="B2422" t="s">
        <v>8</v>
      </c>
      <c r="C2422" t="s">
        <v>9</v>
      </c>
      <c r="D2422" t="s">
        <v>4695</v>
      </c>
      <c r="E2422" t="s">
        <v>7412</v>
      </c>
      <c r="F2422" t="s">
        <v>7413</v>
      </c>
      <c r="G2422" s="2" t="str">
        <f t="shared" si="37"/>
        <v>1980</v>
      </c>
      <c r="H2422" t="s">
        <v>1882</v>
      </c>
      <c r="I2422" t="str">
        <f>VLOOKUP(RawData!H2422,PadCountry[],2)</f>
        <v>Russia</v>
      </c>
      <c r="J2422" t="str">
        <f>VLOOKUP(I2422,CountryGeoLoc[],3)</f>
        <v>61.52401</v>
      </c>
      <c r="K2422" t="str">
        <f>VLOOKUP(I2422,CountryGeoLoc[],4)</f>
        <v>105.318756</v>
      </c>
    </row>
    <row r="2423" spans="1:11" x14ac:dyDescent="0.3">
      <c r="A2423" t="s">
        <v>7414</v>
      </c>
      <c r="B2423" t="s">
        <v>8</v>
      </c>
      <c r="C2423" t="s">
        <v>9</v>
      </c>
      <c r="D2423" t="s">
        <v>4695</v>
      </c>
      <c r="E2423" t="s">
        <v>7415</v>
      </c>
      <c r="F2423" t="s">
        <v>7416</v>
      </c>
      <c r="G2423" s="2" t="str">
        <f t="shared" si="37"/>
        <v>1980</v>
      </c>
      <c r="H2423" t="s">
        <v>1882</v>
      </c>
      <c r="I2423" t="str">
        <f>VLOOKUP(RawData!H2423,PadCountry[],2)</f>
        <v>Russia</v>
      </c>
      <c r="J2423" t="str">
        <f>VLOOKUP(I2423,CountryGeoLoc[],3)</f>
        <v>61.52401</v>
      </c>
      <c r="K2423" t="str">
        <f>VLOOKUP(I2423,CountryGeoLoc[],4)</f>
        <v>105.318756</v>
      </c>
    </row>
    <row r="2424" spans="1:11" x14ac:dyDescent="0.3">
      <c r="A2424" t="s">
        <v>7417</v>
      </c>
      <c r="B2424" t="s">
        <v>8</v>
      </c>
      <c r="C2424" t="s">
        <v>9</v>
      </c>
      <c r="D2424" t="s">
        <v>4695</v>
      </c>
      <c r="E2424" t="s">
        <v>7418</v>
      </c>
      <c r="F2424" t="s">
        <v>7419</v>
      </c>
      <c r="G2424" s="2" t="str">
        <f t="shared" si="37"/>
        <v>1980</v>
      </c>
      <c r="H2424" t="s">
        <v>1882</v>
      </c>
      <c r="I2424" t="str">
        <f>VLOOKUP(RawData!H2424,PadCountry[],2)</f>
        <v>Russia</v>
      </c>
      <c r="J2424" t="str">
        <f>VLOOKUP(I2424,CountryGeoLoc[],3)</f>
        <v>61.52401</v>
      </c>
      <c r="K2424" t="str">
        <f>VLOOKUP(I2424,CountryGeoLoc[],4)</f>
        <v>105.318756</v>
      </c>
    </row>
    <row r="2425" spans="1:11" x14ac:dyDescent="0.3">
      <c r="A2425" t="s">
        <v>7420</v>
      </c>
      <c r="B2425" t="s">
        <v>8</v>
      </c>
      <c r="C2425" t="s">
        <v>9</v>
      </c>
      <c r="D2425" t="s">
        <v>1243</v>
      </c>
      <c r="E2425" t="s">
        <v>7421</v>
      </c>
      <c r="F2425" t="s">
        <v>7422</v>
      </c>
      <c r="G2425" s="2" t="str">
        <f t="shared" si="37"/>
        <v>1980</v>
      </c>
      <c r="H2425" t="s">
        <v>3892</v>
      </c>
      <c r="I2425" t="str">
        <f>VLOOKUP(RawData!H2425,PadCountry[],2)</f>
        <v>Russia</v>
      </c>
      <c r="J2425" t="str">
        <f>VLOOKUP(I2425,CountryGeoLoc[],3)</f>
        <v>61.52401</v>
      </c>
      <c r="K2425" t="str">
        <f>VLOOKUP(I2425,CountryGeoLoc[],4)</f>
        <v>105.318756</v>
      </c>
    </row>
    <row r="2426" spans="1:11" x14ac:dyDescent="0.3">
      <c r="A2426" t="s">
        <v>7423</v>
      </c>
      <c r="B2426" t="s">
        <v>8</v>
      </c>
      <c r="C2426" t="s">
        <v>117</v>
      </c>
      <c r="D2426" t="s">
        <v>5677</v>
      </c>
      <c r="E2426" t="s">
        <v>7424</v>
      </c>
      <c r="F2426" t="s">
        <v>7425</v>
      </c>
      <c r="G2426" s="2" t="str">
        <f t="shared" si="37"/>
        <v>1980</v>
      </c>
      <c r="H2426" t="s">
        <v>63</v>
      </c>
      <c r="I2426" t="str">
        <f>VLOOKUP(RawData!H2426,PadCountry[],2)</f>
        <v>United States</v>
      </c>
      <c r="J2426" t="str">
        <f>VLOOKUP(I2426,CountryGeoLoc[],3)</f>
        <v>37.09024</v>
      </c>
      <c r="K2426" t="str">
        <f>VLOOKUP(I2426,CountryGeoLoc[],4)</f>
        <v>-95.712891</v>
      </c>
    </row>
    <row r="2427" spans="1:11" x14ac:dyDescent="0.3">
      <c r="A2427" t="s">
        <v>7426</v>
      </c>
      <c r="B2427" t="s">
        <v>8</v>
      </c>
      <c r="C2427" t="s">
        <v>9</v>
      </c>
      <c r="D2427" t="s">
        <v>4695</v>
      </c>
      <c r="E2427" t="s">
        <v>7427</v>
      </c>
      <c r="F2427" t="s">
        <v>7428</v>
      </c>
      <c r="G2427" s="2" t="str">
        <f t="shared" si="37"/>
        <v>1980</v>
      </c>
      <c r="H2427" t="s">
        <v>13</v>
      </c>
      <c r="I2427" t="str">
        <f>VLOOKUP(RawData!H2427,PadCountry[],2)</f>
        <v>Kazakhstan</v>
      </c>
      <c r="J2427" t="str">
        <f>VLOOKUP(I2427,CountryGeoLoc[],3)</f>
        <v>48.019573</v>
      </c>
      <c r="K2427" t="str">
        <f>VLOOKUP(I2427,CountryGeoLoc[],4)</f>
        <v>66.923684</v>
      </c>
    </row>
    <row r="2428" spans="1:11" x14ac:dyDescent="0.3">
      <c r="A2428" t="s">
        <v>7429</v>
      </c>
      <c r="B2428" t="s">
        <v>8</v>
      </c>
      <c r="C2428" t="s">
        <v>9</v>
      </c>
      <c r="D2428" t="s">
        <v>4695</v>
      </c>
      <c r="E2428" t="s">
        <v>7430</v>
      </c>
      <c r="F2428" t="s">
        <v>7431</v>
      </c>
      <c r="G2428" s="2" t="str">
        <f t="shared" si="37"/>
        <v>1980</v>
      </c>
      <c r="H2428" t="s">
        <v>1882</v>
      </c>
      <c r="I2428" t="str">
        <f>VLOOKUP(RawData!H2428,PadCountry[],2)</f>
        <v>Russia</v>
      </c>
      <c r="J2428" t="str">
        <f>VLOOKUP(I2428,CountryGeoLoc[],3)</f>
        <v>61.52401</v>
      </c>
      <c r="K2428" t="str">
        <f>VLOOKUP(I2428,CountryGeoLoc[],4)</f>
        <v>105.318756</v>
      </c>
    </row>
    <row r="2429" spans="1:11" x14ac:dyDescent="0.3">
      <c r="A2429" t="s">
        <v>7432</v>
      </c>
      <c r="B2429" t="s">
        <v>8</v>
      </c>
      <c r="C2429" t="s">
        <v>9</v>
      </c>
      <c r="D2429" t="s">
        <v>4695</v>
      </c>
      <c r="E2429" t="s">
        <v>7433</v>
      </c>
      <c r="F2429" t="s">
        <v>7434</v>
      </c>
      <c r="G2429" s="2" t="str">
        <f t="shared" si="37"/>
        <v>1980</v>
      </c>
      <c r="H2429" t="s">
        <v>1882</v>
      </c>
      <c r="I2429" t="str">
        <f>VLOOKUP(RawData!H2429,PadCountry[],2)</f>
        <v>Russia</v>
      </c>
      <c r="J2429" t="str">
        <f>VLOOKUP(I2429,CountryGeoLoc[],3)</f>
        <v>61.52401</v>
      </c>
      <c r="K2429" t="str">
        <f>VLOOKUP(I2429,CountryGeoLoc[],4)</f>
        <v>105.318756</v>
      </c>
    </row>
    <row r="2430" spans="1:11" x14ac:dyDescent="0.3">
      <c r="A2430" t="s">
        <v>7435</v>
      </c>
      <c r="B2430" t="s">
        <v>8</v>
      </c>
      <c r="C2430" t="s">
        <v>9</v>
      </c>
      <c r="D2430" t="s">
        <v>4695</v>
      </c>
      <c r="E2430" t="s">
        <v>7436</v>
      </c>
      <c r="F2430" t="s">
        <v>7437</v>
      </c>
      <c r="G2430" s="2" t="str">
        <f t="shared" si="37"/>
        <v>1980</v>
      </c>
      <c r="H2430" t="s">
        <v>1882</v>
      </c>
      <c r="I2430" t="str">
        <f>VLOOKUP(RawData!H2430,PadCountry[],2)</f>
        <v>Russia</v>
      </c>
      <c r="J2430" t="str">
        <f>VLOOKUP(I2430,CountryGeoLoc[],3)</f>
        <v>61.52401</v>
      </c>
      <c r="K2430" t="str">
        <f>VLOOKUP(I2430,CountryGeoLoc[],4)</f>
        <v>105.318756</v>
      </c>
    </row>
    <row r="2431" spans="1:11" x14ac:dyDescent="0.3">
      <c r="A2431" t="s">
        <v>7438</v>
      </c>
      <c r="B2431" t="s">
        <v>8</v>
      </c>
      <c r="C2431" t="s">
        <v>9</v>
      </c>
      <c r="D2431" t="s">
        <v>4695</v>
      </c>
      <c r="E2431" t="s">
        <v>357</v>
      </c>
      <c r="F2431" t="s">
        <v>7439</v>
      </c>
      <c r="G2431" s="2" t="str">
        <f t="shared" si="37"/>
        <v>1980</v>
      </c>
      <c r="H2431" t="s">
        <v>13</v>
      </c>
      <c r="I2431" t="str">
        <f>VLOOKUP(RawData!H2431,PadCountry[],2)</f>
        <v>Kazakhstan</v>
      </c>
      <c r="J2431" t="str">
        <f>VLOOKUP(I2431,CountryGeoLoc[],3)</f>
        <v>48.019573</v>
      </c>
      <c r="K2431" t="str">
        <f>VLOOKUP(I2431,CountryGeoLoc[],4)</f>
        <v>66.923684</v>
      </c>
    </row>
    <row r="2432" spans="1:11" x14ac:dyDescent="0.3">
      <c r="A2432" t="s">
        <v>7440</v>
      </c>
      <c r="B2432" t="s">
        <v>8</v>
      </c>
      <c r="C2432" t="s">
        <v>9</v>
      </c>
      <c r="D2432" t="s">
        <v>4695</v>
      </c>
      <c r="E2432" t="s">
        <v>7441</v>
      </c>
      <c r="F2432" t="s">
        <v>7442</v>
      </c>
      <c r="G2432" s="2" t="str">
        <f t="shared" si="37"/>
        <v>1980</v>
      </c>
      <c r="H2432" t="s">
        <v>1882</v>
      </c>
      <c r="I2432" t="str">
        <f>VLOOKUP(RawData!H2432,PadCountry[],2)</f>
        <v>Russia</v>
      </c>
      <c r="J2432" t="str">
        <f>VLOOKUP(I2432,CountryGeoLoc[],3)</f>
        <v>61.52401</v>
      </c>
      <c r="K2432" t="str">
        <f>VLOOKUP(I2432,CountryGeoLoc[],4)</f>
        <v>105.318756</v>
      </c>
    </row>
    <row r="2433" spans="1:11" x14ac:dyDescent="0.3">
      <c r="A2433" t="s">
        <v>7443</v>
      </c>
      <c r="B2433" t="s">
        <v>8</v>
      </c>
      <c r="C2433" t="s">
        <v>9</v>
      </c>
      <c r="D2433" t="s">
        <v>5012</v>
      </c>
      <c r="E2433" t="s">
        <v>7444</v>
      </c>
      <c r="F2433" t="s">
        <v>7445</v>
      </c>
      <c r="G2433" s="2" t="str">
        <f t="shared" si="37"/>
        <v>1980</v>
      </c>
      <c r="H2433" t="s">
        <v>7249</v>
      </c>
      <c r="I2433" t="str">
        <f>VLOOKUP(RawData!H2433,PadCountry[],2)</f>
        <v>Kazakhstan</v>
      </c>
      <c r="J2433" t="str">
        <f>VLOOKUP(I2433,CountryGeoLoc[],3)</f>
        <v>48.019573</v>
      </c>
      <c r="K2433" t="str">
        <f>VLOOKUP(I2433,CountryGeoLoc[],4)</f>
        <v>66.923684</v>
      </c>
    </row>
    <row r="2434" spans="1:11" x14ac:dyDescent="0.3">
      <c r="A2434" t="s">
        <v>7446</v>
      </c>
      <c r="B2434" t="s">
        <v>8</v>
      </c>
      <c r="C2434" t="s">
        <v>9</v>
      </c>
      <c r="D2434" t="s">
        <v>4695</v>
      </c>
      <c r="E2434" t="s">
        <v>7447</v>
      </c>
      <c r="F2434" t="s">
        <v>7448</v>
      </c>
      <c r="G2434" s="2" t="str">
        <f t="shared" si="37"/>
        <v>1980</v>
      </c>
      <c r="H2434" t="s">
        <v>1882</v>
      </c>
      <c r="I2434" t="str">
        <f>VLOOKUP(RawData!H2434,PadCountry[],2)</f>
        <v>Russia</v>
      </c>
      <c r="J2434" t="str">
        <f>VLOOKUP(I2434,CountryGeoLoc[],3)</f>
        <v>61.52401</v>
      </c>
      <c r="K2434" t="str">
        <f>VLOOKUP(I2434,CountryGeoLoc[],4)</f>
        <v>105.318756</v>
      </c>
    </row>
    <row r="2435" spans="1:11" x14ac:dyDescent="0.3">
      <c r="A2435" t="s">
        <v>7449</v>
      </c>
      <c r="B2435" t="s">
        <v>8</v>
      </c>
      <c r="C2435" t="s">
        <v>9</v>
      </c>
      <c r="D2435" t="s">
        <v>2391</v>
      </c>
      <c r="E2435" t="s">
        <v>7450</v>
      </c>
      <c r="F2435" t="s">
        <v>7451</v>
      </c>
      <c r="G2435" s="2" t="str">
        <f t="shared" ref="G2435:G2498" si="38">MID(F2435,7,4)</f>
        <v>1980</v>
      </c>
      <c r="H2435" t="s">
        <v>3399</v>
      </c>
      <c r="I2435" t="str">
        <f>VLOOKUP(RawData!H2435,PadCountry[],2)</f>
        <v>Russia</v>
      </c>
      <c r="J2435" t="str">
        <f>VLOOKUP(I2435,CountryGeoLoc[],3)</f>
        <v>61.52401</v>
      </c>
      <c r="K2435" t="str">
        <f>VLOOKUP(I2435,CountryGeoLoc[],4)</f>
        <v>105.318756</v>
      </c>
    </row>
    <row r="2436" spans="1:11" x14ac:dyDescent="0.3">
      <c r="A2436" t="s">
        <v>7452</v>
      </c>
      <c r="B2436" t="s">
        <v>8</v>
      </c>
      <c r="C2436" t="s">
        <v>9</v>
      </c>
      <c r="D2436" t="s">
        <v>4695</v>
      </c>
      <c r="E2436" t="s">
        <v>7453</v>
      </c>
      <c r="F2436" t="s">
        <v>7454</v>
      </c>
      <c r="G2436" s="2" t="str">
        <f t="shared" si="38"/>
        <v>1980</v>
      </c>
      <c r="H2436" t="s">
        <v>1882</v>
      </c>
      <c r="I2436" t="str">
        <f>VLOOKUP(RawData!H2436,PadCountry[],2)</f>
        <v>Russia</v>
      </c>
      <c r="J2436" t="str">
        <f>VLOOKUP(I2436,CountryGeoLoc[],3)</f>
        <v>61.52401</v>
      </c>
      <c r="K2436" t="str">
        <f>VLOOKUP(I2436,CountryGeoLoc[],4)</f>
        <v>105.318756</v>
      </c>
    </row>
    <row r="2437" spans="1:11" x14ac:dyDescent="0.3">
      <c r="A2437" t="s">
        <v>7455</v>
      </c>
      <c r="B2437" t="s">
        <v>8</v>
      </c>
      <c r="C2437" t="s">
        <v>9</v>
      </c>
      <c r="D2437" t="s">
        <v>1670</v>
      </c>
      <c r="E2437" t="s">
        <v>7456</v>
      </c>
      <c r="F2437" t="s">
        <v>7457</v>
      </c>
      <c r="G2437" s="2" t="str">
        <f t="shared" si="38"/>
        <v>1980</v>
      </c>
      <c r="H2437" t="s">
        <v>1882</v>
      </c>
      <c r="I2437" t="str">
        <f>VLOOKUP(RawData!H2437,PadCountry[],2)</f>
        <v>Russia</v>
      </c>
      <c r="J2437" t="str">
        <f>VLOOKUP(I2437,CountryGeoLoc[],3)</f>
        <v>61.52401</v>
      </c>
      <c r="K2437" t="str">
        <f>VLOOKUP(I2437,CountryGeoLoc[],4)</f>
        <v>105.318756</v>
      </c>
    </row>
    <row r="2438" spans="1:11" x14ac:dyDescent="0.3">
      <c r="A2438" t="s">
        <v>7458</v>
      </c>
      <c r="B2438" t="s">
        <v>8</v>
      </c>
      <c r="C2438" t="s">
        <v>9</v>
      </c>
      <c r="D2438" t="s">
        <v>4695</v>
      </c>
      <c r="E2438" t="s">
        <v>7459</v>
      </c>
      <c r="F2438" t="s">
        <v>7460</v>
      </c>
      <c r="G2438" s="2" t="str">
        <f t="shared" si="38"/>
        <v>1980</v>
      </c>
      <c r="H2438" t="s">
        <v>987</v>
      </c>
      <c r="I2438" t="str">
        <f>VLOOKUP(RawData!H2438,PadCountry[],2)</f>
        <v>Kazakhstan</v>
      </c>
      <c r="J2438" t="str">
        <f>VLOOKUP(I2438,CountryGeoLoc[],3)</f>
        <v>48.019573</v>
      </c>
      <c r="K2438" t="str">
        <f>VLOOKUP(I2438,CountryGeoLoc[],4)</f>
        <v>66.923684</v>
      </c>
    </row>
    <row r="2439" spans="1:11" x14ac:dyDescent="0.3">
      <c r="A2439" t="s">
        <v>7461</v>
      </c>
      <c r="B2439" t="s">
        <v>8</v>
      </c>
      <c r="C2439" t="s">
        <v>117</v>
      </c>
      <c r="D2439" t="s">
        <v>4658</v>
      </c>
      <c r="E2439" t="s">
        <v>7462</v>
      </c>
      <c r="F2439" t="s">
        <v>7463</v>
      </c>
      <c r="G2439" s="2" t="str">
        <f t="shared" si="38"/>
        <v>1980</v>
      </c>
      <c r="H2439" t="s">
        <v>1006</v>
      </c>
      <c r="I2439" t="str">
        <f>VLOOKUP(RawData!H2439,PadCountry[],2)</f>
        <v>United States</v>
      </c>
      <c r="J2439" t="str">
        <f>VLOOKUP(I2439,CountryGeoLoc[],3)</f>
        <v>37.09024</v>
      </c>
      <c r="K2439" t="str">
        <f>VLOOKUP(I2439,CountryGeoLoc[],4)</f>
        <v>-95.712891</v>
      </c>
    </row>
    <row r="2440" spans="1:11" x14ac:dyDescent="0.3">
      <c r="A2440" t="s">
        <v>7464</v>
      </c>
      <c r="B2440" t="s">
        <v>8</v>
      </c>
      <c r="C2440" t="s">
        <v>9</v>
      </c>
      <c r="D2440" t="s">
        <v>4695</v>
      </c>
      <c r="E2440" t="s">
        <v>7465</v>
      </c>
      <c r="F2440" t="s">
        <v>7466</v>
      </c>
      <c r="G2440" s="2" t="str">
        <f t="shared" si="38"/>
        <v>1980</v>
      </c>
      <c r="H2440" t="s">
        <v>1882</v>
      </c>
      <c r="I2440" t="str">
        <f>VLOOKUP(RawData!H2440,PadCountry[],2)</f>
        <v>Russia</v>
      </c>
      <c r="J2440" t="str">
        <f>VLOOKUP(I2440,CountryGeoLoc[],3)</f>
        <v>61.52401</v>
      </c>
      <c r="K2440" t="str">
        <f>VLOOKUP(I2440,CountryGeoLoc[],4)</f>
        <v>105.318756</v>
      </c>
    </row>
    <row r="2441" spans="1:11" x14ac:dyDescent="0.3">
      <c r="A2441" t="s">
        <v>7467</v>
      </c>
      <c r="B2441" t="s">
        <v>8</v>
      </c>
      <c r="C2441" t="s">
        <v>9</v>
      </c>
      <c r="D2441" t="s">
        <v>3313</v>
      </c>
      <c r="E2441" t="s">
        <v>7468</v>
      </c>
      <c r="F2441" t="s">
        <v>7469</v>
      </c>
      <c r="G2441" s="2" t="str">
        <f t="shared" si="38"/>
        <v>1980</v>
      </c>
      <c r="H2441" t="s">
        <v>4676</v>
      </c>
      <c r="I2441" t="str">
        <f>VLOOKUP(RawData!H2441,PadCountry[],2)</f>
        <v>Kazakhstan</v>
      </c>
      <c r="J2441" t="str">
        <f>VLOOKUP(I2441,CountryGeoLoc[],3)</f>
        <v>48.019573</v>
      </c>
      <c r="K2441" t="str">
        <f>VLOOKUP(I2441,CountryGeoLoc[],4)</f>
        <v>66.923684</v>
      </c>
    </row>
    <row r="2442" spans="1:11" x14ac:dyDescent="0.3">
      <c r="A2442" t="s">
        <v>7470</v>
      </c>
      <c r="B2442" t="s">
        <v>8</v>
      </c>
      <c r="C2442" t="s">
        <v>9</v>
      </c>
      <c r="D2442" t="s">
        <v>4695</v>
      </c>
      <c r="E2442" t="s">
        <v>7471</v>
      </c>
      <c r="F2442" t="s">
        <v>7472</v>
      </c>
      <c r="G2442" s="2" t="str">
        <f t="shared" si="38"/>
        <v>1980</v>
      </c>
      <c r="H2442" t="s">
        <v>1882</v>
      </c>
      <c r="I2442" t="str">
        <f>VLOOKUP(RawData!H2442,PadCountry[],2)</f>
        <v>Russia</v>
      </c>
      <c r="J2442" t="str">
        <f>VLOOKUP(I2442,CountryGeoLoc[],3)</f>
        <v>61.52401</v>
      </c>
      <c r="K2442" t="str">
        <f>VLOOKUP(I2442,CountryGeoLoc[],4)</f>
        <v>105.318756</v>
      </c>
    </row>
    <row r="2443" spans="1:11" x14ac:dyDescent="0.3">
      <c r="A2443" t="s">
        <v>7473</v>
      </c>
      <c r="B2443" t="s">
        <v>8</v>
      </c>
      <c r="C2443" t="s">
        <v>117</v>
      </c>
      <c r="D2443" t="s">
        <v>7474</v>
      </c>
      <c r="E2443" t="s">
        <v>7475</v>
      </c>
      <c r="F2443" t="s">
        <v>7476</v>
      </c>
      <c r="G2443" s="2" t="str">
        <f t="shared" si="38"/>
        <v>1980</v>
      </c>
      <c r="H2443" t="s">
        <v>63</v>
      </c>
      <c r="I2443" t="str">
        <f>VLOOKUP(RawData!H2443,PadCountry[],2)</f>
        <v>United States</v>
      </c>
      <c r="J2443" t="str">
        <f>VLOOKUP(I2443,CountryGeoLoc[],3)</f>
        <v>37.09024</v>
      </c>
      <c r="K2443" t="str">
        <f>VLOOKUP(I2443,CountryGeoLoc[],4)</f>
        <v>-95.712891</v>
      </c>
    </row>
    <row r="2444" spans="1:11" x14ac:dyDescent="0.3">
      <c r="A2444" t="s">
        <v>7477</v>
      </c>
      <c r="B2444" t="s">
        <v>8</v>
      </c>
      <c r="C2444" t="s">
        <v>9</v>
      </c>
      <c r="D2444" t="s">
        <v>1670</v>
      </c>
      <c r="E2444" t="s">
        <v>7478</v>
      </c>
      <c r="F2444" t="s">
        <v>7479</v>
      </c>
      <c r="G2444" s="2" t="str">
        <f t="shared" si="38"/>
        <v>1980</v>
      </c>
      <c r="H2444" t="s">
        <v>1882</v>
      </c>
      <c r="I2444" t="str">
        <f>VLOOKUP(RawData!H2444,PadCountry[],2)</f>
        <v>Russia</v>
      </c>
      <c r="J2444" t="str">
        <f>VLOOKUP(I2444,CountryGeoLoc[],3)</f>
        <v>61.52401</v>
      </c>
      <c r="K2444" t="str">
        <f>VLOOKUP(I2444,CountryGeoLoc[],4)</f>
        <v>105.318756</v>
      </c>
    </row>
    <row r="2445" spans="1:11" x14ac:dyDescent="0.3">
      <c r="A2445" t="s">
        <v>7480</v>
      </c>
      <c r="B2445" t="s">
        <v>8</v>
      </c>
      <c r="C2445" t="s">
        <v>9</v>
      </c>
      <c r="D2445" t="s">
        <v>1243</v>
      </c>
      <c r="E2445" t="s">
        <v>7481</v>
      </c>
      <c r="F2445" t="s">
        <v>7482</v>
      </c>
      <c r="G2445" s="2" t="str">
        <f t="shared" si="38"/>
        <v>1980</v>
      </c>
      <c r="H2445" t="s">
        <v>3892</v>
      </c>
      <c r="I2445" t="str">
        <f>VLOOKUP(RawData!H2445,PadCountry[],2)</f>
        <v>Russia</v>
      </c>
      <c r="J2445" t="str">
        <f>VLOOKUP(I2445,CountryGeoLoc[],3)</f>
        <v>61.52401</v>
      </c>
      <c r="K2445" t="str">
        <f>VLOOKUP(I2445,CountryGeoLoc[],4)</f>
        <v>105.318756</v>
      </c>
    </row>
    <row r="2446" spans="1:11" x14ac:dyDescent="0.3">
      <c r="A2446" t="s">
        <v>7483</v>
      </c>
      <c r="B2446" t="s">
        <v>8</v>
      </c>
      <c r="C2446" t="s">
        <v>9</v>
      </c>
      <c r="D2446" t="s">
        <v>4695</v>
      </c>
      <c r="E2446" t="s">
        <v>7484</v>
      </c>
      <c r="F2446" t="s">
        <v>7485</v>
      </c>
      <c r="G2446" s="2" t="str">
        <f t="shared" si="38"/>
        <v>1980</v>
      </c>
      <c r="H2446" t="s">
        <v>13</v>
      </c>
      <c r="I2446" t="str">
        <f>VLOOKUP(RawData!H2446,PadCountry[],2)</f>
        <v>Kazakhstan</v>
      </c>
      <c r="J2446" t="str">
        <f>VLOOKUP(I2446,CountryGeoLoc[],3)</f>
        <v>48.019573</v>
      </c>
      <c r="K2446" t="str">
        <f>VLOOKUP(I2446,CountryGeoLoc[],4)</f>
        <v>66.923684</v>
      </c>
    </row>
    <row r="2447" spans="1:11" x14ac:dyDescent="0.3">
      <c r="A2447" t="s">
        <v>7486</v>
      </c>
      <c r="B2447" t="s">
        <v>8</v>
      </c>
      <c r="C2447" t="s">
        <v>9</v>
      </c>
      <c r="D2447" t="s">
        <v>1670</v>
      </c>
      <c r="E2447" t="s">
        <v>7487</v>
      </c>
      <c r="F2447" t="s">
        <v>7488</v>
      </c>
      <c r="G2447" s="2" t="str">
        <f t="shared" si="38"/>
        <v>1980</v>
      </c>
      <c r="H2447" t="s">
        <v>1882</v>
      </c>
      <c r="I2447" t="str">
        <f>VLOOKUP(RawData!H2447,PadCountry[],2)</f>
        <v>Russia</v>
      </c>
      <c r="J2447" t="str">
        <f>VLOOKUP(I2447,CountryGeoLoc[],3)</f>
        <v>61.52401</v>
      </c>
      <c r="K2447" t="str">
        <f>VLOOKUP(I2447,CountryGeoLoc[],4)</f>
        <v>105.318756</v>
      </c>
    </row>
    <row r="2448" spans="1:11" x14ac:dyDescent="0.3">
      <c r="A2448" t="s">
        <v>7489</v>
      </c>
      <c r="B2448" t="s">
        <v>8</v>
      </c>
      <c r="C2448" t="s">
        <v>9</v>
      </c>
      <c r="D2448" t="s">
        <v>4695</v>
      </c>
      <c r="E2448" t="s">
        <v>7490</v>
      </c>
      <c r="F2448" t="s">
        <v>7491</v>
      </c>
      <c r="G2448" s="2" t="str">
        <f t="shared" si="38"/>
        <v>1980</v>
      </c>
      <c r="H2448" t="s">
        <v>3892</v>
      </c>
      <c r="I2448" t="str">
        <f>VLOOKUP(RawData!H2448,PadCountry[],2)</f>
        <v>Russia</v>
      </c>
      <c r="J2448" t="str">
        <f>VLOOKUP(I2448,CountryGeoLoc[],3)</f>
        <v>61.52401</v>
      </c>
      <c r="K2448" t="str">
        <f>VLOOKUP(I2448,CountryGeoLoc[],4)</f>
        <v>105.318756</v>
      </c>
    </row>
    <row r="2449" spans="1:11" x14ac:dyDescent="0.3">
      <c r="A2449" t="s">
        <v>7492</v>
      </c>
      <c r="B2449" t="s">
        <v>8</v>
      </c>
      <c r="C2449" t="s">
        <v>9</v>
      </c>
      <c r="D2449" t="s">
        <v>2391</v>
      </c>
      <c r="E2449" t="s">
        <v>7493</v>
      </c>
      <c r="F2449" t="s">
        <v>7494</v>
      </c>
      <c r="G2449" s="2" t="str">
        <f t="shared" si="38"/>
        <v>1980</v>
      </c>
      <c r="H2449" t="s">
        <v>3399</v>
      </c>
      <c r="I2449" t="str">
        <f>VLOOKUP(RawData!H2449,PadCountry[],2)</f>
        <v>Russia</v>
      </c>
      <c r="J2449" t="str">
        <f>VLOOKUP(I2449,CountryGeoLoc[],3)</f>
        <v>61.52401</v>
      </c>
      <c r="K2449" t="str">
        <f>VLOOKUP(I2449,CountryGeoLoc[],4)</f>
        <v>105.318756</v>
      </c>
    </row>
    <row r="2450" spans="1:11" x14ac:dyDescent="0.3">
      <c r="A2450" t="s">
        <v>7495</v>
      </c>
      <c r="B2450" t="s">
        <v>8</v>
      </c>
      <c r="C2450" t="s">
        <v>117</v>
      </c>
      <c r="D2450" t="s">
        <v>4658</v>
      </c>
      <c r="E2450" t="s">
        <v>7496</v>
      </c>
      <c r="F2450" t="s">
        <v>7497</v>
      </c>
      <c r="G2450" s="2" t="str">
        <f t="shared" si="38"/>
        <v>1980</v>
      </c>
      <c r="H2450" t="s">
        <v>1623</v>
      </c>
      <c r="I2450" t="str">
        <f>VLOOKUP(RawData!H2450,PadCountry[],2)</f>
        <v>United States</v>
      </c>
      <c r="J2450" t="str">
        <f>VLOOKUP(I2450,CountryGeoLoc[],3)</f>
        <v>37.09024</v>
      </c>
      <c r="K2450" t="str">
        <f>VLOOKUP(I2450,CountryGeoLoc[],4)</f>
        <v>-95.712891</v>
      </c>
    </row>
    <row r="2451" spans="1:11" x14ac:dyDescent="0.3">
      <c r="A2451" t="s">
        <v>7498</v>
      </c>
      <c r="B2451" t="s">
        <v>18</v>
      </c>
      <c r="C2451" t="s">
        <v>117</v>
      </c>
      <c r="D2451" t="s">
        <v>7499</v>
      </c>
      <c r="E2451" t="s">
        <v>7500</v>
      </c>
      <c r="F2451" t="s">
        <v>7501</v>
      </c>
      <c r="G2451" s="2" t="str">
        <f t="shared" si="38"/>
        <v>1980</v>
      </c>
      <c r="H2451" t="s">
        <v>303</v>
      </c>
      <c r="I2451" t="str">
        <f>VLOOKUP(RawData!H2451,PadCountry[],2)</f>
        <v>United States</v>
      </c>
      <c r="J2451" t="str">
        <f>VLOOKUP(I2451,CountryGeoLoc[],3)</f>
        <v>37.09024</v>
      </c>
      <c r="K2451" t="str">
        <f>VLOOKUP(I2451,CountryGeoLoc[],4)</f>
        <v>-95.712891</v>
      </c>
    </row>
    <row r="2452" spans="1:11" x14ac:dyDescent="0.3">
      <c r="A2452" t="s">
        <v>7502</v>
      </c>
      <c r="B2452" t="s">
        <v>8</v>
      </c>
      <c r="C2452" t="s">
        <v>9</v>
      </c>
      <c r="D2452" t="s">
        <v>2391</v>
      </c>
      <c r="E2452" t="s">
        <v>7503</v>
      </c>
      <c r="F2452" t="s">
        <v>7504</v>
      </c>
      <c r="G2452" s="2" t="str">
        <f t="shared" si="38"/>
        <v>1980</v>
      </c>
      <c r="H2452" t="s">
        <v>3399</v>
      </c>
      <c r="I2452" t="str">
        <f>VLOOKUP(RawData!H2452,PadCountry[],2)</f>
        <v>Russia</v>
      </c>
      <c r="J2452" t="str">
        <f>VLOOKUP(I2452,CountryGeoLoc[],3)</f>
        <v>61.52401</v>
      </c>
      <c r="K2452" t="str">
        <f>VLOOKUP(I2452,CountryGeoLoc[],4)</f>
        <v>105.318756</v>
      </c>
    </row>
    <row r="2453" spans="1:11" x14ac:dyDescent="0.3">
      <c r="A2453" t="s">
        <v>7505</v>
      </c>
      <c r="B2453" t="s">
        <v>8</v>
      </c>
      <c r="C2453" t="s">
        <v>117</v>
      </c>
      <c r="D2453" t="s">
        <v>5355</v>
      </c>
      <c r="E2453" t="s">
        <v>7506</v>
      </c>
      <c r="F2453" t="s">
        <v>7507</v>
      </c>
      <c r="G2453" s="2" t="str">
        <f t="shared" si="38"/>
        <v>1980</v>
      </c>
      <c r="H2453" t="s">
        <v>914</v>
      </c>
      <c r="I2453" t="str">
        <f>VLOOKUP(RawData!H2453,PadCountry[],2)</f>
        <v>United States</v>
      </c>
      <c r="J2453" t="str">
        <f>VLOOKUP(I2453,CountryGeoLoc[],3)</f>
        <v>37.09024</v>
      </c>
      <c r="K2453" t="str">
        <f>VLOOKUP(I2453,CountryGeoLoc[],4)</f>
        <v>-95.712891</v>
      </c>
    </row>
    <row r="2454" spans="1:11" x14ac:dyDescent="0.3">
      <c r="A2454" t="s">
        <v>7508</v>
      </c>
      <c r="B2454" t="s">
        <v>8</v>
      </c>
      <c r="C2454" t="s">
        <v>9</v>
      </c>
      <c r="D2454" t="s">
        <v>4695</v>
      </c>
      <c r="E2454" t="s">
        <v>7509</v>
      </c>
      <c r="F2454" t="s">
        <v>7510</v>
      </c>
      <c r="G2454" s="2" t="str">
        <f t="shared" si="38"/>
        <v>1980</v>
      </c>
      <c r="H2454" t="s">
        <v>3892</v>
      </c>
      <c r="I2454" t="str">
        <f>VLOOKUP(RawData!H2454,PadCountry[],2)</f>
        <v>Russia</v>
      </c>
      <c r="J2454" t="str">
        <f>VLOOKUP(I2454,CountryGeoLoc[],3)</f>
        <v>61.52401</v>
      </c>
      <c r="K2454" t="str">
        <f>VLOOKUP(I2454,CountryGeoLoc[],4)</f>
        <v>105.318756</v>
      </c>
    </row>
    <row r="2455" spans="1:11" x14ac:dyDescent="0.3">
      <c r="A2455" t="s">
        <v>7511</v>
      </c>
      <c r="B2455" t="s">
        <v>8</v>
      </c>
      <c r="C2455" t="s">
        <v>9</v>
      </c>
      <c r="D2455" t="s">
        <v>2391</v>
      </c>
      <c r="E2455" t="s">
        <v>7512</v>
      </c>
      <c r="F2455" t="s">
        <v>7513</v>
      </c>
      <c r="G2455" s="2" t="str">
        <f t="shared" si="38"/>
        <v>1980</v>
      </c>
      <c r="H2455" t="s">
        <v>3399</v>
      </c>
      <c r="I2455" t="str">
        <f>VLOOKUP(RawData!H2455,PadCountry[],2)</f>
        <v>Russia</v>
      </c>
      <c r="J2455" t="str">
        <f>VLOOKUP(I2455,CountryGeoLoc[],3)</f>
        <v>61.52401</v>
      </c>
      <c r="K2455" t="str">
        <f>VLOOKUP(I2455,CountryGeoLoc[],4)</f>
        <v>105.318756</v>
      </c>
    </row>
    <row r="2456" spans="1:11" x14ac:dyDescent="0.3">
      <c r="A2456" t="s">
        <v>7514</v>
      </c>
      <c r="B2456" t="s">
        <v>8</v>
      </c>
      <c r="C2456" t="s">
        <v>9</v>
      </c>
      <c r="D2456" t="s">
        <v>1670</v>
      </c>
      <c r="E2456" t="s">
        <v>7515</v>
      </c>
      <c r="F2456" t="s">
        <v>7516</v>
      </c>
      <c r="G2456" s="2" t="str">
        <f t="shared" si="38"/>
        <v>1980</v>
      </c>
      <c r="H2456" t="s">
        <v>987</v>
      </c>
      <c r="I2456" t="str">
        <f>VLOOKUP(RawData!H2456,PadCountry[],2)</f>
        <v>Kazakhstan</v>
      </c>
      <c r="J2456" t="str">
        <f>VLOOKUP(I2456,CountryGeoLoc[],3)</f>
        <v>48.019573</v>
      </c>
      <c r="K2456" t="str">
        <f>VLOOKUP(I2456,CountryGeoLoc[],4)</f>
        <v>66.923684</v>
      </c>
    </row>
    <row r="2457" spans="1:11" x14ac:dyDescent="0.3">
      <c r="A2457" t="s">
        <v>6034</v>
      </c>
      <c r="B2457" t="s">
        <v>8</v>
      </c>
      <c r="C2457" t="s">
        <v>9</v>
      </c>
      <c r="D2457" t="s">
        <v>5012</v>
      </c>
      <c r="E2457" t="s">
        <v>6035</v>
      </c>
      <c r="F2457" t="s">
        <v>7517</v>
      </c>
      <c r="G2457" s="2" t="str">
        <f t="shared" si="38"/>
        <v>1980</v>
      </c>
      <c r="H2457" t="s">
        <v>6322</v>
      </c>
      <c r="I2457" t="str">
        <f>VLOOKUP(RawData!H2457,PadCountry[],2)</f>
        <v>Kazakhstan</v>
      </c>
      <c r="J2457" t="str">
        <f>VLOOKUP(I2457,CountryGeoLoc[],3)</f>
        <v>48.019573</v>
      </c>
      <c r="K2457" t="str">
        <f>VLOOKUP(I2457,CountryGeoLoc[],4)</f>
        <v>66.923684</v>
      </c>
    </row>
    <row r="2458" spans="1:11" x14ac:dyDescent="0.3">
      <c r="A2458" t="s">
        <v>7518</v>
      </c>
      <c r="B2458" t="s">
        <v>8</v>
      </c>
      <c r="C2458" t="s">
        <v>9</v>
      </c>
      <c r="D2458" t="s">
        <v>4695</v>
      </c>
      <c r="E2458" t="s">
        <v>7519</v>
      </c>
      <c r="F2458" t="s">
        <v>7520</v>
      </c>
      <c r="G2458" s="2" t="str">
        <f t="shared" si="38"/>
        <v>1980</v>
      </c>
      <c r="H2458" t="s">
        <v>1882</v>
      </c>
      <c r="I2458" t="str">
        <f>VLOOKUP(RawData!H2458,PadCountry[],2)</f>
        <v>Russia</v>
      </c>
      <c r="J2458" t="str">
        <f>VLOOKUP(I2458,CountryGeoLoc[],3)</f>
        <v>61.52401</v>
      </c>
      <c r="K2458" t="str">
        <f>VLOOKUP(I2458,CountryGeoLoc[],4)</f>
        <v>105.318756</v>
      </c>
    </row>
    <row r="2459" spans="1:11" x14ac:dyDescent="0.3">
      <c r="A2459" t="s">
        <v>7521</v>
      </c>
      <c r="B2459" t="s">
        <v>8</v>
      </c>
      <c r="C2459" t="s">
        <v>9</v>
      </c>
      <c r="D2459" t="s">
        <v>4695</v>
      </c>
      <c r="E2459" t="s">
        <v>7522</v>
      </c>
      <c r="F2459" t="s">
        <v>7523</v>
      </c>
      <c r="G2459" s="2" t="str">
        <f t="shared" si="38"/>
        <v>1981</v>
      </c>
      <c r="H2459" t="s">
        <v>1882</v>
      </c>
      <c r="I2459" t="str">
        <f>VLOOKUP(RawData!H2459,PadCountry[],2)</f>
        <v>Russia</v>
      </c>
      <c r="J2459" t="str">
        <f>VLOOKUP(I2459,CountryGeoLoc[],3)</f>
        <v>61.52401</v>
      </c>
      <c r="K2459" t="str">
        <f>VLOOKUP(I2459,CountryGeoLoc[],4)</f>
        <v>105.318756</v>
      </c>
    </row>
    <row r="2460" spans="1:11" x14ac:dyDescent="0.3">
      <c r="A2460" t="s">
        <v>7524</v>
      </c>
      <c r="B2460" t="s">
        <v>8</v>
      </c>
      <c r="C2460" t="s">
        <v>9</v>
      </c>
      <c r="D2460" t="s">
        <v>1670</v>
      </c>
      <c r="E2460" t="s">
        <v>7525</v>
      </c>
      <c r="F2460" t="s">
        <v>7526</v>
      </c>
      <c r="G2460" s="2" t="str">
        <f t="shared" si="38"/>
        <v>1981</v>
      </c>
      <c r="H2460" t="s">
        <v>1882</v>
      </c>
      <c r="I2460" t="str">
        <f>VLOOKUP(RawData!H2460,PadCountry[],2)</f>
        <v>Russia</v>
      </c>
      <c r="J2460" t="str">
        <f>VLOOKUP(I2460,CountryGeoLoc[],3)</f>
        <v>61.52401</v>
      </c>
      <c r="K2460" t="str">
        <f>VLOOKUP(I2460,CountryGeoLoc[],4)</f>
        <v>105.318756</v>
      </c>
    </row>
    <row r="2461" spans="1:11" x14ac:dyDescent="0.3">
      <c r="A2461" t="s">
        <v>7527</v>
      </c>
      <c r="B2461" t="s">
        <v>8</v>
      </c>
      <c r="C2461" t="s">
        <v>9</v>
      </c>
      <c r="D2461" t="s">
        <v>2391</v>
      </c>
      <c r="E2461" t="s">
        <v>7528</v>
      </c>
      <c r="F2461" t="s">
        <v>7529</v>
      </c>
      <c r="G2461" s="2" t="str">
        <f t="shared" si="38"/>
        <v>1981</v>
      </c>
      <c r="H2461" t="s">
        <v>3399</v>
      </c>
      <c r="I2461" t="str">
        <f>VLOOKUP(RawData!H2461,PadCountry[],2)</f>
        <v>Russia</v>
      </c>
      <c r="J2461" t="str">
        <f>VLOOKUP(I2461,CountryGeoLoc[],3)</f>
        <v>61.52401</v>
      </c>
      <c r="K2461" t="str">
        <f>VLOOKUP(I2461,CountryGeoLoc[],4)</f>
        <v>105.318756</v>
      </c>
    </row>
    <row r="2462" spans="1:11" x14ac:dyDescent="0.3">
      <c r="A2462" t="s">
        <v>7530</v>
      </c>
      <c r="B2462" t="s">
        <v>8</v>
      </c>
      <c r="C2462" t="s">
        <v>9</v>
      </c>
      <c r="D2462" t="s">
        <v>4695</v>
      </c>
      <c r="E2462" t="s">
        <v>7531</v>
      </c>
      <c r="F2462" t="s">
        <v>7532</v>
      </c>
      <c r="G2462" s="2" t="str">
        <f t="shared" si="38"/>
        <v>1981</v>
      </c>
      <c r="H2462" t="s">
        <v>1882</v>
      </c>
      <c r="I2462" t="str">
        <f>VLOOKUP(RawData!H2462,PadCountry[],2)</f>
        <v>Russia</v>
      </c>
      <c r="J2462" t="str">
        <f>VLOOKUP(I2462,CountryGeoLoc[],3)</f>
        <v>61.52401</v>
      </c>
      <c r="K2462" t="str">
        <f>VLOOKUP(I2462,CountryGeoLoc[],4)</f>
        <v>105.318756</v>
      </c>
    </row>
    <row r="2463" spans="1:11" x14ac:dyDescent="0.3">
      <c r="A2463" t="s">
        <v>7533</v>
      </c>
      <c r="B2463" t="s">
        <v>8</v>
      </c>
      <c r="C2463" t="s">
        <v>9</v>
      </c>
      <c r="D2463" t="s">
        <v>4695</v>
      </c>
      <c r="E2463" t="s">
        <v>7534</v>
      </c>
      <c r="F2463" t="s">
        <v>7535</v>
      </c>
      <c r="G2463" s="2" t="str">
        <f t="shared" si="38"/>
        <v>1981</v>
      </c>
      <c r="H2463" t="s">
        <v>987</v>
      </c>
      <c r="I2463" t="str">
        <f>VLOOKUP(RawData!H2463,PadCountry[],2)</f>
        <v>Kazakhstan</v>
      </c>
      <c r="J2463" t="str">
        <f>VLOOKUP(I2463,CountryGeoLoc[],3)</f>
        <v>48.019573</v>
      </c>
      <c r="K2463" t="str">
        <f>VLOOKUP(I2463,CountryGeoLoc[],4)</f>
        <v>66.923684</v>
      </c>
    </row>
    <row r="2464" spans="1:11" x14ac:dyDescent="0.3">
      <c r="A2464" t="s">
        <v>7536</v>
      </c>
      <c r="B2464" t="s">
        <v>8</v>
      </c>
      <c r="C2464" t="s">
        <v>9</v>
      </c>
      <c r="D2464" t="s">
        <v>2391</v>
      </c>
      <c r="E2464" t="s">
        <v>7537</v>
      </c>
      <c r="F2464" t="s">
        <v>7538</v>
      </c>
      <c r="G2464" s="2" t="str">
        <f t="shared" si="38"/>
        <v>1981</v>
      </c>
      <c r="H2464" t="s">
        <v>3399</v>
      </c>
      <c r="I2464" t="str">
        <f>VLOOKUP(RawData!H2464,PadCountry[],2)</f>
        <v>Russia</v>
      </c>
      <c r="J2464" t="str">
        <f>VLOOKUP(I2464,CountryGeoLoc[],3)</f>
        <v>61.52401</v>
      </c>
      <c r="K2464" t="str">
        <f>VLOOKUP(I2464,CountryGeoLoc[],4)</f>
        <v>105.318756</v>
      </c>
    </row>
    <row r="2465" spans="1:11" x14ac:dyDescent="0.3">
      <c r="A2465" t="s">
        <v>7539</v>
      </c>
      <c r="B2465" t="s">
        <v>18</v>
      </c>
      <c r="C2465" t="s">
        <v>9</v>
      </c>
      <c r="D2465" t="s">
        <v>6270</v>
      </c>
      <c r="E2465" t="s">
        <v>7540</v>
      </c>
      <c r="F2465" t="s">
        <v>7541</v>
      </c>
      <c r="G2465" s="2" t="str">
        <f t="shared" si="38"/>
        <v>1981</v>
      </c>
      <c r="H2465" t="s">
        <v>7213</v>
      </c>
      <c r="I2465" t="str">
        <f>VLOOKUP(RawData!H2465,PadCountry[],2)</f>
        <v>Russia</v>
      </c>
      <c r="J2465" t="str">
        <f>VLOOKUP(I2465,CountryGeoLoc[],3)</f>
        <v>61.52401</v>
      </c>
      <c r="K2465" t="str">
        <f>VLOOKUP(I2465,CountryGeoLoc[],4)</f>
        <v>105.318756</v>
      </c>
    </row>
    <row r="2466" spans="1:11" x14ac:dyDescent="0.3">
      <c r="A2466" t="s">
        <v>7542</v>
      </c>
      <c r="B2466" t="s">
        <v>8</v>
      </c>
      <c r="C2466" t="s">
        <v>9</v>
      </c>
      <c r="D2466" t="s">
        <v>4695</v>
      </c>
      <c r="E2466" t="s">
        <v>357</v>
      </c>
      <c r="F2466" t="s">
        <v>7543</v>
      </c>
      <c r="G2466" s="2" t="str">
        <f t="shared" si="38"/>
        <v>1981</v>
      </c>
      <c r="H2466" t="s">
        <v>13</v>
      </c>
      <c r="I2466" t="str">
        <f>VLOOKUP(RawData!H2466,PadCountry[],2)</f>
        <v>Kazakhstan</v>
      </c>
      <c r="J2466" t="str">
        <f>VLOOKUP(I2466,CountryGeoLoc[],3)</f>
        <v>48.019573</v>
      </c>
      <c r="K2466" t="str">
        <f>VLOOKUP(I2466,CountryGeoLoc[],4)</f>
        <v>66.923684</v>
      </c>
    </row>
    <row r="2467" spans="1:11" x14ac:dyDescent="0.3">
      <c r="A2467" t="s">
        <v>7544</v>
      </c>
      <c r="B2467" t="s">
        <v>8</v>
      </c>
      <c r="C2467" t="s">
        <v>9</v>
      </c>
      <c r="D2467" t="s">
        <v>1243</v>
      </c>
      <c r="E2467" t="s">
        <v>7545</v>
      </c>
      <c r="F2467" t="s">
        <v>7546</v>
      </c>
      <c r="G2467" s="2" t="str">
        <f t="shared" si="38"/>
        <v>1981</v>
      </c>
      <c r="H2467" t="s">
        <v>3892</v>
      </c>
      <c r="I2467" t="str">
        <f>VLOOKUP(RawData!H2467,PadCountry[],2)</f>
        <v>Russia</v>
      </c>
      <c r="J2467" t="str">
        <f>VLOOKUP(I2467,CountryGeoLoc[],3)</f>
        <v>61.52401</v>
      </c>
      <c r="K2467" t="str">
        <f>VLOOKUP(I2467,CountryGeoLoc[],4)</f>
        <v>105.318756</v>
      </c>
    </row>
    <row r="2468" spans="1:11" x14ac:dyDescent="0.3">
      <c r="A2468" t="s">
        <v>7547</v>
      </c>
      <c r="B2468" t="s">
        <v>8</v>
      </c>
      <c r="C2468" t="s">
        <v>9</v>
      </c>
      <c r="D2468" t="s">
        <v>1670</v>
      </c>
      <c r="E2468" t="s">
        <v>7548</v>
      </c>
      <c r="F2468" t="s">
        <v>7549</v>
      </c>
      <c r="G2468" s="2" t="str">
        <f t="shared" si="38"/>
        <v>1981</v>
      </c>
      <c r="H2468" t="s">
        <v>3892</v>
      </c>
      <c r="I2468" t="str">
        <f>VLOOKUP(RawData!H2468,PadCountry[],2)</f>
        <v>Russia</v>
      </c>
      <c r="J2468" t="str">
        <f>VLOOKUP(I2468,CountryGeoLoc[],3)</f>
        <v>61.52401</v>
      </c>
      <c r="K2468" t="str">
        <f>VLOOKUP(I2468,CountryGeoLoc[],4)</f>
        <v>105.318756</v>
      </c>
    </row>
    <row r="2469" spans="1:11" x14ac:dyDescent="0.3">
      <c r="A2469" t="s">
        <v>7550</v>
      </c>
      <c r="B2469" t="s">
        <v>8</v>
      </c>
      <c r="C2469" t="s">
        <v>9</v>
      </c>
      <c r="D2469" t="s">
        <v>3313</v>
      </c>
      <c r="E2469" t="s">
        <v>7551</v>
      </c>
      <c r="F2469" t="s">
        <v>7552</v>
      </c>
      <c r="G2469" s="2" t="str">
        <f t="shared" si="38"/>
        <v>1981</v>
      </c>
      <c r="H2469" t="s">
        <v>4676</v>
      </c>
      <c r="I2469" t="str">
        <f>VLOOKUP(RawData!H2469,PadCountry[],2)</f>
        <v>Kazakhstan</v>
      </c>
      <c r="J2469" t="str">
        <f>VLOOKUP(I2469,CountryGeoLoc[],3)</f>
        <v>48.019573</v>
      </c>
      <c r="K2469" t="str">
        <f>VLOOKUP(I2469,CountryGeoLoc[],4)</f>
        <v>66.923684</v>
      </c>
    </row>
    <row r="2470" spans="1:11" x14ac:dyDescent="0.3">
      <c r="A2470" t="s">
        <v>7553</v>
      </c>
      <c r="B2470" t="s">
        <v>8</v>
      </c>
      <c r="C2470" t="s">
        <v>9</v>
      </c>
      <c r="D2470" t="s">
        <v>2391</v>
      </c>
      <c r="E2470" t="s">
        <v>7554</v>
      </c>
      <c r="F2470" t="s">
        <v>7555</v>
      </c>
      <c r="G2470" s="2" t="str">
        <f t="shared" si="38"/>
        <v>1981</v>
      </c>
      <c r="H2470" t="s">
        <v>3399</v>
      </c>
      <c r="I2470" t="str">
        <f>VLOOKUP(RawData!H2470,PadCountry[],2)</f>
        <v>Russia</v>
      </c>
      <c r="J2470" t="str">
        <f>VLOOKUP(I2470,CountryGeoLoc[],3)</f>
        <v>61.52401</v>
      </c>
      <c r="K2470" t="str">
        <f>VLOOKUP(I2470,CountryGeoLoc[],4)</f>
        <v>105.318756</v>
      </c>
    </row>
    <row r="2471" spans="1:11" x14ac:dyDescent="0.3">
      <c r="A2471" t="s">
        <v>7556</v>
      </c>
      <c r="B2471" t="s">
        <v>8</v>
      </c>
      <c r="C2471" t="s">
        <v>5564</v>
      </c>
      <c r="D2471" t="s">
        <v>7557</v>
      </c>
      <c r="E2471" t="s">
        <v>7558</v>
      </c>
      <c r="F2471" t="s">
        <v>7559</v>
      </c>
      <c r="G2471" s="2" t="str">
        <f t="shared" si="38"/>
        <v>1981</v>
      </c>
      <c r="H2471" t="s">
        <v>5568</v>
      </c>
      <c r="I2471" t="str">
        <f>VLOOKUP(RawData!H2471,PadCountry[],2)</f>
        <v>Japan</v>
      </c>
      <c r="J2471" t="str">
        <f>VLOOKUP(I2471,CountryGeoLoc[],3)</f>
        <v>36.204824</v>
      </c>
      <c r="K2471" t="str">
        <f>VLOOKUP(I2471,CountryGeoLoc[],4)</f>
        <v>138.252924</v>
      </c>
    </row>
    <row r="2472" spans="1:11" x14ac:dyDescent="0.3">
      <c r="A2472" t="s">
        <v>7560</v>
      </c>
      <c r="B2472" t="s">
        <v>8</v>
      </c>
      <c r="C2472" t="s">
        <v>9</v>
      </c>
      <c r="D2472" t="s">
        <v>2391</v>
      </c>
      <c r="E2472" t="s">
        <v>7561</v>
      </c>
      <c r="F2472" t="s">
        <v>7562</v>
      </c>
      <c r="G2472" s="2" t="str">
        <f t="shared" si="38"/>
        <v>1981</v>
      </c>
      <c r="H2472" t="s">
        <v>3399</v>
      </c>
      <c r="I2472" t="str">
        <f>VLOOKUP(RawData!H2472,PadCountry[],2)</f>
        <v>Russia</v>
      </c>
      <c r="J2472" t="str">
        <f>VLOOKUP(I2472,CountryGeoLoc[],3)</f>
        <v>61.52401</v>
      </c>
      <c r="K2472" t="str">
        <f>VLOOKUP(I2472,CountryGeoLoc[],4)</f>
        <v>105.318756</v>
      </c>
    </row>
    <row r="2473" spans="1:11" x14ac:dyDescent="0.3">
      <c r="A2473" t="s">
        <v>7563</v>
      </c>
      <c r="B2473" t="s">
        <v>8</v>
      </c>
      <c r="C2473" t="s">
        <v>9</v>
      </c>
      <c r="D2473" t="s">
        <v>4695</v>
      </c>
      <c r="E2473" t="s">
        <v>7564</v>
      </c>
      <c r="F2473" t="s">
        <v>7565</v>
      </c>
      <c r="G2473" s="2" t="str">
        <f t="shared" si="38"/>
        <v>1981</v>
      </c>
      <c r="H2473" t="s">
        <v>3892</v>
      </c>
      <c r="I2473" t="str">
        <f>VLOOKUP(RawData!H2473,PadCountry[],2)</f>
        <v>Russia</v>
      </c>
      <c r="J2473" t="str">
        <f>VLOOKUP(I2473,CountryGeoLoc[],3)</f>
        <v>61.52401</v>
      </c>
      <c r="K2473" t="str">
        <f>VLOOKUP(I2473,CountryGeoLoc[],4)</f>
        <v>105.318756</v>
      </c>
    </row>
    <row r="2474" spans="1:11" x14ac:dyDescent="0.3">
      <c r="A2474" t="s">
        <v>7566</v>
      </c>
      <c r="B2474" t="s">
        <v>8</v>
      </c>
      <c r="C2474" t="s">
        <v>9</v>
      </c>
      <c r="D2474" t="s">
        <v>4695</v>
      </c>
      <c r="E2474" t="s">
        <v>7567</v>
      </c>
      <c r="F2474" t="s">
        <v>7568</v>
      </c>
      <c r="G2474" s="2" t="str">
        <f t="shared" si="38"/>
        <v>1981</v>
      </c>
      <c r="H2474" t="s">
        <v>987</v>
      </c>
      <c r="I2474" t="str">
        <f>VLOOKUP(RawData!H2474,PadCountry[],2)</f>
        <v>Kazakhstan</v>
      </c>
      <c r="J2474" t="str">
        <f>VLOOKUP(I2474,CountryGeoLoc[],3)</f>
        <v>48.019573</v>
      </c>
      <c r="K2474" t="str">
        <f>VLOOKUP(I2474,CountryGeoLoc[],4)</f>
        <v>66.923684</v>
      </c>
    </row>
    <row r="2475" spans="1:11" x14ac:dyDescent="0.3">
      <c r="A2475" t="s">
        <v>7569</v>
      </c>
      <c r="B2475" t="s">
        <v>8</v>
      </c>
      <c r="C2475" t="s">
        <v>9</v>
      </c>
      <c r="D2475" t="s">
        <v>1670</v>
      </c>
      <c r="E2475" t="s">
        <v>7570</v>
      </c>
      <c r="F2475" t="s">
        <v>7571</v>
      </c>
      <c r="G2475" s="2" t="str">
        <f t="shared" si="38"/>
        <v>1981</v>
      </c>
      <c r="H2475" t="s">
        <v>7572</v>
      </c>
      <c r="I2475" t="str">
        <f>VLOOKUP(RawData!H2475,PadCountry[],2)</f>
        <v>Russia</v>
      </c>
      <c r="J2475" t="str">
        <f>VLOOKUP(I2475,CountryGeoLoc[],3)</f>
        <v>61.52401</v>
      </c>
      <c r="K2475" t="str">
        <f>VLOOKUP(I2475,CountryGeoLoc[],4)</f>
        <v>105.318756</v>
      </c>
    </row>
    <row r="2476" spans="1:11" x14ac:dyDescent="0.3">
      <c r="A2476" t="s">
        <v>7573</v>
      </c>
      <c r="B2476" t="s">
        <v>8</v>
      </c>
      <c r="C2476" t="s">
        <v>2118</v>
      </c>
      <c r="D2476" t="s">
        <v>7243</v>
      </c>
      <c r="E2476" t="s">
        <v>7574</v>
      </c>
      <c r="F2476" t="s">
        <v>7575</v>
      </c>
      <c r="G2476" s="2" t="str">
        <f t="shared" si="38"/>
        <v>1981</v>
      </c>
      <c r="H2476" t="s">
        <v>3722</v>
      </c>
      <c r="I2476" t="str">
        <f>VLOOKUP(RawData!H2476,PadCountry[],2)</f>
        <v>Japan</v>
      </c>
      <c r="J2476" t="str">
        <f>VLOOKUP(I2476,CountryGeoLoc[],3)</f>
        <v>36.204824</v>
      </c>
      <c r="K2476" t="str">
        <f>VLOOKUP(I2476,CountryGeoLoc[],4)</f>
        <v>138.252924</v>
      </c>
    </row>
    <row r="2477" spans="1:11" x14ac:dyDescent="0.3">
      <c r="A2477" t="s">
        <v>7576</v>
      </c>
      <c r="B2477" t="s">
        <v>8</v>
      </c>
      <c r="C2477" t="s">
        <v>7577</v>
      </c>
      <c r="D2477" t="s">
        <v>4658</v>
      </c>
      <c r="E2477" t="s">
        <v>7578</v>
      </c>
      <c r="F2477" t="s">
        <v>7579</v>
      </c>
      <c r="G2477" s="2" t="str">
        <f t="shared" si="38"/>
        <v>1981</v>
      </c>
      <c r="H2477" t="s">
        <v>1006</v>
      </c>
      <c r="I2477" t="str">
        <f>VLOOKUP(RawData!H2477,PadCountry[],2)</f>
        <v>United States</v>
      </c>
      <c r="J2477" t="str">
        <f>VLOOKUP(I2477,CountryGeoLoc[],3)</f>
        <v>37.09024</v>
      </c>
      <c r="K2477" t="str">
        <f>VLOOKUP(I2477,CountryGeoLoc[],4)</f>
        <v>-95.712891</v>
      </c>
    </row>
    <row r="2478" spans="1:11" x14ac:dyDescent="0.3">
      <c r="A2478" t="s">
        <v>7580</v>
      </c>
      <c r="B2478" t="s">
        <v>8</v>
      </c>
      <c r="C2478" t="s">
        <v>117</v>
      </c>
      <c r="D2478" t="s">
        <v>4083</v>
      </c>
      <c r="E2478" t="s">
        <v>7581</v>
      </c>
      <c r="F2478" t="s">
        <v>7582</v>
      </c>
      <c r="G2478" s="2" t="str">
        <f t="shared" si="38"/>
        <v>1981</v>
      </c>
      <c r="H2478" t="s">
        <v>914</v>
      </c>
      <c r="I2478" t="str">
        <f>VLOOKUP(RawData!H2478,PadCountry[],2)</f>
        <v>United States</v>
      </c>
      <c r="J2478" t="str">
        <f>VLOOKUP(I2478,CountryGeoLoc[],3)</f>
        <v>37.09024</v>
      </c>
      <c r="K2478" t="str">
        <f>VLOOKUP(I2478,CountryGeoLoc[],4)</f>
        <v>-95.712891</v>
      </c>
    </row>
    <row r="2479" spans="1:11" x14ac:dyDescent="0.3">
      <c r="A2479" t="s">
        <v>7583</v>
      </c>
      <c r="B2479" t="s">
        <v>8</v>
      </c>
      <c r="C2479" t="s">
        <v>9</v>
      </c>
      <c r="D2479" t="s">
        <v>4695</v>
      </c>
      <c r="E2479" t="s">
        <v>7584</v>
      </c>
      <c r="F2479" t="s">
        <v>7585</v>
      </c>
      <c r="G2479" s="2" t="str">
        <f t="shared" si="38"/>
        <v>1981</v>
      </c>
      <c r="H2479" t="s">
        <v>1882</v>
      </c>
      <c r="I2479" t="str">
        <f>VLOOKUP(RawData!H2479,PadCountry[],2)</f>
        <v>Russia</v>
      </c>
      <c r="J2479" t="str">
        <f>VLOOKUP(I2479,CountryGeoLoc[],3)</f>
        <v>61.52401</v>
      </c>
      <c r="K2479" t="str">
        <f>VLOOKUP(I2479,CountryGeoLoc[],4)</f>
        <v>105.318756</v>
      </c>
    </row>
    <row r="2480" spans="1:11" x14ac:dyDescent="0.3">
      <c r="A2480" t="s">
        <v>7586</v>
      </c>
      <c r="B2480" t="s">
        <v>8</v>
      </c>
      <c r="C2480" t="s">
        <v>9</v>
      </c>
      <c r="D2480" t="s">
        <v>3313</v>
      </c>
      <c r="E2480" t="s">
        <v>7587</v>
      </c>
      <c r="F2480" t="s">
        <v>7588</v>
      </c>
      <c r="G2480" s="2" t="str">
        <f t="shared" si="38"/>
        <v>1981</v>
      </c>
      <c r="H2480" t="s">
        <v>4676</v>
      </c>
      <c r="I2480" t="str">
        <f>VLOOKUP(RawData!H2480,PadCountry[],2)</f>
        <v>Kazakhstan</v>
      </c>
      <c r="J2480" t="str">
        <f>VLOOKUP(I2480,CountryGeoLoc[],3)</f>
        <v>48.019573</v>
      </c>
      <c r="K2480" t="str">
        <f>VLOOKUP(I2480,CountryGeoLoc[],4)</f>
        <v>66.923684</v>
      </c>
    </row>
    <row r="2481" spans="1:11" x14ac:dyDescent="0.3">
      <c r="A2481" t="s">
        <v>7589</v>
      </c>
      <c r="B2481" t="s">
        <v>8</v>
      </c>
      <c r="C2481" t="s">
        <v>9</v>
      </c>
      <c r="D2481" t="s">
        <v>2391</v>
      </c>
      <c r="E2481" t="s">
        <v>7590</v>
      </c>
      <c r="F2481" t="s">
        <v>7591</v>
      </c>
      <c r="G2481" s="2" t="str">
        <f t="shared" si="38"/>
        <v>1981</v>
      </c>
      <c r="H2481" t="s">
        <v>2394</v>
      </c>
      <c r="I2481" t="str">
        <f>VLOOKUP(RawData!H2481,PadCountry[],2)</f>
        <v>Russia</v>
      </c>
      <c r="J2481" t="str">
        <f>VLOOKUP(I2481,CountryGeoLoc[],3)</f>
        <v>61.52401</v>
      </c>
      <c r="K2481" t="str">
        <f>VLOOKUP(I2481,CountryGeoLoc[],4)</f>
        <v>105.318756</v>
      </c>
    </row>
    <row r="2482" spans="1:11" x14ac:dyDescent="0.3">
      <c r="A2482" t="s">
        <v>7592</v>
      </c>
      <c r="B2482" t="s">
        <v>8</v>
      </c>
      <c r="C2482" t="s">
        <v>9</v>
      </c>
      <c r="D2482" t="s">
        <v>4695</v>
      </c>
      <c r="E2482" t="s">
        <v>7593</v>
      </c>
      <c r="F2482" t="s">
        <v>7594</v>
      </c>
      <c r="G2482" s="2" t="str">
        <f t="shared" si="38"/>
        <v>1981</v>
      </c>
      <c r="H2482" t="s">
        <v>13</v>
      </c>
      <c r="I2482" t="str">
        <f>VLOOKUP(RawData!H2482,PadCountry[],2)</f>
        <v>Kazakhstan</v>
      </c>
      <c r="J2482" t="str">
        <f>VLOOKUP(I2482,CountryGeoLoc[],3)</f>
        <v>48.019573</v>
      </c>
      <c r="K2482" t="str">
        <f>VLOOKUP(I2482,CountryGeoLoc[],4)</f>
        <v>66.923684</v>
      </c>
    </row>
    <row r="2483" spans="1:11" x14ac:dyDescent="0.3">
      <c r="A2483" t="s">
        <v>7595</v>
      </c>
      <c r="B2483" t="s">
        <v>8</v>
      </c>
      <c r="C2483" t="s">
        <v>9</v>
      </c>
      <c r="D2483" t="s">
        <v>3313</v>
      </c>
      <c r="E2483" t="s">
        <v>7596</v>
      </c>
      <c r="F2483" t="s">
        <v>7597</v>
      </c>
      <c r="G2483" s="2" t="str">
        <f t="shared" si="38"/>
        <v>1981</v>
      </c>
      <c r="H2483" t="s">
        <v>4676</v>
      </c>
      <c r="I2483" t="str">
        <f>VLOOKUP(RawData!H2483,PadCountry[],2)</f>
        <v>Kazakhstan</v>
      </c>
      <c r="J2483" t="str">
        <f>VLOOKUP(I2483,CountryGeoLoc[],3)</f>
        <v>48.019573</v>
      </c>
      <c r="K2483" t="str">
        <f>VLOOKUP(I2483,CountryGeoLoc[],4)</f>
        <v>66.923684</v>
      </c>
    </row>
    <row r="2484" spans="1:11" x14ac:dyDescent="0.3">
      <c r="A2484" t="s">
        <v>7598</v>
      </c>
      <c r="B2484" t="s">
        <v>8</v>
      </c>
      <c r="C2484" t="s">
        <v>117</v>
      </c>
      <c r="D2484" t="s">
        <v>1552</v>
      </c>
      <c r="E2484" t="s">
        <v>7599</v>
      </c>
      <c r="F2484" t="s">
        <v>7600</v>
      </c>
      <c r="G2484" s="2" t="str">
        <f t="shared" si="38"/>
        <v>1981</v>
      </c>
      <c r="H2484" t="s">
        <v>1555</v>
      </c>
      <c r="I2484" t="str">
        <f>VLOOKUP(RawData!H2484,PadCountry[],2)</f>
        <v>United States</v>
      </c>
      <c r="J2484" t="str">
        <f>VLOOKUP(I2484,CountryGeoLoc[],3)</f>
        <v>37.09024</v>
      </c>
      <c r="K2484" t="str">
        <f>VLOOKUP(I2484,CountryGeoLoc[],4)</f>
        <v>-95.712891</v>
      </c>
    </row>
    <row r="2485" spans="1:11" x14ac:dyDescent="0.3">
      <c r="A2485" t="s">
        <v>7601</v>
      </c>
      <c r="B2485" t="s">
        <v>8</v>
      </c>
      <c r="C2485" t="s">
        <v>9</v>
      </c>
      <c r="D2485" t="s">
        <v>4695</v>
      </c>
      <c r="E2485" t="s">
        <v>7602</v>
      </c>
      <c r="F2485" t="s">
        <v>7603</v>
      </c>
      <c r="G2485" s="2" t="str">
        <f t="shared" si="38"/>
        <v>1981</v>
      </c>
      <c r="H2485" t="s">
        <v>987</v>
      </c>
      <c r="I2485" t="str">
        <f>VLOOKUP(RawData!H2485,PadCountry[],2)</f>
        <v>Kazakhstan</v>
      </c>
      <c r="J2485" t="str">
        <f>VLOOKUP(I2485,CountryGeoLoc[],3)</f>
        <v>48.019573</v>
      </c>
      <c r="K2485" t="str">
        <f>VLOOKUP(I2485,CountryGeoLoc[],4)</f>
        <v>66.923684</v>
      </c>
    </row>
    <row r="2486" spans="1:11" x14ac:dyDescent="0.3">
      <c r="A2486" t="s">
        <v>7604</v>
      </c>
      <c r="B2486" t="s">
        <v>8</v>
      </c>
      <c r="C2486" t="s">
        <v>9</v>
      </c>
      <c r="D2486" t="s">
        <v>5012</v>
      </c>
      <c r="E2486" t="s">
        <v>7605</v>
      </c>
      <c r="F2486" t="s">
        <v>7606</v>
      </c>
      <c r="G2486" s="2" t="str">
        <f t="shared" si="38"/>
        <v>1981</v>
      </c>
      <c r="H2486" t="s">
        <v>6322</v>
      </c>
      <c r="I2486" t="str">
        <f>VLOOKUP(RawData!H2486,PadCountry[],2)</f>
        <v>Kazakhstan</v>
      </c>
      <c r="J2486" t="str">
        <f>VLOOKUP(I2486,CountryGeoLoc[],3)</f>
        <v>48.019573</v>
      </c>
      <c r="K2486" t="str">
        <f>VLOOKUP(I2486,CountryGeoLoc[],4)</f>
        <v>66.923684</v>
      </c>
    </row>
    <row r="2487" spans="1:11" x14ac:dyDescent="0.3">
      <c r="A2487" t="s">
        <v>7607</v>
      </c>
      <c r="B2487" t="s">
        <v>8</v>
      </c>
      <c r="C2487" t="s">
        <v>9</v>
      </c>
      <c r="D2487" t="s">
        <v>3313</v>
      </c>
      <c r="E2487" t="s">
        <v>7608</v>
      </c>
      <c r="F2487" t="s">
        <v>7609</v>
      </c>
      <c r="G2487" s="2" t="str">
        <f t="shared" si="38"/>
        <v>1981</v>
      </c>
      <c r="H2487" t="s">
        <v>4676</v>
      </c>
      <c r="I2487" t="str">
        <f>VLOOKUP(RawData!H2487,PadCountry[],2)</f>
        <v>Kazakhstan</v>
      </c>
      <c r="J2487" t="str">
        <f>VLOOKUP(I2487,CountryGeoLoc[],3)</f>
        <v>48.019573</v>
      </c>
      <c r="K2487" t="str">
        <f>VLOOKUP(I2487,CountryGeoLoc[],4)</f>
        <v>66.923684</v>
      </c>
    </row>
    <row r="2488" spans="1:11" x14ac:dyDescent="0.3">
      <c r="A2488" t="s">
        <v>7610</v>
      </c>
      <c r="B2488" t="s">
        <v>8</v>
      </c>
      <c r="C2488" t="s">
        <v>9</v>
      </c>
      <c r="D2488" t="s">
        <v>4695</v>
      </c>
      <c r="E2488" t="s">
        <v>7611</v>
      </c>
      <c r="F2488" t="s">
        <v>7612</v>
      </c>
      <c r="G2488" s="2" t="str">
        <f t="shared" si="38"/>
        <v>1981</v>
      </c>
      <c r="H2488" t="s">
        <v>13</v>
      </c>
      <c r="I2488" t="str">
        <f>VLOOKUP(RawData!H2488,PadCountry[],2)</f>
        <v>Kazakhstan</v>
      </c>
      <c r="J2488" t="str">
        <f>VLOOKUP(I2488,CountryGeoLoc[],3)</f>
        <v>48.019573</v>
      </c>
      <c r="K2488" t="str">
        <f>VLOOKUP(I2488,CountryGeoLoc[],4)</f>
        <v>66.923684</v>
      </c>
    </row>
    <row r="2489" spans="1:11" x14ac:dyDescent="0.3">
      <c r="A2489" t="s">
        <v>7613</v>
      </c>
      <c r="B2489" t="s">
        <v>8</v>
      </c>
      <c r="C2489" t="s">
        <v>9</v>
      </c>
      <c r="D2489" t="s">
        <v>1670</v>
      </c>
      <c r="E2489" t="s">
        <v>7614</v>
      </c>
      <c r="F2489" t="s">
        <v>7615</v>
      </c>
      <c r="G2489" s="2" t="str">
        <f t="shared" si="38"/>
        <v>1981</v>
      </c>
      <c r="H2489" t="s">
        <v>1882</v>
      </c>
      <c r="I2489" t="str">
        <f>VLOOKUP(RawData!H2489,PadCountry[],2)</f>
        <v>Russia</v>
      </c>
      <c r="J2489" t="str">
        <f>VLOOKUP(I2489,CountryGeoLoc[],3)</f>
        <v>61.52401</v>
      </c>
      <c r="K2489" t="str">
        <f>VLOOKUP(I2489,CountryGeoLoc[],4)</f>
        <v>105.318756</v>
      </c>
    </row>
    <row r="2490" spans="1:11" x14ac:dyDescent="0.3">
      <c r="A2490" t="s">
        <v>7616</v>
      </c>
      <c r="B2490" t="s">
        <v>18</v>
      </c>
      <c r="C2490" t="s">
        <v>9</v>
      </c>
      <c r="D2490" t="s">
        <v>4695</v>
      </c>
      <c r="E2490" t="s">
        <v>7617</v>
      </c>
      <c r="F2490" t="s">
        <v>7618</v>
      </c>
      <c r="G2490" s="2" t="str">
        <f t="shared" si="38"/>
        <v>1981</v>
      </c>
      <c r="H2490" t="s">
        <v>987</v>
      </c>
      <c r="I2490" t="str">
        <f>VLOOKUP(RawData!H2490,PadCountry[],2)</f>
        <v>Kazakhstan</v>
      </c>
      <c r="J2490" t="str">
        <f>VLOOKUP(I2490,CountryGeoLoc[],3)</f>
        <v>48.019573</v>
      </c>
      <c r="K2490" t="str">
        <f>VLOOKUP(I2490,CountryGeoLoc[],4)</f>
        <v>66.923684</v>
      </c>
    </row>
    <row r="2491" spans="1:11" x14ac:dyDescent="0.3">
      <c r="A2491" t="s">
        <v>7619</v>
      </c>
      <c r="B2491" t="s">
        <v>8</v>
      </c>
      <c r="C2491" t="s">
        <v>9</v>
      </c>
      <c r="D2491" t="s">
        <v>1670</v>
      </c>
      <c r="E2491" t="s">
        <v>7620</v>
      </c>
      <c r="F2491" t="s">
        <v>7621</v>
      </c>
      <c r="G2491" s="2" t="str">
        <f t="shared" si="38"/>
        <v>1981</v>
      </c>
      <c r="H2491" t="s">
        <v>1882</v>
      </c>
      <c r="I2491" t="str">
        <f>VLOOKUP(RawData!H2491,PadCountry[],2)</f>
        <v>Russia</v>
      </c>
      <c r="J2491" t="str">
        <f>VLOOKUP(I2491,CountryGeoLoc[],3)</f>
        <v>61.52401</v>
      </c>
      <c r="K2491" t="str">
        <f>VLOOKUP(I2491,CountryGeoLoc[],4)</f>
        <v>105.318756</v>
      </c>
    </row>
    <row r="2492" spans="1:11" x14ac:dyDescent="0.3">
      <c r="A2492" t="s">
        <v>7622</v>
      </c>
      <c r="B2492" t="s">
        <v>8</v>
      </c>
      <c r="C2492" t="s">
        <v>9</v>
      </c>
      <c r="D2492" t="s">
        <v>4695</v>
      </c>
      <c r="E2492" t="s">
        <v>7623</v>
      </c>
      <c r="F2492" t="s">
        <v>7624</v>
      </c>
      <c r="G2492" s="2" t="str">
        <f t="shared" si="38"/>
        <v>1981</v>
      </c>
      <c r="H2492" t="s">
        <v>3892</v>
      </c>
      <c r="I2492" t="str">
        <f>VLOOKUP(RawData!H2492,PadCountry[],2)</f>
        <v>Russia</v>
      </c>
      <c r="J2492" t="str">
        <f>VLOOKUP(I2492,CountryGeoLoc[],3)</f>
        <v>61.52401</v>
      </c>
      <c r="K2492" t="str">
        <f>VLOOKUP(I2492,CountryGeoLoc[],4)</f>
        <v>105.318756</v>
      </c>
    </row>
    <row r="2493" spans="1:11" x14ac:dyDescent="0.3">
      <c r="A2493" t="s">
        <v>7625</v>
      </c>
      <c r="B2493" t="s">
        <v>8</v>
      </c>
      <c r="C2493" t="s">
        <v>9</v>
      </c>
      <c r="D2493" t="s">
        <v>2391</v>
      </c>
      <c r="E2493" t="s">
        <v>7626</v>
      </c>
      <c r="F2493" t="s">
        <v>7627</v>
      </c>
      <c r="G2493" s="2" t="str">
        <f t="shared" si="38"/>
        <v>1981</v>
      </c>
      <c r="H2493" t="s">
        <v>3399</v>
      </c>
      <c r="I2493" t="str">
        <f>VLOOKUP(RawData!H2493,PadCountry[],2)</f>
        <v>Russia</v>
      </c>
      <c r="J2493" t="str">
        <f>VLOOKUP(I2493,CountryGeoLoc[],3)</f>
        <v>61.52401</v>
      </c>
      <c r="K2493" t="str">
        <f>VLOOKUP(I2493,CountryGeoLoc[],4)</f>
        <v>105.318756</v>
      </c>
    </row>
    <row r="2494" spans="1:11" x14ac:dyDescent="0.3">
      <c r="A2494" t="s">
        <v>7628</v>
      </c>
      <c r="B2494" t="s">
        <v>8</v>
      </c>
      <c r="C2494" t="s">
        <v>100</v>
      </c>
      <c r="D2494" t="s">
        <v>7629</v>
      </c>
      <c r="E2494" t="s">
        <v>7630</v>
      </c>
      <c r="F2494" t="s">
        <v>7631</v>
      </c>
      <c r="G2494" s="2" t="str">
        <f t="shared" si="38"/>
        <v>1981</v>
      </c>
      <c r="H2494" t="s">
        <v>2629</v>
      </c>
      <c r="I2494" t="str">
        <f>VLOOKUP(RawData!H2494,PadCountry[],2)</f>
        <v>United States</v>
      </c>
      <c r="J2494" t="str">
        <f>VLOOKUP(I2494,CountryGeoLoc[],3)</f>
        <v>37.09024</v>
      </c>
      <c r="K2494" t="str">
        <f>VLOOKUP(I2494,CountryGeoLoc[],4)</f>
        <v>-95.712891</v>
      </c>
    </row>
    <row r="2495" spans="1:11" x14ac:dyDescent="0.3">
      <c r="A2495" t="s">
        <v>7632</v>
      </c>
      <c r="B2495" t="s">
        <v>8</v>
      </c>
      <c r="C2495" t="s">
        <v>9</v>
      </c>
      <c r="D2495" t="s">
        <v>4695</v>
      </c>
      <c r="E2495" t="s">
        <v>7633</v>
      </c>
      <c r="F2495" t="s">
        <v>7634</v>
      </c>
      <c r="G2495" s="2" t="str">
        <f t="shared" si="38"/>
        <v>1981</v>
      </c>
      <c r="H2495" t="s">
        <v>987</v>
      </c>
      <c r="I2495" t="str">
        <f>VLOOKUP(RawData!H2495,PadCountry[],2)</f>
        <v>Kazakhstan</v>
      </c>
      <c r="J2495" t="str">
        <f>VLOOKUP(I2495,CountryGeoLoc[],3)</f>
        <v>48.019573</v>
      </c>
      <c r="K2495" t="str">
        <f>VLOOKUP(I2495,CountryGeoLoc[],4)</f>
        <v>66.923684</v>
      </c>
    </row>
    <row r="2496" spans="1:11" x14ac:dyDescent="0.3">
      <c r="A2496" t="s">
        <v>7635</v>
      </c>
      <c r="B2496" t="s">
        <v>8</v>
      </c>
      <c r="C2496" t="s">
        <v>9</v>
      </c>
      <c r="D2496" t="s">
        <v>4695</v>
      </c>
      <c r="E2496" t="s">
        <v>7636</v>
      </c>
      <c r="F2496" t="s">
        <v>7637</v>
      </c>
      <c r="G2496" s="2" t="str">
        <f t="shared" si="38"/>
        <v>1981</v>
      </c>
      <c r="H2496" t="s">
        <v>1882</v>
      </c>
      <c r="I2496" t="str">
        <f>VLOOKUP(RawData!H2496,PadCountry[],2)</f>
        <v>Russia</v>
      </c>
      <c r="J2496" t="str">
        <f>VLOOKUP(I2496,CountryGeoLoc[],3)</f>
        <v>61.52401</v>
      </c>
      <c r="K2496" t="str">
        <f>VLOOKUP(I2496,CountryGeoLoc[],4)</f>
        <v>105.318756</v>
      </c>
    </row>
    <row r="2497" spans="1:11" x14ac:dyDescent="0.3">
      <c r="A2497" t="s">
        <v>7638</v>
      </c>
      <c r="B2497" t="s">
        <v>8</v>
      </c>
      <c r="C2497" t="s">
        <v>9</v>
      </c>
      <c r="D2497" t="s">
        <v>3313</v>
      </c>
      <c r="E2497" t="s">
        <v>7639</v>
      </c>
      <c r="F2497" t="s">
        <v>7640</v>
      </c>
      <c r="G2497" s="2" t="str">
        <f t="shared" si="38"/>
        <v>1981</v>
      </c>
      <c r="H2497" t="s">
        <v>4676</v>
      </c>
      <c r="I2497" t="str">
        <f>VLOOKUP(RawData!H2497,PadCountry[],2)</f>
        <v>Kazakhstan</v>
      </c>
      <c r="J2497" t="str">
        <f>VLOOKUP(I2497,CountryGeoLoc[],3)</f>
        <v>48.019573</v>
      </c>
      <c r="K2497" t="str">
        <f>VLOOKUP(I2497,CountryGeoLoc[],4)</f>
        <v>66.923684</v>
      </c>
    </row>
    <row r="2498" spans="1:11" x14ac:dyDescent="0.3">
      <c r="A2498" t="s">
        <v>7641</v>
      </c>
      <c r="B2498" t="s">
        <v>8</v>
      </c>
      <c r="C2498" t="s">
        <v>117</v>
      </c>
      <c r="D2498" t="s">
        <v>5355</v>
      </c>
      <c r="E2498" t="s">
        <v>7642</v>
      </c>
      <c r="F2498" t="s">
        <v>7643</v>
      </c>
      <c r="G2498" s="2" t="str">
        <f t="shared" si="38"/>
        <v>1981</v>
      </c>
      <c r="H2498" t="s">
        <v>914</v>
      </c>
      <c r="I2498" t="str">
        <f>VLOOKUP(RawData!H2498,PadCountry[],2)</f>
        <v>United States</v>
      </c>
      <c r="J2498" t="str">
        <f>VLOOKUP(I2498,CountryGeoLoc[],3)</f>
        <v>37.09024</v>
      </c>
      <c r="K2498" t="str">
        <f>VLOOKUP(I2498,CountryGeoLoc[],4)</f>
        <v>-95.712891</v>
      </c>
    </row>
    <row r="2499" spans="1:11" x14ac:dyDescent="0.3">
      <c r="A2499" t="s">
        <v>7644</v>
      </c>
      <c r="B2499" t="s">
        <v>8</v>
      </c>
      <c r="C2499" t="s">
        <v>9</v>
      </c>
      <c r="D2499" t="s">
        <v>2305</v>
      </c>
      <c r="E2499" t="s">
        <v>7645</v>
      </c>
      <c r="F2499" t="s">
        <v>7646</v>
      </c>
      <c r="G2499" s="2" t="str">
        <f t="shared" ref="G2499:G2562" si="39">MID(F2499,7,4)</f>
        <v>1981</v>
      </c>
      <c r="H2499" t="s">
        <v>7249</v>
      </c>
      <c r="I2499" t="str">
        <f>VLOOKUP(RawData!H2499,PadCountry[],2)</f>
        <v>Kazakhstan</v>
      </c>
      <c r="J2499" t="str">
        <f>VLOOKUP(I2499,CountryGeoLoc[],3)</f>
        <v>48.019573</v>
      </c>
      <c r="K2499" t="str">
        <f>VLOOKUP(I2499,CountryGeoLoc[],4)</f>
        <v>66.923684</v>
      </c>
    </row>
    <row r="2500" spans="1:11" x14ac:dyDescent="0.3">
      <c r="A2500" t="s">
        <v>7647</v>
      </c>
      <c r="B2500" t="s">
        <v>8</v>
      </c>
      <c r="C2500" t="s">
        <v>9</v>
      </c>
      <c r="D2500" t="s">
        <v>4695</v>
      </c>
      <c r="E2500" t="s">
        <v>7648</v>
      </c>
      <c r="F2500" t="s">
        <v>7649</v>
      </c>
      <c r="G2500" s="2" t="str">
        <f t="shared" si="39"/>
        <v>1981</v>
      </c>
      <c r="H2500" t="s">
        <v>987</v>
      </c>
      <c r="I2500" t="str">
        <f>VLOOKUP(RawData!H2500,PadCountry[],2)</f>
        <v>Kazakhstan</v>
      </c>
      <c r="J2500" t="str">
        <f>VLOOKUP(I2500,CountryGeoLoc[],3)</f>
        <v>48.019573</v>
      </c>
      <c r="K2500" t="str">
        <f>VLOOKUP(I2500,CountryGeoLoc[],4)</f>
        <v>66.923684</v>
      </c>
    </row>
    <row r="2501" spans="1:11" x14ac:dyDescent="0.3">
      <c r="A2501" t="s">
        <v>7650</v>
      </c>
      <c r="B2501" t="s">
        <v>8</v>
      </c>
      <c r="C2501" t="s">
        <v>9</v>
      </c>
      <c r="D2501" t="s">
        <v>2391</v>
      </c>
      <c r="E2501" t="s">
        <v>7651</v>
      </c>
      <c r="F2501" t="s">
        <v>7652</v>
      </c>
      <c r="G2501" s="2" t="str">
        <f t="shared" si="39"/>
        <v>1981</v>
      </c>
      <c r="H2501" t="s">
        <v>3399</v>
      </c>
      <c r="I2501" t="str">
        <f>VLOOKUP(RawData!H2501,PadCountry[],2)</f>
        <v>Russia</v>
      </c>
      <c r="J2501" t="str">
        <f>VLOOKUP(I2501,CountryGeoLoc[],3)</f>
        <v>61.52401</v>
      </c>
      <c r="K2501" t="str">
        <f>VLOOKUP(I2501,CountryGeoLoc[],4)</f>
        <v>105.318756</v>
      </c>
    </row>
    <row r="2502" spans="1:11" x14ac:dyDescent="0.3">
      <c r="A2502" t="s">
        <v>7653</v>
      </c>
      <c r="B2502" t="s">
        <v>8</v>
      </c>
      <c r="C2502" t="s">
        <v>9</v>
      </c>
      <c r="D2502" t="s">
        <v>4695</v>
      </c>
      <c r="E2502" t="s">
        <v>7654</v>
      </c>
      <c r="F2502" t="s">
        <v>7655</v>
      </c>
      <c r="G2502" s="2" t="str">
        <f t="shared" si="39"/>
        <v>1981</v>
      </c>
      <c r="H2502" t="s">
        <v>13</v>
      </c>
      <c r="I2502" t="str">
        <f>VLOOKUP(RawData!H2502,PadCountry[],2)</f>
        <v>Kazakhstan</v>
      </c>
      <c r="J2502" t="str">
        <f>VLOOKUP(I2502,CountryGeoLoc[],3)</f>
        <v>48.019573</v>
      </c>
      <c r="K2502" t="str">
        <f>VLOOKUP(I2502,CountryGeoLoc[],4)</f>
        <v>66.923684</v>
      </c>
    </row>
    <row r="2503" spans="1:11" x14ac:dyDescent="0.3">
      <c r="A2503" t="s">
        <v>7656</v>
      </c>
      <c r="B2503" t="s">
        <v>8</v>
      </c>
      <c r="C2503" t="s">
        <v>9</v>
      </c>
      <c r="D2503" t="s">
        <v>1243</v>
      </c>
      <c r="E2503" t="s">
        <v>7657</v>
      </c>
      <c r="F2503" t="s">
        <v>7658</v>
      </c>
      <c r="G2503" s="2" t="str">
        <f t="shared" si="39"/>
        <v>1981</v>
      </c>
      <c r="H2503" t="s">
        <v>3892</v>
      </c>
      <c r="I2503" t="str">
        <f>VLOOKUP(RawData!H2503,PadCountry[],2)</f>
        <v>Russia</v>
      </c>
      <c r="J2503" t="str">
        <f>VLOOKUP(I2503,CountryGeoLoc[],3)</f>
        <v>61.52401</v>
      </c>
      <c r="K2503" t="str">
        <f>VLOOKUP(I2503,CountryGeoLoc[],4)</f>
        <v>105.318756</v>
      </c>
    </row>
    <row r="2504" spans="1:11" x14ac:dyDescent="0.3">
      <c r="A2504" t="s">
        <v>7659</v>
      </c>
      <c r="B2504" t="s">
        <v>8</v>
      </c>
      <c r="C2504" t="s">
        <v>117</v>
      </c>
      <c r="D2504" t="s">
        <v>7157</v>
      </c>
      <c r="E2504" t="s">
        <v>7660</v>
      </c>
      <c r="F2504" t="s">
        <v>7661</v>
      </c>
      <c r="G2504" s="2" t="str">
        <f t="shared" si="39"/>
        <v>1981</v>
      </c>
      <c r="H2504" t="s">
        <v>573</v>
      </c>
      <c r="I2504" t="str">
        <f>VLOOKUP(RawData!H2504,PadCountry[],2)</f>
        <v>United States</v>
      </c>
      <c r="J2504" t="str">
        <f>VLOOKUP(I2504,CountryGeoLoc[],3)</f>
        <v>37.09024</v>
      </c>
      <c r="K2504" t="str">
        <f>VLOOKUP(I2504,CountryGeoLoc[],4)</f>
        <v>-95.712891</v>
      </c>
    </row>
    <row r="2505" spans="1:11" x14ac:dyDescent="0.3">
      <c r="A2505" t="s">
        <v>7662</v>
      </c>
      <c r="B2505" t="s">
        <v>8</v>
      </c>
      <c r="C2505" t="s">
        <v>9</v>
      </c>
      <c r="D2505" t="s">
        <v>4695</v>
      </c>
      <c r="E2505" t="s">
        <v>7663</v>
      </c>
      <c r="F2505" t="s">
        <v>7664</v>
      </c>
      <c r="G2505" s="2" t="str">
        <f t="shared" si="39"/>
        <v>1981</v>
      </c>
      <c r="H2505" t="s">
        <v>987</v>
      </c>
      <c r="I2505" t="str">
        <f>VLOOKUP(RawData!H2505,PadCountry[],2)</f>
        <v>Kazakhstan</v>
      </c>
      <c r="J2505" t="str">
        <f>VLOOKUP(I2505,CountryGeoLoc[],3)</f>
        <v>48.019573</v>
      </c>
      <c r="K2505" t="str">
        <f>VLOOKUP(I2505,CountryGeoLoc[],4)</f>
        <v>66.923684</v>
      </c>
    </row>
    <row r="2506" spans="1:11" x14ac:dyDescent="0.3">
      <c r="A2506" t="s">
        <v>7665</v>
      </c>
      <c r="B2506" t="s">
        <v>8</v>
      </c>
      <c r="C2506" t="s">
        <v>9</v>
      </c>
      <c r="D2506" t="s">
        <v>1243</v>
      </c>
      <c r="E2506" t="s">
        <v>7666</v>
      </c>
      <c r="F2506" t="s">
        <v>7667</v>
      </c>
      <c r="G2506" s="2" t="str">
        <f t="shared" si="39"/>
        <v>1981</v>
      </c>
      <c r="H2506" t="s">
        <v>3892</v>
      </c>
      <c r="I2506" t="str">
        <f>VLOOKUP(RawData!H2506,PadCountry[],2)</f>
        <v>Russia</v>
      </c>
      <c r="J2506" t="str">
        <f>VLOOKUP(I2506,CountryGeoLoc[],3)</f>
        <v>61.52401</v>
      </c>
      <c r="K2506" t="str">
        <f>VLOOKUP(I2506,CountryGeoLoc[],4)</f>
        <v>105.318756</v>
      </c>
    </row>
    <row r="2507" spans="1:11" x14ac:dyDescent="0.3">
      <c r="A2507" t="s">
        <v>7668</v>
      </c>
      <c r="B2507" t="s">
        <v>8</v>
      </c>
      <c r="C2507" t="s">
        <v>9</v>
      </c>
      <c r="D2507" t="s">
        <v>4695</v>
      </c>
      <c r="E2507" t="s">
        <v>7669</v>
      </c>
      <c r="F2507" t="s">
        <v>7670</v>
      </c>
      <c r="G2507" s="2" t="str">
        <f t="shared" si="39"/>
        <v>1981</v>
      </c>
      <c r="H2507" t="s">
        <v>987</v>
      </c>
      <c r="I2507" t="str">
        <f>VLOOKUP(RawData!H2507,PadCountry[],2)</f>
        <v>Kazakhstan</v>
      </c>
      <c r="J2507" t="str">
        <f>VLOOKUP(I2507,CountryGeoLoc[],3)</f>
        <v>48.019573</v>
      </c>
      <c r="K2507" t="str">
        <f>VLOOKUP(I2507,CountryGeoLoc[],4)</f>
        <v>66.923684</v>
      </c>
    </row>
    <row r="2508" spans="1:11" x14ac:dyDescent="0.3">
      <c r="A2508" t="s">
        <v>7671</v>
      </c>
      <c r="B2508" t="s">
        <v>8</v>
      </c>
      <c r="C2508" t="s">
        <v>9</v>
      </c>
      <c r="D2508" t="s">
        <v>4695</v>
      </c>
      <c r="E2508" t="s">
        <v>7672</v>
      </c>
      <c r="F2508" t="s">
        <v>7673</v>
      </c>
      <c r="G2508" s="2" t="str">
        <f t="shared" si="39"/>
        <v>1981</v>
      </c>
      <c r="H2508" t="s">
        <v>1882</v>
      </c>
      <c r="I2508" t="str">
        <f>VLOOKUP(RawData!H2508,PadCountry[],2)</f>
        <v>Russia</v>
      </c>
      <c r="J2508" t="str">
        <f>VLOOKUP(I2508,CountryGeoLoc[],3)</f>
        <v>61.52401</v>
      </c>
      <c r="K2508" t="str">
        <f>VLOOKUP(I2508,CountryGeoLoc[],4)</f>
        <v>105.318756</v>
      </c>
    </row>
    <row r="2509" spans="1:11" x14ac:dyDescent="0.3">
      <c r="A2509" t="s">
        <v>7674</v>
      </c>
      <c r="B2509" t="s">
        <v>8</v>
      </c>
      <c r="C2509" t="s">
        <v>117</v>
      </c>
      <c r="D2509" t="s">
        <v>5677</v>
      </c>
      <c r="E2509" t="s">
        <v>7675</v>
      </c>
      <c r="F2509" t="s">
        <v>7676</v>
      </c>
      <c r="G2509" s="2" t="str">
        <f t="shared" si="39"/>
        <v>1981</v>
      </c>
      <c r="H2509" t="s">
        <v>63</v>
      </c>
      <c r="I2509" t="str">
        <f>VLOOKUP(RawData!H2509,PadCountry[],2)</f>
        <v>United States</v>
      </c>
      <c r="J2509" t="str">
        <f>VLOOKUP(I2509,CountryGeoLoc[],3)</f>
        <v>37.09024</v>
      </c>
      <c r="K2509" t="str">
        <f>VLOOKUP(I2509,CountryGeoLoc[],4)</f>
        <v>-95.712891</v>
      </c>
    </row>
    <row r="2510" spans="1:11" x14ac:dyDescent="0.3">
      <c r="A2510" t="s">
        <v>7677</v>
      </c>
      <c r="B2510" t="s">
        <v>8</v>
      </c>
      <c r="C2510" t="s">
        <v>117</v>
      </c>
      <c r="D2510" t="s">
        <v>4658</v>
      </c>
      <c r="E2510" t="s">
        <v>7678</v>
      </c>
      <c r="F2510" t="s">
        <v>7679</v>
      </c>
      <c r="G2510" s="2" t="str">
        <f t="shared" si="39"/>
        <v>1981</v>
      </c>
      <c r="H2510" t="s">
        <v>1623</v>
      </c>
      <c r="I2510" t="str">
        <f>VLOOKUP(RawData!H2510,PadCountry[],2)</f>
        <v>United States</v>
      </c>
      <c r="J2510" t="str">
        <f>VLOOKUP(I2510,CountryGeoLoc[],3)</f>
        <v>37.09024</v>
      </c>
      <c r="K2510" t="str">
        <f>VLOOKUP(I2510,CountryGeoLoc[],4)</f>
        <v>-95.712891</v>
      </c>
    </row>
    <row r="2511" spans="1:11" x14ac:dyDescent="0.3">
      <c r="A2511" t="s">
        <v>7680</v>
      </c>
      <c r="B2511" t="s">
        <v>8</v>
      </c>
      <c r="C2511" t="s">
        <v>7087</v>
      </c>
      <c r="D2511" t="s">
        <v>7088</v>
      </c>
      <c r="E2511" t="s">
        <v>7681</v>
      </c>
      <c r="F2511" t="s">
        <v>7682</v>
      </c>
      <c r="G2511" s="2" t="str">
        <f t="shared" si="39"/>
        <v>1981</v>
      </c>
      <c r="H2511" t="s">
        <v>7091</v>
      </c>
      <c r="I2511" t="str">
        <f>VLOOKUP(RawData!H2511,PadCountry[],2)</f>
        <v>India</v>
      </c>
      <c r="J2511" t="str">
        <f>VLOOKUP(I2511,CountryGeoLoc[],3)</f>
        <v>20.593684</v>
      </c>
      <c r="K2511" t="str">
        <f>VLOOKUP(I2511,CountryGeoLoc[],4)</f>
        <v>78.96288</v>
      </c>
    </row>
    <row r="2512" spans="1:11" x14ac:dyDescent="0.3">
      <c r="A2512" t="s">
        <v>7683</v>
      </c>
      <c r="B2512" t="s">
        <v>8</v>
      </c>
      <c r="C2512" t="s">
        <v>9</v>
      </c>
      <c r="D2512" t="s">
        <v>4695</v>
      </c>
      <c r="E2512" t="s">
        <v>7684</v>
      </c>
      <c r="F2512" t="s">
        <v>7685</v>
      </c>
      <c r="G2512" s="2" t="str">
        <f t="shared" si="39"/>
        <v>1981</v>
      </c>
      <c r="H2512" t="s">
        <v>1882</v>
      </c>
      <c r="I2512" t="str">
        <f>VLOOKUP(RawData!H2512,PadCountry[],2)</f>
        <v>Russia</v>
      </c>
      <c r="J2512" t="str">
        <f>VLOOKUP(I2512,CountryGeoLoc[],3)</f>
        <v>61.52401</v>
      </c>
      <c r="K2512" t="str">
        <f>VLOOKUP(I2512,CountryGeoLoc[],4)</f>
        <v>105.318756</v>
      </c>
    </row>
    <row r="2513" spans="1:11" x14ac:dyDescent="0.3">
      <c r="A2513" t="s">
        <v>7686</v>
      </c>
      <c r="B2513" t="s">
        <v>8</v>
      </c>
      <c r="C2513" t="s">
        <v>9</v>
      </c>
      <c r="D2513" t="s">
        <v>2391</v>
      </c>
      <c r="E2513" t="s">
        <v>7687</v>
      </c>
      <c r="F2513" t="s">
        <v>7688</v>
      </c>
      <c r="G2513" s="2" t="str">
        <f t="shared" si="39"/>
        <v>1981</v>
      </c>
      <c r="H2513" t="s">
        <v>2394</v>
      </c>
      <c r="I2513" t="str">
        <f>VLOOKUP(RawData!H2513,PadCountry[],2)</f>
        <v>Russia</v>
      </c>
      <c r="J2513" t="str">
        <f>VLOOKUP(I2513,CountryGeoLoc[],3)</f>
        <v>61.52401</v>
      </c>
      <c r="K2513" t="str">
        <f>VLOOKUP(I2513,CountryGeoLoc[],4)</f>
        <v>105.318756</v>
      </c>
    </row>
    <row r="2514" spans="1:11" x14ac:dyDescent="0.3">
      <c r="A2514" t="s">
        <v>7689</v>
      </c>
      <c r="B2514" t="s">
        <v>8</v>
      </c>
      <c r="C2514" t="s">
        <v>9</v>
      </c>
      <c r="D2514" t="s">
        <v>1670</v>
      </c>
      <c r="E2514" t="s">
        <v>7690</v>
      </c>
      <c r="F2514" t="s">
        <v>7691</v>
      </c>
      <c r="G2514" s="2" t="str">
        <f t="shared" si="39"/>
        <v>1981</v>
      </c>
      <c r="H2514" t="s">
        <v>1882</v>
      </c>
      <c r="I2514" t="str">
        <f>VLOOKUP(RawData!H2514,PadCountry[],2)</f>
        <v>Russia</v>
      </c>
      <c r="J2514" t="str">
        <f>VLOOKUP(I2514,CountryGeoLoc[],3)</f>
        <v>61.52401</v>
      </c>
      <c r="K2514" t="str">
        <f>VLOOKUP(I2514,CountryGeoLoc[],4)</f>
        <v>105.318756</v>
      </c>
    </row>
    <row r="2515" spans="1:11" x14ac:dyDescent="0.3">
      <c r="A2515" t="s">
        <v>7692</v>
      </c>
      <c r="B2515" t="s">
        <v>8</v>
      </c>
      <c r="C2515" t="s">
        <v>9</v>
      </c>
      <c r="D2515" t="s">
        <v>4695</v>
      </c>
      <c r="E2515" t="s">
        <v>7693</v>
      </c>
      <c r="F2515" t="s">
        <v>7694</v>
      </c>
      <c r="G2515" s="2" t="str">
        <f t="shared" si="39"/>
        <v>1981</v>
      </c>
      <c r="H2515" t="s">
        <v>3892</v>
      </c>
      <c r="I2515" t="str">
        <f>VLOOKUP(RawData!H2515,PadCountry[],2)</f>
        <v>Russia</v>
      </c>
      <c r="J2515" t="str">
        <f>VLOOKUP(I2515,CountryGeoLoc[],3)</f>
        <v>61.52401</v>
      </c>
      <c r="K2515" t="str">
        <f>VLOOKUP(I2515,CountryGeoLoc[],4)</f>
        <v>105.318756</v>
      </c>
    </row>
    <row r="2516" spans="1:11" x14ac:dyDescent="0.3">
      <c r="A2516" t="s">
        <v>7695</v>
      </c>
      <c r="B2516" t="s">
        <v>8</v>
      </c>
      <c r="C2516" t="s">
        <v>9</v>
      </c>
      <c r="D2516" t="s">
        <v>4695</v>
      </c>
      <c r="E2516" t="s">
        <v>7696</v>
      </c>
      <c r="F2516" t="s">
        <v>7697</v>
      </c>
      <c r="G2516" s="2" t="str">
        <f t="shared" si="39"/>
        <v>1981</v>
      </c>
      <c r="H2516" t="s">
        <v>987</v>
      </c>
      <c r="I2516" t="str">
        <f>VLOOKUP(RawData!H2516,PadCountry[],2)</f>
        <v>Kazakhstan</v>
      </c>
      <c r="J2516" t="str">
        <f>VLOOKUP(I2516,CountryGeoLoc[],3)</f>
        <v>48.019573</v>
      </c>
      <c r="K2516" t="str">
        <f>VLOOKUP(I2516,CountryGeoLoc[],4)</f>
        <v>66.923684</v>
      </c>
    </row>
    <row r="2517" spans="1:11" x14ac:dyDescent="0.3">
      <c r="A2517" t="s">
        <v>7698</v>
      </c>
      <c r="B2517" t="s">
        <v>8</v>
      </c>
      <c r="C2517" t="s">
        <v>7321</v>
      </c>
      <c r="D2517" t="s">
        <v>7189</v>
      </c>
      <c r="E2517" t="s">
        <v>7699</v>
      </c>
      <c r="F2517" t="s">
        <v>7700</v>
      </c>
      <c r="G2517" s="2" t="str">
        <f t="shared" si="39"/>
        <v>1981</v>
      </c>
      <c r="H2517" t="s">
        <v>4173</v>
      </c>
      <c r="I2517" t="str">
        <f>VLOOKUP(RawData!H2517,PadCountry[],2)</f>
        <v>French Guiana</v>
      </c>
      <c r="J2517" t="str">
        <f>VLOOKUP(I2517,CountryGeoLoc[],3)</f>
        <v>3.933889</v>
      </c>
      <c r="K2517" t="str">
        <f>VLOOKUP(I2517,CountryGeoLoc[],4)</f>
        <v>-53.125782</v>
      </c>
    </row>
    <row r="2518" spans="1:11" x14ac:dyDescent="0.3">
      <c r="A2518" t="s">
        <v>7701</v>
      </c>
      <c r="B2518" t="s">
        <v>8</v>
      </c>
      <c r="C2518" t="s">
        <v>9</v>
      </c>
      <c r="D2518" t="s">
        <v>1670</v>
      </c>
      <c r="E2518" t="s">
        <v>7702</v>
      </c>
      <c r="F2518" t="s">
        <v>7703</v>
      </c>
      <c r="G2518" s="2" t="str">
        <f t="shared" si="39"/>
        <v>1981</v>
      </c>
      <c r="H2518" t="s">
        <v>3892</v>
      </c>
      <c r="I2518" t="str">
        <f>VLOOKUP(RawData!H2518,PadCountry[],2)</f>
        <v>Russia</v>
      </c>
      <c r="J2518" t="str">
        <f>VLOOKUP(I2518,CountryGeoLoc[],3)</f>
        <v>61.52401</v>
      </c>
      <c r="K2518" t="str">
        <f>VLOOKUP(I2518,CountryGeoLoc[],4)</f>
        <v>105.318756</v>
      </c>
    </row>
    <row r="2519" spans="1:11" x14ac:dyDescent="0.3">
      <c r="A2519" t="s">
        <v>7704</v>
      </c>
      <c r="B2519" t="s">
        <v>8</v>
      </c>
      <c r="C2519" t="s">
        <v>117</v>
      </c>
      <c r="D2519" t="s">
        <v>2764</v>
      </c>
      <c r="E2519" t="s">
        <v>7705</v>
      </c>
      <c r="F2519" t="s">
        <v>7706</v>
      </c>
      <c r="G2519" s="2" t="str">
        <f t="shared" si="39"/>
        <v>1981</v>
      </c>
      <c r="H2519" t="s">
        <v>303</v>
      </c>
      <c r="I2519" t="str">
        <f>VLOOKUP(RawData!H2519,PadCountry[],2)</f>
        <v>United States</v>
      </c>
      <c r="J2519" t="str">
        <f>VLOOKUP(I2519,CountryGeoLoc[],3)</f>
        <v>37.09024</v>
      </c>
      <c r="K2519" t="str">
        <f>VLOOKUP(I2519,CountryGeoLoc[],4)</f>
        <v>-95.712891</v>
      </c>
    </row>
    <row r="2520" spans="1:11" x14ac:dyDescent="0.3">
      <c r="A2520" t="s">
        <v>7707</v>
      </c>
      <c r="B2520" t="s">
        <v>8</v>
      </c>
      <c r="C2520" t="s">
        <v>9</v>
      </c>
      <c r="D2520" t="s">
        <v>1670</v>
      </c>
      <c r="E2520" t="s">
        <v>7708</v>
      </c>
      <c r="F2520" t="s">
        <v>7709</v>
      </c>
      <c r="G2520" s="2" t="str">
        <f t="shared" si="39"/>
        <v>1981</v>
      </c>
      <c r="H2520" t="s">
        <v>3892</v>
      </c>
      <c r="I2520" t="str">
        <f>VLOOKUP(RawData!H2520,PadCountry[],2)</f>
        <v>Russia</v>
      </c>
      <c r="J2520" t="str">
        <f>VLOOKUP(I2520,CountryGeoLoc[],3)</f>
        <v>61.52401</v>
      </c>
      <c r="K2520" t="str">
        <f>VLOOKUP(I2520,CountryGeoLoc[],4)</f>
        <v>105.318756</v>
      </c>
    </row>
    <row r="2521" spans="1:11" x14ac:dyDescent="0.3">
      <c r="A2521" t="s">
        <v>6034</v>
      </c>
      <c r="B2521" t="s">
        <v>8</v>
      </c>
      <c r="C2521" t="s">
        <v>9</v>
      </c>
      <c r="D2521" t="s">
        <v>5012</v>
      </c>
      <c r="E2521" t="s">
        <v>6035</v>
      </c>
      <c r="F2521" t="s">
        <v>7710</v>
      </c>
      <c r="G2521" s="2" t="str">
        <f t="shared" si="39"/>
        <v>1981</v>
      </c>
      <c r="H2521" t="s">
        <v>6322</v>
      </c>
      <c r="I2521" t="str">
        <f>VLOOKUP(RawData!H2521,PadCountry[],2)</f>
        <v>Kazakhstan</v>
      </c>
      <c r="J2521" t="str">
        <f>VLOOKUP(I2521,CountryGeoLoc[],3)</f>
        <v>48.019573</v>
      </c>
      <c r="K2521" t="str">
        <f>VLOOKUP(I2521,CountryGeoLoc[],4)</f>
        <v>66.923684</v>
      </c>
    </row>
    <row r="2522" spans="1:11" x14ac:dyDescent="0.3">
      <c r="A2522" t="s">
        <v>7711</v>
      </c>
      <c r="B2522" t="s">
        <v>8</v>
      </c>
      <c r="C2522" t="s">
        <v>9</v>
      </c>
      <c r="D2522" t="s">
        <v>4695</v>
      </c>
      <c r="E2522" t="s">
        <v>7712</v>
      </c>
      <c r="F2522" t="s">
        <v>7713</v>
      </c>
      <c r="G2522" s="2" t="str">
        <f t="shared" si="39"/>
        <v>1981</v>
      </c>
      <c r="H2522" t="s">
        <v>987</v>
      </c>
      <c r="I2522" t="str">
        <f>VLOOKUP(RawData!H2522,PadCountry[],2)</f>
        <v>Kazakhstan</v>
      </c>
      <c r="J2522" t="str">
        <f>VLOOKUP(I2522,CountryGeoLoc[],3)</f>
        <v>48.019573</v>
      </c>
      <c r="K2522" t="str">
        <f>VLOOKUP(I2522,CountryGeoLoc[],4)</f>
        <v>66.923684</v>
      </c>
    </row>
    <row r="2523" spans="1:11" x14ac:dyDescent="0.3">
      <c r="A2523" t="s">
        <v>7714</v>
      </c>
      <c r="B2523" t="s">
        <v>8</v>
      </c>
      <c r="C2523" t="s">
        <v>9</v>
      </c>
      <c r="D2523" t="s">
        <v>4695</v>
      </c>
      <c r="E2523" t="s">
        <v>7715</v>
      </c>
      <c r="F2523" t="s">
        <v>7716</v>
      </c>
      <c r="G2523" s="2" t="str">
        <f t="shared" si="39"/>
        <v>1981</v>
      </c>
      <c r="H2523" t="s">
        <v>3892</v>
      </c>
      <c r="I2523" t="str">
        <f>VLOOKUP(RawData!H2523,PadCountry[],2)</f>
        <v>Russia</v>
      </c>
      <c r="J2523" t="str">
        <f>VLOOKUP(I2523,CountryGeoLoc[],3)</f>
        <v>61.52401</v>
      </c>
      <c r="K2523" t="str">
        <f>VLOOKUP(I2523,CountryGeoLoc[],4)</f>
        <v>105.318756</v>
      </c>
    </row>
    <row r="2524" spans="1:11" x14ac:dyDescent="0.3">
      <c r="A2524" t="s">
        <v>7717</v>
      </c>
      <c r="B2524" t="s">
        <v>8</v>
      </c>
      <c r="C2524" t="s">
        <v>9</v>
      </c>
      <c r="D2524" t="s">
        <v>4695</v>
      </c>
      <c r="E2524" t="s">
        <v>7718</v>
      </c>
      <c r="F2524" t="s">
        <v>7719</v>
      </c>
      <c r="G2524" s="2" t="str">
        <f t="shared" si="39"/>
        <v>1981</v>
      </c>
      <c r="H2524" t="s">
        <v>3892</v>
      </c>
      <c r="I2524" t="str">
        <f>VLOOKUP(RawData!H2524,PadCountry[],2)</f>
        <v>Russia</v>
      </c>
      <c r="J2524" t="str">
        <f>VLOOKUP(I2524,CountryGeoLoc[],3)</f>
        <v>61.52401</v>
      </c>
      <c r="K2524" t="str">
        <f>VLOOKUP(I2524,CountryGeoLoc[],4)</f>
        <v>105.318756</v>
      </c>
    </row>
    <row r="2525" spans="1:11" x14ac:dyDescent="0.3">
      <c r="A2525" t="s">
        <v>7720</v>
      </c>
      <c r="B2525" t="s">
        <v>8</v>
      </c>
      <c r="C2525" t="s">
        <v>9</v>
      </c>
      <c r="D2525" t="s">
        <v>1243</v>
      </c>
      <c r="E2525" t="s">
        <v>7721</v>
      </c>
      <c r="F2525" t="s">
        <v>7722</v>
      </c>
      <c r="G2525" s="2" t="str">
        <f t="shared" si="39"/>
        <v>1981</v>
      </c>
      <c r="H2525" t="s">
        <v>987</v>
      </c>
      <c r="I2525" t="str">
        <f>VLOOKUP(RawData!H2525,PadCountry[],2)</f>
        <v>Kazakhstan</v>
      </c>
      <c r="J2525" t="str">
        <f>VLOOKUP(I2525,CountryGeoLoc[],3)</f>
        <v>48.019573</v>
      </c>
      <c r="K2525" t="str">
        <f>VLOOKUP(I2525,CountryGeoLoc[],4)</f>
        <v>66.923684</v>
      </c>
    </row>
    <row r="2526" spans="1:11" x14ac:dyDescent="0.3">
      <c r="A2526" t="s">
        <v>7723</v>
      </c>
      <c r="B2526" t="s">
        <v>8</v>
      </c>
      <c r="C2526" t="s">
        <v>9</v>
      </c>
      <c r="D2526" t="s">
        <v>4695</v>
      </c>
      <c r="E2526" t="s">
        <v>7724</v>
      </c>
      <c r="F2526" t="s">
        <v>7725</v>
      </c>
      <c r="G2526" s="2" t="str">
        <f t="shared" si="39"/>
        <v>1981</v>
      </c>
      <c r="H2526" t="s">
        <v>987</v>
      </c>
      <c r="I2526" t="str">
        <f>VLOOKUP(RawData!H2526,PadCountry[],2)</f>
        <v>Kazakhstan</v>
      </c>
      <c r="J2526" t="str">
        <f>VLOOKUP(I2526,CountryGeoLoc[],3)</f>
        <v>48.019573</v>
      </c>
      <c r="K2526" t="str">
        <f>VLOOKUP(I2526,CountryGeoLoc[],4)</f>
        <v>66.923684</v>
      </c>
    </row>
    <row r="2527" spans="1:11" x14ac:dyDescent="0.3">
      <c r="A2527" t="s">
        <v>7726</v>
      </c>
      <c r="B2527" t="s">
        <v>8</v>
      </c>
      <c r="C2527" t="s">
        <v>9</v>
      </c>
      <c r="D2527" t="s">
        <v>4695</v>
      </c>
      <c r="E2527" t="s">
        <v>7727</v>
      </c>
      <c r="F2527" t="s">
        <v>7728</v>
      </c>
      <c r="G2527" s="2" t="str">
        <f t="shared" si="39"/>
        <v>1981</v>
      </c>
      <c r="H2527" t="s">
        <v>1882</v>
      </c>
      <c r="I2527" t="str">
        <f>VLOOKUP(RawData!H2527,PadCountry[],2)</f>
        <v>Russia</v>
      </c>
      <c r="J2527" t="str">
        <f>VLOOKUP(I2527,CountryGeoLoc[],3)</f>
        <v>61.52401</v>
      </c>
      <c r="K2527" t="str">
        <f>VLOOKUP(I2527,CountryGeoLoc[],4)</f>
        <v>105.318756</v>
      </c>
    </row>
    <row r="2528" spans="1:11" x14ac:dyDescent="0.3">
      <c r="A2528" t="s">
        <v>7729</v>
      </c>
      <c r="B2528" t="s">
        <v>8</v>
      </c>
      <c r="C2528" t="s">
        <v>9</v>
      </c>
      <c r="D2528" t="s">
        <v>4695</v>
      </c>
      <c r="E2528" t="s">
        <v>7730</v>
      </c>
      <c r="F2528" t="s">
        <v>7731</v>
      </c>
      <c r="G2528" s="2" t="str">
        <f t="shared" si="39"/>
        <v>1981</v>
      </c>
      <c r="H2528" t="s">
        <v>1882</v>
      </c>
      <c r="I2528" t="str">
        <f>VLOOKUP(RawData!H2528,PadCountry[],2)</f>
        <v>Russia</v>
      </c>
      <c r="J2528" t="str">
        <f>VLOOKUP(I2528,CountryGeoLoc[],3)</f>
        <v>61.52401</v>
      </c>
      <c r="K2528" t="str">
        <f>VLOOKUP(I2528,CountryGeoLoc[],4)</f>
        <v>105.318756</v>
      </c>
    </row>
    <row r="2529" spans="1:11" x14ac:dyDescent="0.3">
      <c r="A2529" t="s">
        <v>7732</v>
      </c>
      <c r="B2529" t="s">
        <v>8</v>
      </c>
      <c r="C2529" t="s">
        <v>9</v>
      </c>
      <c r="D2529" t="s">
        <v>5012</v>
      </c>
      <c r="E2529" t="s">
        <v>7733</v>
      </c>
      <c r="F2529" t="s">
        <v>7734</v>
      </c>
      <c r="G2529" s="2" t="str">
        <f t="shared" si="39"/>
        <v>1981</v>
      </c>
      <c r="H2529" t="s">
        <v>7249</v>
      </c>
      <c r="I2529" t="str">
        <f>VLOOKUP(RawData!H2529,PadCountry[],2)</f>
        <v>Kazakhstan</v>
      </c>
      <c r="J2529" t="str">
        <f>VLOOKUP(I2529,CountryGeoLoc[],3)</f>
        <v>48.019573</v>
      </c>
      <c r="K2529" t="str">
        <f>VLOOKUP(I2529,CountryGeoLoc[],4)</f>
        <v>66.923684</v>
      </c>
    </row>
    <row r="2530" spans="1:11" x14ac:dyDescent="0.3">
      <c r="A2530" t="s">
        <v>7735</v>
      </c>
      <c r="B2530" t="s">
        <v>8</v>
      </c>
      <c r="C2530" t="s">
        <v>117</v>
      </c>
      <c r="D2530" t="s">
        <v>7736</v>
      </c>
      <c r="E2530" t="s">
        <v>7737</v>
      </c>
      <c r="F2530" t="s">
        <v>7738</v>
      </c>
      <c r="G2530" s="2" t="str">
        <f t="shared" si="39"/>
        <v>1981</v>
      </c>
      <c r="H2530" t="s">
        <v>682</v>
      </c>
      <c r="I2530" t="str">
        <f>VLOOKUP(RawData!H2530,PadCountry[],2)</f>
        <v>United States</v>
      </c>
      <c r="J2530" t="str">
        <f>VLOOKUP(I2530,CountryGeoLoc[],3)</f>
        <v>37.09024</v>
      </c>
      <c r="K2530" t="str">
        <f>VLOOKUP(I2530,CountryGeoLoc[],4)</f>
        <v>-95.712891</v>
      </c>
    </row>
    <row r="2531" spans="1:11" x14ac:dyDescent="0.3">
      <c r="A2531" t="s">
        <v>7739</v>
      </c>
      <c r="B2531" t="s">
        <v>8</v>
      </c>
      <c r="C2531" t="s">
        <v>9</v>
      </c>
      <c r="D2531" t="s">
        <v>1670</v>
      </c>
      <c r="E2531" t="s">
        <v>7740</v>
      </c>
      <c r="F2531" t="s">
        <v>7741</v>
      </c>
      <c r="G2531" s="2" t="str">
        <f t="shared" si="39"/>
        <v>1981</v>
      </c>
      <c r="H2531" t="s">
        <v>7572</v>
      </c>
      <c r="I2531" t="str">
        <f>VLOOKUP(RawData!H2531,PadCountry[],2)</f>
        <v>Russia</v>
      </c>
      <c r="J2531" t="str">
        <f>VLOOKUP(I2531,CountryGeoLoc[],3)</f>
        <v>61.52401</v>
      </c>
      <c r="K2531" t="str">
        <f>VLOOKUP(I2531,CountryGeoLoc[],4)</f>
        <v>105.318756</v>
      </c>
    </row>
    <row r="2532" spans="1:11" x14ac:dyDescent="0.3">
      <c r="A2532" t="s">
        <v>7742</v>
      </c>
      <c r="B2532" t="s">
        <v>8</v>
      </c>
      <c r="C2532" t="s">
        <v>9</v>
      </c>
      <c r="D2532" t="s">
        <v>3313</v>
      </c>
      <c r="E2532" t="s">
        <v>7743</v>
      </c>
      <c r="F2532" t="s">
        <v>7744</v>
      </c>
      <c r="G2532" s="2" t="str">
        <f t="shared" si="39"/>
        <v>1981</v>
      </c>
      <c r="H2532" t="s">
        <v>4676</v>
      </c>
      <c r="I2532" t="str">
        <f>VLOOKUP(RawData!H2532,PadCountry[],2)</f>
        <v>Kazakhstan</v>
      </c>
      <c r="J2532" t="str">
        <f>VLOOKUP(I2532,CountryGeoLoc[],3)</f>
        <v>48.019573</v>
      </c>
      <c r="K2532" t="str">
        <f>VLOOKUP(I2532,CountryGeoLoc[],4)</f>
        <v>66.923684</v>
      </c>
    </row>
    <row r="2533" spans="1:11" x14ac:dyDescent="0.3">
      <c r="A2533" t="s">
        <v>7745</v>
      </c>
      <c r="B2533" t="s">
        <v>8</v>
      </c>
      <c r="C2533" t="s">
        <v>117</v>
      </c>
      <c r="D2533" t="s">
        <v>4658</v>
      </c>
      <c r="E2533" t="s">
        <v>7746</v>
      </c>
      <c r="F2533" t="s">
        <v>7747</v>
      </c>
      <c r="G2533" s="2" t="str">
        <f t="shared" si="39"/>
        <v>1981</v>
      </c>
      <c r="H2533" t="s">
        <v>1006</v>
      </c>
      <c r="I2533" t="str">
        <f>VLOOKUP(RawData!H2533,PadCountry[],2)</f>
        <v>United States</v>
      </c>
      <c r="J2533" t="str">
        <f>VLOOKUP(I2533,CountryGeoLoc[],3)</f>
        <v>37.09024</v>
      </c>
      <c r="K2533" t="str">
        <f>VLOOKUP(I2533,CountryGeoLoc[],4)</f>
        <v>-95.712891</v>
      </c>
    </row>
    <row r="2534" spans="1:11" x14ac:dyDescent="0.3">
      <c r="A2534" t="s">
        <v>7748</v>
      </c>
      <c r="B2534" t="s">
        <v>8</v>
      </c>
      <c r="C2534" t="s">
        <v>9</v>
      </c>
      <c r="D2534" t="s">
        <v>2391</v>
      </c>
      <c r="E2534" t="s">
        <v>7749</v>
      </c>
      <c r="F2534" t="s">
        <v>7750</v>
      </c>
      <c r="G2534" s="2" t="str">
        <f t="shared" si="39"/>
        <v>1981</v>
      </c>
      <c r="H2534" t="s">
        <v>2394</v>
      </c>
      <c r="I2534" t="str">
        <f>VLOOKUP(RawData!H2534,PadCountry[],2)</f>
        <v>Russia</v>
      </c>
      <c r="J2534" t="str">
        <f>VLOOKUP(I2534,CountryGeoLoc[],3)</f>
        <v>61.52401</v>
      </c>
      <c r="K2534" t="str">
        <f>VLOOKUP(I2534,CountryGeoLoc[],4)</f>
        <v>105.318756</v>
      </c>
    </row>
    <row r="2535" spans="1:11" x14ac:dyDescent="0.3">
      <c r="A2535" t="s">
        <v>7751</v>
      </c>
      <c r="B2535" t="s">
        <v>8</v>
      </c>
      <c r="C2535" t="s">
        <v>9</v>
      </c>
      <c r="D2535" t="s">
        <v>1243</v>
      </c>
      <c r="E2535" t="s">
        <v>7752</v>
      </c>
      <c r="F2535" t="s">
        <v>7753</v>
      </c>
      <c r="G2535" s="2" t="str">
        <f t="shared" si="39"/>
        <v>1981</v>
      </c>
      <c r="H2535" t="s">
        <v>3892</v>
      </c>
      <c r="I2535" t="str">
        <f>VLOOKUP(RawData!H2535,PadCountry[],2)</f>
        <v>Russia</v>
      </c>
      <c r="J2535" t="str">
        <f>VLOOKUP(I2535,CountryGeoLoc[],3)</f>
        <v>61.52401</v>
      </c>
      <c r="K2535" t="str">
        <f>VLOOKUP(I2535,CountryGeoLoc[],4)</f>
        <v>105.318756</v>
      </c>
    </row>
    <row r="2536" spans="1:11" x14ac:dyDescent="0.3">
      <c r="A2536" t="s">
        <v>7754</v>
      </c>
      <c r="B2536" t="s">
        <v>8</v>
      </c>
      <c r="C2536" t="s">
        <v>5564</v>
      </c>
      <c r="D2536" t="s">
        <v>7557</v>
      </c>
      <c r="E2536" t="s">
        <v>7755</v>
      </c>
      <c r="F2536" t="s">
        <v>7756</v>
      </c>
      <c r="G2536" s="2" t="str">
        <f t="shared" si="39"/>
        <v>1981</v>
      </c>
      <c r="H2536" t="s">
        <v>5568</v>
      </c>
      <c r="I2536" t="str">
        <f>VLOOKUP(RawData!H2536,PadCountry[],2)</f>
        <v>Japan</v>
      </c>
      <c r="J2536" t="str">
        <f>VLOOKUP(I2536,CountryGeoLoc[],3)</f>
        <v>36.204824</v>
      </c>
      <c r="K2536" t="str">
        <f>VLOOKUP(I2536,CountryGeoLoc[],4)</f>
        <v>138.252924</v>
      </c>
    </row>
    <row r="2537" spans="1:11" x14ac:dyDescent="0.3">
      <c r="A2537" t="s">
        <v>7757</v>
      </c>
      <c r="B2537" t="s">
        <v>8</v>
      </c>
      <c r="C2537" t="s">
        <v>9</v>
      </c>
      <c r="D2537" t="s">
        <v>2391</v>
      </c>
      <c r="E2537" t="s">
        <v>7758</v>
      </c>
      <c r="F2537" t="s">
        <v>7759</v>
      </c>
      <c r="G2537" s="2" t="str">
        <f t="shared" si="39"/>
        <v>1981</v>
      </c>
      <c r="H2537" t="s">
        <v>2394</v>
      </c>
      <c r="I2537" t="str">
        <f>VLOOKUP(RawData!H2537,PadCountry[],2)</f>
        <v>Russia</v>
      </c>
      <c r="J2537" t="str">
        <f>VLOOKUP(I2537,CountryGeoLoc[],3)</f>
        <v>61.52401</v>
      </c>
      <c r="K2537" t="str">
        <f>VLOOKUP(I2537,CountryGeoLoc[],4)</f>
        <v>105.318756</v>
      </c>
    </row>
    <row r="2538" spans="1:11" x14ac:dyDescent="0.3">
      <c r="A2538" t="s">
        <v>7760</v>
      </c>
      <c r="B2538" t="s">
        <v>8</v>
      </c>
      <c r="C2538" t="s">
        <v>9</v>
      </c>
      <c r="D2538" t="s">
        <v>4695</v>
      </c>
      <c r="E2538" t="s">
        <v>7761</v>
      </c>
      <c r="F2538" t="s">
        <v>7762</v>
      </c>
      <c r="G2538" s="2" t="str">
        <f t="shared" si="39"/>
        <v>1981</v>
      </c>
      <c r="H2538" t="s">
        <v>1882</v>
      </c>
      <c r="I2538" t="str">
        <f>VLOOKUP(RawData!H2538,PadCountry[],2)</f>
        <v>Russia</v>
      </c>
      <c r="J2538" t="str">
        <f>VLOOKUP(I2538,CountryGeoLoc[],3)</f>
        <v>61.52401</v>
      </c>
      <c r="K2538" t="str">
        <f>VLOOKUP(I2538,CountryGeoLoc[],4)</f>
        <v>105.318756</v>
      </c>
    </row>
    <row r="2539" spans="1:11" x14ac:dyDescent="0.3">
      <c r="A2539" t="s">
        <v>7763</v>
      </c>
      <c r="B2539" t="s">
        <v>8</v>
      </c>
      <c r="C2539" t="s">
        <v>9</v>
      </c>
      <c r="D2539" t="s">
        <v>4695</v>
      </c>
      <c r="E2539" t="s">
        <v>7764</v>
      </c>
      <c r="F2539" t="s">
        <v>7765</v>
      </c>
      <c r="G2539" s="2" t="str">
        <f t="shared" si="39"/>
        <v>1981</v>
      </c>
      <c r="H2539" t="s">
        <v>1882</v>
      </c>
      <c r="I2539" t="str">
        <f>VLOOKUP(RawData!H2539,PadCountry[],2)</f>
        <v>Russia</v>
      </c>
      <c r="J2539" t="str">
        <f>VLOOKUP(I2539,CountryGeoLoc[],3)</f>
        <v>61.52401</v>
      </c>
      <c r="K2539" t="str">
        <f>VLOOKUP(I2539,CountryGeoLoc[],4)</f>
        <v>105.318756</v>
      </c>
    </row>
    <row r="2540" spans="1:11" x14ac:dyDescent="0.3">
      <c r="A2540" t="s">
        <v>7766</v>
      </c>
      <c r="B2540" t="s">
        <v>8</v>
      </c>
      <c r="C2540" t="s">
        <v>9</v>
      </c>
      <c r="D2540" t="s">
        <v>4695</v>
      </c>
      <c r="E2540" t="s">
        <v>7767</v>
      </c>
      <c r="F2540" t="s">
        <v>7768</v>
      </c>
      <c r="G2540" s="2" t="str">
        <f t="shared" si="39"/>
        <v>1981</v>
      </c>
      <c r="H2540" t="s">
        <v>987</v>
      </c>
      <c r="I2540" t="str">
        <f>VLOOKUP(RawData!H2540,PadCountry[],2)</f>
        <v>Kazakhstan</v>
      </c>
      <c r="J2540" t="str">
        <f>VLOOKUP(I2540,CountryGeoLoc[],3)</f>
        <v>48.019573</v>
      </c>
      <c r="K2540" t="str">
        <f>VLOOKUP(I2540,CountryGeoLoc[],4)</f>
        <v>66.923684</v>
      </c>
    </row>
    <row r="2541" spans="1:11" x14ac:dyDescent="0.3">
      <c r="A2541" t="s">
        <v>7769</v>
      </c>
      <c r="B2541" t="s">
        <v>8</v>
      </c>
      <c r="C2541" t="s">
        <v>9</v>
      </c>
      <c r="D2541" t="s">
        <v>3313</v>
      </c>
      <c r="E2541" t="s">
        <v>7770</v>
      </c>
      <c r="F2541" t="s">
        <v>7771</v>
      </c>
      <c r="G2541" s="2" t="str">
        <f t="shared" si="39"/>
        <v>1981</v>
      </c>
      <c r="H2541" t="s">
        <v>4676</v>
      </c>
      <c r="I2541" t="str">
        <f>VLOOKUP(RawData!H2541,PadCountry[],2)</f>
        <v>Kazakhstan</v>
      </c>
      <c r="J2541" t="str">
        <f>VLOOKUP(I2541,CountryGeoLoc[],3)</f>
        <v>48.019573</v>
      </c>
      <c r="K2541" t="str">
        <f>VLOOKUP(I2541,CountryGeoLoc[],4)</f>
        <v>66.923684</v>
      </c>
    </row>
    <row r="2542" spans="1:11" x14ac:dyDescent="0.3">
      <c r="A2542" t="s">
        <v>7772</v>
      </c>
      <c r="B2542" t="s">
        <v>8</v>
      </c>
      <c r="C2542" t="s">
        <v>9</v>
      </c>
      <c r="D2542" t="s">
        <v>6270</v>
      </c>
      <c r="E2542" t="s">
        <v>7773</v>
      </c>
      <c r="F2542" t="s">
        <v>7774</v>
      </c>
      <c r="G2542" s="2" t="str">
        <f t="shared" si="39"/>
        <v>1981</v>
      </c>
      <c r="H2542" t="s">
        <v>7213</v>
      </c>
      <c r="I2542" t="str">
        <f>VLOOKUP(RawData!H2542,PadCountry[],2)</f>
        <v>Russia</v>
      </c>
      <c r="J2542" t="str">
        <f>VLOOKUP(I2542,CountryGeoLoc[],3)</f>
        <v>61.52401</v>
      </c>
      <c r="K2542" t="str">
        <f>VLOOKUP(I2542,CountryGeoLoc[],4)</f>
        <v>105.318756</v>
      </c>
    </row>
    <row r="2543" spans="1:11" x14ac:dyDescent="0.3">
      <c r="A2543" t="s">
        <v>7775</v>
      </c>
      <c r="B2543" t="s">
        <v>8</v>
      </c>
      <c r="C2543" t="s">
        <v>9</v>
      </c>
      <c r="D2543" t="s">
        <v>4695</v>
      </c>
      <c r="E2543" t="s">
        <v>7776</v>
      </c>
      <c r="F2543" t="s">
        <v>7777</v>
      </c>
      <c r="G2543" s="2" t="str">
        <f t="shared" si="39"/>
        <v>1981</v>
      </c>
      <c r="H2543" t="s">
        <v>1882</v>
      </c>
      <c r="I2543" t="str">
        <f>VLOOKUP(RawData!H2543,PadCountry[],2)</f>
        <v>Russia</v>
      </c>
      <c r="J2543" t="str">
        <f>VLOOKUP(I2543,CountryGeoLoc[],3)</f>
        <v>61.52401</v>
      </c>
      <c r="K2543" t="str">
        <f>VLOOKUP(I2543,CountryGeoLoc[],4)</f>
        <v>105.318756</v>
      </c>
    </row>
    <row r="2544" spans="1:11" x14ac:dyDescent="0.3">
      <c r="A2544" t="s">
        <v>7778</v>
      </c>
      <c r="B2544" t="s">
        <v>8</v>
      </c>
      <c r="C2544" t="s">
        <v>9</v>
      </c>
      <c r="D2544" t="s">
        <v>2391</v>
      </c>
      <c r="E2544" t="s">
        <v>7779</v>
      </c>
      <c r="F2544" t="s">
        <v>7780</v>
      </c>
      <c r="G2544" s="2" t="str">
        <f t="shared" si="39"/>
        <v>1981</v>
      </c>
      <c r="H2544" t="s">
        <v>3399</v>
      </c>
      <c r="I2544" t="str">
        <f>VLOOKUP(RawData!H2544,PadCountry[],2)</f>
        <v>Russia</v>
      </c>
      <c r="J2544" t="str">
        <f>VLOOKUP(I2544,CountryGeoLoc[],3)</f>
        <v>61.52401</v>
      </c>
      <c r="K2544" t="str">
        <f>VLOOKUP(I2544,CountryGeoLoc[],4)</f>
        <v>105.318756</v>
      </c>
    </row>
    <row r="2545" spans="1:11" x14ac:dyDescent="0.3">
      <c r="A2545" t="s">
        <v>7781</v>
      </c>
      <c r="B2545" t="s">
        <v>8</v>
      </c>
      <c r="C2545" t="s">
        <v>117</v>
      </c>
      <c r="D2545" t="s">
        <v>4028</v>
      </c>
      <c r="E2545" t="s">
        <v>7782</v>
      </c>
      <c r="F2545" t="s">
        <v>7783</v>
      </c>
      <c r="G2545" s="2" t="str">
        <f t="shared" si="39"/>
        <v>1981</v>
      </c>
      <c r="H2545" t="s">
        <v>1213</v>
      </c>
      <c r="I2545" t="str">
        <f>VLOOKUP(RawData!H2545,PadCountry[],2)</f>
        <v>United States</v>
      </c>
      <c r="J2545" t="str">
        <f>VLOOKUP(I2545,CountryGeoLoc[],3)</f>
        <v>37.09024</v>
      </c>
      <c r="K2545" t="str">
        <f>VLOOKUP(I2545,CountryGeoLoc[],4)</f>
        <v>-95.712891</v>
      </c>
    </row>
    <row r="2546" spans="1:11" x14ac:dyDescent="0.3">
      <c r="A2546" t="s">
        <v>7784</v>
      </c>
      <c r="B2546" t="s">
        <v>8</v>
      </c>
      <c r="C2546" t="s">
        <v>9</v>
      </c>
      <c r="D2546" t="s">
        <v>4695</v>
      </c>
      <c r="E2546" t="s">
        <v>7785</v>
      </c>
      <c r="F2546" t="s">
        <v>7786</v>
      </c>
      <c r="G2546" s="2" t="str">
        <f t="shared" si="39"/>
        <v>1981</v>
      </c>
      <c r="H2546" t="s">
        <v>987</v>
      </c>
      <c r="I2546" t="str">
        <f>VLOOKUP(RawData!H2546,PadCountry[],2)</f>
        <v>Kazakhstan</v>
      </c>
      <c r="J2546" t="str">
        <f>VLOOKUP(I2546,CountryGeoLoc[],3)</f>
        <v>48.019573</v>
      </c>
      <c r="K2546" t="str">
        <f>VLOOKUP(I2546,CountryGeoLoc[],4)</f>
        <v>66.923684</v>
      </c>
    </row>
    <row r="2547" spans="1:11" x14ac:dyDescent="0.3">
      <c r="A2547" t="s">
        <v>7787</v>
      </c>
      <c r="B2547" t="s">
        <v>8</v>
      </c>
      <c r="C2547" t="s">
        <v>9</v>
      </c>
      <c r="D2547" t="s">
        <v>2391</v>
      </c>
      <c r="E2547" t="s">
        <v>7788</v>
      </c>
      <c r="F2547" t="s">
        <v>7789</v>
      </c>
      <c r="G2547" s="2" t="str">
        <f t="shared" si="39"/>
        <v>1981</v>
      </c>
      <c r="H2547" t="s">
        <v>3399</v>
      </c>
      <c r="I2547" t="str">
        <f>VLOOKUP(RawData!H2547,PadCountry[],2)</f>
        <v>Russia</v>
      </c>
      <c r="J2547" t="str">
        <f>VLOOKUP(I2547,CountryGeoLoc[],3)</f>
        <v>61.52401</v>
      </c>
      <c r="K2547" t="str">
        <f>VLOOKUP(I2547,CountryGeoLoc[],4)</f>
        <v>105.318756</v>
      </c>
    </row>
    <row r="2548" spans="1:11" x14ac:dyDescent="0.3">
      <c r="A2548" t="s">
        <v>7790</v>
      </c>
      <c r="B2548" t="s">
        <v>8</v>
      </c>
      <c r="C2548" t="s">
        <v>9</v>
      </c>
      <c r="D2548" t="s">
        <v>1670</v>
      </c>
      <c r="E2548" t="s">
        <v>7791</v>
      </c>
      <c r="F2548" t="s">
        <v>7792</v>
      </c>
      <c r="G2548" s="2" t="str">
        <f t="shared" si="39"/>
        <v>1981</v>
      </c>
      <c r="H2548" t="s">
        <v>3892</v>
      </c>
      <c r="I2548" t="str">
        <f>VLOOKUP(RawData!H2548,PadCountry[],2)</f>
        <v>Russia</v>
      </c>
      <c r="J2548" t="str">
        <f>VLOOKUP(I2548,CountryGeoLoc[],3)</f>
        <v>61.52401</v>
      </c>
      <c r="K2548" t="str">
        <f>VLOOKUP(I2548,CountryGeoLoc[],4)</f>
        <v>105.318756</v>
      </c>
    </row>
    <row r="2549" spans="1:11" x14ac:dyDescent="0.3">
      <c r="A2549" t="s">
        <v>7793</v>
      </c>
      <c r="B2549" t="s">
        <v>8</v>
      </c>
      <c r="C2549" t="s">
        <v>9</v>
      </c>
      <c r="D2549" t="s">
        <v>3313</v>
      </c>
      <c r="E2549" t="s">
        <v>7794</v>
      </c>
      <c r="F2549" t="s">
        <v>7795</v>
      </c>
      <c r="G2549" s="2" t="str">
        <f t="shared" si="39"/>
        <v>1981</v>
      </c>
      <c r="H2549" t="s">
        <v>4676</v>
      </c>
      <c r="I2549" t="str">
        <f>VLOOKUP(RawData!H2549,PadCountry[],2)</f>
        <v>Kazakhstan</v>
      </c>
      <c r="J2549" t="str">
        <f>VLOOKUP(I2549,CountryGeoLoc[],3)</f>
        <v>48.019573</v>
      </c>
      <c r="K2549" t="str">
        <f>VLOOKUP(I2549,CountryGeoLoc[],4)</f>
        <v>66.923684</v>
      </c>
    </row>
    <row r="2550" spans="1:11" x14ac:dyDescent="0.3">
      <c r="A2550" t="s">
        <v>7796</v>
      </c>
      <c r="B2550" t="s">
        <v>8</v>
      </c>
      <c r="C2550" t="s">
        <v>9</v>
      </c>
      <c r="D2550" t="s">
        <v>4695</v>
      </c>
      <c r="E2550" t="s">
        <v>7797</v>
      </c>
      <c r="F2550" t="s">
        <v>7798</v>
      </c>
      <c r="G2550" s="2" t="str">
        <f t="shared" si="39"/>
        <v>1981</v>
      </c>
      <c r="H2550" t="s">
        <v>3892</v>
      </c>
      <c r="I2550" t="str">
        <f>VLOOKUP(RawData!H2550,PadCountry[],2)</f>
        <v>Russia</v>
      </c>
      <c r="J2550" t="str">
        <f>VLOOKUP(I2550,CountryGeoLoc[],3)</f>
        <v>61.52401</v>
      </c>
      <c r="K2550" t="str">
        <f>VLOOKUP(I2550,CountryGeoLoc[],4)</f>
        <v>105.318756</v>
      </c>
    </row>
    <row r="2551" spans="1:11" x14ac:dyDescent="0.3">
      <c r="A2551" t="s">
        <v>7799</v>
      </c>
      <c r="B2551" t="s">
        <v>8</v>
      </c>
      <c r="C2551" t="s">
        <v>9</v>
      </c>
      <c r="D2551" t="s">
        <v>2391</v>
      </c>
      <c r="E2551" t="s">
        <v>7800</v>
      </c>
      <c r="F2551" t="s">
        <v>7801</v>
      </c>
      <c r="G2551" s="2" t="str">
        <f t="shared" si="39"/>
        <v>1981</v>
      </c>
      <c r="H2551" t="s">
        <v>3399</v>
      </c>
      <c r="I2551" t="str">
        <f>VLOOKUP(RawData!H2551,PadCountry[],2)</f>
        <v>Russia</v>
      </c>
      <c r="J2551" t="str">
        <f>VLOOKUP(I2551,CountryGeoLoc[],3)</f>
        <v>61.52401</v>
      </c>
      <c r="K2551" t="str">
        <f>VLOOKUP(I2551,CountryGeoLoc[],4)</f>
        <v>105.318756</v>
      </c>
    </row>
    <row r="2552" spans="1:11" x14ac:dyDescent="0.3">
      <c r="A2552" t="s">
        <v>7802</v>
      </c>
      <c r="B2552" t="s">
        <v>8</v>
      </c>
      <c r="C2552" t="s">
        <v>9</v>
      </c>
      <c r="D2552" t="s">
        <v>4695</v>
      </c>
      <c r="E2552" t="s">
        <v>7803</v>
      </c>
      <c r="F2552" t="s">
        <v>7804</v>
      </c>
      <c r="G2552" s="2" t="str">
        <f t="shared" si="39"/>
        <v>1981</v>
      </c>
      <c r="H2552" t="s">
        <v>3892</v>
      </c>
      <c r="I2552" t="str">
        <f>VLOOKUP(RawData!H2552,PadCountry[],2)</f>
        <v>Russia</v>
      </c>
      <c r="J2552" t="str">
        <f>VLOOKUP(I2552,CountryGeoLoc[],3)</f>
        <v>61.52401</v>
      </c>
      <c r="K2552" t="str">
        <f>VLOOKUP(I2552,CountryGeoLoc[],4)</f>
        <v>105.318756</v>
      </c>
    </row>
    <row r="2553" spans="1:11" x14ac:dyDescent="0.3">
      <c r="A2553" t="s">
        <v>7805</v>
      </c>
      <c r="B2553" t="s">
        <v>8</v>
      </c>
      <c r="C2553" t="s">
        <v>3573</v>
      </c>
      <c r="D2553" t="s">
        <v>4819</v>
      </c>
      <c r="E2553" t="s">
        <v>7806</v>
      </c>
      <c r="F2553" t="s">
        <v>7807</v>
      </c>
      <c r="G2553" s="2" t="str">
        <f t="shared" si="39"/>
        <v>1981</v>
      </c>
      <c r="H2553" t="s">
        <v>4822</v>
      </c>
      <c r="I2553" t="str">
        <f>VLOOKUP(RawData!H2553,PadCountry[],2)</f>
        <v>China</v>
      </c>
      <c r="J2553" t="str">
        <f>VLOOKUP(I2553,CountryGeoLoc[],3)</f>
        <v>35.86166</v>
      </c>
      <c r="K2553" t="str">
        <f>VLOOKUP(I2553,CountryGeoLoc[],4)</f>
        <v>104.195397</v>
      </c>
    </row>
    <row r="2554" spans="1:11" x14ac:dyDescent="0.3">
      <c r="A2554" t="s">
        <v>7808</v>
      </c>
      <c r="B2554" t="s">
        <v>8</v>
      </c>
      <c r="C2554" t="s">
        <v>9</v>
      </c>
      <c r="D2554" t="s">
        <v>6270</v>
      </c>
      <c r="E2554" t="s">
        <v>7809</v>
      </c>
      <c r="F2554" t="s">
        <v>7810</v>
      </c>
      <c r="G2554" s="2" t="str">
        <f t="shared" si="39"/>
        <v>1981</v>
      </c>
      <c r="H2554" t="s">
        <v>7213</v>
      </c>
      <c r="I2554" t="str">
        <f>VLOOKUP(RawData!H2554,PadCountry[],2)</f>
        <v>Russia</v>
      </c>
      <c r="J2554" t="str">
        <f>VLOOKUP(I2554,CountryGeoLoc[],3)</f>
        <v>61.52401</v>
      </c>
      <c r="K2554" t="str">
        <f>VLOOKUP(I2554,CountryGeoLoc[],4)</f>
        <v>105.318756</v>
      </c>
    </row>
    <row r="2555" spans="1:11" x14ac:dyDescent="0.3">
      <c r="A2555" t="s">
        <v>7811</v>
      </c>
      <c r="B2555" t="s">
        <v>8</v>
      </c>
      <c r="C2555" t="s">
        <v>9</v>
      </c>
      <c r="D2555" t="s">
        <v>2391</v>
      </c>
      <c r="E2555" t="s">
        <v>7812</v>
      </c>
      <c r="F2555" t="s">
        <v>7813</v>
      </c>
      <c r="G2555" s="2" t="str">
        <f t="shared" si="39"/>
        <v>1981</v>
      </c>
      <c r="H2555" t="s">
        <v>2394</v>
      </c>
      <c r="I2555" t="str">
        <f>VLOOKUP(RawData!H2555,PadCountry[],2)</f>
        <v>Russia</v>
      </c>
      <c r="J2555" t="str">
        <f>VLOOKUP(I2555,CountryGeoLoc[],3)</f>
        <v>61.52401</v>
      </c>
      <c r="K2555" t="str">
        <f>VLOOKUP(I2555,CountryGeoLoc[],4)</f>
        <v>105.318756</v>
      </c>
    </row>
    <row r="2556" spans="1:11" x14ac:dyDescent="0.3">
      <c r="A2556" t="s">
        <v>7814</v>
      </c>
      <c r="B2556" t="s">
        <v>8</v>
      </c>
      <c r="C2556" t="s">
        <v>117</v>
      </c>
      <c r="D2556" t="s">
        <v>7474</v>
      </c>
      <c r="E2556" t="s">
        <v>7815</v>
      </c>
      <c r="F2556" t="s">
        <v>7816</v>
      </c>
      <c r="G2556" s="2" t="str">
        <f t="shared" si="39"/>
        <v>1981</v>
      </c>
      <c r="H2556" t="s">
        <v>63</v>
      </c>
      <c r="I2556" t="str">
        <f>VLOOKUP(RawData!H2556,PadCountry[],2)</f>
        <v>United States</v>
      </c>
      <c r="J2556" t="str">
        <f>VLOOKUP(I2556,CountryGeoLoc[],3)</f>
        <v>37.09024</v>
      </c>
      <c r="K2556" t="str">
        <f>VLOOKUP(I2556,CountryGeoLoc[],4)</f>
        <v>-95.712891</v>
      </c>
    </row>
    <row r="2557" spans="1:11" x14ac:dyDescent="0.3">
      <c r="A2557" t="s">
        <v>7817</v>
      </c>
      <c r="B2557" t="s">
        <v>8</v>
      </c>
      <c r="C2557" t="s">
        <v>9</v>
      </c>
      <c r="D2557" t="s">
        <v>2391</v>
      </c>
      <c r="E2557" t="s">
        <v>7818</v>
      </c>
      <c r="F2557" t="s">
        <v>7819</v>
      </c>
      <c r="G2557" s="2" t="str">
        <f t="shared" si="39"/>
        <v>1981</v>
      </c>
      <c r="H2557" t="s">
        <v>2394</v>
      </c>
      <c r="I2557" t="str">
        <f>VLOOKUP(RawData!H2557,PadCountry[],2)</f>
        <v>Russia</v>
      </c>
      <c r="J2557" t="str">
        <f>VLOOKUP(I2557,CountryGeoLoc[],3)</f>
        <v>61.52401</v>
      </c>
      <c r="K2557" t="str">
        <f>VLOOKUP(I2557,CountryGeoLoc[],4)</f>
        <v>105.318756</v>
      </c>
    </row>
    <row r="2558" spans="1:11" x14ac:dyDescent="0.3">
      <c r="A2558" t="s">
        <v>7820</v>
      </c>
      <c r="B2558" t="s">
        <v>8</v>
      </c>
      <c r="C2558" t="s">
        <v>9</v>
      </c>
      <c r="D2558" t="s">
        <v>6270</v>
      </c>
      <c r="E2558" t="s">
        <v>7821</v>
      </c>
      <c r="F2558" t="s">
        <v>7822</v>
      </c>
      <c r="G2558" s="2" t="str">
        <f t="shared" si="39"/>
        <v>1981</v>
      </c>
      <c r="H2558" t="s">
        <v>7213</v>
      </c>
      <c r="I2558" t="str">
        <f>VLOOKUP(RawData!H2558,PadCountry[],2)</f>
        <v>Russia</v>
      </c>
      <c r="J2558" t="str">
        <f>VLOOKUP(I2558,CountryGeoLoc[],3)</f>
        <v>61.52401</v>
      </c>
      <c r="K2558" t="str">
        <f>VLOOKUP(I2558,CountryGeoLoc[],4)</f>
        <v>105.318756</v>
      </c>
    </row>
    <row r="2559" spans="1:11" x14ac:dyDescent="0.3">
      <c r="A2559" t="s">
        <v>7823</v>
      </c>
      <c r="B2559" t="s">
        <v>8</v>
      </c>
      <c r="C2559" t="s">
        <v>9</v>
      </c>
      <c r="D2559" t="s">
        <v>4695</v>
      </c>
      <c r="E2559" t="s">
        <v>7824</v>
      </c>
      <c r="F2559" t="s">
        <v>7825</v>
      </c>
      <c r="G2559" s="2" t="str">
        <f t="shared" si="39"/>
        <v>1981</v>
      </c>
      <c r="H2559" t="s">
        <v>987</v>
      </c>
      <c r="I2559" t="str">
        <f>VLOOKUP(RawData!H2559,PadCountry[],2)</f>
        <v>Kazakhstan</v>
      </c>
      <c r="J2559" t="str">
        <f>VLOOKUP(I2559,CountryGeoLoc[],3)</f>
        <v>48.019573</v>
      </c>
      <c r="K2559" t="str">
        <f>VLOOKUP(I2559,CountryGeoLoc[],4)</f>
        <v>66.923684</v>
      </c>
    </row>
    <row r="2560" spans="1:11" x14ac:dyDescent="0.3">
      <c r="A2560" t="s">
        <v>7826</v>
      </c>
      <c r="B2560" t="s">
        <v>8</v>
      </c>
      <c r="C2560" t="s">
        <v>117</v>
      </c>
      <c r="D2560" t="s">
        <v>5247</v>
      </c>
      <c r="E2560" t="s">
        <v>7827</v>
      </c>
      <c r="F2560" t="s">
        <v>7828</v>
      </c>
      <c r="G2560" s="2" t="str">
        <f t="shared" si="39"/>
        <v>1981</v>
      </c>
      <c r="H2560" t="s">
        <v>682</v>
      </c>
      <c r="I2560" t="str">
        <f>VLOOKUP(RawData!H2560,PadCountry[],2)</f>
        <v>United States</v>
      </c>
      <c r="J2560" t="str">
        <f>VLOOKUP(I2560,CountryGeoLoc[],3)</f>
        <v>37.09024</v>
      </c>
      <c r="K2560" t="str">
        <f>VLOOKUP(I2560,CountryGeoLoc[],4)</f>
        <v>-95.712891</v>
      </c>
    </row>
    <row r="2561" spans="1:11" x14ac:dyDescent="0.3">
      <c r="A2561" t="s">
        <v>7829</v>
      </c>
      <c r="B2561" t="s">
        <v>8</v>
      </c>
      <c r="C2561" t="s">
        <v>9</v>
      </c>
      <c r="D2561" t="s">
        <v>4695</v>
      </c>
      <c r="E2561" t="s">
        <v>7830</v>
      </c>
      <c r="F2561" t="s">
        <v>7831</v>
      </c>
      <c r="G2561" s="2" t="str">
        <f t="shared" si="39"/>
        <v>1981</v>
      </c>
      <c r="H2561" t="s">
        <v>1882</v>
      </c>
      <c r="I2561" t="str">
        <f>VLOOKUP(RawData!H2561,PadCountry[],2)</f>
        <v>Russia</v>
      </c>
      <c r="J2561" t="str">
        <f>VLOOKUP(I2561,CountryGeoLoc[],3)</f>
        <v>61.52401</v>
      </c>
      <c r="K2561" t="str">
        <f>VLOOKUP(I2561,CountryGeoLoc[],4)</f>
        <v>105.318756</v>
      </c>
    </row>
    <row r="2562" spans="1:11" x14ac:dyDescent="0.3">
      <c r="A2562" t="s">
        <v>7832</v>
      </c>
      <c r="B2562" t="s">
        <v>8</v>
      </c>
      <c r="C2562" t="s">
        <v>9</v>
      </c>
      <c r="D2562" t="s">
        <v>5012</v>
      </c>
      <c r="E2562" t="s">
        <v>7833</v>
      </c>
      <c r="F2562" t="s">
        <v>7834</v>
      </c>
      <c r="G2562" s="2" t="str">
        <f t="shared" si="39"/>
        <v>1981</v>
      </c>
      <c r="H2562" t="s">
        <v>7249</v>
      </c>
      <c r="I2562" t="str">
        <f>VLOOKUP(RawData!H2562,PadCountry[],2)</f>
        <v>Kazakhstan</v>
      </c>
      <c r="J2562" t="str">
        <f>VLOOKUP(I2562,CountryGeoLoc[],3)</f>
        <v>48.019573</v>
      </c>
      <c r="K2562" t="str">
        <f>VLOOKUP(I2562,CountryGeoLoc[],4)</f>
        <v>66.923684</v>
      </c>
    </row>
    <row r="2563" spans="1:11" x14ac:dyDescent="0.3">
      <c r="A2563" t="s">
        <v>7835</v>
      </c>
      <c r="B2563" t="s">
        <v>8</v>
      </c>
      <c r="C2563" t="s">
        <v>9</v>
      </c>
      <c r="D2563" t="s">
        <v>1243</v>
      </c>
      <c r="E2563" t="s">
        <v>7836</v>
      </c>
      <c r="F2563" t="s">
        <v>7837</v>
      </c>
      <c r="G2563" s="2" t="str">
        <f t="shared" ref="G2563:G2626" si="40">MID(F2563,7,4)</f>
        <v>1981</v>
      </c>
      <c r="H2563" t="s">
        <v>3892</v>
      </c>
      <c r="I2563" t="str">
        <f>VLOOKUP(RawData!H2563,PadCountry[],2)</f>
        <v>Russia</v>
      </c>
      <c r="J2563" t="str">
        <f>VLOOKUP(I2563,CountryGeoLoc[],3)</f>
        <v>61.52401</v>
      </c>
      <c r="K2563" t="str">
        <f>VLOOKUP(I2563,CountryGeoLoc[],4)</f>
        <v>105.318756</v>
      </c>
    </row>
    <row r="2564" spans="1:11" x14ac:dyDescent="0.3">
      <c r="A2564" t="s">
        <v>7838</v>
      </c>
      <c r="B2564" t="s">
        <v>8</v>
      </c>
      <c r="C2564" t="s">
        <v>9</v>
      </c>
      <c r="D2564" t="s">
        <v>4695</v>
      </c>
      <c r="E2564" t="s">
        <v>7839</v>
      </c>
      <c r="F2564" t="s">
        <v>7840</v>
      </c>
      <c r="G2564" s="2" t="str">
        <f t="shared" si="40"/>
        <v>1981</v>
      </c>
      <c r="H2564" t="s">
        <v>987</v>
      </c>
      <c r="I2564" t="str">
        <f>VLOOKUP(RawData!H2564,PadCountry[],2)</f>
        <v>Kazakhstan</v>
      </c>
      <c r="J2564" t="str">
        <f>VLOOKUP(I2564,CountryGeoLoc[],3)</f>
        <v>48.019573</v>
      </c>
      <c r="K2564" t="str">
        <f>VLOOKUP(I2564,CountryGeoLoc[],4)</f>
        <v>66.923684</v>
      </c>
    </row>
    <row r="2565" spans="1:11" x14ac:dyDescent="0.3">
      <c r="A2565" t="s">
        <v>7841</v>
      </c>
      <c r="B2565" t="s">
        <v>8</v>
      </c>
      <c r="C2565" t="s">
        <v>9</v>
      </c>
      <c r="D2565" t="s">
        <v>1670</v>
      </c>
      <c r="E2565" t="s">
        <v>7842</v>
      </c>
      <c r="F2565" t="s">
        <v>7843</v>
      </c>
      <c r="G2565" s="2" t="str">
        <f t="shared" si="40"/>
        <v>1981</v>
      </c>
      <c r="H2565" t="s">
        <v>1882</v>
      </c>
      <c r="I2565" t="str">
        <f>VLOOKUP(RawData!H2565,PadCountry[],2)</f>
        <v>Russia</v>
      </c>
      <c r="J2565" t="str">
        <f>VLOOKUP(I2565,CountryGeoLoc[],3)</f>
        <v>61.52401</v>
      </c>
      <c r="K2565" t="str">
        <f>VLOOKUP(I2565,CountryGeoLoc[],4)</f>
        <v>105.318756</v>
      </c>
    </row>
    <row r="2566" spans="1:11" x14ac:dyDescent="0.3">
      <c r="A2566" t="s">
        <v>7844</v>
      </c>
      <c r="B2566" t="s">
        <v>8</v>
      </c>
      <c r="C2566" t="s">
        <v>9</v>
      </c>
      <c r="D2566" t="s">
        <v>5620</v>
      </c>
      <c r="E2566" t="s">
        <v>7845</v>
      </c>
      <c r="F2566" t="s">
        <v>7846</v>
      </c>
      <c r="G2566" s="2" t="str">
        <f t="shared" si="40"/>
        <v>1981</v>
      </c>
      <c r="H2566" t="s">
        <v>6322</v>
      </c>
      <c r="I2566" t="str">
        <f>VLOOKUP(RawData!H2566,PadCountry[],2)</f>
        <v>Kazakhstan</v>
      </c>
      <c r="J2566" t="str">
        <f>VLOOKUP(I2566,CountryGeoLoc[],3)</f>
        <v>48.019573</v>
      </c>
      <c r="K2566" t="str">
        <f>VLOOKUP(I2566,CountryGeoLoc[],4)</f>
        <v>66.923684</v>
      </c>
    </row>
    <row r="2567" spans="1:11" x14ac:dyDescent="0.3">
      <c r="A2567" t="s">
        <v>7847</v>
      </c>
      <c r="B2567" t="s">
        <v>8</v>
      </c>
      <c r="C2567" t="s">
        <v>117</v>
      </c>
      <c r="D2567" t="s">
        <v>1552</v>
      </c>
      <c r="E2567" t="s">
        <v>7848</v>
      </c>
      <c r="F2567" t="s">
        <v>7849</v>
      </c>
      <c r="G2567" s="2" t="str">
        <f t="shared" si="40"/>
        <v>1981</v>
      </c>
      <c r="H2567" t="s">
        <v>1555</v>
      </c>
      <c r="I2567" t="str">
        <f>VLOOKUP(RawData!H2567,PadCountry[],2)</f>
        <v>United States</v>
      </c>
      <c r="J2567" t="str">
        <f>VLOOKUP(I2567,CountryGeoLoc[],3)</f>
        <v>37.09024</v>
      </c>
      <c r="K2567" t="str">
        <f>VLOOKUP(I2567,CountryGeoLoc[],4)</f>
        <v>-95.712891</v>
      </c>
    </row>
    <row r="2568" spans="1:11" x14ac:dyDescent="0.3">
      <c r="A2568" t="s">
        <v>7850</v>
      </c>
      <c r="B2568" t="s">
        <v>8</v>
      </c>
      <c r="C2568" t="s">
        <v>9</v>
      </c>
      <c r="D2568" t="s">
        <v>1670</v>
      </c>
      <c r="E2568" t="s">
        <v>7851</v>
      </c>
      <c r="F2568" t="s">
        <v>7852</v>
      </c>
      <c r="G2568" s="2" t="str">
        <f t="shared" si="40"/>
        <v>1981</v>
      </c>
      <c r="H2568" t="s">
        <v>7572</v>
      </c>
      <c r="I2568" t="str">
        <f>VLOOKUP(RawData!H2568,PadCountry[],2)</f>
        <v>Russia</v>
      </c>
      <c r="J2568" t="str">
        <f>VLOOKUP(I2568,CountryGeoLoc[],3)</f>
        <v>61.52401</v>
      </c>
      <c r="K2568" t="str">
        <f>VLOOKUP(I2568,CountryGeoLoc[],4)</f>
        <v>105.318756</v>
      </c>
    </row>
    <row r="2569" spans="1:11" x14ac:dyDescent="0.3">
      <c r="A2569" t="s">
        <v>7853</v>
      </c>
      <c r="B2569" t="s">
        <v>8</v>
      </c>
      <c r="C2569" t="s">
        <v>9</v>
      </c>
      <c r="D2569" t="s">
        <v>4695</v>
      </c>
      <c r="E2569" t="s">
        <v>7854</v>
      </c>
      <c r="F2569" t="s">
        <v>7855</v>
      </c>
      <c r="G2569" s="2" t="str">
        <f t="shared" si="40"/>
        <v>1981</v>
      </c>
      <c r="H2569" t="s">
        <v>1882</v>
      </c>
      <c r="I2569" t="str">
        <f>VLOOKUP(RawData!H2569,PadCountry[],2)</f>
        <v>Russia</v>
      </c>
      <c r="J2569" t="str">
        <f>VLOOKUP(I2569,CountryGeoLoc[],3)</f>
        <v>61.52401</v>
      </c>
      <c r="K2569" t="str">
        <f>VLOOKUP(I2569,CountryGeoLoc[],4)</f>
        <v>105.318756</v>
      </c>
    </row>
    <row r="2570" spans="1:11" x14ac:dyDescent="0.3">
      <c r="A2570" t="s">
        <v>7856</v>
      </c>
      <c r="B2570" t="s">
        <v>8</v>
      </c>
      <c r="C2570" t="s">
        <v>9</v>
      </c>
      <c r="D2570" t="s">
        <v>5620</v>
      </c>
      <c r="E2570" t="s">
        <v>7857</v>
      </c>
      <c r="F2570" t="s">
        <v>7858</v>
      </c>
      <c r="G2570" s="2" t="str">
        <f t="shared" si="40"/>
        <v>1981</v>
      </c>
      <c r="H2570" t="s">
        <v>7249</v>
      </c>
      <c r="I2570" t="str">
        <f>VLOOKUP(RawData!H2570,PadCountry[],2)</f>
        <v>Kazakhstan</v>
      </c>
      <c r="J2570" t="str">
        <f>VLOOKUP(I2570,CountryGeoLoc[],3)</f>
        <v>48.019573</v>
      </c>
      <c r="K2570" t="str">
        <f>VLOOKUP(I2570,CountryGeoLoc[],4)</f>
        <v>66.923684</v>
      </c>
    </row>
    <row r="2571" spans="1:11" x14ac:dyDescent="0.3">
      <c r="A2571" t="s">
        <v>7859</v>
      </c>
      <c r="B2571" t="s">
        <v>8</v>
      </c>
      <c r="C2571" t="s">
        <v>7860</v>
      </c>
      <c r="D2571" t="s">
        <v>7629</v>
      </c>
      <c r="E2571" t="s">
        <v>7861</v>
      </c>
      <c r="F2571" t="s">
        <v>7862</v>
      </c>
      <c r="G2571" s="2" t="str">
        <f t="shared" si="40"/>
        <v>1981</v>
      </c>
      <c r="H2571" t="s">
        <v>2629</v>
      </c>
      <c r="I2571" t="str">
        <f>VLOOKUP(RawData!H2571,PadCountry[],2)</f>
        <v>United States</v>
      </c>
      <c r="J2571" t="str">
        <f>VLOOKUP(I2571,CountryGeoLoc[],3)</f>
        <v>37.09024</v>
      </c>
      <c r="K2571" t="str">
        <f>VLOOKUP(I2571,CountryGeoLoc[],4)</f>
        <v>-95.712891</v>
      </c>
    </row>
    <row r="2572" spans="1:11" x14ac:dyDescent="0.3">
      <c r="A2572" t="s">
        <v>7863</v>
      </c>
      <c r="B2572" t="s">
        <v>8</v>
      </c>
      <c r="C2572" t="s">
        <v>9</v>
      </c>
      <c r="D2572" t="s">
        <v>4695</v>
      </c>
      <c r="E2572" t="s">
        <v>7864</v>
      </c>
      <c r="F2572" t="s">
        <v>7865</v>
      </c>
      <c r="G2572" s="2" t="str">
        <f t="shared" si="40"/>
        <v>1981</v>
      </c>
      <c r="H2572" t="s">
        <v>987</v>
      </c>
      <c r="I2572" t="str">
        <f>VLOOKUP(RawData!H2572,PadCountry[],2)</f>
        <v>Kazakhstan</v>
      </c>
      <c r="J2572" t="str">
        <f>VLOOKUP(I2572,CountryGeoLoc[],3)</f>
        <v>48.019573</v>
      </c>
      <c r="K2572" t="str">
        <f>VLOOKUP(I2572,CountryGeoLoc[],4)</f>
        <v>66.923684</v>
      </c>
    </row>
    <row r="2573" spans="1:11" x14ac:dyDescent="0.3">
      <c r="A2573" t="s">
        <v>7866</v>
      </c>
      <c r="B2573" t="s">
        <v>8</v>
      </c>
      <c r="C2573" t="s">
        <v>9</v>
      </c>
      <c r="D2573" t="s">
        <v>1670</v>
      </c>
      <c r="E2573" t="s">
        <v>7867</v>
      </c>
      <c r="F2573" t="s">
        <v>7868</v>
      </c>
      <c r="G2573" s="2" t="str">
        <f t="shared" si="40"/>
        <v>1981</v>
      </c>
      <c r="H2573" t="s">
        <v>1882</v>
      </c>
      <c r="I2573" t="str">
        <f>VLOOKUP(RawData!H2573,PadCountry[],2)</f>
        <v>Russia</v>
      </c>
      <c r="J2573" t="str">
        <f>VLOOKUP(I2573,CountryGeoLoc[],3)</f>
        <v>61.52401</v>
      </c>
      <c r="K2573" t="str">
        <f>VLOOKUP(I2573,CountryGeoLoc[],4)</f>
        <v>105.318756</v>
      </c>
    </row>
    <row r="2574" spans="1:11" x14ac:dyDescent="0.3">
      <c r="A2574" t="s">
        <v>7869</v>
      </c>
      <c r="B2574" t="s">
        <v>8</v>
      </c>
      <c r="C2574" t="s">
        <v>117</v>
      </c>
      <c r="D2574" t="s">
        <v>7474</v>
      </c>
      <c r="E2574" t="s">
        <v>7870</v>
      </c>
      <c r="F2574" t="s">
        <v>7871</v>
      </c>
      <c r="G2574" s="2" t="str">
        <f t="shared" si="40"/>
        <v>1981</v>
      </c>
      <c r="H2574" t="s">
        <v>63</v>
      </c>
      <c r="I2574" t="str">
        <f>VLOOKUP(RawData!H2574,PadCountry[],2)</f>
        <v>United States</v>
      </c>
      <c r="J2574" t="str">
        <f>VLOOKUP(I2574,CountryGeoLoc[],3)</f>
        <v>37.09024</v>
      </c>
      <c r="K2574" t="str">
        <f>VLOOKUP(I2574,CountryGeoLoc[],4)</f>
        <v>-95.712891</v>
      </c>
    </row>
    <row r="2575" spans="1:11" x14ac:dyDescent="0.3">
      <c r="A2575" t="s">
        <v>7872</v>
      </c>
      <c r="B2575" t="s">
        <v>8</v>
      </c>
      <c r="C2575" t="s">
        <v>9</v>
      </c>
      <c r="D2575" t="s">
        <v>2391</v>
      </c>
      <c r="E2575" t="s">
        <v>7873</v>
      </c>
      <c r="F2575" t="s">
        <v>7874</v>
      </c>
      <c r="G2575" s="2" t="str">
        <f t="shared" si="40"/>
        <v>1981</v>
      </c>
      <c r="H2575" t="s">
        <v>5413</v>
      </c>
      <c r="I2575" t="str">
        <f>VLOOKUP(RawData!H2575,PadCountry[],2)</f>
        <v>Russia</v>
      </c>
      <c r="J2575" t="str">
        <f>VLOOKUP(I2575,CountryGeoLoc[],3)</f>
        <v>61.52401</v>
      </c>
      <c r="K2575" t="str">
        <f>VLOOKUP(I2575,CountryGeoLoc[],4)</f>
        <v>105.318756</v>
      </c>
    </row>
    <row r="2576" spans="1:11" x14ac:dyDescent="0.3">
      <c r="A2576" t="s">
        <v>7875</v>
      </c>
      <c r="B2576" t="s">
        <v>8</v>
      </c>
      <c r="C2576" t="s">
        <v>9</v>
      </c>
      <c r="D2576" t="s">
        <v>2391</v>
      </c>
      <c r="E2576" t="s">
        <v>7876</v>
      </c>
      <c r="F2576" t="s">
        <v>7877</v>
      </c>
      <c r="G2576" s="2" t="str">
        <f t="shared" si="40"/>
        <v>1981</v>
      </c>
      <c r="H2576" t="s">
        <v>2394</v>
      </c>
      <c r="I2576" t="str">
        <f>VLOOKUP(RawData!H2576,PadCountry[],2)</f>
        <v>Russia</v>
      </c>
      <c r="J2576" t="str">
        <f>VLOOKUP(I2576,CountryGeoLoc[],3)</f>
        <v>61.52401</v>
      </c>
      <c r="K2576" t="str">
        <f>VLOOKUP(I2576,CountryGeoLoc[],4)</f>
        <v>105.318756</v>
      </c>
    </row>
    <row r="2577" spans="1:11" x14ac:dyDescent="0.3">
      <c r="A2577" t="s">
        <v>7878</v>
      </c>
      <c r="B2577" t="s">
        <v>8</v>
      </c>
      <c r="C2577" t="s">
        <v>9</v>
      </c>
      <c r="D2577" t="s">
        <v>6270</v>
      </c>
      <c r="E2577" t="s">
        <v>7879</v>
      </c>
      <c r="F2577" t="s">
        <v>7880</v>
      </c>
      <c r="G2577" s="2" t="str">
        <f t="shared" si="40"/>
        <v>1981</v>
      </c>
      <c r="H2577" t="s">
        <v>7213</v>
      </c>
      <c r="I2577" t="str">
        <f>VLOOKUP(RawData!H2577,PadCountry[],2)</f>
        <v>Russia</v>
      </c>
      <c r="J2577" t="str">
        <f>VLOOKUP(I2577,CountryGeoLoc[],3)</f>
        <v>61.52401</v>
      </c>
      <c r="K2577" t="str">
        <f>VLOOKUP(I2577,CountryGeoLoc[],4)</f>
        <v>105.318756</v>
      </c>
    </row>
    <row r="2578" spans="1:11" x14ac:dyDescent="0.3">
      <c r="A2578" t="s">
        <v>7881</v>
      </c>
      <c r="B2578" t="s">
        <v>8</v>
      </c>
      <c r="C2578" t="s">
        <v>9</v>
      </c>
      <c r="D2578" t="s">
        <v>4695</v>
      </c>
      <c r="E2578" t="s">
        <v>7882</v>
      </c>
      <c r="F2578" t="s">
        <v>7883</v>
      </c>
      <c r="G2578" s="2" t="str">
        <f t="shared" si="40"/>
        <v>1981</v>
      </c>
      <c r="H2578" t="s">
        <v>987</v>
      </c>
      <c r="I2578" t="str">
        <f>VLOOKUP(RawData!H2578,PadCountry[],2)</f>
        <v>Kazakhstan</v>
      </c>
      <c r="J2578" t="str">
        <f>VLOOKUP(I2578,CountryGeoLoc[],3)</f>
        <v>48.019573</v>
      </c>
      <c r="K2578" t="str">
        <f>VLOOKUP(I2578,CountryGeoLoc[],4)</f>
        <v>66.923684</v>
      </c>
    </row>
    <row r="2579" spans="1:11" x14ac:dyDescent="0.3">
      <c r="A2579" t="s">
        <v>7884</v>
      </c>
      <c r="B2579" t="s">
        <v>8</v>
      </c>
      <c r="C2579" t="s">
        <v>117</v>
      </c>
      <c r="D2579" t="s">
        <v>4658</v>
      </c>
      <c r="E2579" t="s">
        <v>7885</v>
      </c>
      <c r="F2579" t="s">
        <v>7886</v>
      </c>
      <c r="G2579" s="2" t="str">
        <f t="shared" si="40"/>
        <v>1981</v>
      </c>
      <c r="H2579" t="s">
        <v>1006</v>
      </c>
      <c r="I2579" t="str">
        <f>VLOOKUP(RawData!H2579,PadCountry[],2)</f>
        <v>United States</v>
      </c>
      <c r="J2579" t="str">
        <f>VLOOKUP(I2579,CountryGeoLoc[],3)</f>
        <v>37.09024</v>
      </c>
      <c r="K2579" t="str">
        <f>VLOOKUP(I2579,CountryGeoLoc[],4)</f>
        <v>-95.712891</v>
      </c>
    </row>
    <row r="2580" spans="1:11" x14ac:dyDescent="0.3">
      <c r="A2580" t="s">
        <v>7887</v>
      </c>
      <c r="B2580" t="s">
        <v>8</v>
      </c>
      <c r="C2580" t="s">
        <v>9</v>
      </c>
      <c r="D2580" t="s">
        <v>2391</v>
      </c>
      <c r="E2580" t="s">
        <v>7888</v>
      </c>
      <c r="F2580" t="s">
        <v>7889</v>
      </c>
      <c r="G2580" s="2" t="str">
        <f t="shared" si="40"/>
        <v>1981</v>
      </c>
      <c r="H2580" t="s">
        <v>2394</v>
      </c>
      <c r="I2580" t="str">
        <f>VLOOKUP(RawData!H2580,PadCountry[],2)</f>
        <v>Russia</v>
      </c>
      <c r="J2580" t="str">
        <f>VLOOKUP(I2580,CountryGeoLoc[],3)</f>
        <v>61.52401</v>
      </c>
      <c r="K2580" t="str">
        <f>VLOOKUP(I2580,CountryGeoLoc[],4)</f>
        <v>105.318756</v>
      </c>
    </row>
    <row r="2581" spans="1:11" x14ac:dyDescent="0.3">
      <c r="A2581" t="s">
        <v>7890</v>
      </c>
      <c r="B2581" t="s">
        <v>18</v>
      </c>
      <c r="C2581" t="s">
        <v>117</v>
      </c>
      <c r="D2581" t="s">
        <v>7891</v>
      </c>
      <c r="E2581" t="s">
        <v>7892</v>
      </c>
      <c r="F2581" t="s">
        <v>7893</v>
      </c>
      <c r="G2581" s="2" t="str">
        <f t="shared" si="40"/>
        <v>1981</v>
      </c>
      <c r="H2581" t="s">
        <v>433</v>
      </c>
      <c r="I2581" t="str">
        <f>VLOOKUP(RawData!H2581,PadCountry[],2)</f>
        <v>United States</v>
      </c>
      <c r="J2581" t="str">
        <f>VLOOKUP(I2581,CountryGeoLoc[],3)</f>
        <v>37.09024</v>
      </c>
      <c r="K2581" t="str">
        <f>VLOOKUP(I2581,CountryGeoLoc[],4)</f>
        <v>-95.712891</v>
      </c>
    </row>
    <row r="2582" spans="1:11" x14ac:dyDescent="0.3">
      <c r="A2582" t="s">
        <v>7894</v>
      </c>
      <c r="B2582" t="s">
        <v>8</v>
      </c>
      <c r="C2582" t="s">
        <v>9</v>
      </c>
      <c r="D2582" t="s">
        <v>4695</v>
      </c>
      <c r="E2582" t="s">
        <v>7895</v>
      </c>
      <c r="F2582" t="s">
        <v>7896</v>
      </c>
      <c r="G2582" s="2" t="str">
        <f t="shared" si="40"/>
        <v>1981</v>
      </c>
      <c r="H2582" t="s">
        <v>987</v>
      </c>
      <c r="I2582" t="str">
        <f>VLOOKUP(RawData!H2582,PadCountry[],2)</f>
        <v>Kazakhstan</v>
      </c>
      <c r="J2582" t="str">
        <f>VLOOKUP(I2582,CountryGeoLoc[],3)</f>
        <v>48.019573</v>
      </c>
      <c r="K2582" t="str">
        <f>VLOOKUP(I2582,CountryGeoLoc[],4)</f>
        <v>66.923684</v>
      </c>
    </row>
    <row r="2583" spans="1:11" x14ac:dyDescent="0.3">
      <c r="A2583" t="s">
        <v>7897</v>
      </c>
      <c r="B2583" t="s">
        <v>8</v>
      </c>
      <c r="C2583" t="s">
        <v>7321</v>
      </c>
      <c r="D2583" t="s">
        <v>7189</v>
      </c>
      <c r="E2583" t="s">
        <v>7898</v>
      </c>
      <c r="F2583" t="s">
        <v>7899</v>
      </c>
      <c r="G2583" s="2" t="str">
        <f t="shared" si="40"/>
        <v>1981</v>
      </c>
      <c r="H2583" t="s">
        <v>4173</v>
      </c>
      <c r="I2583" t="str">
        <f>VLOOKUP(RawData!H2583,PadCountry[],2)</f>
        <v>French Guiana</v>
      </c>
      <c r="J2583" t="str">
        <f>VLOOKUP(I2583,CountryGeoLoc[],3)</f>
        <v>3.933889</v>
      </c>
      <c r="K2583" t="str">
        <f>VLOOKUP(I2583,CountryGeoLoc[],4)</f>
        <v>-53.125782</v>
      </c>
    </row>
    <row r="2584" spans="1:11" x14ac:dyDescent="0.3">
      <c r="A2584" t="s">
        <v>7900</v>
      </c>
      <c r="B2584" t="s">
        <v>8</v>
      </c>
      <c r="C2584" t="s">
        <v>9</v>
      </c>
      <c r="D2584" t="s">
        <v>1670</v>
      </c>
      <c r="E2584" t="s">
        <v>7901</v>
      </c>
      <c r="F2584" t="s">
        <v>7902</v>
      </c>
      <c r="G2584" s="2" t="str">
        <f t="shared" si="40"/>
        <v>1981</v>
      </c>
      <c r="H2584" t="s">
        <v>13</v>
      </c>
      <c r="I2584" t="str">
        <f>VLOOKUP(RawData!H2584,PadCountry[],2)</f>
        <v>Kazakhstan</v>
      </c>
      <c r="J2584" t="str">
        <f>VLOOKUP(I2584,CountryGeoLoc[],3)</f>
        <v>48.019573</v>
      </c>
      <c r="K2584" t="str">
        <f>VLOOKUP(I2584,CountryGeoLoc[],4)</f>
        <v>66.923684</v>
      </c>
    </row>
    <row r="2585" spans="1:11" x14ac:dyDescent="0.3">
      <c r="A2585" t="s">
        <v>7903</v>
      </c>
      <c r="B2585" t="s">
        <v>8</v>
      </c>
      <c r="C2585" t="s">
        <v>9</v>
      </c>
      <c r="D2585" t="s">
        <v>2391</v>
      </c>
      <c r="E2585" t="s">
        <v>7904</v>
      </c>
      <c r="F2585" t="s">
        <v>7905</v>
      </c>
      <c r="G2585" s="2" t="str">
        <f t="shared" si="40"/>
        <v>1982</v>
      </c>
      <c r="H2585" t="s">
        <v>2394</v>
      </c>
      <c r="I2585" t="str">
        <f>VLOOKUP(RawData!H2585,PadCountry[],2)</f>
        <v>Russia</v>
      </c>
      <c r="J2585" t="str">
        <f>VLOOKUP(I2585,CountryGeoLoc[],3)</f>
        <v>61.52401</v>
      </c>
      <c r="K2585" t="str">
        <f>VLOOKUP(I2585,CountryGeoLoc[],4)</f>
        <v>105.318756</v>
      </c>
    </row>
    <row r="2586" spans="1:11" x14ac:dyDescent="0.3">
      <c r="A2586" t="s">
        <v>7906</v>
      </c>
      <c r="B2586" t="s">
        <v>8</v>
      </c>
      <c r="C2586" t="s">
        <v>9</v>
      </c>
      <c r="D2586" t="s">
        <v>4695</v>
      </c>
      <c r="E2586" t="s">
        <v>7907</v>
      </c>
      <c r="F2586" t="s">
        <v>7908</v>
      </c>
      <c r="G2586" s="2" t="str">
        <f t="shared" si="40"/>
        <v>1982</v>
      </c>
      <c r="H2586" t="s">
        <v>1882</v>
      </c>
      <c r="I2586" t="str">
        <f>VLOOKUP(RawData!H2586,PadCountry[],2)</f>
        <v>Russia</v>
      </c>
      <c r="J2586" t="str">
        <f>VLOOKUP(I2586,CountryGeoLoc[],3)</f>
        <v>61.52401</v>
      </c>
      <c r="K2586" t="str">
        <f>VLOOKUP(I2586,CountryGeoLoc[],4)</f>
        <v>105.318756</v>
      </c>
    </row>
    <row r="2587" spans="1:11" x14ac:dyDescent="0.3">
      <c r="A2587" t="s">
        <v>7909</v>
      </c>
      <c r="B2587" t="s">
        <v>8</v>
      </c>
      <c r="C2587" t="s">
        <v>9</v>
      </c>
      <c r="D2587" t="s">
        <v>2391</v>
      </c>
      <c r="E2587" t="s">
        <v>7910</v>
      </c>
      <c r="F2587" t="s">
        <v>7911</v>
      </c>
      <c r="G2587" s="2" t="str">
        <f t="shared" si="40"/>
        <v>1982</v>
      </c>
      <c r="H2587" t="s">
        <v>2394</v>
      </c>
      <c r="I2587" t="str">
        <f>VLOOKUP(RawData!H2587,PadCountry[],2)</f>
        <v>Russia</v>
      </c>
      <c r="J2587" t="str">
        <f>VLOOKUP(I2587,CountryGeoLoc[],3)</f>
        <v>61.52401</v>
      </c>
      <c r="K2587" t="str">
        <f>VLOOKUP(I2587,CountryGeoLoc[],4)</f>
        <v>105.318756</v>
      </c>
    </row>
    <row r="2588" spans="1:11" x14ac:dyDescent="0.3">
      <c r="A2588" t="s">
        <v>7912</v>
      </c>
      <c r="B2588" t="s">
        <v>8</v>
      </c>
      <c r="C2588" t="s">
        <v>117</v>
      </c>
      <c r="D2588" t="s">
        <v>7474</v>
      </c>
      <c r="E2588" t="s">
        <v>7913</v>
      </c>
      <c r="F2588" t="s">
        <v>7914</v>
      </c>
      <c r="G2588" s="2" t="str">
        <f t="shared" si="40"/>
        <v>1982</v>
      </c>
      <c r="H2588" t="s">
        <v>63</v>
      </c>
      <c r="I2588" t="str">
        <f>VLOOKUP(RawData!H2588,PadCountry[],2)</f>
        <v>United States</v>
      </c>
      <c r="J2588" t="str">
        <f>VLOOKUP(I2588,CountryGeoLoc[],3)</f>
        <v>37.09024</v>
      </c>
      <c r="K2588" t="str">
        <f>VLOOKUP(I2588,CountryGeoLoc[],4)</f>
        <v>-95.712891</v>
      </c>
    </row>
    <row r="2589" spans="1:11" x14ac:dyDescent="0.3">
      <c r="A2589" t="s">
        <v>7915</v>
      </c>
      <c r="B2589" t="s">
        <v>8</v>
      </c>
      <c r="C2589" t="s">
        <v>9</v>
      </c>
      <c r="D2589" t="s">
        <v>4695</v>
      </c>
      <c r="E2589" t="s">
        <v>7916</v>
      </c>
      <c r="F2589" t="s">
        <v>7917</v>
      </c>
      <c r="G2589" s="2" t="str">
        <f t="shared" si="40"/>
        <v>1982</v>
      </c>
      <c r="H2589" t="s">
        <v>7572</v>
      </c>
      <c r="I2589" t="str">
        <f>VLOOKUP(RawData!H2589,PadCountry[],2)</f>
        <v>Russia</v>
      </c>
      <c r="J2589" t="str">
        <f>VLOOKUP(I2589,CountryGeoLoc[],3)</f>
        <v>61.52401</v>
      </c>
      <c r="K2589" t="str">
        <f>VLOOKUP(I2589,CountryGeoLoc[],4)</f>
        <v>105.318756</v>
      </c>
    </row>
    <row r="2590" spans="1:11" x14ac:dyDescent="0.3">
      <c r="A2590" t="s">
        <v>7918</v>
      </c>
      <c r="B2590" t="s">
        <v>8</v>
      </c>
      <c r="C2590" t="s">
        <v>117</v>
      </c>
      <c r="D2590" t="s">
        <v>4083</v>
      </c>
      <c r="E2590" t="s">
        <v>7919</v>
      </c>
      <c r="F2590" t="s">
        <v>7920</v>
      </c>
      <c r="G2590" s="2" t="str">
        <f t="shared" si="40"/>
        <v>1982</v>
      </c>
      <c r="H2590" t="s">
        <v>914</v>
      </c>
      <c r="I2590" t="str">
        <f>VLOOKUP(RawData!H2590,PadCountry[],2)</f>
        <v>United States</v>
      </c>
      <c r="J2590" t="str">
        <f>VLOOKUP(I2590,CountryGeoLoc[],3)</f>
        <v>37.09024</v>
      </c>
      <c r="K2590" t="str">
        <f>VLOOKUP(I2590,CountryGeoLoc[],4)</f>
        <v>-95.712891</v>
      </c>
    </row>
    <row r="2591" spans="1:11" x14ac:dyDescent="0.3">
      <c r="A2591" t="s">
        <v>7921</v>
      </c>
      <c r="B2591" t="s">
        <v>8</v>
      </c>
      <c r="C2591" t="s">
        <v>9</v>
      </c>
      <c r="D2591" t="s">
        <v>2391</v>
      </c>
      <c r="E2591" t="s">
        <v>7922</v>
      </c>
      <c r="F2591" t="s">
        <v>7923</v>
      </c>
      <c r="G2591" s="2" t="str">
        <f t="shared" si="40"/>
        <v>1982</v>
      </c>
      <c r="H2591" t="s">
        <v>3399</v>
      </c>
      <c r="I2591" t="str">
        <f>VLOOKUP(RawData!H2591,PadCountry[],2)</f>
        <v>Russia</v>
      </c>
      <c r="J2591" t="str">
        <f>VLOOKUP(I2591,CountryGeoLoc[],3)</f>
        <v>61.52401</v>
      </c>
      <c r="K2591" t="str">
        <f>VLOOKUP(I2591,CountryGeoLoc[],4)</f>
        <v>105.318756</v>
      </c>
    </row>
    <row r="2592" spans="1:11" x14ac:dyDescent="0.3">
      <c r="A2592" t="s">
        <v>7924</v>
      </c>
      <c r="B2592" t="s">
        <v>8</v>
      </c>
      <c r="C2592" t="s">
        <v>9</v>
      </c>
      <c r="D2592" t="s">
        <v>4695</v>
      </c>
      <c r="E2592" t="s">
        <v>7925</v>
      </c>
      <c r="F2592" t="s">
        <v>7926</v>
      </c>
      <c r="G2592" s="2" t="str">
        <f t="shared" si="40"/>
        <v>1982</v>
      </c>
      <c r="H2592" t="s">
        <v>987</v>
      </c>
      <c r="I2592" t="str">
        <f>VLOOKUP(RawData!H2592,PadCountry[],2)</f>
        <v>Kazakhstan</v>
      </c>
      <c r="J2592" t="str">
        <f>VLOOKUP(I2592,CountryGeoLoc[],3)</f>
        <v>48.019573</v>
      </c>
      <c r="K2592" t="str">
        <f>VLOOKUP(I2592,CountryGeoLoc[],4)</f>
        <v>66.923684</v>
      </c>
    </row>
    <row r="2593" spans="1:11" x14ac:dyDescent="0.3">
      <c r="A2593" t="s">
        <v>6034</v>
      </c>
      <c r="B2593" t="s">
        <v>8</v>
      </c>
      <c r="C2593" t="s">
        <v>9</v>
      </c>
      <c r="D2593" t="s">
        <v>5012</v>
      </c>
      <c r="E2593" t="s">
        <v>6035</v>
      </c>
      <c r="F2593" t="s">
        <v>7927</v>
      </c>
      <c r="G2593" s="2" t="str">
        <f t="shared" si="40"/>
        <v>1982</v>
      </c>
      <c r="H2593" t="s">
        <v>6322</v>
      </c>
      <c r="I2593" t="str">
        <f>VLOOKUP(RawData!H2593,PadCountry[],2)</f>
        <v>Kazakhstan</v>
      </c>
      <c r="J2593" t="str">
        <f>VLOOKUP(I2593,CountryGeoLoc[],3)</f>
        <v>48.019573</v>
      </c>
      <c r="K2593" t="str">
        <f>VLOOKUP(I2593,CountryGeoLoc[],4)</f>
        <v>66.923684</v>
      </c>
    </row>
    <row r="2594" spans="1:11" x14ac:dyDescent="0.3">
      <c r="A2594" t="s">
        <v>7928</v>
      </c>
      <c r="B2594" t="s">
        <v>8</v>
      </c>
      <c r="C2594" t="s">
        <v>9</v>
      </c>
      <c r="D2594" t="s">
        <v>3313</v>
      </c>
      <c r="E2594" t="s">
        <v>7929</v>
      </c>
      <c r="F2594" t="s">
        <v>7930</v>
      </c>
      <c r="G2594" s="2" t="str">
        <f t="shared" si="40"/>
        <v>1982</v>
      </c>
      <c r="H2594" t="s">
        <v>4676</v>
      </c>
      <c r="I2594" t="str">
        <f>VLOOKUP(RawData!H2594,PadCountry[],2)</f>
        <v>Kazakhstan</v>
      </c>
      <c r="J2594" t="str">
        <f>VLOOKUP(I2594,CountryGeoLoc[],3)</f>
        <v>48.019573</v>
      </c>
      <c r="K2594" t="str">
        <f>VLOOKUP(I2594,CountryGeoLoc[],4)</f>
        <v>66.923684</v>
      </c>
    </row>
    <row r="2595" spans="1:11" x14ac:dyDescent="0.3">
      <c r="A2595" t="s">
        <v>7931</v>
      </c>
      <c r="B2595" t="s">
        <v>8</v>
      </c>
      <c r="C2595" t="s">
        <v>9</v>
      </c>
      <c r="D2595" t="s">
        <v>4695</v>
      </c>
      <c r="E2595" t="s">
        <v>7932</v>
      </c>
      <c r="F2595" t="s">
        <v>7933</v>
      </c>
      <c r="G2595" s="2" t="str">
        <f t="shared" si="40"/>
        <v>1982</v>
      </c>
      <c r="H2595" t="s">
        <v>1882</v>
      </c>
      <c r="I2595" t="str">
        <f>VLOOKUP(RawData!H2595,PadCountry[],2)</f>
        <v>Russia</v>
      </c>
      <c r="J2595" t="str">
        <f>VLOOKUP(I2595,CountryGeoLoc[],3)</f>
        <v>61.52401</v>
      </c>
      <c r="K2595" t="str">
        <f>VLOOKUP(I2595,CountryGeoLoc[],4)</f>
        <v>105.318756</v>
      </c>
    </row>
    <row r="2596" spans="1:11" x14ac:dyDescent="0.3">
      <c r="A2596" t="s">
        <v>7934</v>
      </c>
      <c r="B2596" t="s">
        <v>8</v>
      </c>
      <c r="C2596" t="s">
        <v>9</v>
      </c>
      <c r="D2596" t="s">
        <v>2391</v>
      </c>
      <c r="E2596" t="s">
        <v>7935</v>
      </c>
      <c r="F2596" t="s">
        <v>7936</v>
      </c>
      <c r="G2596" s="2" t="str">
        <f t="shared" si="40"/>
        <v>1982</v>
      </c>
      <c r="H2596" t="s">
        <v>2394</v>
      </c>
      <c r="I2596" t="str">
        <f>VLOOKUP(RawData!H2596,PadCountry[],2)</f>
        <v>Russia</v>
      </c>
      <c r="J2596" t="str">
        <f>VLOOKUP(I2596,CountryGeoLoc[],3)</f>
        <v>61.52401</v>
      </c>
      <c r="K2596" t="str">
        <f>VLOOKUP(I2596,CountryGeoLoc[],4)</f>
        <v>105.318756</v>
      </c>
    </row>
    <row r="2597" spans="1:11" x14ac:dyDescent="0.3">
      <c r="A2597" t="s">
        <v>7937</v>
      </c>
      <c r="B2597" t="s">
        <v>8</v>
      </c>
      <c r="C2597" t="s">
        <v>9</v>
      </c>
      <c r="D2597" t="s">
        <v>1243</v>
      </c>
      <c r="E2597" t="s">
        <v>7938</v>
      </c>
      <c r="F2597" t="s">
        <v>7939</v>
      </c>
      <c r="G2597" s="2" t="str">
        <f t="shared" si="40"/>
        <v>1982</v>
      </c>
      <c r="H2597" t="s">
        <v>7572</v>
      </c>
      <c r="I2597" t="str">
        <f>VLOOKUP(RawData!H2597,PadCountry[],2)</f>
        <v>Russia</v>
      </c>
      <c r="J2597" t="str">
        <f>VLOOKUP(I2597,CountryGeoLoc[],3)</f>
        <v>61.52401</v>
      </c>
      <c r="K2597" t="str">
        <f>VLOOKUP(I2597,CountryGeoLoc[],4)</f>
        <v>105.318756</v>
      </c>
    </row>
    <row r="2598" spans="1:11" x14ac:dyDescent="0.3">
      <c r="A2598" t="s">
        <v>7940</v>
      </c>
      <c r="B2598" t="s">
        <v>8</v>
      </c>
      <c r="C2598" t="s">
        <v>117</v>
      </c>
      <c r="D2598" t="s">
        <v>7474</v>
      </c>
      <c r="E2598" t="s">
        <v>7941</v>
      </c>
      <c r="F2598" t="s">
        <v>7942</v>
      </c>
      <c r="G2598" s="2" t="str">
        <f t="shared" si="40"/>
        <v>1982</v>
      </c>
      <c r="H2598" t="s">
        <v>63</v>
      </c>
      <c r="I2598" t="str">
        <f>VLOOKUP(RawData!H2598,PadCountry[],2)</f>
        <v>United States</v>
      </c>
      <c r="J2598" t="str">
        <f>VLOOKUP(I2598,CountryGeoLoc[],3)</f>
        <v>37.09024</v>
      </c>
      <c r="K2598" t="str">
        <f>VLOOKUP(I2598,CountryGeoLoc[],4)</f>
        <v>-95.712891</v>
      </c>
    </row>
    <row r="2599" spans="1:11" x14ac:dyDescent="0.3">
      <c r="A2599" t="s">
        <v>7943</v>
      </c>
      <c r="B2599" t="s">
        <v>8</v>
      </c>
      <c r="C2599" t="s">
        <v>9</v>
      </c>
      <c r="D2599" t="s">
        <v>1670</v>
      </c>
      <c r="E2599" t="s">
        <v>7944</v>
      </c>
      <c r="F2599" t="s">
        <v>7945</v>
      </c>
      <c r="G2599" s="2" t="str">
        <f t="shared" si="40"/>
        <v>1982</v>
      </c>
      <c r="H2599" t="s">
        <v>1882</v>
      </c>
      <c r="I2599" t="str">
        <f>VLOOKUP(RawData!H2599,PadCountry[],2)</f>
        <v>Russia</v>
      </c>
      <c r="J2599" t="str">
        <f>VLOOKUP(I2599,CountryGeoLoc[],3)</f>
        <v>61.52401</v>
      </c>
      <c r="K2599" t="str">
        <f>VLOOKUP(I2599,CountryGeoLoc[],4)</f>
        <v>105.318756</v>
      </c>
    </row>
    <row r="2600" spans="1:11" x14ac:dyDescent="0.3">
      <c r="A2600" t="s">
        <v>7946</v>
      </c>
      <c r="B2600" t="s">
        <v>8</v>
      </c>
      <c r="C2600" t="s">
        <v>9</v>
      </c>
      <c r="D2600" t="s">
        <v>1670</v>
      </c>
      <c r="E2600" t="s">
        <v>7947</v>
      </c>
      <c r="F2600" t="s">
        <v>7948</v>
      </c>
      <c r="G2600" s="2" t="str">
        <f t="shared" si="40"/>
        <v>1982</v>
      </c>
      <c r="H2600" t="s">
        <v>7572</v>
      </c>
      <c r="I2600" t="str">
        <f>VLOOKUP(RawData!H2600,PadCountry[],2)</f>
        <v>Russia</v>
      </c>
      <c r="J2600" t="str">
        <f>VLOOKUP(I2600,CountryGeoLoc[],3)</f>
        <v>61.52401</v>
      </c>
      <c r="K2600" t="str">
        <f>VLOOKUP(I2600,CountryGeoLoc[],4)</f>
        <v>105.318756</v>
      </c>
    </row>
    <row r="2601" spans="1:11" x14ac:dyDescent="0.3">
      <c r="A2601" t="s">
        <v>7949</v>
      </c>
      <c r="B2601" t="s">
        <v>18</v>
      </c>
      <c r="C2601" t="s">
        <v>9</v>
      </c>
      <c r="D2601" t="s">
        <v>2391</v>
      </c>
      <c r="E2601" t="s">
        <v>7950</v>
      </c>
      <c r="F2601" t="s">
        <v>7951</v>
      </c>
      <c r="G2601" s="2" t="str">
        <f t="shared" si="40"/>
        <v>1982</v>
      </c>
      <c r="H2601" t="s">
        <v>4617</v>
      </c>
      <c r="I2601" t="str">
        <f>VLOOKUP(RawData!H2601,PadCountry[],2)</f>
        <v>Russia</v>
      </c>
      <c r="J2601" t="str">
        <f>VLOOKUP(I2601,CountryGeoLoc[],3)</f>
        <v>61.52401</v>
      </c>
      <c r="K2601" t="str">
        <f>VLOOKUP(I2601,CountryGeoLoc[],4)</f>
        <v>105.318756</v>
      </c>
    </row>
    <row r="2602" spans="1:11" x14ac:dyDescent="0.3">
      <c r="A2602" t="s">
        <v>7952</v>
      </c>
      <c r="B2602" t="s">
        <v>8</v>
      </c>
      <c r="C2602" t="s">
        <v>117</v>
      </c>
      <c r="D2602" t="s">
        <v>4658</v>
      </c>
      <c r="E2602" t="s">
        <v>7953</v>
      </c>
      <c r="F2602" t="s">
        <v>7954</v>
      </c>
      <c r="G2602" s="2" t="str">
        <f t="shared" si="40"/>
        <v>1982</v>
      </c>
      <c r="H2602" t="s">
        <v>1623</v>
      </c>
      <c r="I2602" t="str">
        <f>VLOOKUP(RawData!H2602,PadCountry[],2)</f>
        <v>United States</v>
      </c>
      <c r="J2602" t="str">
        <f>VLOOKUP(I2602,CountryGeoLoc[],3)</f>
        <v>37.09024</v>
      </c>
      <c r="K2602" t="str">
        <f>VLOOKUP(I2602,CountryGeoLoc[],4)</f>
        <v>-95.712891</v>
      </c>
    </row>
    <row r="2603" spans="1:11" x14ac:dyDescent="0.3">
      <c r="A2603" t="s">
        <v>7955</v>
      </c>
      <c r="B2603" t="s">
        <v>8</v>
      </c>
      <c r="C2603" t="s">
        <v>9</v>
      </c>
      <c r="D2603" t="s">
        <v>4695</v>
      </c>
      <c r="E2603" t="s">
        <v>7956</v>
      </c>
      <c r="F2603" t="s">
        <v>7957</v>
      </c>
      <c r="G2603" s="2" t="str">
        <f t="shared" si="40"/>
        <v>1982</v>
      </c>
      <c r="H2603" t="s">
        <v>1882</v>
      </c>
      <c r="I2603" t="str">
        <f>VLOOKUP(RawData!H2603,PadCountry[],2)</f>
        <v>Russia</v>
      </c>
      <c r="J2603" t="str">
        <f>VLOOKUP(I2603,CountryGeoLoc[],3)</f>
        <v>61.52401</v>
      </c>
      <c r="K2603" t="str">
        <f>VLOOKUP(I2603,CountryGeoLoc[],4)</f>
        <v>105.318756</v>
      </c>
    </row>
    <row r="2604" spans="1:11" x14ac:dyDescent="0.3">
      <c r="A2604" t="s">
        <v>7958</v>
      </c>
      <c r="B2604" t="s">
        <v>8</v>
      </c>
      <c r="C2604" t="s">
        <v>117</v>
      </c>
      <c r="D2604" t="s">
        <v>1552</v>
      </c>
      <c r="E2604" t="s">
        <v>7959</v>
      </c>
      <c r="F2604" t="s">
        <v>7960</v>
      </c>
      <c r="G2604" s="2" t="str">
        <f t="shared" si="40"/>
        <v>1982</v>
      </c>
      <c r="H2604" t="s">
        <v>1555</v>
      </c>
      <c r="I2604" t="str">
        <f>VLOOKUP(RawData!H2604,PadCountry[],2)</f>
        <v>United States</v>
      </c>
      <c r="J2604" t="str">
        <f>VLOOKUP(I2604,CountryGeoLoc[],3)</f>
        <v>37.09024</v>
      </c>
      <c r="K2604" t="str">
        <f>VLOOKUP(I2604,CountryGeoLoc[],4)</f>
        <v>-95.712891</v>
      </c>
    </row>
    <row r="2605" spans="1:11" x14ac:dyDescent="0.3">
      <c r="A2605" t="s">
        <v>7961</v>
      </c>
      <c r="B2605" t="s">
        <v>8</v>
      </c>
      <c r="C2605" t="s">
        <v>9</v>
      </c>
      <c r="D2605" t="s">
        <v>5012</v>
      </c>
      <c r="E2605" t="s">
        <v>7962</v>
      </c>
      <c r="F2605" t="s">
        <v>7963</v>
      </c>
      <c r="G2605" s="2" t="str">
        <f t="shared" si="40"/>
        <v>1982</v>
      </c>
      <c r="H2605" t="s">
        <v>7249</v>
      </c>
      <c r="I2605" t="str">
        <f>VLOOKUP(RawData!H2605,PadCountry[],2)</f>
        <v>Kazakhstan</v>
      </c>
      <c r="J2605" t="str">
        <f>VLOOKUP(I2605,CountryGeoLoc[],3)</f>
        <v>48.019573</v>
      </c>
      <c r="K2605" t="str">
        <f>VLOOKUP(I2605,CountryGeoLoc[],4)</f>
        <v>66.923684</v>
      </c>
    </row>
    <row r="2606" spans="1:11" x14ac:dyDescent="0.3">
      <c r="A2606" t="s">
        <v>7964</v>
      </c>
      <c r="B2606" t="s">
        <v>8</v>
      </c>
      <c r="C2606" t="s">
        <v>9</v>
      </c>
      <c r="D2606" t="s">
        <v>4695</v>
      </c>
      <c r="E2606" t="s">
        <v>7965</v>
      </c>
      <c r="F2606" t="s">
        <v>7966</v>
      </c>
      <c r="G2606" s="2" t="str">
        <f t="shared" si="40"/>
        <v>1982</v>
      </c>
      <c r="H2606" t="s">
        <v>1882</v>
      </c>
      <c r="I2606" t="str">
        <f>VLOOKUP(RawData!H2606,PadCountry[],2)</f>
        <v>Russia</v>
      </c>
      <c r="J2606" t="str">
        <f>VLOOKUP(I2606,CountryGeoLoc[],3)</f>
        <v>61.52401</v>
      </c>
      <c r="K2606" t="str">
        <f>VLOOKUP(I2606,CountryGeoLoc[],4)</f>
        <v>105.318756</v>
      </c>
    </row>
    <row r="2607" spans="1:11" x14ac:dyDescent="0.3">
      <c r="A2607" t="s">
        <v>7967</v>
      </c>
      <c r="B2607" t="s">
        <v>8</v>
      </c>
      <c r="C2607" t="s">
        <v>7860</v>
      </c>
      <c r="D2607" t="s">
        <v>7629</v>
      </c>
      <c r="E2607" t="s">
        <v>7968</v>
      </c>
      <c r="F2607" t="s">
        <v>7969</v>
      </c>
      <c r="G2607" s="2" t="str">
        <f t="shared" si="40"/>
        <v>1982</v>
      </c>
      <c r="H2607" t="s">
        <v>2629</v>
      </c>
      <c r="I2607" t="str">
        <f>VLOOKUP(RawData!H2607,PadCountry[],2)</f>
        <v>United States</v>
      </c>
      <c r="J2607" t="str">
        <f>VLOOKUP(I2607,CountryGeoLoc[],3)</f>
        <v>37.09024</v>
      </c>
      <c r="K2607" t="str">
        <f>VLOOKUP(I2607,CountryGeoLoc[],4)</f>
        <v>-95.712891</v>
      </c>
    </row>
    <row r="2608" spans="1:11" x14ac:dyDescent="0.3">
      <c r="A2608" t="s">
        <v>7970</v>
      </c>
      <c r="B2608" t="s">
        <v>8</v>
      </c>
      <c r="C2608" t="s">
        <v>9</v>
      </c>
      <c r="D2608" t="s">
        <v>1670</v>
      </c>
      <c r="E2608" t="s">
        <v>7971</v>
      </c>
      <c r="F2608" t="s">
        <v>7972</v>
      </c>
      <c r="G2608" s="2" t="str">
        <f t="shared" si="40"/>
        <v>1982</v>
      </c>
      <c r="H2608" t="s">
        <v>1882</v>
      </c>
      <c r="I2608" t="str">
        <f>VLOOKUP(RawData!H2608,PadCountry[],2)</f>
        <v>Russia</v>
      </c>
      <c r="J2608" t="str">
        <f>VLOOKUP(I2608,CountryGeoLoc[],3)</f>
        <v>61.52401</v>
      </c>
      <c r="K2608" t="str">
        <f>VLOOKUP(I2608,CountryGeoLoc[],4)</f>
        <v>105.318756</v>
      </c>
    </row>
    <row r="2609" spans="1:11" x14ac:dyDescent="0.3">
      <c r="A2609" t="s">
        <v>7973</v>
      </c>
      <c r="B2609" t="s">
        <v>8</v>
      </c>
      <c r="C2609" t="s">
        <v>9</v>
      </c>
      <c r="D2609" t="s">
        <v>2391</v>
      </c>
      <c r="E2609" t="s">
        <v>7974</v>
      </c>
      <c r="F2609" t="s">
        <v>7975</v>
      </c>
      <c r="G2609" s="2" t="str">
        <f t="shared" si="40"/>
        <v>1982</v>
      </c>
      <c r="H2609" t="s">
        <v>3399</v>
      </c>
      <c r="I2609" t="str">
        <f>VLOOKUP(RawData!H2609,PadCountry[],2)</f>
        <v>Russia</v>
      </c>
      <c r="J2609" t="str">
        <f>VLOOKUP(I2609,CountryGeoLoc[],3)</f>
        <v>61.52401</v>
      </c>
      <c r="K2609" t="str">
        <f>VLOOKUP(I2609,CountryGeoLoc[],4)</f>
        <v>105.318756</v>
      </c>
    </row>
    <row r="2610" spans="1:11" x14ac:dyDescent="0.3">
      <c r="A2610" t="s">
        <v>7976</v>
      </c>
      <c r="B2610" t="s">
        <v>8</v>
      </c>
      <c r="C2610" t="s">
        <v>9</v>
      </c>
      <c r="D2610" t="s">
        <v>6270</v>
      </c>
      <c r="E2610" t="s">
        <v>7977</v>
      </c>
      <c r="F2610" t="s">
        <v>7978</v>
      </c>
      <c r="G2610" s="2" t="str">
        <f t="shared" si="40"/>
        <v>1982</v>
      </c>
      <c r="H2610" t="s">
        <v>7213</v>
      </c>
      <c r="I2610" t="str">
        <f>VLOOKUP(RawData!H2610,PadCountry[],2)</f>
        <v>Russia</v>
      </c>
      <c r="J2610" t="str">
        <f>VLOOKUP(I2610,CountryGeoLoc[],3)</f>
        <v>61.52401</v>
      </c>
      <c r="K2610" t="str">
        <f>VLOOKUP(I2610,CountryGeoLoc[],4)</f>
        <v>105.318756</v>
      </c>
    </row>
    <row r="2611" spans="1:11" x14ac:dyDescent="0.3">
      <c r="A2611" t="s">
        <v>7979</v>
      </c>
      <c r="B2611" t="s">
        <v>8</v>
      </c>
      <c r="C2611" t="s">
        <v>9</v>
      </c>
      <c r="D2611" t="s">
        <v>2391</v>
      </c>
      <c r="E2611" t="s">
        <v>7980</v>
      </c>
      <c r="F2611" t="s">
        <v>7981</v>
      </c>
      <c r="G2611" s="2" t="str">
        <f t="shared" si="40"/>
        <v>1982</v>
      </c>
      <c r="H2611" t="s">
        <v>2394</v>
      </c>
      <c r="I2611" t="str">
        <f>VLOOKUP(RawData!H2611,PadCountry[],2)</f>
        <v>Russia</v>
      </c>
      <c r="J2611" t="str">
        <f>VLOOKUP(I2611,CountryGeoLoc[],3)</f>
        <v>61.52401</v>
      </c>
      <c r="K2611" t="str">
        <f>VLOOKUP(I2611,CountryGeoLoc[],4)</f>
        <v>105.318756</v>
      </c>
    </row>
    <row r="2612" spans="1:11" x14ac:dyDescent="0.3">
      <c r="A2612" t="s">
        <v>7982</v>
      </c>
      <c r="B2612" t="s">
        <v>8</v>
      </c>
      <c r="C2612" t="s">
        <v>9</v>
      </c>
      <c r="D2612" t="s">
        <v>1243</v>
      </c>
      <c r="E2612" t="s">
        <v>7983</v>
      </c>
      <c r="F2612" t="s">
        <v>7984</v>
      </c>
      <c r="G2612" s="2" t="str">
        <f t="shared" si="40"/>
        <v>1982</v>
      </c>
      <c r="H2612" t="s">
        <v>7572</v>
      </c>
      <c r="I2612" t="str">
        <f>VLOOKUP(RawData!H2612,PadCountry[],2)</f>
        <v>Russia</v>
      </c>
      <c r="J2612" t="str">
        <f>VLOOKUP(I2612,CountryGeoLoc[],3)</f>
        <v>61.52401</v>
      </c>
      <c r="K2612" t="str">
        <f>VLOOKUP(I2612,CountryGeoLoc[],4)</f>
        <v>105.318756</v>
      </c>
    </row>
    <row r="2613" spans="1:11" x14ac:dyDescent="0.3">
      <c r="A2613" t="s">
        <v>7985</v>
      </c>
      <c r="B2613" t="s">
        <v>8</v>
      </c>
      <c r="C2613" t="s">
        <v>9</v>
      </c>
      <c r="D2613" t="s">
        <v>4695</v>
      </c>
      <c r="E2613" t="s">
        <v>7986</v>
      </c>
      <c r="F2613" t="s">
        <v>7987</v>
      </c>
      <c r="G2613" s="2" t="str">
        <f t="shared" si="40"/>
        <v>1982</v>
      </c>
      <c r="H2613" t="s">
        <v>987</v>
      </c>
      <c r="I2613" t="str">
        <f>VLOOKUP(RawData!H2613,PadCountry[],2)</f>
        <v>Kazakhstan</v>
      </c>
      <c r="J2613" t="str">
        <f>VLOOKUP(I2613,CountryGeoLoc[],3)</f>
        <v>48.019573</v>
      </c>
      <c r="K2613" t="str">
        <f>VLOOKUP(I2613,CountryGeoLoc[],4)</f>
        <v>66.923684</v>
      </c>
    </row>
    <row r="2614" spans="1:11" x14ac:dyDescent="0.3">
      <c r="A2614" t="s">
        <v>7988</v>
      </c>
      <c r="B2614" t="s">
        <v>8</v>
      </c>
      <c r="C2614" t="s">
        <v>9</v>
      </c>
      <c r="D2614" t="s">
        <v>1670</v>
      </c>
      <c r="E2614" t="s">
        <v>7989</v>
      </c>
      <c r="F2614" t="s">
        <v>7990</v>
      </c>
      <c r="G2614" s="2" t="str">
        <f t="shared" si="40"/>
        <v>1982</v>
      </c>
      <c r="H2614" t="s">
        <v>7572</v>
      </c>
      <c r="I2614" t="str">
        <f>VLOOKUP(RawData!H2614,PadCountry[],2)</f>
        <v>Russia</v>
      </c>
      <c r="J2614" t="str">
        <f>VLOOKUP(I2614,CountryGeoLoc[],3)</f>
        <v>61.52401</v>
      </c>
      <c r="K2614" t="str">
        <f>VLOOKUP(I2614,CountryGeoLoc[],4)</f>
        <v>105.318756</v>
      </c>
    </row>
    <row r="2615" spans="1:11" x14ac:dyDescent="0.3">
      <c r="A2615" t="s">
        <v>7991</v>
      </c>
      <c r="B2615" t="s">
        <v>8</v>
      </c>
      <c r="C2615" t="s">
        <v>9</v>
      </c>
      <c r="D2615" t="s">
        <v>2391</v>
      </c>
      <c r="E2615" t="s">
        <v>7992</v>
      </c>
      <c r="F2615" t="s">
        <v>7993</v>
      </c>
      <c r="G2615" s="2" t="str">
        <f t="shared" si="40"/>
        <v>1982</v>
      </c>
      <c r="H2615" t="s">
        <v>2394</v>
      </c>
      <c r="I2615" t="str">
        <f>VLOOKUP(RawData!H2615,PadCountry[],2)</f>
        <v>Russia</v>
      </c>
      <c r="J2615" t="str">
        <f>VLOOKUP(I2615,CountryGeoLoc[],3)</f>
        <v>61.52401</v>
      </c>
      <c r="K2615" t="str">
        <f>VLOOKUP(I2615,CountryGeoLoc[],4)</f>
        <v>105.318756</v>
      </c>
    </row>
    <row r="2616" spans="1:11" x14ac:dyDescent="0.3">
      <c r="A2616" t="s">
        <v>7994</v>
      </c>
      <c r="B2616" t="s">
        <v>8</v>
      </c>
      <c r="C2616" t="s">
        <v>117</v>
      </c>
      <c r="D2616" t="s">
        <v>7474</v>
      </c>
      <c r="E2616" t="s">
        <v>7995</v>
      </c>
      <c r="F2616" t="s">
        <v>7996</v>
      </c>
      <c r="G2616" s="2" t="str">
        <f t="shared" si="40"/>
        <v>1982</v>
      </c>
      <c r="H2616" t="s">
        <v>63</v>
      </c>
      <c r="I2616" t="str">
        <f>VLOOKUP(RawData!H2616,PadCountry[],2)</f>
        <v>United States</v>
      </c>
      <c r="J2616" t="str">
        <f>VLOOKUP(I2616,CountryGeoLoc[],3)</f>
        <v>37.09024</v>
      </c>
      <c r="K2616" t="str">
        <f>VLOOKUP(I2616,CountryGeoLoc[],4)</f>
        <v>-95.712891</v>
      </c>
    </row>
    <row r="2617" spans="1:11" x14ac:dyDescent="0.3">
      <c r="A2617" t="s">
        <v>7997</v>
      </c>
      <c r="B2617" t="s">
        <v>8</v>
      </c>
      <c r="C2617" t="s">
        <v>9</v>
      </c>
      <c r="D2617" t="s">
        <v>4695</v>
      </c>
      <c r="E2617" t="s">
        <v>7998</v>
      </c>
      <c r="F2617" t="s">
        <v>7999</v>
      </c>
      <c r="G2617" s="2" t="str">
        <f t="shared" si="40"/>
        <v>1982</v>
      </c>
      <c r="H2617" t="s">
        <v>1882</v>
      </c>
      <c r="I2617" t="str">
        <f>VLOOKUP(RawData!H2617,PadCountry[],2)</f>
        <v>Russia</v>
      </c>
      <c r="J2617" t="str">
        <f>VLOOKUP(I2617,CountryGeoLoc[],3)</f>
        <v>61.52401</v>
      </c>
      <c r="K2617" t="str">
        <f>VLOOKUP(I2617,CountryGeoLoc[],4)</f>
        <v>105.318756</v>
      </c>
    </row>
    <row r="2618" spans="1:11" x14ac:dyDescent="0.3">
      <c r="A2618" t="s">
        <v>8000</v>
      </c>
      <c r="B2618" t="s">
        <v>8</v>
      </c>
      <c r="C2618" t="s">
        <v>9</v>
      </c>
      <c r="D2618" t="s">
        <v>2305</v>
      </c>
      <c r="E2618" t="s">
        <v>8001</v>
      </c>
      <c r="F2618" t="s">
        <v>8002</v>
      </c>
      <c r="G2618" s="2" t="str">
        <f t="shared" si="40"/>
        <v>1982</v>
      </c>
      <c r="H2618" t="s">
        <v>6322</v>
      </c>
      <c r="I2618" t="str">
        <f>VLOOKUP(RawData!H2618,PadCountry[],2)</f>
        <v>Kazakhstan</v>
      </c>
      <c r="J2618" t="str">
        <f>VLOOKUP(I2618,CountryGeoLoc[],3)</f>
        <v>48.019573</v>
      </c>
      <c r="K2618" t="str">
        <f>VLOOKUP(I2618,CountryGeoLoc[],4)</f>
        <v>66.923684</v>
      </c>
    </row>
    <row r="2619" spans="1:11" x14ac:dyDescent="0.3">
      <c r="A2619" t="s">
        <v>8003</v>
      </c>
      <c r="B2619" t="s">
        <v>8</v>
      </c>
      <c r="C2619" t="s">
        <v>9</v>
      </c>
      <c r="D2619" t="s">
        <v>2391</v>
      </c>
      <c r="E2619" t="s">
        <v>8004</v>
      </c>
      <c r="F2619" t="s">
        <v>8005</v>
      </c>
      <c r="G2619" s="2" t="str">
        <f t="shared" si="40"/>
        <v>1982</v>
      </c>
      <c r="H2619" t="s">
        <v>4617</v>
      </c>
      <c r="I2619" t="str">
        <f>VLOOKUP(RawData!H2619,PadCountry[],2)</f>
        <v>Russia</v>
      </c>
      <c r="J2619" t="str">
        <f>VLOOKUP(I2619,CountryGeoLoc[],3)</f>
        <v>61.52401</v>
      </c>
      <c r="K2619" t="str">
        <f>VLOOKUP(I2619,CountryGeoLoc[],4)</f>
        <v>105.318756</v>
      </c>
    </row>
    <row r="2620" spans="1:11" x14ac:dyDescent="0.3">
      <c r="A2620" t="s">
        <v>8006</v>
      </c>
      <c r="B2620" t="s">
        <v>8</v>
      </c>
      <c r="C2620" t="s">
        <v>9</v>
      </c>
      <c r="D2620" t="s">
        <v>4695</v>
      </c>
      <c r="E2620" t="s">
        <v>8007</v>
      </c>
      <c r="F2620" t="s">
        <v>8008</v>
      </c>
      <c r="G2620" s="2" t="str">
        <f t="shared" si="40"/>
        <v>1982</v>
      </c>
      <c r="H2620" t="s">
        <v>987</v>
      </c>
      <c r="I2620" t="str">
        <f>VLOOKUP(RawData!H2620,PadCountry[],2)</f>
        <v>Kazakhstan</v>
      </c>
      <c r="J2620" t="str">
        <f>VLOOKUP(I2620,CountryGeoLoc[],3)</f>
        <v>48.019573</v>
      </c>
      <c r="K2620" t="str">
        <f>VLOOKUP(I2620,CountryGeoLoc[],4)</f>
        <v>66.923684</v>
      </c>
    </row>
    <row r="2621" spans="1:11" x14ac:dyDescent="0.3">
      <c r="A2621" t="s">
        <v>8009</v>
      </c>
      <c r="B2621" t="s">
        <v>8</v>
      </c>
      <c r="C2621" t="s">
        <v>9</v>
      </c>
      <c r="D2621" t="s">
        <v>4695</v>
      </c>
      <c r="E2621" t="s">
        <v>8010</v>
      </c>
      <c r="F2621" t="s">
        <v>8011</v>
      </c>
      <c r="G2621" s="2" t="str">
        <f t="shared" si="40"/>
        <v>1982</v>
      </c>
      <c r="H2621" t="s">
        <v>1882</v>
      </c>
      <c r="I2621" t="str">
        <f>VLOOKUP(RawData!H2621,PadCountry[],2)</f>
        <v>Russia</v>
      </c>
      <c r="J2621" t="str">
        <f>VLOOKUP(I2621,CountryGeoLoc[],3)</f>
        <v>61.52401</v>
      </c>
      <c r="K2621" t="str">
        <f>VLOOKUP(I2621,CountryGeoLoc[],4)</f>
        <v>105.318756</v>
      </c>
    </row>
    <row r="2622" spans="1:11" x14ac:dyDescent="0.3">
      <c r="A2622" t="s">
        <v>8012</v>
      </c>
      <c r="B2622" t="s">
        <v>8</v>
      </c>
      <c r="C2622" t="s">
        <v>9</v>
      </c>
      <c r="D2622" t="s">
        <v>2391</v>
      </c>
      <c r="E2622" t="s">
        <v>8013</v>
      </c>
      <c r="F2622" t="s">
        <v>8014</v>
      </c>
      <c r="G2622" s="2" t="str">
        <f t="shared" si="40"/>
        <v>1982</v>
      </c>
      <c r="H2622" t="s">
        <v>3399</v>
      </c>
      <c r="I2622" t="str">
        <f>VLOOKUP(RawData!H2622,PadCountry[],2)</f>
        <v>Russia</v>
      </c>
      <c r="J2622" t="str">
        <f>VLOOKUP(I2622,CountryGeoLoc[],3)</f>
        <v>61.52401</v>
      </c>
      <c r="K2622" t="str">
        <f>VLOOKUP(I2622,CountryGeoLoc[],4)</f>
        <v>105.318756</v>
      </c>
    </row>
    <row r="2623" spans="1:11" x14ac:dyDescent="0.3">
      <c r="A2623" t="s">
        <v>8015</v>
      </c>
      <c r="B2623" t="s">
        <v>8</v>
      </c>
      <c r="C2623" t="s">
        <v>9</v>
      </c>
      <c r="D2623" t="s">
        <v>3313</v>
      </c>
      <c r="E2623" t="s">
        <v>8016</v>
      </c>
      <c r="F2623" t="s">
        <v>8017</v>
      </c>
      <c r="G2623" s="2" t="str">
        <f t="shared" si="40"/>
        <v>1982</v>
      </c>
      <c r="H2623" t="s">
        <v>4676</v>
      </c>
      <c r="I2623" t="str">
        <f>VLOOKUP(RawData!H2623,PadCountry[],2)</f>
        <v>Kazakhstan</v>
      </c>
      <c r="J2623" t="str">
        <f>VLOOKUP(I2623,CountryGeoLoc[],3)</f>
        <v>48.019573</v>
      </c>
      <c r="K2623" t="str">
        <f>VLOOKUP(I2623,CountryGeoLoc[],4)</f>
        <v>66.923684</v>
      </c>
    </row>
    <row r="2624" spans="1:11" x14ac:dyDescent="0.3">
      <c r="A2624" t="s">
        <v>8018</v>
      </c>
      <c r="B2624" t="s">
        <v>8</v>
      </c>
      <c r="C2624" t="s">
        <v>9</v>
      </c>
      <c r="D2624" t="s">
        <v>1243</v>
      </c>
      <c r="E2624" t="s">
        <v>8019</v>
      </c>
      <c r="F2624" t="s">
        <v>8020</v>
      </c>
      <c r="G2624" s="2" t="str">
        <f t="shared" si="40"/>
        <v>1982</v>
      </c>
      <c r="H2624" t="s">
        <v>7572</v>
      </c>
      <c r="I2624" t="str">
        <f>VLOOKUP(RawData!H2624,PadCountry[],2)</f>
        <v>Russia</v>
      </c>
      <c r="J2624" t="str">
        <f>VLOOKUP(I2624,CountryGeoLoc[],3)</f>
        <v>61.52401</v>
      </c>
      <c r="K2624" t="str">
        <f>VLOOKUP(I2624,CountryGeoLoc[],4)</f>
        <v>105.318756</v>
      </c>
    </row>
    <row r="2625" spans="1:11" x14ac:dyDescent="0.3">
      <c r="A2625" t="s">
        <v>8021</v>
      </c>
      <c r="B2625" t="s">
        <v>8</v>
      </c>
      <c r="C2625" t="s">
        <v>9</v>
      </c>
      <c r="D2625" t="s">
        <v>2391</v>
      </c>
      <c r="E2625" t="s">
        <v>8022</v>
      </c>
      <c r="F2625" t="s">
        <v>8023</v>
      </c>
      <c r="G2625" s="2" t="str">
        <f t="shared" si="40"/>
        <v>1982</v>
      </c>
      <c r="H2625" t="s">
        <v>2394</v>
      </c>
      <c r="I2625" t="str">
        <f>VLOOKUP(RawData!H2625,PadCountry[],2)</f>
        <v>Russia</v>
      </c>
      <c r="J2625" t="str">
        <f>VLOOKUP(I2625,CountryGeoLoc[],3)</f>
        <v>61.52401</v>
      </c>
      <c r="K2625" t="str">
        <f>VLOOKUP(I2625,CountryGeoLoc[],4)</f>
        <v>105.318756</v>
      </c>
    </row>
    <row r="2626" spans="1:11" x14ac:dyDescent="0.3">
      <c r="A2626" t="s">
        <v>8024</v>
      </c>
      <c r="B2626" t="s">
        <v>8</v>
      </c>
      <c r="C2626" t="s">
        <v>117</v>
      </c>
      <c r="D2626" t="s">
        <v>4028</v>
      </c>
      <c r="E2626" t="s">
        <v>8025</v>
      </c>
      <c r="F2626" t="s">
        <v>8026</v>
      </c>
      <c r="G2626" s="2" t="str">
        <f t="shared" si="40"/>
        <v>1982</v>
      </c>
      <c r="H2626" t="s">
        <v>1213</v>
      </c>
      <c r="I2626" t="str">
        <f>VLOOKUP(RawData!H2626,PadCountry[],2)</f>
        <v>United States</v>
      </c>
      <c r="J2626" t="str">
        <f>VLOOKUP(I2626,CountryGeoLoc[],3)</f>
        <v>37.09024</v>
      </c>
      <c r="K2626" t="str">
        <f>VLOOKUP(I2626,CountryGeoLoc[],4)</f>
        <v>-95.712891</v>
      </c>
    </row>
    <row r="2627" spans="1:11" x14ac:dyDescent="0.3">
      <c r="A2627" t="s">
        <v>8027</v>
      </c>
      <c r="B2627" t="s">
        <v>8</v>
      </c>
      <c r="C2627" t="s">
        <v>9</v>
      </c>
      <c r="D2627" t="s">
        <v>4695</v>
      </c>
      <c r="E2627" t="s">
        <v>8028</v>
      </c>
      <c r="F2627" t="s">
        <v>8029</v>
      </c>
      <c r="G2627" s="2" t="str">
        <f t="shared" ref="G2627:G2690" si="41">MID(F2627,7,4)</f>
        <v>1982</v>
      </c>
      <c r="H2627" t="s">
        <v>13</v>
      </c>
      <c r="I2627" t="str">
        <f>VLOOKUP(RawData!H2627,PadCountry[],2)</f>
        <v>Kazakhstan</v>
      </c>
      <c r="J2627" t="str">
        <f>VLOOKUP(I2627,CountryGeoLoc[],3)</f>
        <v>48.019573</v>
      </c>
      <c r="K2627" t="str">
        <f>VLOOKUP(I2627,CountryGeoLoc[],4)</f>
        <v>66.923684</v>
      </c>
    </row>
    <row r="2628" spans="1:11" x14ac:dyDescent="0.3">
      <c r="A2628" t="s">
        <v>8030</v>
      </c>
      <c r="B2628" t="s">
        <v>8</v>
      </c>
      <c r="C2628" t="s">
        <v>9</v>
      </c>
      <c r="D2628" t="s">
        <v>3313</v>
      </c>
      <c r="E2628" t="s">
        <v>8031</v>
      </c>
      <c r="F2628" t="s">
        <v>8032</v>
      </c>
      <c r="G2628" s="2" t="str">
        <f t="shared" si="41"/>
        <v>1982</v>
      </c>
      <c r="H2628" t="s">
        <v>4676</v>
      </c>
      <c r="I2628" t="str">
        <f>VLOOKUP(RawData!H2628,PadCountry[],2)</f>
        <v>Kazakhstan</v>
      </c>
      <c r="J2628" t="str">
        <f>VLOOKUP(I2628,CountryGeoLoc[],3)</f>
        <v>48.019573</v>
      </c>
      <c r="K2628" t="str">
        <f>VLOOKUP(I2628,CountryGeoLoc[],4)</f>
        <v>66.923684</v>
      </c>
    </row>
    <row r="2629" spans="1:11" x14ac:dyDescent="0.3">
      <c r="A2629" t="s">
        <v>8033</v>
      </c>
      <c r="B2629" t="s">
        <v>18</v>
      </c>
      <c r="C2629" t="s">
        <v>9</v>
      </c>
      <c r="D2629" t="s">
        <v>4695</v>
      </c>
      <c r="E2629" t="s">
        <v>8034</v>
      </c>
      <c r="F2629" t="s">
        <v>8035</v>
      </c>
      <c r="G2629" s="2" t="str">
        <f t="shared" si="41"/>
        <v>1982</v>
      </c>
      <c r="H2629" t="s">
        <v>1882</v>
      </c>
      <c r="I2629" t="str">
        <f>VLOOKUP(RawData!H2629,PadCountry[],2)</f>
        <v>Russia</v>
      </c>
      <c r="J2629" t="str">
        <f>VLOOKUP(I2629,CountryGeoLoc[],3)</f>
        <v>61.52401</v>
      </c>
      <c r="K2629" t="str">
        <f>VLOOKUP(I2629,CountryGeoLoc[],4)</f>
        <v>105.318756</v>
      </c>
    </row>
    <row r="2630" spans="1:11" x14ac:dyDescent="0.3">
      <c r="A2630" t="s">
        <v>8036</v>
      </c>
      <c r="B2630" t="s">
        <v>8</v>
      </c>
      <c r="C2630" t="s">
        <v>9</v>
      </c>
      <c r="D2630" t="s">
        <v>5012</v>
      </c>
      <c r="E2630" t="s">
        <v>8037</v>
      </c>
      <c r="F2630" t="s">
        <v>8038</v>
      </c>
      <c r="G2630" s="2" t="str">
        <f t="shared" si="41"/>
        <v>1982</v>
      </c>
      <c r="H2630" t="s">
        <v>7249</v>
      </c>
      <c r="I2630" t="str">
        <f>VLOOKUP(RawData!H2630,PadCountry[],2)</f>
        <v>Kazakhstan</v>
      </c>
      <c r="J2630" t="str">
        <f>VLOOKUP(I2630,CountryGeoLoc[],3)</f>
        <v>48.019573</v>
      </c>
      <c r="K2630" t="str">
        <f>VLOOKUP(I2630,CountryGeoLoc[],4)</f>
        <v>66.923684</v>
      </c>
    </row>
    <row r="2631" spans="1:11" x14ac:dyDescent="0.3">
      <c r="A2631" t="s">
        <v>8039</v>
      </c>
      <c r="B2631" t="s">
        <v>8</v>
      </c>
      <c r="C2631" t="s">
        <v>9</v>
      </c>
      <c r="D2631" t="s">
        <v>1670</v>
      </c>
      <c r="E2631" t="s">
        <v>8040</v>
      </c>
      <c r="F2631" t="s">
        <v>8041</v>
      </c>
      <c r="G2631" s="2" t="str">
        <f t="shared" si="41"/>
        <v>1982</v>
      </c>
      <c r="H2631" t="s">
        <v>1882</v>
      </c>
      <c r="I2631" t="str">
        <f>VLOOKUP(RawData!H2631,PadCountry[],2)</f>
        <v>Russia</v>
      </c>
      <c r="J2631" t="str">
        <f>VLOOKUP(I2631,CountryGeoLoc[],3)</f>
        <v>61.52401</v>
      </c>
      <c r="K2631" t="str">
        <f>VLOOKUP(I2631,CountryGeoLoc[],4)</f>
        <v>105.318756</v>
      </c>
    </row>
    <row r="2632" spans="1:11" x14ac:dyDescent="0.3">
      <c r="A2632" t="s">
        <v>8042</v>
      </c>
      <c r="B2632" t="s">
        <v>8</v>
      </c>
      <c r="C2632" t="s">
        <v>9</v>
      </c>
      <c r="D2632" t="s">
        <v>4695</v>
      </c>
      <c r="E2632" t="s">
        <v>8043</v>
      </c>
      <c r="F2632" t="s">
        <v>8044</v>
      </c>
      <c r="G2632" s="2" t="str">
        <f t="shared" si="41"/>
        <v>1982</v>
      </c>
      <c r="H2632" t="s">
        <v>987</v>
      </c>
      <c r="I2632" t="str">
        <f>VLOOKUP(RawData!H2632,PadCountry[],2)</f>
        <v>Kazakhstan</v>
      </c>
      <c r="J2632" t="str">
        <f>VLOOKUP(I2632,CountryGeoLoc[],3)</f>
        <v>48.019573</v>
      </c>
      <c r="K2632" t="str">
        <f>VLOOKUP(I2632,CountryGeoLoc[],4)</f>
        <v>66.923684</v>
      </c>
    </row>
    <row r="2633" spans="1:11" x14ac:dyDescent="0.3">
      <c r="A2633" t="s">
        <v>8045</v>
      </c>
      <c r="B2633" t="s">
        <v>8</v>
      </c>
      <c r="C2633" t="s">
        <v>9</v>
      </c>
      <c r="D2633" t="s">
        <v>4695</v>
      </c>
      <c r="E2633" t="s">
        <v>357</v>
      </c>
      <c r="F2633" t="s">
        <v>8046</v>
      </c>
      <c r="G2633" s="2" t="str">
        <f t="shared" si="41"/>
        <v>1982</v>
      </c>
      <c r="H2633" t="s">
        <v>13</v>
      </c>
      <c r="I2633" t="str">
        <f>VLOOKUP(RawData!H2633,PadCountry[],2)</f>
        <v>Kazakhstan</v>
      </c>
      <c r="J2633" t="str">
        <f>VLOOKUP(I2633,CountryGeoLoc[],3)</f>
        <v>48.019573</v>
      </c>
      <c r="K2633" t="str">
        <f>VLOOKUP(I2633,CountryGeoLoc[],4)</f>
        <v>66.923684</v>
      </c>
    </row>
    <row r="2634" spans="1:11" x14ac:dyDescent="0.3">
      <c r="A2634" t="s">
        <v>8047</v>
      </c>
      <c r="B2634" t="s">
        <v>8</v>
      </c>
      <c r="C2634" t="s">
        <v>9</v>
      </c>
      <c r="D2634" t="s">
        <v>4695</v>
      </c>
      <c r="E2634" t="s">
        <v>8048</v>
      </c>
      <c r="F2634" t="s">
        <v>8049</v>
      </c>
      <c r="G2634" s="2" t="str">
        <f t="shared" si="41"/>
        <v>1982</v>
      </c>
      <c r="H2634" t="s">
        <v>3892</v>
      </c>
      <c r="I2634" t="str">
        <f>VLOOKUP(RawData!H2634,PadCountry[],2)</f>
        <v>Russia</v>
      </c>
      <c r="J2634" t="str">
        <f>VLOOKUP(I2634,CountryGeoLoc[],3)</f>
        <v>61.52401</v>
      </c>
      <c r="K2634" t="str">
        <f>VLOOKUP(I2634,CountryGeoLoc[],4)</f>
        <v>105.318756</v>
      </c>
    </row>
    <row r="2635" spans="1:11" x14ac:dyDescent="0.3">
      <c r="A2635" t="s">
        <v>8050</v>
      </c>
      <c r="B2635" t="s">
        <v>8</v>
      </c>
      <c r="C2635" t="s">
        <v>9</v>
      </c>
      <c r="D2635" t="s">
        <v>4695</v>
      </c>
      <c r="E2635" t="s">
        <v>8051</v>
      </c>
      <c r="F2635" t="s">
        <v>8052</v>
      </c>
      <c r="G2635" s="2" t="str">
        <f t="shared" si="41"/>
        <v>1982</v>
      </c>
      <c r="H2635" t="s">
        <v>987</v>
      </c>
      <c r="I2635" t="str">
        <f>VLOOKUP(RawData!H2635,PadCountry[],2)</f>
        <v>Kazakhstan</v>
      </c>
      <c r="J2635" t="str">
        <f>VLOOKUP(I2635,CountryGeoLoc[],3)</f>
        <v>48.019573</v>
      </c>
      <c r="K2635" t="str">
        <f>VLOOKUP(I2635,CountryGeoLoc[],4)</f>
        <v>66.923684</v>
      </c>
    </row>
    <row r="2636" spans="1:11" x14ac:dyDescent="0.3">
      <c r="A2636" t="s">
        <v>8053</v>
      </c>
      <c r="B2636" t="s">
        <v>8</v>
      </c>
      <c r="C2636" t="s">
        <v>9</v>
      </c>
      <c r="D2636" t="s">
        <v>1670</v>
      </c>
      <c r="E2636" t="s">
        <v>8054</v>
      </c>
      <c r="F2636" t="s">
        <v>8055</v>
      </c>
      <c r="G2636" s="2" t="str">
        <f t="shared" si="41"/>
        <v>1982</v>
      </c>
      <c r="H2636" t="s">
        <v>3892</v>
      </c>
      <c r="I2636" t="str">
        <f>VLOOKUP(RawData!H2636,PadCountry[],2)</f>
        <v>Russia</v>
      </c>
      <c r="J2636" t="str">
        <f>VLOOKUP(I2636,CountryGeoLoc[],3)</f>
        <v>61.52401</v>
      </c>
      <c r="K2636" t="str">
        <f>VLOOKUP(I2636,CountryGeoLoc[],4)</f>
        <v>105.318756</v>
      </c>
    </row>
    <row r="2637" spans="1:11" x14ac:dyDescent="0.3">
      <c r="A2637" t="s">
        <v>8056</v>
      </c>
      <c r="B2637" t="s">
        <v>8</v>
      </c>
      <c r="C2637" t="s">
        <v>9</v>
      </c>
      <c r="D2637" t="s">
        <v>2391</v>
      </c>
      <c r="E2637" t="s">
        <v>8057</v>
      </c>
      <c r="F2637" t="s">
        <v>8058</v>
      </c>
      <c r="G2637" s="2" t="str">
        <f t="shared" si="41"/>
        <v>1982</v>
      </c>
      <c r="H2637" t="s">
        <v>3399</v>
      </c>
      <c r="I2637" t="str">
        <f>VLOOKUP(RawData!H2637,PadCountry[],2)</f>
        <v>Russia</v>
      </c>
      <c r="J2637" t="str">
        <f>VLOOKUP(I2637,CountryGeoLoc[],3)</f>
        <v>61.52401</v>
      </c>
      <c r="K2637" t="str">
        <f>VLOOKUP(I2637,CountryGeoLoc[],4)</f>
        <v>105.318756</v>
      </c>
    </row>
    <row r="2638" spans="1:11" x14ac:dyDescent="0.3">
      <c r="A2638" t="s">
        <v>8059</v>
      </c>
      <c r="B2638" t="s">
        <v>8</v>
      </c>
      <c r="C2638" t="s">
        <v>9</v>
      </c>
      <c r="D2638" t="s">
        <v>3313</v>
      </c>
      <c r="E2638" t="s">
        <v>8060</v>
      </c>
      <c r="F2638" t="s">
        <v>8061</v>
      </c>
      <c r="G2638" s="2" t="str">
        <f t="shared" si="41"/>
        <v>1982</v>
      </c>
      <c r="H2638" t="s">
        <v>4676</v>
      </c>
      <c r="I2638" t="str">
        <f>VLOOKUP(RawData!H2638,PadCountry[],2)</f>
        <v>Kazakhstan</v>
      </c>
      <c r="J2638" t="str">
        <f>VLOOKUP(I2638,CountryGeoLoc[],3)</f>
        <v>48.019573</v>
      </c>
      <c r="K2638" t="str">
        <f>VLOOKUP(I2638,CountryGeoLoc[],4)</f>
        <v>66.923684</v>
      </c>
    </row>
    <row r="2639" spans="1:11" x14ac:dyDescent="0.3">
      <c r="A2639" t="s">
        <v>8062</v>
      </c>
      <c r="B2639" t="s">
        <v>8</v>
      </c>
      <c r="C2639" t="s">
        <v>9</v>
      </c>
      <c r="D2639" t="s">
        <v>4695</v>
      </c>
      <c r="E2639" t="s">
        <v>8063</v>
      </c>
      <c r="F2639" t="s">
        <v>8064</v>
      </c>
      <c r="G2639" s="2" t="str">
        <f t="shared" si="41"/>
        <v>1982</v>
      </c>
      <c r="H2639" t="s">
        <v>987</v>
      </c>
      <c r="I2639" t="str">
        <f>VLOOKUP(RawData!H2639,PadCountry[],2)</f>
        <v>Kazakhstan</v>
      </c>
      <c r="J2639" t="str">
        <f>VLOOKUP(I2639,CountryGeoLoc[],3)</f>
        <v>48.019573</v>
      </c>
      <c r="K2639" t="str">
        <f>VLOOKUP(I2639,CountryGeoLoc[],4)</f>
        <v>66.923684</v>
      </c>
    </row>
    <row r="2640" spans="1:11" x14ac:dyDescent="0.3">
      <c r="A2640" t="s">
        <v>8065</v>
      </c>
      <c r="B2640" t="s">
        <v>8</v>
      </c>
      <c r="C2640" t="s">
        <v>9</v>
      </c>
      <c r="D2640" t="s">
        <v>8066</v>
      </c>
      <c r="E2640" t="s">
        <v>8067</v>
      </c>
      <c r="F2640" t="s">
        <v>8068</v>
      </c>
      <c r="G2640" s="2" t="str">
        <f t="shared" si="41"/>
        <v>1982</v>
      </c>
      <c r="H2640" t="s">
        <v>4617</v>
      </c>
      <c r="I2640" t="str">
        <f>VLOOKUP(RawData!H2640,PadCountry[],2)</f>
        <v>Russia</v>
      </c>
      <c r="J2640" t="str">
        <f>VLOOKUP(I2640,CountryGeoLoc[],3)</f>
        <v>61.52401</v>
      </c>
      <c r="K2640" t="str">
        <f>VLOOKUP(I2640,CountryGeoLoc[],4)</f>
        <v>105.318756</v>
      </c>
    </row>
    <row r="2641" spans="1:11" x14ac:dyDescent="0.3">
      <c r="A2641" t="s">
        <v>8069</v>
      </c>
      <c r="B2641" t="s">
        <v>8</v>
      </c>
      <c r="C2641" t="s">
        <v>9</v>
      </c>
      <c r="D2641" t="s">
        <v>2391</v>
      </c>
      <c r="E2641" t="s">
        <v>8070</v>
      </c>
      <c r="F2641" t="s">
        <v>8071</v>
      </c>
      <c r="G2641" s="2" t="str">
        <f t="shared" si="41"/>
        <v>1982</v>
      </c>
      <c r="H2641" t="s">
        <v>2394</v>
      </c>
      <c r="I2641" t="str">
        <f>VLOOKUP(RawData!H2641,PadCountry[],2)</f>
        <v>Russia</v>
      </c>
      <c r="J2641" t="str">
        <f>VLOOKUP(I2641,CountryGeoLoc[],3)</f>
        <v>61.52401</v>
      </c>
      <c r="K2641" t="str">
        <f>VLOOKUP(I2641,CountryGeoLoc[],4)</f>
        <v>105.318756</v>
      </c>
    </row>
    <row r="2642" spans="1:11" x14ac:dyDescent="0.3">
      <c r="A2642" t="s">
        <v>8072</v>
      </c>
      <c r="B2642" t="s">
        <v>8</v>
      </c>
      <c r="C2642" t="s">
        <v>9</v>
      </c>
      <c r="D2642" t="s">
        <v>4695</v>
      </c>
      <c r="E2642" t="s">
        <v>8073</v>
      </c>
      <c r="F2642" t="s">
        <v>8074</v>
      </c>
      <c r="G2642" s="2" t="str">
        <f t="shared" si="41"/>
        <v>1982</v>
      </c>
      <c r="H2642" t="s">
        <v>3892</v>
      </c>
      <c r="I2642" t="str">
        <f>VLOOKUP(RawData!H2642,PadCountry[],2)</f>
        <v>Russia</v>
      </c>
      <c r="J2642" t="str">
        <f>VLOOKUP(I2642,CountryGeoLoc[],3)</f>
        <v>61.52401</v>
      </c>
      <c r="K2642" t="str">
        <f>VLOOKUP(I2642,CountryGeoLoc[],4)</f>
        <v>105.318756</v>
      </c>
    </row>
    <row r="2643" spans="1:11" x14ac:dyDescent="0.3">
      <c r="A2643" t="s">
        <v>8075</v>
      </c>
      <c r="B2643" t="s">
        <v>8</v>
      </c>
      <c r="C2643" t="s">
        <v>9</v>
      </c>
      <c r="D2643" t="s">
        <v>4695</v>
      </c>
      <c r="E2643" t="s">
        <v>8076</v>
      </c>
      <c r="F2643" t="s">
        <v>8077</v>
      </c>
      <c r="G2643" s="2" t="str">
        <f t="shared" si="41"/>
        <v>1982</v>
      </c>
      <c r="H2643" t="s">
        <v>987</v>
      </c>
      <c r="I2643" t="str">
        <f>VLOOKUP(RawData!H2643,PadCountry[],2)</f>
        <v>Kazakhstan</v>
      </c>
      <c r="J2643" t="str">
        <f>VLOOKUP(I2643,CountryGeoLoc[],3)</f>
        <v>48.019573</v>
      </c>
      <c r="K2643" t="str">
        <f>VLOOKUP(I2643,CountryGeoLoc[],4)</f>
        <v>66.923684</v>
      </c>
    </row>
    <row r="2644" spans="1:11" x14ac:dyDescent="0.3">
      <c r="A2644" t="s">
        <v>8078</v>
      </c>
      <c r="B2644" t="s">
        <v>8</v>
      </c>
      <c r="C2644" t="s">
        <v>117</v>
      </c>
      <c r="D2644" t="s">
        <v>7474</v>
      </c>
      <c r="E2644" t="s">
        <v>8079</v>
      </c>
      <c r="F2644" t="s">
        <v>8080</v>
      </c>
      <c r="G2644" s="2" t="str">
        <f t="shared" si="41"/>
        <v>1982</v>
      </c>
      <c r="H2644" t="s">
        <v>63</v>
      </c>
      <c r="I2644" t="str">
        <f>VLOOKUP(RawData!H2644,PadCountry[],2)</f>
        <v>United States</v>
      </c>
      <c r="J2644" t="str">
        <f>VLOOKUP(I2644,CountryGeoLoc[],3)</f>
        <v>37.09024</v>
      </c>
      <c r="K2644" t="str">
        <f>VLOOKUP(I2644,CountryGeoLoc[],4)</f>
        <v>-95.712891</v>
      </c>
    </row>
    <row r="2645" spans="1:11" x14ac:dyDescent="0.3">
      <c r="A2645" t="s">
        <v>8081</v>
      </c>
      <c r="B2645" t="s">
        <v>8</v>
      </c>
      <c r="C2645" t="s">
        <v>9</v>
      </c>
      <c r="D2645" t="s">
        <v>6270</v>
      </c>
      <c r="E2645" t="s">
        <v>8082</v>
      </c>
      <c r="F2645" t="s">
        <v>8083</v>
      </c>
      <c r="G2645" s="2" t="str">
        <f t="shared" si="41"/>
        <v>1982</v>
      </c>
      <c r="H2645" t="s">
        <v>7213</v>
      </c>
      <c r="I2645" t="str">
        <f>VLOOKUP(RawData!H2645,PadCountry[],2)</f>
        <v>Russia</v>
      </c>
      <c r="J2645" t="str">
        <f>VLOOKUP(I2645,CountryGeoLoc[],3)</f>
        <v>61.52401</v>
      </c>
      <c r="K2645" t="str">
        <f>VLOOKUP(I2645,CountryGeoLoc[],4)</f>
        <v>105.318756</v>
      </c>
    </row>
    <row r="2646" spans="1:11" x14ac:dyDescent="0.3">
      <c r="A2646" t="s">
        <v>8084</v>
      </c>
      <c r="B2646" t="s">
        <v>18</v>
      </c>
      <c r="C2646" t="s">
        <v>9</v>
      </c>
      <c r="D2646" t="s">
        <v>4695</v>
      </c>
      <c r="E2646" t="s">
        <v>8085</v>
      </c>
      <c r="F2646" t="s">
        <v>8086</v>
      </c>
      <c r="G2646" s="2" t="str">
        <f t="shared" si="41"/>
        <v>1982</v>
      </c>
      <c r="H2646" t="s">
        <v>987</v>
      </c>
      <c r="I2646" t="str">
        <f>VLOOKUP(RawData!H2646,PadCountry[],2)</f>
        <v>Kazakhstan</v>
      </c>
      <c r="J2646" t="str">
        <f>VLOOKUP(I2646,CountryGeoLoc[],3)</f>
        <v>48.019573</v>
      </c>
      <c r="K2646" t="str">
        <f>VLOOKUP(I2646,CountryGeoLoc[],4)</f>
        <v>66.923684</v>
      </c>
    </row>
    <row r="2647" spans="1:11" x14ac:dyDescent="0.3">
      <c r="A2647" t="s">
        <v>8087</v>
      </c>
      <c r="B2647" t="s">
        <v>8</v>
      </c>
      <c r="C2647" t="s">
        <v>9</v>
      </c>
      <c r="D2647" t="s">
        <v>3313</v>
      </c>
      <c r="E2647" t="s">
        <v>8088</v>
      </c>
      <c r="F2647" t="s">
        <v>8089</v>
      </c>
      <c r="G2647" s="2" t="str">
        <f t="shared" si="41"/>
        <v>1982</v>
      </c>
      <c r="H2647" t="s">
        <v>4676</v>
      </c>
      <c r="I2647" t="str">
        <f>VLOOKUP(RawData!H2647,PadCountry[],2)</f>
        <v>Kazakhstan</v>
      </c>
      <c r="J2647" t="str">
        <f>VLOOKUP(I2647,CountryGeoLoc[],3)</f>
        <v>48.019573</v>
      </c>
      <c r="K2647" t="str">
        <f>VLOOKUP(I2647,CountryGeoLoc[],4)</f>
        <v>66.923684</v>
      </c>
    </row>
    <row r="2648" spans="1:11" x14ac:dyDescent="0.3">
      <c r="A2648" t="s">
        <v>8090</v>
      </c>
      <c r="B2648" t="s">
        <v>18</v>
      </c>
      <c r="C2648" t="s">
        <v>9</v>
      </c>
      <c r="D2648" t="s">
        <v>2391</v>
      </c>
      <c r="E2648" t="s">
        <v>8091</v>
      </c>
      <c r="F2648" t="s">
        <v>8092</v>
      </c>
      <c r="G2648" s="2" t="str">
        <f t="shared" si="41"/>
        <v>1982</v>
      </c>
      <c r="H2648" t="s">
        <v>2394</v>
      </c>
      <c r="I2648" t="str">
        <f>VLOOKUP(RawData!H2648,PadCountry[],2)</f>
        <v>Russia</v>
      </c>
      <c r="J2648" t="str">
        <f>VLOOKUP(I2648,CountryGeoLoc[],3)</f>
        <v>61.52401</v>
      </c>
      <c r="K2648" t="str">
        <f>VLOOKUP(I2648,CountryGeoLoc[],4)</f>
        <v>105.318756</v>
      </c>
    </row>
    <row r="2649" spans="1:11" x14ac:dyDescent="0.3">
      <c r="A2649" t="s">
        <v>8093</v>
      </c>
      <c r="B2649" t="s">
        <v>8</v>
      </c>
      <c r="C2649" t="s">
        <v>9</v>
      </c>
      <c r="D2649" t="s">
        <v>4695</v>
      </c>
      <c r="E2649" t="s">
        <v>8094</v>
      </c>
      <c r="F2649" t="s">
        <v>8095</v>
      </c>
      <c r="G2649" s="2" t="str">
        <f t="shared" si="41"/>
        <v>1982</v>
      </c>
      <c r="H2649" t="s">
        <v>987</v>
      </c>
      <c r="I2649" t="str">
        <f>VLOOKUP(RawData!H2649,PadCountry[],2)</f>
        <v>Kazakhstan</v>
      </c>
      <c r="J2649" t="str">
        <f>VLOOKUP(I2649,CountryGeoLoc[],3)</f>
        <v>48.019573</v>
      </c>
      <c r="K2649" t="str">
        <f>VLOOKUP(I2649,CountryGeoLoc[],4)</f>
        <v>66.923684</v>
      </c>
    </row>
    <row r="2650" spans="1:11" x14ac:dyDescent="0.3">
      <c r="A2650" t="s">
        <v>8096</v>
      </c>
      <c r="B2650" t="s">
        <v>8</v>
      </c>
      <c r="C2650" t="s">
        <v>9</v>
      </c>
      <c r="D2650" t="s">
        <v>4695</v>
      </c>
      <c r="E2650" t="s">
        <v>8097</v>
      </c>
      <c r="F2650" t="s">
        <v>8098</v>
      </c>
      <c r="G2650" s="2" t="str">
        <f t="shared" si="41"/>
        <v>1982</v>
      </c>
      <c r="H2650" t="s">
        <v>13</v>
      </c>
      <c r="I2650" t="str">
        <f>VLOOKUP(RawData!H2650,PadCountry[],2)</f>
        <v>Kazakhstan</v>
      </c>
      <c r="J2650" t="str">
        <f>VLOOKUP(I2650,CountryGeoLoc[],3)</f>
        <v>48.019573</v>
      </c>
      <c r="K2650" t="str">
        <f>VLOOKUP(I2650,CountryGeoLoc[],4)</f>
        <v>66.923684</v>
      </c>
    </row>
    <row r="2651" spans="1:11" x14ac:dyDescent="0.3">
      <c r="A2651" t="s">
        <v>8099</v>
      </c>
      <c r="B2651" t="s">
        <v>8</v>
      </c>
      <c r="C2651" t="s">
        <v>9</v>
      </c>
      <c r="D2651" t="s">
        <v>1670</v>
      </c>
      <c r="E2651" t="s">
        <v>8100</v>
      </c>
      <c r="F2651" t="s">
        <v>8101</v>
      </c>
      <c r="G2651" s="2" t="str">
        <f t="shared" si="41"/>
        <v>1982</v>
      </c>
      <c r="H2651" t="s">
        <v>3892</v>
      </c>
      <c r="I2651" t="str">
        <f>VLOOKUP(RawData!H2651,PadCountry[],2)</f>
        <v>Russia</v>
      </c>
      <c r="J2651" t="str">
        <f>VLOOKUP(I2651,CountryGeoLoc[],3)</f>
        <v>61.52401</v>
      </c>
      <c r="K2651" t="str">
        <f>VLOOKUP(I2651,CountryGeoLoc[],4)</f>
        <v>105.318756</v>
      </c>
    </row>
    <row r="2652" spans="1:11" x14ac:dyDescent="0.3">
      <c r="A2652" t="s">
        <v>8102</v>
      </c>
      <c r="B2652" t="s">
        <v>8</v>
      </c>
      <c r="C2652" t="s">
        <v>7860</v>
      </c>
      <c r="D2652" t="s">
        <v>7629</v>
      </c>
      <c r="E2652" t="s">
        <v>8103</v>
      </c>
      <c r="F2652" t="s">
        <v>8104</v>
      </c>
      <c r="G2652" s="2" t="str">
        <f t="shared" si="41"/>
        <v>1982</v>
      </c>
      <c r="H2652" t="s">
        <v>2629</v>
      </c>
      <c r="I2652" t="str">
        <f>VLOOKUP(RawData!H2652,PadCountry[],2)</f>
        <v>United States</v>
      </c>
      <c r="J2652" t="str">
        <f>VLOOKUP(I2652,CountryGeoLoc[],3)</f>
        <v>37.09024</v>
      </c>
      <c r="K2652" t="str">
        <f>VLOOKUP(I2652,CountryGeoLoc[],4)</f>
        <v>-95.712891</v>
      </c>
    </row>
    <row r="2653" spans="1:11" x14ac:dyDescent="0.3">
      <c r="A2653" t="s">
        <v>8105</v>
      </c>
      <c r="B2653" t="s">
        <v>8</v>
      </c>
      <c r="C2653" t="s">
        <v>9</v>
      </c>
      <c r="D2653" t="s">
        <v>2391</v>
      </c>
      <c r="E2653" t="s">
        <v>8106</v>
      </c>
      <c r="F2653" t="s">
        <v>8107</v>
      </c>
      <c r="G2653" s="2" t="str">
        <f t="shared" si="41"/>
        <v>1982</v>
      </c>
      <c r="H2653" t="s">
        <v>3399</v>
      </c>
      <c r="I2653" t="str">
        <f>VLOOKUP(RawData!H2653,PadCountry[],2)</f>
        <v>Russia</v>
      </c>
      <c r="J2653" t="str">
        <f>VLOOKUP(I2653,CountryGeoLoc[],3)</f>
        <v>61.52401</v>
      </c>
      <c r="K2653" t="str">
        <f>VLOOKUP(I2653,CountryGeoLoc[],4)</f>
        <v>105.318756</v>
      </c>
    </row>
    <row r="2654" spans="1:11" x14ac:dyDescent="0.3">
      <c r="A2654" t="s">
        <v>8108</v>
      </c>
      <c r="B2654" t="s">
        <v>8</v>
      </c>
      <c r="C2654" t="s">
        <v>9</v>
      </c>
      <c r="D2654" t="s">
        <v>4695</v>
      </c>
      <c r="E2654" t="s">
        <v>8109</v>
      </c>
      <c r="F2654" t="s">
        <v>8110</v>
      </c>
      <c r="G2654" s="2" t="str">
        <f t="shared" si="41"/>
        <v>1982</v>
      </c>
      <c r="H2654" t="s">
        <v>1882</v>
      </c>
      <c r="I2654" t="str">
        <f>VLOOKUP(RawData!H2654,PadCountry[],2)</f>
        <v>Russia</v>
      </c>
      <c r="J2654" t="str">
        <f>VLOOKUP(I2654,CountryGeoLoc[],3)</f>
        <v>61.52401</v>
      </c>
      <c r="K2654" t="str">
        <f>VLOOKUP(I2654,CountryGeoLoc[],4)</f>
        <v>105.318756</v>
      </c>
    </row>
    <row r="2655" spans="1:11" x14ac:dyDescent="0.3">
      <c r="A2655" t="s">
        <v>8111</v>
      </c>
      <c r="B2655" t="s">
        <v>8</v>
      </c>
      <c r="C2655" t="s">
        <v>9</v>
      </c>
      <c r="D2655" t="s">
        <v>4695</v>
      </c>
      <c r="E2655" t="s">
        <v>8112</v>
      </c>
      <c r="F2655" t="s">
        <v>8113</v>
      </c>
      <c r="G2655" s="2" t="str">
        <f t="shared" si="41"/>
        <v>1982</v>
      </c>
      <c r="H2655" t="s">
        <v>1882</v>
      </c>
      <c r="I2655" t="str">
        <f>VLOOKUP(RawData!H2655,PadCountry[],2)</f>
        <v>Russia</v>
      </c>
      <c r="J2655" t="str">
        <f>VLOOKUP(I2655,CountryGeoLoc[],3)</f>
        <v>61.52401</v>
      </c>
      <c r="K2655" t="str">
        <f>VLOOKUP(I2655,CountryGeoLoc[],4)</f>
        <v>105.318756</v>
      </c>
    </row>
    <row r="2656" spans="1:11" x14ac:dyDescent="0.3">
      <c r="A2656" t="s">
        <v>8114</v>
      </c>
      <c r="B2656" t="s">
        <v>8</v>
      </c>
      <c r="C2656" t="s">
        <v>9</v>
      </c>
      <c r="D2656" t="s">
        <v>2391</v>
      </c>
      <c r="E2656" t="s">
        <v>8115</v>
      </c>
      <c r="F2656" t="s">
        <v>8116</v>
      </c>
      <c r="G2656" s="2" t="str">
        <f t="shared" si="41"/>
        <v>1982</v>
      </c>
      <c r="H2656" t="s">
        <v>3399</v>
      </c>
      <c r="I2656" t="str">
        <f>VLOOKUP(RawData!H2656,PadCountry[],2)</f>
        <v>Russia</v>
      </c>
      <c r="J2656" t="str">
        <f>VLOOKUP(I2656,CountryGeoLoc[],3)</f>
        <v>61.52401</v>
      </c>
      <c r="K2656" t="str">
        <f>VLOOKUP(I2656,CountryGeoLoc[],4)</f>
        <v>105.318756</v>
      </c>
    </row>
    <row r="2657" spans="1:11" x14ac:dyDescent="0.3">
      <c r="A2657" t="s">
        <v>8117</v>
      </c>
      <c r="B2657" t="s">
        <v>8</v>
      </c>
      <c r="C2657" t="s">
        <v>9</v>
      </c>
      <c r="D2657" t="s">
        <v>4695</v>
      </c>
      <c r="E2657" t="s">
        <v>357</v>
      </c>
      <c r="F2657" t="s">
        <v>8118</v>
      </c>
      <c r="G2657" s="2" t="str">
        <f t="shared" si="41"/>
        <v>1982</v>
      </c>
      <c r="H2657" t="s">
        <v>13</v>
      </c>
      <c r="I2657" t="str">
        <f>VLOOKUP(RawData!H2657,PadCountry[],2)</f>
        <v>Kazakhstan</v>
      </c>
      <c r="J2657" t="str">
        <f>VLOOKUP(I2657,CountryGeoLoc[],3)</f>
        <v>48.019573</v>
      </c>
      <c r="K2657" t="str">
        <f>VLOOKUP(I2657,CountryGeoLoc[],4)</f>
        <v>66.923684</v>
      </c>
    </row>
    <row r="2658" spans="1:11" x14ac:dyDescent="0.3">
      <c r="A2658" t="s">
        <v>8119</v>
      </c>
      <c r="B2658" t="s">
        <v>8</v>
      </c>
      <c r="C2658" t="s">
        <v>9</v>
      </c>
      <c r="D2658" t="s">
        <v>4695</v>
      </c>
      <c r="E2658" t="s">
        <v>8120</v>
      </c>
      <c r="F2658" t="s">
        <v>8121</v>
      </c>
      <c r="G2658" s="2" t="str">
        <f t="shared" si="41"/>
        <v>1982</v>
      </c>
      <c r="H2658" t="s">
        <v>3892</v>
      </c>
      <c r="I2658" t="str">
        <f>VLOOKUP(RawData!H2658,PadCountry[],2)</f>
        <v>Russia</v>
      </c>
      <c r="J2658" t="str">
        <f>VLOOKUP(I2658,CountryGeoLoc[],3)</f>
        <v>61.52401</v>
      </c>
      <c r="K2658" t="str">
        <f>VLOOKUP(I2658,CountryGeoLoc[],4)</f>
        <v>105.318756</v>
      </c>
    </row>
    <row r="2659" spans="1:11" x14ac:dyDescent="0.3">
      <c r="A2659" t="s">
        <v>8122</v>
      </c>
      <c r="B2659" t="s">
        <v>8</v>
      </c>
      <c r="C2659" t="s">
        <v>117</v>
      </c>
      <c r="D2659" t="s">
        <v>8123</v>
      </c>
      <c r="E2659" t="s">
        <v>8124</v>
      </c>
      <c r="F2659" t="s">
        <v>8125</v>
      </c>
      <c r="G2659" s="2" t="str">
        <f t="shared" si="41"/>
        <v>1982</v>
      </c>
      <c r="H2659" t="s">
        <v>682</v>
      </c>
      <c r="I2659" t="str">
        <f>VLOOKUP(RawData!H2659,PadCountry[],2)</f>
        <v>United States</v>
      </c>
      <c r="J2659" t="str">
        <f>VLOOKUP(I2659,CountryGeoLoc[],3)</f>
        <v>37.09024</v>
      </c>
      <c r="K2659" t="str">
        <f>VLOOKUP(I2659,CountryGeoLoc[],4)</f>
        <v>-95.712891</v>
      </c>
    </row>
    <row r="2660" spans="1:11" x14ac:dyDescent="0.3">
      <c r="A2660" t="s">
        <v>8126</v>
      </c>
      <c r="B2660" t="s">
        <v>8</v>
      </c>
      <c r="C2660" t="s">
        <v>9</v>
      </c>
      <c r="D2660" t="s">
        <v>2391</v>
      </c>
      <c r="E2660" t="s">
        <v>8127</v>
      </c>
      <c r="F2660" t="s">
        <v>8128</v>
      </c>
      <c r="G2660" s="2" t="str">
        <f t="shared" si="41"/>
        <v>1982</v>
      </c>
      <c r="H2660" t="s">
        <v>2394</v>
      </c>
      <c r="I2660" t="str">
        <f>VLOOKUP(RawData!H2660,PadCountry[],2)</f>
        <v>Russia</v>
      </c>
      <c r="J2660" t="str">
        <f>VLOOKUP(I2660,CountryGeoLoc[],3)</f>
        <v>61.52401</v>
      </c>
      <c r="K2660" t="str">
        <f>VLOOKUP(I2660,CountryGeoLoc[],4)</f>
        <v>105.318756</v>
      </c>
    </row>
    <row r="2661" spans="1:11" x14ac:dyDescent="0.3">
      <c r="A2661" t="s">
        <v>8129</v>
      </c>
      <c r="B2661" t="s">
        <v>8</v>
      </c>
      <c r="C2661" t="s">
        <v>9</v>
      </c>
      <c r="D2661" t="s">
        <v>1670</v>
      </c>
      <c r="E2661" t="s">
        <v>8130</v>
      </c>
      <c r="F2661" t="s">
        <v>8131</v>
      </c>
      <c r="G2661" s="2" t="str">
        <f t="shared" si="41"/>
        <v>1982</v>
      </c>
      <c r="H2661" t="s">
        <v>13</v>
      </c>
      <c r="I2661" t="str">
        <f>VLOOKUP(RawData!H2661,PadCountry[],2)</f>
        <v>Kazakhstan</v>
      </c>
      <c r="J2661" t="str">
        <f>VLOOKUP(I2661,CountryGeoLoc[],3)</f>
        <v>48.019573</v>
      </c>
      <c r="K2661" t="str">
        <f>VLOOKUP(I2661,CountryGeoLoc[],4)</f>
        <v>66.923684</v>
      </c>
    </row>
    <row r="2662" spans="1:11" x14ac:dyDescent="0.3">
      <c r="A2662" t="s">
        <v>6034</v>
      </c>
      <c r="B2662" t="s">
        <v>18</v>
      </c>
      <c r="C2662" t="s">
        <v>9</v>
      </c>
      <c r="D2662" t="s">
        <v>5012</v>
      </c>
      <c r="E2662" t="s">
        <v>6035</v>
      </c>
      <c r="F2662" t="s">
        <v>8132</v>
      </c>
      <c r="G2662" s="2" t="str">
        <f t="shared" si="41"/>
        <v>1982</v>
      </c>
      <c r="H2662" t="s">
        <v>6322</v>
      </c>
      <c r="I2662" t="str">
        <f>VLOOKUP(RawData!H2662,PadCountry[],2)</f>
        <v>Kazakhstan</v>
      </c>
      <c r="J2662" t="str">
        <f>VLOOKUP(I2662,CountryGeoLoc[],3)</f>
        <v>48.019573</v>
      </c>
      <c r="K2662" t="str">
        <f>VLOOKUP(I2662,CountryGeoLoc[],4)</f>
        <v>66.923684</v>
      </c>
    </row>
    <row r="2663" spans="1:11" x14ac:dyDescent="0.3">
      <c r="A2663" t="s">
        <v>8133</v>
      </c>
      <c r="B2663" t="s">
        <v>8</v>
      </c>
      <c r="C2663" t="s">
        <v>9</v>
      </c>
      <c r="D2663" t="s">
        <v>4695</v>
      </c>
      <c r="E2663" t="s">
        <v>8134</v>
      </c>
      <c r="F2663" t="s">
        <v>8135</v>
      </c>
      <c r="G2663" s="2" t="str">
        <f t="shared" si="41"/>
        <v>1982</v>
      </c>
      <c r="H2663" t="s">
        <v>7572</v>
      </c>
      <c r="I2663" t="str">
        <f>VLOOKUP(RawData!H2663,PadCountry[],2)</f>
        <v>Russia</v>
      </c>
      <c r="J2663" t="str">
        <f>VLOOKUP(I2663,CountryGeoLoc[],3)</f>
        <v>61.52401</v>
      </c>
      <c r="K2663" t="str">
        <f>VLOOKUP(I2663,CountryGeoLoc[],4)</f>
        <v>105.318756</v>
      </c>
    </row>
    <row r="2664" spans="1:11" x14ac:dyDescent="0.3">
      <c r="A2664" t="s">
        <v>8136</v>
      </c>
      <c r="B2664" t="s">
        <v>8</v>
      </c>
      <c r="C2664" t="s">
        <v>9</v>
      </c>
      <c r="D2664" t="s">
        <v>2391</v>
      </c>
      <c r="E2664" t="s">
        <v>8137</v>
      </c>
      <c r="F2664" t="s">
        <v>8138</v>
      </c>
      <c r="G2664" s="2" t="str">
        <f t="shared" si="41"/>
        <v>1982</v>
      </c>
      <c r="H2664" t="s">
        <v>4617</v>
      </c>
      <c r="I2664" t="str">
        <f>VLOOKUP(RawData!H2664,PadCountry[],2)</f>
        <v>Russia</v>
      </c>
      <c r="J2664" t="str">
        <f>VLOOKUP(I2664,CountryGeoLoc[],3)</f>
        <v>61.52401</v>
      </c>
      <c r="K2664" t="str">
        <f>VLOOKUP(I2664,CountryGeoLoc[],4)</f>
        <v>105.318756</v>
      </c>
    </row>
    <row r="2665" spans="1:11" x14ac:dyDescent="0.3">
      <c r="A2665" t="s">
        <v>8139</v>
      </c>
      <c r="B2665" t="s">
        <v>8</v>
      </c>
      <c r="C2665" t="s">
        <v>9</v>
      </c>
      <c r="D2665" t="s">
        <v>4695</v>
      </c>
      <c r="E2665" t="s">
        <v>8140</v>
      </c>
      <c r="F2665" t="s">
        <v>8141</v>
      </c>
      <c r="G2665" s="2" t="str">
        <f t="shared" si="41"/>
        <v>1982</v>
      </c>
      <c r="H2665" t="s">
        <v>3892</v>
      </c>
      <c r="I2665" t="str">
        <f>VLOOKUP(RawData!H2665,PadCountry[],2)</f>
        <v>Russia</v>
      </c>
      <c r="J2665" t="str">
        <f>VLOOKUP(I2665,CountryGeoLoc[],3)</f>
        <v>61.52401</v>
      </c>
      <c r="K2665" t="str">
        <f>VLOOKUP(I2665,CountryGeoLoc[],4)</f>
        <v>105.318756</v>
      </c>
    </row>
    <row r="2666" spans="1:11" x14ac:dyDescent="0.3">
      <c r="A2666" t="s">
        <v>8142</v>
      </c>
      <c r="B2666" t="s">
        <v>8</v>
      </c>
      <c r="C2666" t="s">
        <v>9</v>
      </c>
      <c r="D2666" t="s">
        <v>4695</v>
      </c>
      <c r="E2666" t="s">
        <v>8143</v>
      </c>
      <c r="F2666" t="s">
        <v>8144</v>
      </c>
      <c r="G2666" s="2" t="str">
        <f t="shared" si="41"/>
        <v>1982</v>
      </c>
      <c r="H2666" t="s">
        <v>987</v>
      </c>
      <c r="I2666" t="str">
        <f>VLOOKUP(RawData!H2666,PadCountry[],2)</f>
        <v>Kazakhstan</v>
      </c>
      <c r="J2666" t="str">
        <f>VLOOKUP(I2666,CountryGeoLoc[],3)</f>
        <v>48.019573</v>
      </c>
      <c r="K2666" t="str">
        <f>VLOOKUP(I2666,CountryGeoLoc[],4)</f>
        <v>66.923684</v>
      </c>
    </row>
    <row r="2667" spans="1:11" x14ac:dyDescent="0.3">
      <c r="A2667" t="s">
        <v>8145</v>
      </c>
      <c r="B2667" t="s">
        <v>8</v>
      </c>
      <c r="C2667" t="s">
        <v>9</v>
      </c>
      <c r="D2667" t="s">
        <v>1243</v>
      </c>
      <c r="E2667" t="s">
        <v>8146</v>
      </c>
      <c r="F2667" t="s">
        <v>8147</v>
      </c>
      <c r="G2667" s="2" t="str">
        <f t="shared" si="41"/>
        <v>1982</v>
      </c>
      <c r="H2667" t="s">
        <v>7572</v>
      </c>
      <c r="I2667" t="str">
        <f>VLOOKUP(RawData!H2667,PadCountry[],2)</f>
        <v>Russia</v>
      </c>
      <c r="J2667" t="str">
        <f>VLOOKUP(I2667,CountryGeoLoc[],3)</f>
        <v>61.52401</v>
      </c>
      <c r="K2667" t="str">
        <f>VLOOKUP(I2667,CountryGeoLoc[],4)</f>
        <v>105.318756</v>
      </c>
    </row>
    <row r="2668" spans="1:11" x14ac:dyDescent="0.3">
      <c r="A2668" t="s">
        <v>8148</v>
      </c>
      <c r="B2668" t="s">
        <v>8</v>
      </c>
      <c r="C2668" t="s">
        <v>9</v>
      </c>
      <c r="D2668" t="s">
        <v>4695</v>
      </c>
      <c r="E2668" t="s">
        <v>8149</v>
      </c>
      <c r="F2668" t="s">
        <v>8150</v>
      </c>
      <c r="G2668" s="2" t="str">
        <f t="shared" si="41"/>
        <v>1982</v>
      </c>
      <c r="H2668" t="s">
        <v>13</v>
      </c>
      <c r="I2668" t="str">
        <f>VLOOKUP(RawData!H2668,PadCountry[],2)</f>
        <v>Kazakhstan</v>
      </c>
      <c r="J2668" t="str">
        <f>VLOOKUP(I2668,CountryGeoLoc[],3)</f>
        <v>48.019573</v>
      </c>
      <c r="K2668" t="str">
        <f>VLOOKUP(I2668,CountryGeoLoc[],4)</f>
        <v>66.923684</v>
      </c>
    </row>
    <row r="2669" spans="1:11" x14ac:dyDescent="0.3">
      <c r="A2669" t="s">
        <v>8151</v>
      </c>
      <c r="B2669" t="s">
        <v>8</v>
      </c>
      <c r="C2669" t="s">
        <v>9</v>
      </c>
      <c r="D2669" t="s">
        <v>4695</v>
      </c>
      <c r="E2669" t="s">
        <v>8152</v>
      </c>
      <c r="F2669" t="s">
        <v>8153</v>
      </c>
      <c r="G2669" s="2" t="str">
        <f t="shared" si="41"/>
        <v>1982</v>
      </c>
      <c r="H2669" t="s">
        <v>1882</v>
      </c>
      <c r="I2669" t="str">
        <f>VLOOKUP(RawData!H2669,PadCountry[],2)</f>
        <v>Russia</v>
      </c>
      <c r="J2669" t="str">
        <f>VLOOKUP(I2669,CountryGeoLoc[],3)</f>
        <v>61.52401</v>
      </c>
      <c r="K2669" t="str">
        <f>VLOOKUP(I2669,CountryGeoLoc[],4)</f>
        <v>105.318756</v>
      </c>
    </row>
    <row r="2670" spans="1:11" x14ac:dyDescent="0.3">
      <c r="A2670" t="s">
        <v>8154</v>
      </c>
      <c r="B2670" t="s">
        <v>8</v>
      </c>
      <c r="C2670" t="s">
        <v>117</v>
      </c>
      <c r="D2670" t="s">
        <v>8155</v>
      </c>
      <c r="E2670" t="s">
        <v>8156</v>
      </c>
      <c r="F2670" t="s">
        <v>8157</v>
      </c>
      <c r="G2670" s="2" t="str">
        <f t="shared" si="41"/>
        <v>1982</v>
      </c>
      <c r="H2670" t="s">
        <v>229</v>
      </c>
      <c r="I2670" t="str">
        <f>VLOOKUP(RawData!H2670,PadCountry[],2)</f>
        <v>United States</v>
      </c>
      <c r="J2670" t="str">
        <f>VLOOKUP(I2670,CountryGeoLoc[],3)</f>
        <v>37.09024</v>
      </c>
      <c r="K2670" t="str">
        <f>VLOOKUP(I2670,CountryGeoLoc[],4)</f>
        <v>-95.712891</v>
      </c>
    </row>
    <row r="2671" spans="1:11" x14ac:dyDescent="0.3">
      <c r="A2671" t="s">
        <v>8158</v>
      </c>
      <c r="B2671" t="s">
        <v>8</v>
      </c>
      <c r="C2671" t="s">
        <v>9</v>
      </c>
      <c r="D2671" t="s">
        <v>1670</v>
      </c>
      <c r="E2671" t="s">
        <v>8159</v>
      </c>
      <c r="F2671" t="s">
        <v>8160</v>
      </c>
      <c r="G2671" s="2" t="str">
        <f t="shared" si="41"/>
        <v>1982</v>
      </c>
      <c r="H2671" t="s">
        <v>1882</v>
      </c>
      <c r="I2671" t="str">
        <f>VLOOKUP(RawData!H2671,PadCountry[],2)</f>
        <v>Russia</v>
      </c>
      <c r="J2671" t="str">
        <f>VLOOKUP(I2671,CountryGeoLoc[],3)</f>
        <v>61.52401</v>
      </c>
      <c r="K2671" t="str">
        <f>VLOOKUP(I2671,CountryGeoLoc[],4)</f>
        <v>105.318756</v>
      </c>
    </row>
    <row r="2672" spans="1:11" x14ac:dyDescent="0.3">
      <c r="A2672" t="s">
        <v>8161</v>
      </c>
      <c r="B2672" t="s">
        <v>8</v>
      </c>
      <c r="C2672" t="s">
        <v>9</v>
      </c>
      <c r="D2672" t="s">
        <v>3313</v>
      </c>
      <c r="E2672" t="s">
        <v>8162</v>
      </c>
      <c r="F2672" t="s">
        <v>8163</v>
      </c>
      <c r="G2672" s="2" t="str">
        <f t="shared" si="41"/>
        <v>1982</v>
      </c>
      <c r="H2672" t="s">
        <v>4676</v>
      </c>
      <c r="I2672" t="str">
        <f>VLOOKUP(RawData!H2672,PadCountry[],2)</f>
        <v>Kazakhstan</v>
      </c>
      <c r="J2672" t="str">
        <f>VLOOKUP(I2672,CountryGeoLoc[],3)</f>
        <v>48.019573</v>
      </c>
      <c r="K2672" t="str">
        <f>VLOOKUP(I2672,CountryGeoLoc[],4)</f>
        <v>66.923684</v>
      </c>
    </row>
    <row r="2673" spans="1:11" x14ac:dyDescent="0.3">
      <c r="A2673" t="s">
        <v>8164</v>
      </c>
      <c r="B2673" t="s">
        <v>18</v>
      </c>
      <c r="C2673" t="s">
        <v>9</v>
      </c>
      <c r="D2673" t="s">
        <v>2391</v>
      </c>
      <c r="E2673" t="s">
        <v>8165</v>
      </c>
      <c r="F2673" t="s">
        <v>8166</v>
      </c>
      <c r="G2673" s="2" t="str">
        <f t="shared" si="41"/>
        <v>1982</v>
      </c>
      <c r="H2673" t="s">
        <v>2394</v>
      </c>
      <c r="I2673" t="str">
        <f>VLOOKUP(RawData!H2673,PadCountry[],2)</f>
        <v>Russia</v>
      </c>
      <c r="J2673" t="str">
        <f>VLOOKUP(I2673,CountryGeoLoc[],3)</f>
        <v>61.52401</v>
      </c>
      <c r="K2673" t="str">
        <f>VLOOKUP(I2673,CountryGeoLoc[],4)</f>
        <v>105.318756</v>
      </c>
    </row>
    <row r="2674" spans="1:11" x14ac:dyDescent="0.3">
      <c r="A2674" t="s">
        <v>8167</v>
      </c>
      <c r="B2674" t="s">
        <v>8</v>
      </c>
      <c r="C2674" t="s">
        <v>9</v>
      </c>
      <c r="D2674" t="s">
        <v>4695</v>
      </c>
      <c r="E2674" t="s">
        <v>8168</v>
      </c>
      <c r="F2674" t="s">
        <v>8169</v>
      </c>
      <c r="G2674" s="2" t="str">
        <f t="shared" si="41"/>
        <v>1982</v>
      </c>
      <c r="H2674" t="s">
        <v>987</v>
      </c>
      <c r="I2674" t="str">
        <f>VLOOKUP(RawData!H2674,PadCountry[],2)</f>
        <v>Kazakhstan</v>
      </c>
      <c r="J2674" t="str">
        <f>VLOOKUP(I2674,CountryGeoLoc[],3)</f>
        <v>48.019573</v>
      </c>
      <c r="K2674" t="str">
        <f>VLOOKUP(I2674,CountryGeoLoc[],4)</f>
        <v>66.923684</v>
      </c>
    </row>
    <row r="2675" spans="1:11" x14ac:dyDescent="0.3">
      <c r="A2675" t="s">
        <v>8170</v>
      </c>
      <c r="B2675" t="s">
        <v>8</v>
      </c>
      <c r="C2675" t="s">
        <v>9</v>
      </c>
      <c r="D2675" t="s">
        <v>4695</v>
      </c>
      <c r="E2675" t="s">
        <v>8171</v>
      </c>
      <c r="F2675" t="s">
        <v>8172</v>
      </c>
      <c r="G2675" s="2" t="str">
        <f t="shared" si="41"/>
        <v>1982</v>
      </c>
      <c r="H2675" t="s">
        <v>3892</v>
      </c>
      <c r="I2675" t="str">
        <f>VLOOKUP(RawData!H2675,PadCountry[],2)</f>
        <v>Russia</v>
      </c>
      <c r="J2675" t="str">
        <f>VLOOKUP(I2675,CountryGeoLoc[],3)</f>
        <v>61.52401</v>
      </c>
      <c r="K2675" t="str">
        <f>VLOOKUP(I2675,CountryGeoLoc[],4)</f>
        <v>105.318756</v>
      </c>
    </row>
    <row r="2676" spans="1:11" x14ac:dyDescent="0.3">
      <c r="A2676" t="s">
        <v>8173</v>
      </c>
      <c r="B2676" t="s">
        <v>8</v>
      </c>
      <c r="C2676" t="s">
        <v>5564</v>
      </c>
      <c r="D2676" t="s">
        <v>5565</v>
      </c>
      <c r="E2676" t="s">
        <v>8174</v>
      </c>
      <c r="F2676" t="s">
        <v>8175</v>
      </c>
      <c r="G2676" s="2" t="str">
        <f t="shared" si="41"/>
        <v>1982</v>
      </c>
      <c r="H2676" t="s">
        <v>5568</v>
      </c>
      <c r="I2676" t="str">
        <f>VLOOKUP(RawData!H2676,PadCountry[],2)</f>
        <v>Japan</v>
      </c>
      <c r="J2676" t="str">
        <f>VLOOKUP(I2676,CountryGeoLoc[],3)</f>
        <v>36.204824</v>
      </c>
      <c r="K2676" t="str">
        <f>VLOOKUP(I2676,CountryGeoLoc[],4)</f>
        <v>138.252924</v>
      </c>
    </row>
    <row r="2677" spans="1:11" x14ac:dyDescent="0.3">
      <c r="A2677" t="s">
        <v>8176</v>
      </c>
      <c r="B2677" t="s">
        <v>8</v>
      </c>
      <c r="C2677" t="s">
        <v>9</v>
      </c>
      <c r="D2677" t="s">
        <v>3313</v>
      </c>
      <c r="E2677" t="s">
        <v>8177</v>
      </c>
      <c r="F2677" t="s">
        <v>8178</v>
      </c>
      <c r="G2677" s="2" t="str">
        <f t="shared" si="41"/>
        <v>1982</v>
      </c>
      <c r="H2677" t="s">
        <v>4676</v>
      </c>
      <c r="I2677" t="str">
        <f>VLOOKUP(RawData!H2677,PadCountry[],2)</f>
        <v>Kazakhstan</v>
      </c>
      <c r="J2677" t="str">
        <f>VLOOKUP(I2677,CountryGeoLoc[],3)</f>
        <v>48.019573</v>
      </c>
      <c r="K2677" t="str">
        <f>VLOOKUP(I2677,CountryGeoLoc[],4)</f>
        <v>66.923684</v>
      </c>
    </row>
    <row r="2678" spans="1:11" x14ac:dyDescent="0.3">
      <c r="A2678" t="s">
        <v>8179</v>
      </c>
      <c r="B2678" t="s">
        <v>8</v>
      </c>
      <c r="C2678" t="s">
        <v>9</v>
      </c>
      <c r="D2678" t="s">
        <v>4695</v>
      </c>
      <c r="E2678" t="s">
        <v>8180</v>
      </c>
      <c r="F2678" t="s">
        <v>8181</v>
      </c>
      <c r="G2678" s="2" t="str">
        <f t="shared" si="41"/>
        <v>1982</v>
      </c>
      <c r="H2678" t="s">
        <v>1882</v>
      </c>
      <c r="I2678" t="str">
        <f>VLOOKUP(RawData!H2678,PadCountry[],2)</f>
        <v>Russia</v>
      </c>
      <c r="J2678" t="str">
        <f>VLOOKUP(I2678,CountryGeoLoc[],3)</f>
        <v>61.52401</v>
      </c>
      <c r="K2678" t="str">
        <f>VLOOKUP(I2678,CountryGeoLoc[],4)</f>
        <v>105.318756</v>
      </c>
    </row>
    <row r="2679" spans="1:11" x14ac:dyDescent="0.3">
      <c r="A2679" t="s">
        <v>8182</v>
      </c>
      <c r="B2679" t="s">
        <v>18</v>
      </c>
      <c r="C2679" t="s">
        <v>7321</v>
      </c>
      <c r="D2679" t="s">
        <v>7189</v>
      </c>
      <c r="E2679" t="s">
        <v>8183</v>
      </c>
      <c r="F2679" t="s">
        <v>8184</v>
      </c>
      <c r="G2679" s="2" t="str">
        <f t="shared" si="41"/>
        <v>1982</v>
      </c>
      <c r="H2679" t="s">
        <v>4173</v>
      </c>
      <c r="I2679" t="str">
        <f>VLOOKUP(RawData!H2679,PadCountry[],2)</f>
        <v>French Guiana</v>
      </c>
      <c r="J2679" t="str">
        <f>VLOOKUP(I2679,CountryGeoLoc[],3)</f>
        <v>3.933889</v>
      </c>
      <c r="K2679" t="str">
        <f>VLOOKUP(I2679,CountryGeoLoc[],4)</f>
        <v>-53.125782</v>
      </c>
    </row>
    <row r="2680" spans="1:11" x14ac:dyDescent="0.3">
      <c r="A2680" t="s">
        <v>8185</v>
      </c>
      <c r="B2680" t="s">
        <v>8</v>
      </c>
      <c r="C2680" t="s">
        <v>8186</v>
      </c>
      <c r="D2680" t="s">
        <v>5243</v>
      </c>
      <c r="E2680" t="s">
        <v>8187</v>
      </c>
      <c r="F2680" t="s">
        <v>8188</v>
      </c>
      <c r="G2680" s="2" t="str">
        <f t="shared" si="41"/>
        <v>1982</v>
      </c>
      <c r="H2680" t="s">
        <v>4822</v>
      </c>
      <c r="I2680" t="str">
        <f>VLOOKUP(RawData!H2680,PadCountry[],2)</f>
        <v>China</v>
      </c>
      <c r="J2680" t="str">
        <f>VLOOKUP(I2680,CountryGeoLoc[],3)</f>
        <v>35.86166</v>
      </c>
      <c r="K2680" t="str">
        <f>VLOOKUP(I2680,CountryGeoLoc[],4)</f>
        <v>104.195397</v>
      </c>
    </row>
    <row r="2681" spans="1:11" x14ac:dyDescent="0.3">
      <c r="A2681" t="s">
        <v>8189</v>
      </c>
      <c r="B2681" t="s">
        <v>8</v>
      </c>
      <c r="C2681" t="s">
        <v>9</v>
      </c>
      <c r="D2681" t="s">
        <v>4695</v>
      </c>
      <c r="E2681" t="s">
        <v>8190</v>
      </c>
      <c r="F2681" t="s">
        <v>8191</v>
      </c>
      <c r="G2681" s="2" t="str">
        <f t="shared" si="41"/>
        <v>1982</v>
      </c>
      <c r="H2681" t="s">
        <v>1882</v>
      </c>
      <c r="I2681" t="str">
        <f>VLOOKUP(RawData!H2681,PadCountry[],2)</f>
        <v>Russia</v>
      </c>
      <c r="J2681" t="str">
        <f>VLOOKUP(I2681,CountryGeoLoc[],3)</f>
        <v>61.52401</v>
      </c>
      <c r="K2681" t="str">
        <f>VLOOKUP(I2681,CountryGeoLoc[],4)</f>
        <v>105.318756</v>
      </c>
    </row>
    <row r="2682" spans="1:11" x14ac:dyDescent="0.3">
      <c r="A2682" t="s">
        <v>8192</v>
      </c>
      <c r="B2682" t="s">
        <v>8</v>
      </c>
      <c r="C2682" t="s">
        <v>9</v>
      </c>
      <c r="D2682" t="s">
        <v>6270</v>
      </c>
      <c r="E2682" t="s">
        <v>8193</v>
      </c>
      <c r="F2682" t="s">
        <v>8194</v>
      </c>
      <c r="G2682" s="2" t="str">
        <f t="shared" si="41"/>
        <v>1982</v>
      </c>
      <c r="H2682" t="s">
        <v>6273</v>
      </c>
      <c r="I2682" t="str">
        <f>VLOOKUP(RawData!H2682,PadCountry[],2)</f>
        <v>Russia</v>
      </c>
      <c r="J2682" t="str">
        <f>VLOOKUP(I2682,CountryGeoLoc[],3)</f>
        <v>61.52401</v>
      </c>
      <c r="K2682" t="str">
        <f>VLOOKUP(I2682,CountryGeoLoc[],4)</f>
        <v>105.318756</v>
      </c>
    </row>
    <row r="2683" spans="1:11" x14ac:dyDescent="0.3">
      <c r="A2683" t="s">
        <v>6034</v>
      </c>
      <c r="B2683" t="s">
        <v>8</v>
      </c>
      <c r="C2683" t="s">
        <v>9</v>
      </c>
      <c r="D2683" t="s">
        <v>5012</v>
      </c>
      <c r="E2683" t="s">
        <v>6035</v>
      </c>
      <c r="F2683" t="s">
        <v>8195</v>
      </c>
      <c r="G2683" s="2" t="str">
        <f t="shared" si="41"/>
        <v>1982</v>
      </c>
      <c r="H2683" t="s">
        <v>6322</v>
      </c>
      <c r="I2683" t="str">
        <f>VLOOKUP(RawData!H2683,PadCountry[],2)</f>
        <v>Kazakhstan</v>
      </c>
      <c r="J2683" t="str">
        <f>VLOOKUP(I2683,CountryGeoLoc[],3)</f>
        <v>48.019573</v>
      </c>
      <c r="K2683" t="str">
        <f>VLOOKUP(I2683,CountryGeoLoc[],4)</f>
        <v>66.923684</v>
      </c>
    </row>
    <row r="2684" spans="1:11" x14ac:dyDescent="0.3">
      <c r="A2684" t="s">
        <v>8196</v>
      </c>
      <c r="B2684" t="s">
        <v>8</v>
      </c>
      <c r="C2684" t="s">
        <v>9</v>
      </c>
      <c r="D2684" t="s">
        <v>4695</v>
      </c>
      <c r="E2684" t="s">
        <v>357</v>
      </c>
      <c r="F2684" t="s">
        <v>8197</v>
      </c>
      <c r="G2684" s="2" t="str">
        <f t="shared" si="41"/>
        <v>1982</v>
      </c>
      <c r="H2684" t="s">
        <v>13</v>
      </c>
      <c r="I2684" t="str">
        <f>VLOOKUP(RawData!H2684,PadCountry[],2)</f>
        <v>Kazakhstan</v>
      </c>
      <c r="J2684" t="str">
        <f>VLOOKUP(I2684,CountryGeoLoc[],3)</f>
        <v>48.019573</v>
      </c>
      <c r="K2684" t="str">
        <f>VLOOKUP(I2684,CountryGeoLoc[],4)</f>
        <v>66.923684</v>
      </c>
    </row>
    <row r="2685" spans="1:11" x14ac:dyDescent="0.3">
      <c r="A2685" t="s">
        <v>8198</v>
      </c>
      <c r="B2685" t="s">
        <v>8</v>
      </c>
      <c r="C2685" t="s">
        <v>9</v>
      </c>
      <c r="D2685" t="s">
        <v>1670</v>
      </c>
      <c r="E2685" t="s">
        <v>8199</v>
      </c>
      <c r="F2685" t="s">
        <v>8200</v>
      </c>
      <c r="G2685" s="2" t="str">
        <f t="shared" si="41"/>
        <v>1982</v>
      </c>
      <c r="H2685" t="s">
        <v>7572</v>
      </c>
      <c r="I2685" t="str">
        <f>VLOOKUP(RawData!H2685,PadCountry[],2)</f>
        <v>Russia</v>
      </c>
      <c r="J2685" t="str">
        <f>VLOOKUP(I2685,CountryGeoLoc[],3)</f>
        <v>61.52401</v>
      </c>
      <c r="K2685" t="str">
        <f>VLOOKUP(I2685,CountryGeoLoc[],4)</f>
        <v>105.318756</v>
      </c>
    </row>
    <row r="2686" spans="1:11" x14ac:dyDescent="0.3">
      <c r="A2686" t="s">
        <v>8201</v>
      </c>
      <c r="B2686" t="s">
        <v>8</v>
      </c>
      <c r="C2686" t="s">
        <v>9</v>
      </c>
      <c r="D2686" t="s">
        <v>6270</v>
      </c>
      <c r="E2686" t="s">
        <v>8202</v>
      </c>
      <c r="F2686" t="s">
        <v>8203</v>
      </c>
      <c r="G2686" s="2" t="str">
        <f t="shared" si="41"/>
        <v>1982</v>
      </c>
      <c r="H2686" t="s">
        <v>7213</v>
      </c>
      <c r="I2686" t="str">
        <f>VLOOKUP(RawData!H2686,PadCountry[],2)</f>
        <v>Russia</v>
      </c>
      <c r="J2686" t="str">
        <f>VLOOKUP(I2686,CountryGeoLoc[],3)</f>
        <v>61.52401</v>
      </c>
      <c r="K2686" t="str">
        <f>VLOOKUP(I2686,CountryGeoLoc[],4)</f>
        <v>105.318756</v>
      </c>
    </row>
    <row r="2687" spans="1:11" x14ac:dyDescent="0.3">
      <c r="A2687" t="s">
        <v>8204</v>
      </c>
      <c r="B2687" t="s">
        <v>8</v>
      </c>
      <c r="C2687" t="s">
        <v>117</v>
      </c>
      <c r="D2687" t="s">
        <v>4658</v>
      </c>
      <c r="E2687" t="s">
        <v>8205</v>
      </c>
      <c r="F2687" t="s">
        <v>8206</v>
      </c>
      <c r="G2687" s="2" t="str">
        <f t="shared" si="41"/>
        <v>1982</v>
      </c>
      <c r="H2687" t="s">
        <v>1623</v>
      </c>
      <c r="I2687" t="str">
        <f>VLOOKUP(RawData!H2687,PadCountry[],2)</f>
        <v>United States</v>
      </c>
      <c r="J2687" t="str">
        <f>VLOOKUP(I2687,CountryGeoLoc[],3)</f>
        <v>37.09024</v>
      </c>
      <c r="K2687" t="str">
        <f>VLOOKUP(I2687,CountryGeoLoc[],4)</f>
        <v>-95.712891</v>
      </c>
    </row>
    <row r="2688" spans="1:11" x14ac:dyDescent="0.3">
      <c r="A2688" t="s">
        <v>8207</v>
      </c>
      <c r="B2688" t="s">
        <v>8</v>
      </c>
      <c r="C2688" t="s">
        <v>9</v>
      </c>
      <c r="D2688" t="s">
        <v>4695</v>
      </c>
      <c r="E2688" t="s">
        <v>8208</v>
      </c>
      <c r="F2688" t="s">
        <v>8209</v>
      </c>
      <c r="G2688" s="2" t="str">
        <f t="shared" si="41"/>
        <v>1982</v>
      </c>
      <c r="H2688" t="s">
        <v>7572</v>
      </c>
      <c r="I2688" t="str">
        <f>VLOOKUP(RawData!H2688,PadCountry[],2)</f>
        <v>Russia</v>
      </c>
      <c r="J2688" t="str">
        <f>VLOOKUP(I2688,CountryGeoLoc[],3)</f>
        <v>61.52401</v>
      </c>
      <c r="K2688" t="str">
        <f>VLOOKUP(I2688,CountryGeoLoc[],4)</f>
        <v>105.318756</v>
      </c>
    </row>
    <row r="2689" spans="1:11" x14ac:dyDescent="0.3">
      <c r="A2689" t="s">
        <v>8210</v>
      </c>
      <c r="B2689" t="s">
        <v>8</v>
      </c>
      <c r="C2689" t="s">
        <v>9</v>
      </c>
      <c r="D2689" t="s">
        <v>3313</v>
      </c>
      <c r="E2689" t="s">
        <v>8211</v>
      </c>
      <c r="F2689" t="s">
        <v>8212</v>
      </c>
      <c r="G2689" s="2" t="str">
        <f t="shared" si="41"/>
        <v>1982</v>
      </c>
      <c r="H2689" t="s">
        <v>4676</v>
      </c>
      <c r="I2689" t="str">
        <f>VLOOKUP(RawData!H2689,PadCountry[],2)</f>
        <v>Kazakhstan</v>
      </c>
      <c r="J2689" t="str">
        <f>VLOOKUP(I2689,CountryGeoLoc[],3)</f>
        <v>48.019573</v>
      </c>
      <c r="K2689" t="str">
        <f>VLOOKUP(I2689,CountryGeoLoc[],4)</f>
        <v>66.923684</v>
      </c>
    </row>
    <row r="2690" spans="1:11" x14ac:dyDescent="0.3">
      <c r="A2690" t="s">
        <v>8213</v>
      </c>
      <c r="B2690" t="s">
        <v>8</v>
      </c>
      <c r="C2690" t="s">
        <v>9</v>
      </c>
      <c r="D2690" t="s">
        <v>2305</v>
      </c>
      <c r="E2690" t="s">
        <v>8214</v>
      </c>
      <c r="F2690" t="s">
        <v>8215</v>
      </c>
      <c r="G2690" s="2" t="str">
        <f t="shared" si="41"/>
        <v>1982</v>
      </c>
      <c r="H2690" t="s">
        <v>7249</v>
      </c>
      <c r="I2690" t="str">
        <f>VLOOKUP(RawData!H2690,PadCountry[],2)</f>
        <v>Kazakhstan</v>
      </c>
      <c r="J2690" t="str">
        <f>VLOOKUP(I2690,CountryGeoLoc[],3)</f>
        <v>48.019573</v>
      </c>
      <c r="K2690" t="str">
        <f>VLOOKUP(I2690,CountryGeoLoc[],4)</f>
        <v>66.923684</v>
      </c>
    </row>
    <row r="2691" spans="1:11" x14ac:dyDescent="0.3">
      <c r="A2691" t="s">
        <v>8216</v>
      </c>
      <c r="B2691" t="s">
        <v>8</v>
      </c>
      <c r="C2691" t="s">
        <v>9</v>
      </c>
      <c r="D2691" t="s">
        <v>4695</v>
      </c>
      <c r="E2691" t="s">
        <v>8217</v>
      </c>
      <c r="F2691" t="s">
        <v>8218</v>
      </c>
      <c r="G2691" s="2" t="str">
        <f t="shared" ref="G2691:G2754" si="42">MID(F2691,7,4)</f>
        <v>1982</v>
      </c>
      <c r="H2691" t="s">
        <v>987</v>
      </c>
      <c r="I2691" t="str">
        <f>VLOOKUP(RawData!H2691,PadCountry[],2)</f>
        <v>Kazakhstan</v>
      </c>
      <c r="J2691" t="str">
        <f>VLOOKUP(I2691,CountryGeoLoc[],3)</f>
        <v>48.019573</v>
      </c>
      <c r="K2691" t="str">
        <f>VLOOKUP(I2691,CountryGeoLoc[],4)</f>
        <v>66.923684</v>
      </c>
    </row>
    <row r="2692" spans="1:11" x14ac:dyDescent="0.3">
      <c r="A2692" t="s">
        <v>8219</v>
      </c>
      <c r="B2692" t="s">
        <v>8</v>
      </c>
      <c r="C2692" t="s">
        <v>9</v>
      </c>
      <c r="D2692" t="s">
        <v>2391</v>
      </c>
      <c r="E2692" t="s">
        <v>8220</v>
      </c>
      <c r="F2692" t="s">
        <v>8221</v>
      </c>
      <c r="G2692" s="2" t="str">
        <f t="shared" si="42"/>
        <v>1982</v>
      </c>
      <c r="H2692" t="s">
        <v>3399</v>
      </c>
      <c r="I2692" t="str">
        <f>VLOOKUP(RawData!H2692,PadCountry[],2)</f>
        <v>Russia</v>
      </c>
      <c r="J2692" t="str">
        <f>VLOOKUP(I2692,CountryGeoLoc[],3)</f>
        <v>61.52401</v>
      </c>
      <c r="K2692" t="str">
        <f>VLOOKUP(I2692,CountryGeoLoc[],4)</f>
        <v>105.318756</v>
      </c>
    </row>
    <row r="2693" spans="1:11" x14ac:dyDescent="0.3">
      <c r="A2693" t="s">
        <v>8222</v>
      </c>
      <c r="B2693" t="s">
        <v>8</v>
      </c>
      <c r="C2693" t="s">
        <v>9</v>
      </c>
      <c r="D2693" t="s">
        <v>5012</v>
      </c>
      <c r="E2693" t="s">
        <v>8223</v>
      </c>
      <c r="F2693" t="s">
        <v>8224</v>
      </c>
      <c r="G2693" s="2" t="str">
        <f t="shared" si="42"/>
        <v>1982</v>
      </c>
      <c r="H2693" t="s">
        <v>6322</v>
      </c>
      <c r="I2693" t="str">
        <f>VLOOKUP(RawData!H2693,PadCountry[],2)</f>
        <v>Kazakhstan</v>
      </c>
      <c r="J2693" t="str">
        <f>VLOOKUP(I2693,CountryGeoLoc[],3)</f>
        <v>48.019573</v>
      </c>
      <c r="K2693" t="str">
        <f>VLOOKUP(I2693,CountryGeoLoc[],4)</f>
        <v>66.923684</v>
      </c>
    </row>
    <row r="2694" spans="1:11" x14ac:dyDescent="0.3">
      <c r="A2694" t="s">
        <v>8225</v>
      </c>
      <c r="B2694" t="s">
        <v>8</v>
      </c>
      <c r="C2694" t="s">
        <v>9</v>
      </c>
      <c r="D2694" t="s">
        <v>2391</v>
      </c>
      <c r="E2694" t="s">
        <v>8226</v>
      </c>
      <c r="F2694" t="s">
        <v>8227</v>
      </c>
      <c r="G2694" s="2" t="str">
        <f t="shared" si="42"/>
        <v>1982</v>
      </c>
      <c r="H2694" t="s">
        <v>4617</v>
      </c>
      <c r="I2694" t="str">
        <f>VLOOKUP(RawData!H2694,PadCountry[],2)</f>
        <v>Russia</v>
      </c>
      <c r="J2694" t="str">
        <f>VLOOKUP(I2694,CountryGeoLoc[],3)</f>
        <v>61.52401</v>
      </c>
      <c r="K2694" t="str">
        <f>VLOOKUP(I2694,CountryGeoLoc[],4)</f>
        <v>105.318756</v>
      </c>
    </row>
    <row r="2695" spans="1:11" x14ac:dyDescent="0.3">
      <c r="A2695" t="s">
        <v>8228</v>
      </c>
      <c r="B2695" t="s">
        <v>8</v>
      </c>
      <c r="C2695" t="s">
        <v>117</v>
      </c>
      <c r="D2695" t="s">
        <v>8229</v>
      </c>
      <c r="E2695" t="s">
        <v>8230</v>
      </c>
      <c r="F2695" t="s">
        <v>8231</v>
      </c>
      <c r="G2695" s="2" t="str">
        <f t="shared" si="42"/>
        <v>1982</v>
      </c>
      <c r="H2695" t="s">
        <v>229</v>
      </c>
      <c r="I2695" t="str">
        <f>VLOOKUP(RawData!H2695,PadCountry[],2)</f>
        <v>United States</v>
      </c>
      <c r="J2695" t="str">
        <f>VLOOKUP(I2695,CountryGeoLoc[],3)</f>
        <v>37.09024</v>
      </c>
      <c r="K2695" t="str">
        <f>VLOOKUP(I2695,CountryGeoLoc[],4)</f>
        <v>-95.712891</v>
      </c>
    </row>
    <row r="2696" spans="1:11" x14ac:dyDescent="0.3">
      <c r="A2696" t="s">
        <v>8232</v>
      </c>
      <c r="B2696" t="s">
        <v>8</v>
      </c>
      <c r="C2696" t="s">
        <v>117</v>
      </c>
      <c r="D2696" t="s">
        <v>8233</v>
      </c>
      <c r="E2696" t="s">
        <v>8234</v>
      </c>
      <c r="F2696" t="s">
        <v>8235</v>
      </c>
      <c r="G2696" s="2" t="str">
        <f t="shared" si="42"/>
        <v>1982</v>
      </c>
      <c r="H2696" t="s">
        <v>1555</v>
      </c>
      <c r="I2696" t="str">
        <f>VLOOKUP(RawData!H2696,PadCountry[],2)</f>
        <v>United States</v>
      </c>
      <c r="J2696" t="str">
        <f>VLOOKUP(I2696,CountryGeoLoc[],3)</f>
        <v>37.09024</v>
      </c>
      <c r="K2696" t="str">
        <f>VLOOKUP(I2696,CountryGeoLoc[],4)</f>
        <v>-95.712891</v>
      </c>
    </row>
    <row r="2697" spans="1:11" x14ac:dyDescent="0.3">
      <c r="A2697" t="s">
        <v>8236</v>
      </c>
      <c r="B2697" t="s">
        <v>8</v>
      </c>
      <c r="C2697" t="s">
        <v>9</v>
      </c>
      <c r="D2697" t="s">
        <v>4695</v>
      </c>
      <c r="E2697" t="s">
        <v>357</v>
      </c>
      <c r="F2697" t="s">
        <v>8237</v>
      </c>
      <c r="G2697" s="2" t="str">
        <f t="shared" si="42"/>
        <v>1982</v>
      </c>
      <c r="H2697" t="s">
        <v>13</v>
      </c>
      <c r="I2697" t="str">
        <f>VLOOKUP(RawData!H2697,PadCountry[],2)</f>
        <v>Kazakhstan</v>
      </c>
      <c r="J2697" t="str">
        <f>VLOOKUP(I2697,CountryGeoLoc[],3)</f>
        <v>48.019573</v>
      </c>
      <c r="K2697" t="str">
        <f>VLOOKUP(I2697,CountryGeoLoc[],4)</f>
        <v>66.923684</v>
      </c>
    </row>
    <row r="2698" spans="1:11" x14ac:dyDescent="0.3">
      <c r="A2698" t="s">
        <v>8238</v>
      </c>
      <c r="B2698" t="s">
        <v>8</v>
      </c>
      <c r="C2698" t="s">
        <v>9</v>
      </c>
      <c r="D2698" t="s">
        <v>4695</v>
      </c>
      <c r="E2698" t="s">
        <v>8239</v>
      </c>
      <c r="F2698" t="s">
        <v>8240</v>
      </c>
      <c r="G2698" s="2" t="str">
        <f t="shared" si="42"/>
        <v>1982</v>
      </c>
      <c r="H2698" t="s">
        <v>987</v>
      </c>
      <c r="I2698" t="str">
        <f>VLOOKUP(RawData!H2698,PadCountry[],2)</f>
        <v>Kazakhstan</v>
      </c>
      <c r="J2698" t="str">
        <f>VLOOKUP(I2698,CountryGeoLoc[],3)</f>
        <v>48.019573</v>
      </c>
      <c r="K2698" t="str">
        <f>VLOOKUP(I2698,CountryGeoLoc[],4)</f>
        <v>66.923684</v>
      </c>
    </row>
    <row r="2699" spans="1:11" x14ac:dyDescent="0.3">
      <c r="A2699" t="s">
        <v>8241</v>
      </c>
      <c r="B2699" t="s">
        <v>8</v>
      </c>
      <c r="C2699" t="s">
        <v>9</v>
      </c>
      <c r="D2699" t="s">
        <v>2391</v>
      </c>
      <c r="E2699" t="s">
        <v>8242</v>
      </c>
      <c r="F2699" t="s">
        <v>8243</v>
      </c>
      <c r="G2699" s="2" t="str">
        <f t="shared" si="42"/>
        <v>1982</v>
      </c>
      <c r="H2699" t="s">
        <v>3399</v>
      </c>
      <c r="I2699" t="str">
        <f>VLOOKUP(RawData!H2699,PadCountry[],2)</f>
        <v>Russia</v>
      </c>
      <c r="J2699" t="str">
        <f>VLOOKUP(I2699,CountryGeoLoc[],3)</f>
        <v>61.52401</v>
      </c>
      <c r="K2699" t="str">
        <f>VLOOKUP(I2699,CountryGeoLoc[],4)</f>
        <v>105.318756</v>
      </c>
    </row>
    <row r="2700" spans="1:11" x14ac:dyDescent="0.3">
      <c r="A2700" t="s">
        <v>8244</v>
      </c>
      <c r="B2700" t="s">
        <v>8</v>
      </c>
      <c r="C2700" t="s">
        <v>7860</v>
      </c>
      <c r="D2700" t="s">
        <v>7629</v>
      </c>
      <c r="E2700" t="s">
        <v>8245</v>
      </c>
      <c r="F2700" t="s">
        <v>8246</v>
      </c>
      <c r="G2700" s="2" t="str">
        <f t="shared" si="42"/>
        <v>1982</v>
      </c>
      <c r="H2700" t="s">
        <v>2629</v>
      </c>
      <c r="I2700" t="str">
        <f>VLOOKUP(RawData!H2700,PadCountry[],2)</f>
        <v>United States</v>
      </c>
      <c r="J2700" t="str">
        <f>VLOOKUP(I2700,CountryGeoLoc[],3)</f>
        <v>37.09024</v>
      </c>
      <c r="K2700" t="str">
        <f>VLOOKUP(I2700,CountryGeoLoc[],4)</f>
        <v>-95.712891</v>
      </c>
    </row>
    <row r="2701" spans="1:11" x14ac:dyDescent="0.3">
      <c r="A2701" t="s">
        <v>8247</v>
      </c>
      <c r="B2701" t="s">
        <v>8</v>
      </c>
      <c r="C2701" t="s">
        <v>117</v>
      </c>
      <c r="D2701" t="s">
        <v>4028</v>
      </c>
      <c r="E2701" t="s">
        <v>8248</v>
      </c>
      <c r="F2701" t="s">
        <v>8249</v>
      </c>
      <c r="G2701" s="2" t="str">
        <f t="shared" si="42"/>
        <v>1982</v>
      </c>
      <c r="H2701" t="s">
        <v>1213</v>
      </c>
      <c r="I2701" t="str">
        <f>VLOOKUP(RawData!H2701,PadCountry[],2)</f>
        <v>United States</v>
      </c>
      <c r="J2701" t="str">
        <f>VLOOKUP(I2701,CountryGeoLoc[],3)</f>
        <v>37.09024</v>
      </c>
      <c r="K2701" t="str">
        <f>VLOOKUP(I2701,CountryGeoLoc[],4)</f>
        <v>-95.712891</v>
      </c>
    </row>
    <row r="2702" spans="1:11" x14ac:dyDescent="0.3">
      <c r="A2702" t="s">
        <v>8250</v>
      </c>
      <c r="B2702" t="s">
        <v>8</v>
      </c>
      <c r="C2702" t="s">
        <v>9</v>
      </c>
      <c r="D2702" t="s">
        <v>4695</v>
      </c>
      <c r="E2702" t="s">
        <v>8251</v>
      </c>
      <c r="F2702" t="s">
        <v>8252</v>
      </c>
      <c r="G2702" s="2" t="str">
        <f t="shared" si="42"/>
        <v>1982</v>
      </c>
      <c r="H2702" t="s">
        <v>987</v>
      </c>
      <c r="I2702" t="str">
        <f>VLOOKUP(RawData!H2702,PadCountry[],2)</f>
        <v>Kazakhstan</v>
      </c>
      <c r="J2702" t="str">
        <f>VLOOKUP(I2702,CountryGeoLoc[],3)</f>
        <v>48.019573</v>
      </c>
      <c r="K2702" t="str">
        <f>VLOOKUP(I2702,CountryGeoLoc[],4)</f>
        <v>66.923684</v>
      </c>
    </row>
    <row r="2703" spans="1:11" x14ac:dyDescent="0.3">
      <c r="A2703" t="s">
        <v>8253</v>
      </c>
      <c r="B2703" t="s">
        <v>18</v>
      </c>
      <c r="C2703" t="s">
        <v>9</v>
      </c>
      <c r="D2703" t="s">
        <v>2391</v>
      </c>
      <c r="E2703" t="s">
        <v>8254</v>
      </c>
      <c r="F2703" t="s">
        <v>8255</v>
      </c>
      <c r="G2703" s="2" t="str">
        <f t="shared" si="42"/>
        <v>1982</v>
      </c>
      <c r="H2703" t="s">
        <v>3399</v>
      </c>
      <c r="I2703" t="str">
        <f>VLOOKUP(RawData!H2703,PadCountry[],2)</f>
        <v>Russia</v>
      </c>
      <c r="J2703" t="str">
        <f>VLOOKUP(I2703,CountryGeoLoc[],3)</f>
        <v>61.52401</v>
      </c>
      <c r="K2703" t="str">
        <f>VLOOKUP(I2703,CountryGeoLoc[],4)</f>
        <v>105.318756</v>
      </c>
    </row>
    <row r="2704" spans="1:11" x14ac:dyDescent="0.3">
      <c r="A2704" t="s">
        <v>8256</v>
      </c>
      <c r="B2704" t="s">
        <v>8</v>
      </c>
      <c r="C2704" t="s">
        <v>9</v>
      </c>
      <c r="D2704" t="s">
        <v>5012</v>
      </c>
      <c r="E2704" t="s">
        <v>8257</v>
      </c>
      <c r="F2704" t="s">
        <v>8258</v>
      </c>
      <c r="G2704" s="2" t="str">
        <f t="shared" si="42"/>
        <v>1982</v>
      </c>
      <c r="H2704" t="s">
        <v>7249</v>
      </c>
      <c r="I2704" t="str">
        <f>VLOOKUP(RawData!H2704,PadCountry[],2)</f>
        <v>Kazakhstan</v>
      </c>
      <c r="J2704" t="str">
        <f>VLOOKUP(I2704,CountryGeoLoc[],3)</f>
        <v>48.019573</v>
      </c>
      <c r="K2704" t="str">
        <f>VLOOKUP(I2704,CountryGeoLoc[],4)</f>
        <v>66.923684</v>
      </c>
    </row>
    <row r="2705" spans="1:11" x14ac:dyDescent="0.3">
      <c r="A2705" t="s">
        <v>8259</v>
      </c>
      <c r="B2705" t="s">
        <v>8</v>
      </c>
      <c r="C2705" t="s">
        <v>9</v>
      </c>
      <c r="D2705" t="s">
        <v>4695</v>
      </c>
      <c r="E2705" t="s">
        <v>8260</v>
      </c>
      <c r="F2705" t="s">
        <v>8261</v>
      </c>
      <c r="G2705" s="2" t="str">
        <f t="shared" si="42"/>
        <v>1982</v>
      </c>
      <c r="H2705" t="s">
        <v>3892</v>
      </c>
      <c r="I2705" t="str">
        <f>VLOOKUP(RawData!H2705,PadCountry[],2)</f>
        <v>Russia</v>
      </c>
      <c r="J2705" t="str">
        <f>VLOOKUP(I2705,CountryGeoLoc[],3)</f>
        <v>61.52401</v>
      </c>
      <c r="K2705" t="str">
        <f>VLOOKUP(I2705,CountryGeoLoc[],4)</f>
        <v>105.318756</v>
      </c>
    </row>
    <row r="2706" spans="1:11" x14ac:dyDescent="0.3">
      <c r="A2706" t="s">
        <v>8262</v>
      </c>
      <c r="B2706" t="s">
        <v>18</v>
      </c>
      <c r="C2706" t="s">
        <v>9</v>
      </c>
      <c r="D2706" t="s">
        <v>1670</v>
      </c>
      <c r="E2706" t="s">
        <v>8263</v>
      </c>
      <c r="F2706" t="s">
        <v>8264</v>
      </c>
      <c r="G2706" s="2" t="str">
        <f t="shared" si="42"/>
        <v>1982</v>
      </c>
      <c r="H2706" t="s">
        <v>13</v>
      </c>
      <c r="I2706" t="str">
        <f>VLOOKUP(RawData!H2706,PadCountry[],2)</f>
        <v>Kazakhstan</v>
      </c>
      <c r="J2706" t="str">
        <f>VLOOKUP(I2706,CountryGeoLoc[],3)</f>
        <v>48.019573</v>
      </c>
      <c r="K2706" t="str">
        <f>VLOOKUP(I2706,CountryGeoLoc[],4)</f>
        <v>66.923684</v>
      </c>
    </row>
    <row r="2707" spans="1:11" x14ac:dyDescent="0.3">
      <c r="A2707" t="s">
        <v>8265</v>
      </c>
      <c r="B2707" t="s">
        <v>8</v>
      </c>
      <c r="C2707" t="s">
        <v>9</v>
      </c>
      <c r="D2707" t="s">
        <v>1243</v>
      </c>
      <c r="E2707" t="s">
        <v>8266</v>
      </c>
      <c r="F2707" t="s">
        <v>8267</v>
      </c>
      <c r="G2707" s="2" t="str">
        <f t="shared" si="42"/>
        <v>1982</v>
      </c>
      <c r="H2707" t="s">
        <v>3892</v>
      </c>
      <c r="I2707" t="str">
        <f>VLOOKUP(RawData!H2707,PadCountry[],2)</f>
        <v>Russia</v>
      </c>
      <c r="J2707" t="str">
        <f>VLOOKUP(I2707,CountryGeoLoc[],3)</f>
        <v>61.52401</v>
      </c>
      <c r="K2707" t="str">
        <f>VLOOKUP(I2707,CountryGeoLoc[],4)</f>
        <v>105.318756</v>
      </c>
    </row>
    <row r="2708" spans="1:11" x14ac:dyDescent="0.3">
      <c r="A2708" t="s">
        <v>8268</v>
      </c>
      <c r="B2708" t="s">
        <v>8</v>
      </c>
      <c r="C2708" t="s">
        <v>9</v>
      </c>
      <c r="D2708" t="s">
        <v>4695</v>
      </c>
      <c r="E2708" t="s">
        <v>8269</v>
      </c>
      <c r="F2708" t="s">
        <v>8270</v>
      </c>
      <c r="G2708" s="2" t="str">
        <f t="shared" si="42"/>
        <v>1982</v>
      </c>
      <c r="H2708" t="s">
        <v>987</v>
      </c>
      <c r="I2708" t="str">
        <f>VLOOKUP(RawData!H2708,PadCountry[],2)</f>
        <v>Kazakhstan</v>
      </c>
      <c r="J2708" t="str">
        <f>VLOOKUP(I2708,CountryGeoLoc[],3)</f>
        <v>48.019573</v>
      </c>
      <c r="K2708" t="str">
        <f>VLOOKUP(I2708,CountryGeoLoc[],4)</f>
        <v>66.923684</v>
      </c>
    </row>
    <row r="2709" spans="1:11" x14ac:dyDescent="0.3">
      <c r="A2709" t="s">
        <v>8271</v>
      </c>
      <c r="B2709" t="s">
        <v>8</v>
      </c>
      <c r="C2709" t="s">
        <v>117</v>
      </c>
      <c r="D2709" t="s">
        <v>8272</v>
      </c>
      <c r="E2709" t="s">
        <v>8273</v>
      </c>
      <c r="F2709" t="s">
        <v>8274</v>
      </c>
      <c r="G2709" s="2" t="str">
        <f t="shared" si="42"/>
        <v>1982</v>
      </c>
      <c r="H2709" t="s">
        <v>303</v>
      </c>
      <c r="I2709" t="str">
        <f>VLOOKUP(RawData!H2709,PadCountry[],2)</f>
        <v>United States</v>
      </c>
      <c r="J2709" t="str">
        <f>VLOOKUP(I2709,CountryGeoLoc[],3)</f>
        <v>37.09024</v>
      </c>
      <c r="K2709" t="str">
        <f>VLOOKUP(I2709,CountryGeoLoc[],4)</f>
        <v>-95.712891</v>
      </c>
    </row>
    <row r="2710" spans="1:11" x14ac:dyDescent="0.3">
      <c r="A2710" t="s">
        <v>8275</v>
      </c>
      <c r="B2710" t="s">
        <v>8</v>
      </c>
      <c r="C2710" t="s">
        <v>9</v>
      </c>
      <c r="D2710" t="s">
        <v>8276</v>
      </c>
      <c r="E2710" t="s">
        <v>8277</v>
      </c>
      <c r="F2710" t="s">
        <v>8278</v>
      </c>
      <c r="G2710" s="2" t="str">
        <f t="shared" si="42"/>
        <v>1982</v>
      </c>
      <c r="H2710" t="s">
        <v>13</v>
      </c>
      <c r="I2710" t="str">
        <f>VLOOKUP(RawData!H2710,PadCountry[],2)</f>
        <v>Kazakhstan</v>
      </c>
      <c r="J2710" t="str">
        <f>VLOOKUP(I2710,CountryGeoLoc[],3)</f>
        <v>48.019573</v>
      </c>
      <c r="K2710" t="str">
        <f>VLOOKUP(I2710,CountryGeoLoc[],4)</f>
        <v>66.923684</v>
      </c>
    </row>
    <row r="2711" spans="1:11" x14ac:dyDescent="0.3">
      <c r="A2711" t="s">
        <v>8279</v>
      </c>
      <c r="B2711" t="s">
        <v>18</v>
      </c>
      <c r="C2711" t="s">
        <v>9</v>
      </c>
      <c r="D2711" t="s">
        <v>5012</v>
      </c>
      <c r="E2711" t="s">
        <v>8280</v>
      </c>
      <c r="F2711" t="s">
        <v>8281</v>
      </c>
      <c r="G2711" s="2" t="str">
        <f t="shared" si="42"/>
        <v>1982</v>
      </c>
      <c r="H2711" t="s">
        <v>7249</v>
      </c>
      <c r="I2711" t="str">
        <f>VLOOKUP(RawData!H2711,PadCountry[],2)</f>
        <v>Kazakhstan</v>
      </c>
      <c r="J2711" t="str">
        <f>VLOOKUP(I2711,CountryGeoLoc[],3)</f>
        <v>48.019573</v>
      </c>
      <c r="K2711" t="str">
        <f>VLOOKUP(I2711,CountryGeoLoc[],4)</f>
        <v>66.923684</v>
      </c>
    </row>
    <row r="2712" spans="1:11" x14ac:dyDescent="0.3">
      <c r="A2712" t="s">
        <v>8282</v>
      </c>
      <c r="B2712" t="s">
        <v>8</v>
      </c>
      <c r="C2712" t="s">
        <v>9</v>
      </c>
      <c r="D2712" t="s">
        <v>4695</v>
      </c>
      <c r="E2712" t="s">
        <v>8283</v>
      </c>
      <c r="F2712" t="s">
        <v>8284</v>
      </c>
      <c r="G2712" s="2" t="str">
        <f t="shared" si="42"/>
        <v>1982</v>
      </c>
      <c r="H2712" t="s">
        <v>987</v>
      </c>
      <c r="I2712" t="str">
        <f>VLOOKUP(RawData!H2712,PadCountry[],2)</f>
        <v>Kazakhstan</v>
      </c>
      <c r="J2712" t="str">
        <f>VLOOKUP(I2712,CountryGeoLoc[],3)</f>
        <v>48.019573</v>
      </c>
      <c r="K2712" t="str">
        <f>VLOOKUP(I2712,CountryGeoLoc[],4)</f>
        <v>66.923684</v>
      </c>
    </row>
    <row r="2713" spans="1:11" x14ac:dyDescent="0.3">
      <c r="A2713" t="s">
        <v>8285</v>
      </c>
      <c r="B2713" t="s">
        <v>8</v>
      </c>
      <c r="C2713" t="s">
        <v>9</v>
      </c>
      <c r="D2713" t="s">
        <v>2391</v>
      </c>
      <c r="E2713" t="s">
        <v>8286</v>
      </c>
      <c r="F2713" t="s">
        <v>8287</v>
      </c>
      <c r="G2713" s="2" t="str">
        <f t="shared" si="42"/>
        <v>1982</v>
      </c>
      <c r="H2713" t="s">
        <v>3399</v>
      </c>
      <c r="I2713" t="str">
        <f>VLOOKUP(RawData!H2713,PadCountry[],2)</f>
        <v>Russia</v>
      </c>
      <c r="J2713" t="str">
        <f>VLOOKUP(I2713,CountryGeoLoc[],3)</f>
        <v>61.52401</v>
      </c>
      <c r="K2713" t="str">
        <f>VLOOKUP(I2713,CountryGeoLoc[],4)</f>
        <v>105.318756</v>
      </c>
    </row>
    <row r="2714" spans="1:11" x14ac:dyDescent="0.3">
      <c r="A2714" t="s">
        <v>8288</v>
      </c>
      <c r="B2714" t="s">
        <v>8</v>
      </c>
      <c r="C2714" t="s">
        <v>9</v>
      </c>
      <c r="D2714" t="s">
        <v>2391</v>
      </c>
      <c r="E2714" t="s">
        <v>8289</v>
      </c>
      <c r="F2714" t="s">
        <v>8290</v>
      </c>
      <c r="G2714" s="2" t="str">
        <f t="shared" si="42"/>
        <v>1983</v>
      </c>
      <c r="H2714" t="s">
        <v>2394</v>
      </c>
      <c r="I2714" t="str">
        <f>VLOOKUP(RawData!H2714,PadCountry[],2)</f>
        <v>Russia</v>
      </c>
      <c r="J2714" t="str">
        <f>VLOOKUP(I2714,CountryGeoLoc[],3)</f>
        <v>61.52401</v>
      </c>
      <c r="K2714" t="str">
        <f>VLOOKUP(I2714,CountryGeoLoc[],4)</f>
        <v>105.318756</v>
      </c>
    </row>
    <row r="2715" spans="1:11" x14ac:dyDescent="0.3">
      <c r="A2715" t="s">
        <v>8291</v>
      </c>
      <c r="B2715" t="s">
        <v>8</v>
      </c>
      <c r="C2715" t="s">
        <v>9</v>
      </c>
      <c r="D2715" t="s">
        <v>2391</v>
      </c>
      <c r="E2715" t="s">
        <v>8292</v>
      </c>
      <c r="F2715" t="s">
        <v>8293</v>
      </c>
      <c r="G2715" s="2" t="str">
        <f t="shared" si="42"/>
        <v>1983</v>
      </c>
      <c r="H2715" t="s">
        <v>3399</v>
      </c>
      <c r="I2715" t="str">
        <f>VLOOKUP(RawData!H2715,PadCountry[],2)</f>
        <v>Russia</v>
      </c>
      <c r="J2715" t="str">
        <f>VLOOKUP(I2715,CountryGeoLoc[],3)</f>
        <v>61.52401</v>
      </c>
      <c r="K2715" t="str">
        <f>VLOOKUP(I2715,CountryGeoLoc[],4)</f>
        <v>105.318756</v>
      </c>
    </row>
    <row r="2716" spans="1:11" x14ac:dyDescent="0.3">
      <c r="A2716" t="s">
        <v>8294</v>
      </c>
      <c r="B2716" t="s">
        <v>8</v>
      </c>
      <c r="C2716" t="s">
        <v>9</v>
      </c>
      <c r="D2716" t="s">
        <v>1243</v>
      </c>
      <c r="E2716" t="s">
        <v>8295</v>
      </c>
      <c r="F2716" t="s">
        <v>8296</v>
      </c>
      <c r="G2716" s="2" t="str">
        <f t="shared" si="42"/>
        <v>1983</v>
      </c>
      <c r="H2716" t="s">
        <v>7572</v>
      </c>
      <c r="I2716" t="str">
        <f>VLOOKUP(RawData!H2716,PadCountry[],2)</f>
        <v>Russia</v>
      </c>
      <c r="J2716" t="str">
        <f>VLOOKUP(I2716,CountryGeoLoc[],3)</f>
        <v>61.52401</v>
      </c>
      <c r="K2716" t="str">
        <f>VLOOKUP(I2716,CountryGeoLoc[],4)</f>
        <v>105.318756</v>
      </c>
    </row>
    <row r="2717" spans="1:11" x14ac:dyDescent="0.3">
      <c r="A2717" t="s">
        <v>8297</v>
      </c>
      <c r="B2717" t="s">
        <v>18</v>
      </c>
      <c r="C2717" t="s">
        <v>9</v>
      </c>
      <c r="D2717" t="s">
        <v>2391</v>
      </c>
      <c r="E2717" t="s">
        <v>8298</v>
      </c>
      <c r="F2717" t="s">
        <v>8299</v>
      </c>
      <c r="G2717" s="2" t="str">
        <f t="shared" si="42"/>
        <v>1983</v>
      </c>
      <c r="H2717" t="s">
        <v>2394</v>
      </c>
      <c r="I2717" t="str">
        <f>VLOOKUP(RawData!H2717,PadCountry[],2)</f>
        <v>Russia</v>
      </c>
      <c r="J2717" t="str">
        <f>VLOOKUP(I2717,CountryGeoLoc[],3)</f>
        <v>61.52401</v>
      </c>
      <c r="K2717" t="str">
        <f>VLOOKUP(I2717,CountryGeoLoc[],4)</f>
        <v>105.318756</v>
      </c>
    </row>
    <row r="2718" spans="1:11" x14ac:dyDescent="0.3">
      <c r="A2718" t="s">
        <v>8300</v>
      </c>
      <c r="B2718" t="s">
        <v>8</v>
      </c>
      <c r="C2718" t="s">
        <v>117</v>
      </c>
      <c r="D2718" t="s">
        <v>7239</v>
      </c>
      <c r="E2718" t="s">
        <v>8301</v>
      </c>
      <c r="F2718" t="s">
        <v>8302</v>
      </c>
      <c r="G2718" s="2" t="str">
        <f t="shared" si="42"/>
        <v>1983</v>
      </c>
      <c r="H2718" t="s">
        <v>682</v>
      </c>
      <c r="I2718" t="str">
        <f>VLOOKUP(RawData!H2718,PadCountry[],2)</f>
        <v>United States</v>
      </c>
      <c r="J2718" t="str">
        <f>VLOOKUP(I2718,CountryGeoLoc[],3)</f>
        <v>37.09024</v>
      </c>
      <c r="K2718" t="str">
        <f>VLOOKUP(I2718,CountryGeoLoc[],4)</f>
        <v>-95.712891</v>
      </c>
    </row>
    <row r="2719" spans="1:11" x14ac:dyDescent="0.3">
      <c r="A2719" t="s">
        <v>8303</v>
      </c>
      <c r="B2719" t="s">
        <v>8</v>
      </c>
      <c r="C2719" t="s">
        <v>9</v>
      </c>
      <c r="D2719" t="s">
        <v>4695</v>
      </c>
      <c r="E2719" t="s">
        <v>8304</v>
      </c>
      <c r="F2719" t="s">
        <v>8305</v>
      </c>
      <c r="G2719" s="2" t="str">
        <f t="shared" si="42"/>
        <v>1983</v>
      </c>
      <c r="H2719" t="s">
        <v>987</v>
      </c>
      <c r="I2719" t="str">
        <f>VLOOKUP(RawData!H2719,PadCountry[],2)</f>
        <v>Kazakhstan</v>
      </c>
      <c r="J2719" t="str">
        <f>VLOOKUP(I2719,CountryGeoLoc[],3)</f>
        <v>48.019573</v>
      </c>
      <c r="K2719" t="str">
        <f>VLOOKUP(I2719,CountryGeoLoc[],4)</f>
        <v>66.923684</v>
      </c>
    </row>
    <row r="2720" spans="1:11" x14ac:dyDescent="0.3">
      <c r="A2720" t="s">
        <v>8306</v>
      </c>
      <c r="B2720" t="s">
        <v>8</v>
      </c>
      <c r="C2720" t="s">
        <v>5564</v>
      </c>
      <c r="D2720" t="s">
        <v>7557</v>
      </c>
      <c r="E2720" t="s">
        <v>8307</v>
      </c>
      <c r="F2720" t="s">
        <v>8308</v>
      </c>
      <c r="G2720" s="2" t="str">
        <f t="shared" si="42"/>
        <v>1983</v>
      </c>
      <c r="H2720" t="s">
        <v>5568</v>
      </c>
      <c r="I2720" t="str">
        <f>VLOOKUP(RawData!H2720,PadCountry[],2)</f>
        <v>Japan</v>
      </c>
      <c r="J2720" t="str">
        <f>VLOOKUP(I2720,CountryGeoLoc[],3)</f>
        <v>36.204824</v>
      </c>
      <c r="K2720" t="str">
        <f>VLOOKUP(I2720,CountryGeoLoc[],4)</f>
        <v>138.252924</v>
      </c>
    </row>
    <row r="2721" spans="1:11" x14ac:dyDescent="0.3">
      <c r="A2721" t="s">
        <v>8309</v>
      </c>
      <c r="B2721" t="s">
        <v>8</v>
      </c>
      <c r="C2721" t="s">
        <v>9</v>
      </c>
      <c r="D2721" t="s">
        <v>4695</v>
      </c>
      <c r="E2721" t="s">
        <v>8310</v>
      </c>
      <c r="F2721" t="s">
        <v>8311</v>
      </c>
      <c r="G2721" s="2" t="str">
        <f t="shared" si="42"/>
        <v>1983</v>
      </c>
      <c r="H2721" t="s">
        <v>987</v>
      </c>
      <c r="I2721" t="str">
        <f>VLOOKUP(RawData!H2721,PadCountry[],2)</f>
        <v>Kazakhstan</v>
      </c>
      <c r="J2721" t="str">
        <f>VLOOKUP(I2721,CountryGeoLoc[],3)</f>
        <v>48.019573</v>
      </c>
      <c r="K2721" t="str">
        <f>VLOOKUP(I2721,CountryGeoLoc[],4)</f>
        <v>66.923684</v>
      </c>
    </row>
    <row r="2722" spans="1:11" x14ac:dyDescent="0.3">
      <c r="A2722" t="s">
        <v>8312</v>
      </c>
      <c r="B2722" t="s">
        <v>8</v>
      </c>
      <c r="C2722" t="s">
        <v>117</v>
      </c>
      <c r="D2722" t="s">
        <v>8313</v>
      </c>
      <c r="E2722" t="s">
        <v>8314</v>
      </c>
      <c r="F2722" t="s">
        <v>8315</v>
      </c>
      <c r="G2722" s="2" t="str">
        <f t="shared" si="42"/>
        <v>1983</v>
      </c>
      <c r="H2722" t="s">
        <v>433</v>
      </c>
      <c r="I2722" t="str">
        <f>VLOOKUP(RawData!H2722,PadCountry[],2)</f>
        <v>United States</v>
      </c>
      <c r="J2722" t="str">
        <f>VLOOKUP(I2722,CountryGeoLoc[],3)</f>
        <v>37.09024</v>
      </c>
      <c r="K2722" t="str">
        <f>VLOOKUP(I2722,CountryGeoLoc[],4)</f>
        <v>-95.712891</v>
      </c>
    </row>
    <row r="2723" spans="1:11" x14ac:dyDescent="0.3">
      <c r="A2723" t="s">
        <v>8316</v>
      </c>
      <c r="B2723" t="s">
        <v>8</v>
      </c>
      <c r="C2723" t="s">
        <v>9</v>
      </c>
      <c r="D2723" t="s">
        <v>4695</v>
      </c>
      <c r="E2723" t="s">
        <v>8317</v>
      </c>
      <c r="F2723" t="s">
        <v>8318</v>
      </c>
      <c r="G2723" s="2" t="str">
        <f t="shared" si="42"/>
        <v>1983</v>
      </c>
      <c r="H2723" t="s">
        <v>1882</v>
      </c>
      <c r="I2723" t="str">
        <f>VLOOKUP(RawData!H2723,PadCountry[],2)</f>
        <v>Russia</v>
      </c>
      <c r="J2723" t="str">
        <f>VLOOKUP(I2723,CountryGeoLoc[],3)</f>
        <v>61.52401</v>
      </c>
      <c r="K2723" t="str">
        <f>VLOOKUP(I2723,CountryGeoLoc[],4)</f>
        <v>105.318756</v>
      </c>
    </row>
    <row r="2724" spans="1:11" x14ac:dyDescent="0.3">
      <c r="A2724" t="s">
        <v>8319</v>
      </c>
      <c r="B2724" t="s">
        <v>8</v>
      </c>
      <c r="C2724" t="s">
        <v>9</v>
      </c>
      <c r="D2724" t="s">
        <v>1243</v>
      </c>
      <c r="E2724" t="s">
        <v>8320</v>
      </c>
      <c r="F2724" t="s">
        <v>8321</v>
      </c>
      <c r="G2724" s="2" t="str">
        <f t="shared" si="42"/>
        <v>1983</v>
      </c>
      <c r="H2724" t="s">
        <v>7572</v>
      </c>
      <c r="I2724" t="str">
        <f>VLOOKUP(RawData!H2724,PadCountry[],2)</f>
        <v>Russia</v>
      </c>
      <c r="J2724" t="str">
        <f>VLOOKUP(I2724,CountryGeoLoc[],3)</f>
        <v>61.52401</v>
      </c>
      <c r="K2724" t="str">
        <f>VLOOKUP(I2724,CountryGeoLoc[],4)</f>
        <v>105.318756</v>
      </c>
    </row>
    <row r="2725" spans="1:11" x14ac:dyDescent="0.3">
      <c r="A2725" t="s">
        <v>8322</v>
      </c>
      <c r="B2725" t="s">
        <v>8</v>
      </c>
      <c r="C2725" t="s">
        <v>2118</v>
      </c>
      <c r="D2725" t="s">
        <v>7243</v>
      </c>
      <c r="E2725" t="s">
        <v>8323</v>
      </c>
      <c r="F2725" t="s">
        <v>8324</v>
      </c>
      <c r="G2725" s="2" t="str">
        <f t="shared" si="42"/>
        <v>1983</v>
      </c>
      <c r="H2725" t="s">
        <v>3722</v>
      </c>
      <c r="I2725" t="str">
        <f>VLOOKUP(RawData!H2725,PadCountry[],2)</f>
        <v>Japan</v>
      </c>
      <c r="J2725" t="str">
        <f>VLOOKUP(I2725,CountryGeoLoc[],3)</f>
        <v>36.204824</v>
      </c>
      <c r="K2725" t="str">
        <f>VLOOKUP(I2725,CountryGeoLoc[],4)</f>
        <v>138.252924</v>
      </c>
    </row>
    <row r="2726" spans="1:11" x14ac:dyDescent="0.3">
      <c r="A2726" t="s">
        <v>8325</v>
      </c>
      <c r="B2726" t="s">
        <v>8</v>
      </c>
      <c r="C2726" t="s">
        <v>9</v>
      </c>
      <c r="D2726" t="s">
        <v>4695</v>
      </c>
      <c r="E2726" t="s">
        <v>8326</v>
      </c>
      <c r="F2726" t="s">
        <v>8327</v>
      </c>
      <c r="G2726" s="2" t="str">
        <f t="shared" si="42"/>
        <v>1983</v>
      </c>
      <c r="H2726" t="s">
        <v>1882</v>
      </c>
      <c r="I2726" t="str">
        <f>VLOOKUP(RawData!H2726,PadCountry[],2)</f>
        <v>Russia</v>
      </c>
      <c r="J2726" t="str">
        <f>VLOOKUP(I2726,CountryGeoLoc[],3)</f>
        <v>61.52401</v>
      </c>
      <c r="K2726" t="str">
        <f>VLOOKUP(I2726,CountryGeoLoc[],4)</f>
        <v>105.318756</v>
      </c>
    </row>
    <row r="2727" spans="1:11" x14ac:dyDescent="0.3">
      <c r="A2727" t="s">
        <v>8328</v>
      </c>
      <c r="B2727" t="s">
        <v>8</v>
      </c>
      <c r="C2727" t="s">
        <v>9</v>
      </c>
      <c r="D2727" t="s">
        <v>2305</v>
      </c>
      <c r="E2727" t="s">
        <v>8329</v>
      </c>
      <c r="F2727" t="s">
        <v>8330</v>
      </c>
      <c r="G2727" s="2" t="str">
        <f t="shared" si="42"/>
        <v>1983</v>
      </c>
      <c r="H2727" t="s">
        <v>7249</v>
      </c>
      <c r="I2727" t="str">
        <f>VLOOKUP(RawData!H2727,PadCountry[],2)</f>
        <v>Kazakhstan</v>
      </c>
      <c r="J2727" t="str">
        <f>VLOOKUP(I2727,CountryGeoLoc[],3)</f>
        <v>48.019573</v>
      </c>
      <c r="K2727" t="str">
        <f>VLOOKUP(I2727,CountryGeoLoc[],4)</f>
        <v>66.923684</v>
      </c>
    </row>
    <row r="2728" spans="1:11" x14ac:dyDescent="0.3">
      <c r="A2728" t="s">
        <v>8331</v>
      </c>
      <c r="B2728" t="s">
        <v>8</v>
      </c>
      <c r="C2728" t="s">
        <v>9</v>
      </c>
      <c r="D2728" t="s">
        <v>4695</v>
      </c>
      <c r="E2728" t="s">
        <v>8332</v>
      </c>
      <c r="F2728" t="s">
        <v>8333</v>
      </c>
      <c r="G2728" s="2" t="str">
        <f t="shared" si="42"/>
        <v>1983</v>
      </c>
      <c r="H2728" t="s">
        <v>1882</v>
      </c>
      <c r="I2728" t="str">
        <f>VLOOKUP(RawData!H2728,PadCountry[],2)</f>
        <v>Russia</v>
      </c>
      <c r="J2728" t="str">
        <f>VLOOKUP(I2728,CountryGeoLoc[],3)</f>
        <v>61.52401</v>
      </c>
      <c r="K2728" t="str">
        <f>VLOOKUP(I2728,CountryGeoLoc[],4)</f>
        <v>105.318756</v>
      </c>
    </row>
    <row r="2729" spans="1:11" x14ac:dyDescent="0.3">
      <c r="A2729" t="s">
        <v>8334</v>
      </c>
      <c r="B2729" t="s">
        <v>8</v>
      </c>
      <c r="C2729" t="s">
        <v>9</v>
      </c>
      <c r="D2729" t="s">
        <v>1670</v>
      </c>
      <c r="E2729" t="s">
        <v>8335</v>
      </c>
      <c r="F2729" t="s">
        <v>8336</v>
      </c>
      <c r="G2729" s="2" t="str">
        <f t="shared" si="42"/>
        <v>1983</v>
      </c>
      <c r="H2729" t="s">
        <v>1882</v>
      </c>
      <c r="I2729" t="str">
        <f>VLOOKUP(RawData!H2729,PadCountry[],2)</f>
        <v>Russia</v>
      </c>
      <c r="J2729" t="str">
        <f>VLOOKUP(I2729,CountryGeoLoc[],3)</f>
        <v>61.52401</v>
      </c>
      <c r="K2729" t="str">
        <f>VLOOKUP(I2729,CountryGeoLoc[],4)</f>
        <v>105.318756</v>
      </c>
    </row>
    <row r="2730" spans="1:11" x14ac:dyDescent="0.3">
      <c r="A2730" t="s">
        <v>6034</v>
      </c>
      <c r="B2730" t="s">
        <v>8</v>
      </c>
      <c r="C2730" t="s">
        <v>9</v>
      </c>
      <c r="D2730" t="s">
        <v>5012</v>
      </c>
      <c r="E2730" t="s">
        <v>6035</v>
      </c>
      <c r="F2730" t="s">
        <v>8337</v>
      </c>
      <c r="G2730" s="2" t="str">
        <f t="shared" si="42"/>
        <v>1983</v>
      </c>
      <c r="H2730" t="s">
        <v>6322</v>
      </c>
      <c r="I2730" t="str">
        <f>VLOOKUP(RawData!H2730,PadCountry[],2)</f>
        <v>Kazakhstan</v>
      </c>
      <c r="J2730" t="str">
        <f>VLOOKUP(I2730,CountryGeoLoc[],3)</f>
        <v>48.019573</v>
      </c>
      <c r="K2730" t="str">
        <f>VLOOKUP(I2730,CountryGeoLoc[],4)</f>
        <v>66.923684</v>
      </c>
    </row>
    <row r="2731" spans="1:11" x14ac:dyDescent="0.3">
      <c r="A2731" t="s">
        <v>8338</v>
      </c>
      <c r="B2731" t="s">
        <v>8</v>
      </c>
      <c r="C2731" t="s">
        <v>9</v>
      </c>
      <c r="D2731" t="s">
        <v>8066</v>
      </c>
      <c r="E2731" t="s">
        <v>8339</v>
      </c>
      <c r="F2731" t="s">
        <v>8340</v>
      </c>
      <c r="G2731" s="2" t="str">
        <f t="shared" si="42"/>
        <v>1983</v>
      </c>
      <c r="H2731" t="s">
        <v>4617</v>
      </c>
      <c r="I2731" t="str">
        <f>VLOOKUP(RawData!H2731,PadCountry[],2)</f>
        <v>Russia</v>
      </c>
      <c r="J2731" t="str">
        <f>VLOOKUP(I2731,CountryGeoLoc[],3)</f>
        <v>61.52401</v>
      </c>
      <c r="K2731" t="str">
        <f>VLOOKUP(I2731,CountryGeoLoc[],4)</f>
        <v>105.318756</v>
      </c>
    </row>
    <row r="2732" spans="1:11" x14ac:dyDescent="0.3">
      <c r="A2732" t="s">
        <v>8341</v>
      </c>
      <c r="B2732" t="s">
        <v>8</v>
      </c>
      <c r="C2732" t="s">
        <v>9</v>
      </c>
      <c r="D2732" t="s">
        <v>8276</v>
      </c>
      <c r="E2732" t="s">
        <v>8342</v>
      </c>
      <c r="F2732" t="s">
        <v>8343</v>
      </c>
      <c r="G2732" s="2" t="str">
        <f t="shared" si="42"/>
        <v>1983</v>
      </c>
      <c r="H2732" t="s">
        <v>13</v>
      </c>
      <c r="I2732" t="str">
        <f>VLOOKUP(RawData!H2732,PadCountry[],2)</f>
        <v>Kazakhstan</v>
      </c>
      <c r="J2732" t="str">
        <f>VLOOKUP(I2732,CountryGeoLoc[],3)</f>
        <v>48.019573</v>
      </c>
      <c r="K2732" t="str">
        <f>VLOOKUP(I2732,CountryGeoLoc[],4)</f>
        <v>66.923684</v>
      </c>
    </row>
    <row r="2733" spans="1:11" x14ac:dyDescent="0.3">
      <c r="A2733" t="s">
        <v>8344</v>
      </c>
      <c r="B2733" t="s">
        <v>8</v>
      </c>
      <c r="C2733" t="s">
        <v>9</v>
      </c>
      <c r="D2733" t="s">
        <v>1670</v>
      </c>
      <c r="E2733" t="s">
        <v>8345</v>
      </c>
      <c r="F2733" t="s">
        <v>8346</v>
      </c>
      <c r="G2733" s="2" t="str">
        <f t="shared" si="42"/>
        <v>1983</v>
      </c>
      <c r="H2733" t="s">
        <v>1882</v>
      </c>
      <c r="I2733" t="str">
        <f>VLOOKUP(RawData!H2733,PadCountry[],2)</f>
        <v>Russia</v>
      </c>
      <c r="J2733" t="str">
        <f>VLOOKUP(I2733,CountryGeoLoc[],3)</f>
        <v>61.52401</v>
      </c>
      <c r="K2733" t="str">
        <f>VLOOKUP(I2733,CountryGeoLoc[],4)</f>
        <v>105.318756</v>
      </c>
    </row>
    <row r="2734" spans="1:11" x14ac:dyDescent="0.3">
      <c r="A2734" t="s">
        <v>8347</v>
      </c>
      <c r="B2734" t="s">
        <v>8</v>
      </c>
      <c r="C2734" t="s">
        <v>9</v>
      </c>
      <c r="D2734" t="s">
        <v>5620</v>
      </c>
      <c r="E2734" t="s">
        <v>8348</v>
      </c>
      <c r="F2734" t="s">
        <v>8349</v>
      </c>
      <c r="G2734" s="2" t="str">
        <f t="shared" si="42"/>
        <v>1983</v>
      </c>
      <c r="H2734" t="s">
        <v>7249</v>
      </c>
      <c r="I2734" t="str">
        <f>VLOOKUP(RawData!H2734,PadCountry[],2)</f>
        <v>Kazakhstan</v>
      </c>
      <c r="J2734" t="str">
        <f>VLOOKUP(I2734,CountryGeoLoc[],3)</f>
        <v>48.019573</v>
      </c>
      <c r="K2734" t="str">
        <f>VLOOKUP(I2734,CountryGeoLoc[],4)</f>
        <v>66.923684</v>
      </c>
    </row>
    <row r="2735" spans="1:11" x14ac:dyDescent="0.3">
      <c r="A2735" t="s">
        <v>8350</v>
      </c>
      <c r="B2735" t="s">
        <v>8</v>
      </c>
      <c r="C2735" t="s">
        <v>9</v>
      </c>
      <c r="D2735" t="s">
        <v>2391</v>
      </c>
      <c r="E2735" t="s">
        <v>8351</v>
      </c>
      <c r="F2735" t="s">
        <v>8352</v>
      </c>
      <c r="G2735" s="2" t="str">
        <f t="shared" si="42"/>
        <v>1983</v>
      </c>
      <c r="H2735" t="s">
        <v>2394</v>
      </c>
      <c r="I2735" t="str">
        <f>VLOOKUP(RawData!H2735,PadCountry[],2)</f>
        <v>Russia</v>
      </c>
      <c r="J2735" t="str">
        <f>VLOOKUP(I2735,CountryGeoLoc[],3)</f>
        <v>61.52401</v>
      </c>
      <c r="K2735" t="str">
        <f>VLOOKUP(I2735,CountryGeoLoc[],4)</f>
        <v>105.318756</v>
      </c>
    </row>
    <row r="2736" spans="1:11" x14ac:dyDescent="0.3">
      <c r="A2736" t="s">
        <v>8353</v>
      </c>
      <c r="B2736" t="s">
        <v>8</v>
      </c>
      <c r="C2736" t="s">
        <v>117</v>
      </c>
      <c r="D2736" t="s">
        <v>8272</v>
      </c>
      <c r="E2736" t="s">
        <v>8354</v>
      </c>
      <c r="F2736" t="s">
        <v>8355</v>
      </c>
      <c r="G2736" s="2" t="str">
        <f t="shared" si="42"/>
        <v>1983</v>
      </c>
      <c r="H2736" t="s">
        <v>303</v>
      </c>
      <c r="I2736" t="str">
        <f>VLOOKUP(RawData!H2736,PadCountry[],2)</f>
        <v>United States</v>
      </c>
      <c r="J2736" t="str">
        <f>VLOOKUP(I2736,CountryGeoLoc[],3)</f>
        <v>37.09024</v>
      </c>
      <c r="K2736" t="str">
        <f>VLOOKUP(I2736,CountryGeoLoc[],4)</f>
        <v>-95.712891</v>
      </c>
    </row>
    <row r="2737" spans="1:11" x14ac:dyDescent="0.3">
      <c r="A2737" t="s">
        <v>8356</v>
      </c>
      <c r="B2737" t="s">
        <v>8</v>
      </c>
      <c r="C2737" t="s">
        <v>9</v>
      </c>
      <c r="D2737" t="s">
        <v>2391</v>
      </c>
      <c r="E2737" t="s">
        <v>8357</v>
      </c>
      <c r="F2737" t="s">
        <v>8358</v>
      </c>
      <c r="G2737" s="2" t="str">
        <f t="shared" si="42"/>
        <v>1983</v>
      </c>
      <c r="H2737" t="s">
        <v>3399</v>
      </c>
      <c r="I2737" t="str">
        <f>VLOOKUP(RawData!H2737,PadCountry[],2)</f>
        <v>Russia</v>
      </c>
      <c r="J2737" t="str">
        <f>VLOOKUP(I2737,CountryGeoLoc[],3)</f>
        <v>61.52401</v>
      </c>
      <c r="K2737" t="str">
        <f>VLOOKUP(I2737,CountryGeoLoc[],4)</f>
        <v>105.318756</v>
      </c>
    </row>
    <row r="2738" spans="1:11" x14ac:dyDescent="0.3">
      <c r="A2738" t="s">
        <v>8359</v>
      </c>
      <c r="B2738" t="s">
        <v>8</v>
      </c>
      <c r="C2738" t="s">
        <v>9</v>
      </c>
      <c r="D2738" t="s">
        <v>4695</v>
      </c>
      <c r="E2738" t="s">
        <v>8360</v>
      </c>
      <c r="F2738" t="s">
        <v>8361</v>
      </c>
      <c r="G2738" s="2" t="str">
        <f t="shared" si="42"/>
        <v>1983</v>
      </c>
      <c r="H2738" t="s">
        <v>7572</v>
      </c>
      <c r="I2738" t="str">
        <f>VLOOKUP(RawData!H2738,PadCountry[],2)</f>
        <v>Russia</v>
      </c>
      <c r="J2738" t="str">
        <f>VLOOKUP(I2738,CountryGeoLoc[],3)</f>
        <v>61.52401</v>
      </c>
      <c r="K2738" t="str">
        <f>VLOOKUP(I2738,CountryGeoLoc[],4)</f>
        <v>105.318756</v>
      </c>
    </row>
    <row r="2739" spans="1:11" x14ac:dyDescent="0.3">
      <c r="A2739" t="s">
        <v>8362</v>
      </c>
      <c r="B2739" t="s">
        <v>8</v>
      </c>
      <c r="C2739" t="s">
        <v>9</v>
      </c>
      <c r="D2739" t="s">
        <v>1670</v>
      </c>
      <c r="E2739" t="s">
        <v>8363</v>
      </c>
      <c r="F2739" t="s">
        <v>8364</v>
      </c>
      <c r="G2739" s="2" t="str">
        <f t="shared" si="42"/>
        <v>1983</v>
      </c>
      <c r="H2739" t="s">
        <v>13</v>
      </c>
      <c r="I2739" t="str">
        <f>VLOOKUP(RawData!H2739,PadCountry[],2)</f>
        <v>Kazakhstan</v>
      </c>
      <c r="J2739" t="str">
        <f>VLOOKUP(I2739,CountryGeoLoc[],3)</f>
        <v>48.019573</v>
      </c>
      <c r="K2739" t="str">
        <f>VLOOKUP(I2739,CountryGeoLoc[],4)</f>
        <v>66.923684</v>
      </c>
    </row>
    <row r="2740" spans="1:11" x14ac:dyDescent="0.3">
      <c r="A2740" t="s">
        <v>8365</v>
      </c>
      <c r="B2740" t="s">
        <v>8</v>
      </c>
      <c r="C2740" t="s">
        <v>7860</v>
      </c>
      <c r="D2740" t="s">
        <v>7629</v>
      </c>
      <c r="E2740" t="s">
        <v>8366</v>
      </c>
      <c r="F2740" t="s">
        <v>8367</v>
      </c>
      <c r="G2740" s="2" t="str">
        <f t="shared" si="42"/>
        <v>1983</v>
      </c>
      <c r="H2740" t="s">
        <v>2629</v>
      </c>
      <c r="I2740" t="str">
        <f>VLOOKUP(RawData!H2740,PadCountry[],2)</f>
        <v>United States</v>
      </c>
      <c r="J2740" t="str">
        <f>VLOOKUP(I2740,CountryGeoLoc[],3)</f>
        <v>37.09024</v>
      </c>
      <c r="K2740" t="str">
        <f>VLOOKUP(I2740,CountryGeoLoc[],4)</f>
        <v>-95.712891</v>
      </c>
    </row>
    <row r="2741" spans="1:11" x14ac:dyDescent="0.3">
      <c r="A2741" t="s">
        <v>8368</v>
      </c>
      <c r="B2741" t="s">
        <v>8</v>
      </c>
      <c r="C2741" t="s">
        <v>9</v>
      </c>
      <c r="D2741" t="s">
        <v>2391</v>
      </c>
      <c r="E2741" t="s">
        <v>8369</v>
      </c>
      <c r="F2741" t="s">
        <v>8370</v>
      </c>
      <c r="G2741" s="2" t="str">
        <f t="shared" si="42"/>
        <v>1983</v>
      </c>
      <c r="H2741" t="s">
        <v>2394</v>
      </c>
      <c r="I2741" t="str">
        <f>VLOOKUP(RawData!H2741,PadCountry[],2)</f>
        <v>Russia</v>
      </c>
      <c r="J2741" t="str">
        <f>VLOOKUP(I2741,CountryGeoLoc[],3)</f>
        <v>61.52401</v>
      </c>
      <c r="K2741" t="str">
        <f>VLOOKUP(I2741,CountryGeoLoc[],4)</f>
        <v>105.318756</v>
      </c>
    </row>
    <row r="2742" spans="1:11" x14ac:dyDescent="0.3">
      <c r="A2742" t="s">
        <v>8371</v>
      </c>
      <c r="B2742" t="s">
        <v>8</v>
      </c>
      <c r="C2742" t="s">
        <v>9</v>
      </c>
      <c r="D2742" t="s">
        <v>5012</v>
      </c>
      <c r="E2742" t="s">
        <v>8372</v>
      </c>
      <c r="F2742" t="s">
        <v>8373</v>
      </c>
      <c r="G2742" s="2" t="str">
        <f t="shared" si="42"/>
        <v>1983</v>
      </c>
      <c r="H2742" t="s">
        <v>6322</v>
      </c>
      <c r="I2742" t="str">
        <f>VLOOKUP(RawData!H2742,PadCountry[],2)</f>
        <v>Kazakhstan</v>
      </c>
      <c r="J2742" t="str">
        <f>VLOOKUP(I2742,CountryGeoLoc[],3)</f>
        <v>48.019573</v>
      </c>
      <c r="K2742" t="str">
        <f>VLOOKUP(I2742,CountryGeoLoc[],4)</f>
        <v>66.923684</v>
      </c>
    </row>
    <row r="2743" spans="1:11" x14ac:dyDescent="0.3">
      <c r="A2743" t="s">
        <v>8374</v>
      </c>
      <c r="B2743" t="s">
        <v>8</v>
      </c>
      <c r="C2743" t="s">
        <v>9</v>
      </c>
      <c r="D2743" t="s">
        <v>4695</v>
      </c>
      <c r="E2743" t="s">
        <v>8375</v>
      </c>
      <c r="F2743" t="s">
        <v>8376</v>
      </c>
      <c r="G2743" s="2" t="str">
        <f t="shared" si="42"/>
        <v>1983</v>
      </c>
      <c r="H2743" t="s">
        <v>3442</v>
      </c>
      <c r="I2743" t="str">
        <f>VLOOKUP(RawData!H2743,PadCountry[],2)</f>
        <v>Russia</v>
      </c>
      <c r="J2743" t="str">
        <f>VLOOKUP(I2743,CountryGeoLoc[],3)</f>
        <v>61.52401</v>
      </c>
      <c r="K2743" t="str">
        <f>VLOOKUP(I2743,CountryGeoLoc[],4)</f>
        <v>105.318756</v>
      </c>
    </row>
    <row r="2744" spans="1:11" x14ac:dyDescent="0.3">
      <c r="A2744" t="s">
        <v>8377</v>
      </c>
      <c r="B2744" t="s">
        <v>8</v>
      </c>
      <c r="C2744" t="s">
        <v>117</v>
      </c>
      <c r="D2744" t="s">
        <v>8229</v>
      </c>
      <c r="E2744" t="s">
        <v>8378</v>
      </c>
      <c r="F2744" t="s">
        <v>8379</v>
      </c>
      <c r="G2744" s="2" t="str">
        <f t="shared" si="42"/>
        <v>1983</v>
      </c>
      <c r="H2744" t="s">
        <v>229</v>
      </c>
      <c r="I2744" t="str">
        <f>VLOOKUP(RawData!H2744,PadCountry[],2)</f>
        <v>United States</v>
      </c>
      <c r="J2744" t="str">
        <f>VLOOKUP(I2744,CountryGeoLoc[],3)</f>
        <v>37.09024</v>
      </c>
      <c r="K2744" t="str">
        <f>VLOOKUP(I2744,CountryGeoLoc[],4)</f>
        <v>-95.712891</v>
      </c>
    </row>
    <row r="2745" spans="1:11" x14ac:dyDescent="0.3">
      <c r="A2745" t="s">
        <v>8380</v>
      </c>
      <c r="B2745" t="s">
        <v>8</v>
      </c>
      <c r="C2745" t="s">
        <v>9</v>
      </c>
      <c r="D2745" t="s">
        <v>2391</v>
      </c>
      <c r="E2745" t="s">
        <v>8381</v>
      </c>
      <c r="F2745" t="s">
        <v>8382</v>
      </c>
      <c r="G2745" s="2" t="str">
        <f t="shared" si="42"/>
        <v>1983</v>
      </c>
      <c r="H2745" t="s">
        <v>2394</v>
      </c>
      <c r="I2745" t="str">
        <f>VLOOKUP(RawData!H2745,PadCountry[],2)</f>
        <v>Russia</v>
      </c>
      <c r="J2745" t="str">
        <f>VLOOKUP(I2745,CountryGeoLoc[],3)</f>
        <v>61.52401</v>
      </c>
      <c r="K2745" t="str">
        <f>VLOOKUP(I2745,CountryGeoLoc[],4)</f>
        <v>105.318756</v>
      </c>
    </row>
    <row r="2746" spans="1:11" x14ac:dyDescent="0.3">
      <c r="A2746" t="s">
        <v>8383</v>
      </c>
      <c r="B2746" t="s">
        <v>8</v>
      </c>
      <c r="C2746" t="s">
        <v>117</v>
      </c>
      <c r="D2746" t="s">
        <v>4083</v>
      </c>
      <c r="E2746" t="s">
        <v>8384</v>
      </c>
      <c r="F2746" t="s">
        <v>8385</v>
      </c>
      <c r="G2746" s="2" t="str">
        <f t="shared" si="42"/>
        <v>1983</v>
      </c>
      <c r="H2746" t="s">
        <v>914</v>
      </c>
      <c r="I2746" t="str">
        <f>VLOOKUP(RawData!H2746,PadCountry[],2)</f>
        <v>United States</v>
      </c>
      <c r="J2746" t="str">
        <f>VLOOKUP(I2746,CountryGeoLoc[],3)</f>
        <v>37.09024</v>
      </c>
      <c r="K2746" t="str">
        <f>VLOOKUP(I2746,CountryGeoLoc[],4)</f>
        <v>-95.712891</v>
      </c>
    </row>
    <row r="2747" spans="1:11" x14ac:dyDescent="0.3">
      <c r="A2747" t="s">
        <v>8386</v>
      </c>
      <c r="B2747" t="s">
        <v>8</v>
      </c>
      <c r="C2747" t="s">
        <v>7087</v>
      </c>
      <c r="D2747" t="s">
        <v>7088</v>
      </c>
      <c r="E2747" t="s">
        <v>8387</v>
      </c>
      <c r="F2747" t="s">
        <v>8388</v>
      </c>
      <c r="G2747" s="2" t="str">
        <f t="shared" si="42"/>
        <v>1983</v>
      </c>
      <c r="H2747" t="s">
        <v>7091</v>
      </c>
      <c r="I2747" t="str">
        <f>VLOOKUP(RawData!H2747,PadCountry[],2)</f>
        <v>India</v>
      </c>
      <c r="J2747" t="str">
        <f>VLOOKUP(I2747,CountryGeoLoc[],3)</f>
        <v>20.593684</v>
      </c>
      <c r="K2747" t="str">
        <f>VLOOKUP(I2747,CountryGeoLoc[],4)</f>
        <v>78.96288</v>
      </c>
    </row>
    <row r="2748" spans="1:11" x14ac:dyDescent="0.3">
      <c r="A2748" t="s">
        <v>8389</v>
      </c>
      <c r="B2748" t="s">
        <v>8</v>
      </c>
      <c r="C2748" t="s">
        <v>9</v>
      </c>
      <c r="D2748" t="s">
        <v>2391</v>
      </c>
      <c r="E2748" t="s">
        <v>8390</v>
      </c>
      <c r="F2748" t="s">
        <v>8391</v>
      </c>
      <c r="G2748" s="2" t="str">
        <f t="shared" si="42"/>
        <v>1983</v>
      </c>
      <c r="H2748" t="s">
        <v>2394</v>
      </c>
      <c r="I2748" t="str">
        <f>VLOOKUP(RawData!H2748,PadCountry[],2)</f>
        <v>Russia</v>
      </c>
      <c r="J2748" t="str">
        <f>VLOOKUP(I2748,CountryGeoLoc[],3)</f>
        <v>61.52401</v>
      </c>
      <c r="K2748" t="str">
        <f>VLOOKUP(I2748,CountryGeoLoc[],4)</f>
        <v>105.318756</v>
      </c>
    </row>
    <row r="2749" spans="1:11" x14ac:dyDescent="0.3">
      <c r="A2749" t="s">
        <v>8392</v>
      </c>
      <c r="B2749" t="s">
        <v>8</v>
      </c>
      <c r="C2749" t="s">
        <v>9</v>
      </c>
      <c r="D2749" t="s">
        <v>4695</v>
      </c>
      <c r="E2749" t="s">
        <v>8393</v>
      </c>
      <c r="F2749" t="s">
        <v>8394</v>
      </c>
      <c r="G2749" s="2" t="str">
        <f t="shared" si="42"/>
        <v>1983</v>
      </c>
      <c r="H2749" t="s">
        <v>13</v>
      </c>
      <c r="I2749" t="str">
        <f>VLOOKUP(RawData!H2749,PadCountry[],2)</f>
        <v>Kazakhstan</v>
      </c>
      <c r="J2749" t="str">
        <f>VLOOKUP(I2749,CountryGeoLoc[],3)</f>
        <v>48.019573</v>
      </c>
      <c r="K2749" t="str">
        <f>VLOOKUP(I2749,CountryGeoLoc[],4)</f>
        <v>66.923684</v>
      </c>
    </row>
    <row r="2750" spans="1:11" x14ac:dyDescent="0.3">
      <c r="A2750" t="s">
        <v>8395</v>
      </c>
      <c r="B2750" t="s">
        <v>8</v>
      </c>
      <c r="C2750" t="s">
        <v>9</v>
      </c>
      <c r="D2750" t="s">
        <v>4695</v>
      </c>
      <c r="E2750" t="s">
        <v>8396</v>
      </c>
      <c r="F2750" t="s">
        <v>8397</v>
      </c>
      <c r="G2750" s="2" t="str">
        <f t="shared" si="42"/>
        <v>1983</v>
      </c>
      <c r="H2750" t="s">
        <v>1882</v>
      </c>
      <c r="I2750" t="str">
        <f>VLOOKUP(RawData!H2750,PadCountry[],2)</f>
        <v>Russia</v>
      </c>
      <c r="J2750" t="str">
        <f>VLOOKUP(I2750,CountryGeoLoc[],3)</f>
        <v>61.52401</v>
      </c>
      <c r="K2750" t="str">
        <f>VLOOKUP(I2750,CountryGeoLoc[],4)</f>
        <v>105.318756</v>
      </c>
    </row>
    <row r="2751" spans="1:11" x14ac:dyDescent="0.3">
      <c r="A2751" t="s">
        <v>8398</v>
      </c>
      <c r="B2751" t="s">
        <v>8</v>
      </c>
      <c r="C2751" t="s">
        <v>9</v>
      </c>
      <c r="D2751" t="s">
        <v>6270</v>
      </c>
      <c r="E2751" t="s">
        <v>8399</v>
      </c>
      <c r="F2751" t="s">
        <v>8400</v>
      </c>
      <c r="G2751" s="2" t="str">
        <f t="shared" si="42"/>
        <v>1983</v>
      </c>
      <c r="H2751" t="s">
        <v>6273</v>
      </c>
      <c r="I2751" t="str">
        <f>VLOOKUP(RawData!H2751,PadCountry[],2)</f>
        <v>Russia</v>
      </c>
      <c r="J2751" t="str">
        <f>VLOOKUP(I2751,CountryGeoLoc[],3)</f>
        <v>61.52401</v>
      </c>
      <c r="K2751" t="str">
        <f>VLOOKUP(I2751,CountryGeoLoc[],4)</f>
        <v>105.318756</v>
      </c>
    </row>
    <row r="2752" spans="1:11" x14ac:dyDescent="0.3">
      <c r="A2752" t="s">
        <v>8401</v>
      </c>
      <c r="B2752" t="s">
        <v>8</v>
      </c>
      <c r="C2752" t="s">
        <v>9</v>
      </c>
      <c r="D2752" t="s">
        <v>1670</v>
      </c>
      <c r="E2752" t="s">
        <v>8402</v>
      </c>
      <c r="F2752" t="s">
        <v>8403</v>
      </c>
      <c r="G2752" s="2" t="str">
        <f t="shared" si="42"/>
        <v>1983</v>
      </c>
      <c r="H2752" t="s">
        <v>7572</v>
      </c>
      <c r="I2752" t="str">
        <f>VLOOKUP(RawData!H2752,PadCountry[],2)</f>
        <v>Russia</v>
      </c>
      <c r="J2752" t="str">
        <f>VLOOKUP(I2752,CountryGeoLoc[],3)</f>
        <v>61.52401</v>
      </c>
      <c r="K2752" t="str">
        <f>VLOOKUP(I2752,CountryGeoLoc[],4)</f>
        <v>105.318756</v>
      </c>
    </row>
    <row r="2753" spans="1:11" x14ac:dyDescent="0.3">
      <c r="A2753" t="s">
        <v>8404</v>
      </c>
      <c r="B2753" t="s">
        <v>8</v>
      </c>
      <c r="C2753" t="s">
        <v>9</v>
      </c>
      <c r="D2753" t="s">
        <v>4695</v>
      </c>
      <c r="E2753" t="s">
        <v>8405</v>
      </c>
      <c r="F2753" t="s">
        <v>8406</v>
      </c>
      <c r="G2753" s="2" t="str">
        <f t="shared" si="42"/>
        <v>1983</v>
      </c>
      <c r="H2753" t="s">
        <v>987</v>
      </c>
      <c r="I2753" t="str">
        <f>VLOOKUP(RawData!H2753,PadCountry[],2)</f>
        <v>Kazakhstan</v>
      </c>
      <c r="J2753" t="str">
        <f>VLOOKUP(I2753,CountryGeoLoc[],3)</f>
        <v>48.019573</v>
      </c>
      <c r="K2753" t="str">
        <f>VLOOKUP(I2753,CountryGeoLoc[],4)</f>
        <v>66.923684</v>
      </c>
    </row>
    <row r="2754" spans="1:11" x14ac:dyDescent="0.3">
      <c r="A2754" t="s">
        <v>8407</v>
      </c>
      <c r="B2754" t="s">
        <v>8</v>
      </c>
      <c r="C2754" t="s">
        <v>9</v>
      </c>
      <c r="D2754" t="s">
        <v>4695</v>
      </c>
      <c r="E2754" t="s">
        <v>8408</v>
      </c>
      <c r="F2754" t="s">
        <v>8409</v>
      </c>
      <c r="G2754" s="2" t="str">
        <f t="shared" si="42"/>
        <v>1983</v>
      </c>
      <c r="H2754" t="s">
        <v>1882</v>
      </c>
      <c r="I2754" t="str">
        <f>VLOOKUP(RawData!H2754,PadCountry[],2)</f>
        <v>Russia</v>
      </c>
      <c r="J2754" t="str">
        <f>VLOOKUP(I2754,CountryGeoLoc[],3)</f>
        <v>61.52401</v>
      </c>
      <c r="K2754" t="str">
        <f>VLOOKUP(I2754,CountryGeoLoc[],4)</f>
        <v>105.318756</v>
      </c>
    </row>
    <row r="2755" spans="1:11" x14ac:dyDescent="0.3">
      <c r="A2755" t="s">
        <v>8410</v>
      </c>
      <c r="B2755" t="s">
        <v>8</v>
      </c>
      <c r="C2755" t="s">
        <v>117</v>
      </c>
      <c r="D2755" t="s">
        <v>5677</v>
      </c>
      <c r="E2755" t="s">
        <v>8411</v>
      </c>
      <c r="F2755" t="s">
        <v>8412</v>
      </c>
      <c r="G2755" s="2" t="str">
        <f t="shared" ref="G2755:G2818" si="43">MID(F2755,7,4)</f>
        <v>1983</v>
      </c>
      <c r="H2755" t="s">
        <v>63</v>
      </c>
      <c r="I2755" t="str">
        <f>VLOOKUP(RawData!H2755,PadCountry[],2)</f>
        <v>United States</v>
      </c>
      <c r="J2755" t="str">
        <f>VLOOKUP(I2755,CountryGeoLoc[],3)</f>
        <v>37.09024</v>
      </c>
      <c r="K2755" t="str">
        <f>VLOOKUP(I2755,CountryGeoLoc[],4)</f>
        <v>-95.712891</v>
      </c>
    </row>
    <row r="2756" spans="1:11" x14ac:dyDescent="0.3">
      <c r="A2756" t="s">
        <v>8413</v>
      </c>
      <c r="B2756" t="s">
        <v>8</v>
      </c>
      <c r="C2756" t="s">
        <v>9</v>
      </c>
      <c r="D2756" t="s">
        <v>2391</v>
      </c>
      <c r="E2756" t="s">
        <v>8414</v>
      </c>
      <c r="F2756" t="s">
        <v>8415</v>
      </c>
      <c r="G2756" s="2" t="str">
        <f t="shared" si="43"/>
        <v>1983</v>
      </c>
      <c r="H2756" t="s">
        <v>2394</v>
      </c>
      <c r="I2756" t="str">
        <f>VLOOKUP(RawData!H2756,PadCountry[],2)</f>
        <v>Russia</v>
      </c>
      <c r="J2756" t="str">
        <f>VLOOKUP(I2756,CountryGeoLoc[],3)</f>
        <v>61.52401</v>
      </c>
      <c r="K2756" t="str">
        <f>VLOOKUP(I2756,CountryGeoLoc[],4)</f>
        <v>105.318756</v>
      </c>
    </row>
    <row r="2757" spans="1:11" x14ac:dyDescent="0.3">
      <c r="A2757" t="s">
        <v>8416</v>
      </c>
      <c r="B2757" t="s">
        <v>8</v>
      </c>
      <c r="C2757" t="s">
        <v>9</v>
      </c>
      <c r="D2757" t="s">
        <v>4695</v>
      </c>
      <c r="E2757" t="s">
        <v>8417</v>
      </c>
      <c r="F2757" t="s">
        <v>8418</v>
      </c>
      <c r="G2757" s="2" t="str">
        <f t="shared" si="43"/>
        <v>1983</v>
      </c>
      <c r="H2757" t="s">
        <v>987</v>
      </c>
      <c r="I2757" t="str">
        <f>VLOOKUP(RawData!H2757,PadCountry[],2)</f>
        <v>Kazakhstan</v>
      </c>
      <c r="J2757" t="str">
        <f>VLOOKUP(I2757,CountryGeoLoc[],3)</f>
        <v>48.019573</v>
      </c>
      <c r="K2757" t="str">
        <f>VLOOKUP(I2757,CountryGeoLoc[],4)</f>
        <v>66.923684</v>
      </c>
    </row>
    <row r="2758" spans="1:11" x14ac:dyDescent="0.3">
      <c r="A2758" t="s">
        <v>8419</v>
      </c>
      <c r="B2758" t="s">
        <v>8</v>
      </c>
      <c r="C2758" t="s">
        <v>9</v>
      </c>
      <c r="D2758" t="s">
        <v>3313</v>
      </c>
      <c r="E2758" t="s">
        <v>8420</v>
      </c>
      <c r="F2758" t="s">
        <v>8421</v>
      </c>
      <c r="G2758" s="2" t="str">
        <f t="shared" si="43"/>
        <v>1983</v>
      </c>
      <c r="H2758" t="s">
        <v>4676</v>
      </c>
      <c r="I2758" t="str">
        <f>VLOOKUP(RawData!H2758,PadCountry[],2)</f>
        <v>Kazakhstan</v>
      </c>
      <c r="J2758" t="str">
        <f>VLOOKUP(I2758,CountryGeoLoc[],3)</f>
        <v>48.019573</v>
      </c>
      <c r="K2758" t="str">
        <f>VLOOKUP(I2758,CountryGeoLoc[],4)</f>
        <v>66.923684</v>
      </c>
    </row>
    <row r="2759" spans="1:11" x14ac:dyDescent="0.3">
      <c r="A2759" t="s">
        <v>8422</v>
      </c>
      <c r="B2759" t="s">
        <v>8</v>
      </c>
      <c r="C2759" t="s">
        <v>9</v>
      </c>
      <c r="D2759" t="s">
        <v>4695</v>
      </c>
      <c r="E2759" t="s">
        <v>8423</v>
      </c>
      <c r="F2759" t="s">
        <v>8424</v>
      </c>
      <c r="G2759" s="2" t="str">
        <f t="shared" si="43"/>
        <v>1983</v>
      </c>
      <c r="H2759" t="s">
        <v>1882</v>
      </c>
      <c r="I2759" t="str">
        <f>VLOOKUP(RawData!H2759,PadCountry[],2)</f>
        <v>Russia</v>
      </c>
      <c r="J2759" t="str">
        <f>VLOOKUP(I2759,CountryGeoLoc[],3)</f>
        <v>61.52401</v>
      </c>
      <c r="K2759" t="str">
        <f>VLOOKUP(I2759,CountryGeoLoc[],4)</f>
        <v>105.318756</v>
      </c>
    </row>
    <row r="2760" spans="1:11" x14ac:dyDescent="0.3">
      <c r="A2760" t="s">
        <v>8425</v>
      </c>
      <c r="B2760" t="s">
        <v>8</v>
      </c>
      <c r="C2760" t="s">
        <v>9</v>
      </c>
      <c r="D2760" t="s">
        <v>2391</v>
      </c>
      <c r="E2760" t="s">
        <v>8426</v>
      </c>
      <c r="F2760" t="s">
        <v>8427</v>
      </c>
      <c r="G2760" s="2" t="str">
        <f t="shared" si="43"/>
        <v>1983</v>
      </c>
      <c r="H2760" t="s">
        <v>3399</v>
      </c>
      <c r="I2760" t="str">
        <f>VLOOKUP(RawData!H2760,PadCountry[],2)</f>
        <v>Russia</v>
      </c>
      <c r="J2760" t="str">
        <f>VLOOKUP(I2760,CountryGeoLoc[],3)</f>
        <v>61.52401</v>
      </c>
      <c r="K2760" t="str">
        <f>VLOOKUP(I2760,CountryGeoLoc[],4)</f>
        <v>105.318756</v>
      </c>
    </row>
    <row r="2761" spans="1:11" x14ac:dyDescent="0.3">
      <c r="A2761" t="s">
        <v>8428</v>
      </c>
      <c r="B2761" t="s">
        <v>8</v>
      </c>
      <c r="C2761" t="s">
        <v>117</v>
      </c>
      <c r="D2761" t="s">
        <v>4658</v>
      </c>
      <c r="E2761" t="s">
        <v>8429</v>
      </c>
      <c r="F2761" t="s">
        <v>8430</v>
      </c>
      <c r="G2761" s="2" t="str">
        <f t="shared" si="43"/>
        <v>1983</v>
      </c>
      <c r="H2761" t="s">
        <v>1006</v>
      </c>
      <c r="I2761" t="str">
        <f>VLOOKUP(RawData!H2761,PadCountry[],2)</f>
        <v>United States</v>
      </c>
      <c r="J2761" t="str">
        <f>VLOOKUP(I2761,CountryGeoLoc[],3)</f>
        <v>37.09024</v>
      </c>
      <c r="K2761" t="str">
        <f>VLOOKUP(I2761,CountryGeoLoc[],4)</f>
        <v>-95.712891</v>
      </c>
    </row>
    <row r="2762" spans="1:11" x14ac:dyDescent="0.3">
      <c r="A2762" t="s">
        <v>8431</v>
      </c>
      <c r="B2762" t="s">
        <v>8</v>
      </c>
      <c r="C2762" t="s">
        <v>9</v>
      </c>
      <c r="D2762" t="s">
        <v>2391</v>
      </c>
      <c r="E2762" t="s">
        <v>8432</v>
      </c>
      <c r="F2762" t="s">
        <v>8433</v>
      </c>
      <c r="G2762" s="2" t="str">
        <f t="shared" si="43"/>
        <v>1983</v>
      </c>
      <c r="H2762" t="s">
        <v>3399</v>
      </c>
      <c r="I2762" t="str">
        <f>VLOOKUP(RawData!H2762,PadCountry[],2)</f>
        <v>Russia</v>
      </c>
      <c r="J2762" t="str">
        <f>VLOOKUP(I2762,CountryGeoLoc[],3)</f>
        <v>61.52401</v>
      </c>
      <c r="K2762" t="str">
        <f>VLOOKUP(I2762,CountryGeoLoc[],4)</f>
        <v>105.318756</v>
      </c>
    </row>
    <row r="2763" spans="1:11" x14ac:dyDescent="0.3">
      <c r="A2763" t="s">
        <v>8434</v>
      </c>
      <c r="B2763" t="s">
        <v>8</v>
      </c>
      <c r="C2763" t="s">
        <v>9</v>
      </c>
      <c r="D2763" t="s">
        <v>2391</v>
      </c>
      <c r="E2763" t="s">
        <v>8435</v>
      </c>
      <c r="F2763" t="s">
        <v>8436</v>
      </c>
      <c r="G2763" s="2" t="str">
        <f t="shared" si="43"/>
        <v>1983</v>
      </c>
      <c r="H2763" t="s">
        <v>4617</v>
      </c>
      <c r="I2763" t="str">
        <f>VLOOKUP(RawData!H2763,PadCountry[],2)</f>
        <v>Russia</v>
      </c>
      <c r="J2763" t="str">
        <f>VLOOKUP(I2763,CountryGeoLoc[],3)</f>
        <v>61.52401</v>
      </c>
      <c r="K2763" t="str">
        <f>VLOOKUP(I2763,CountryGeoLoc[],4)</f>
        <v>105.318756</v>
      </c>
    </row>
    <row r="2764" spans="1:11" x14ac:dyDescent="0.3">
      <c r="A2764" t="s">
        <v>8437</v>
      </c>
      <c r="B2764" t="s">
        <v>8</v>
      </c>
      <c r="C2764" t="s">
        <v>9</v>
      </c>
      <c r="D2764" t="s">
        <v>4695</v>
      </c>
      <c r="E2764" t="s">
        <v>8438</v>
      </c>
      <c r="F2764" t="s">
        <v>8439</v>
      </c>
      <c r="G2764" s="2" t="str">
        <f t="shared" si="43"/>
        <v>1983</v>
      </c>
      <c r="H2764" t="s">
        <v>987</v>
      </c>
      <c r="I2764" t="str">
        <f>VLOOKUP(RawData!H2764,PadCountry[],2)</f>
        <v>Kazakhstan</v>
      </c>
      <c r="J2764" t="str">
        <f>VLOOKUP(I2764,CountryGeoLoc[],3)</f>
        <v>48.019573</v>
      </c>
      <c r="K2764" t="str">
        <f>VLOOKUP(I2764,CountryGeoLoc[],4)</f>
        <v>66.923684</v>
      </c>
    </row>
    <row r="2765" spans="1:11" x14ac:dyDescent="0.3">
      <c r="A2765" t="s">
        <v>8440</v>
      </c>
      <c r="B2765" t="s">
        <v>8</v>
      </c>
      <c r="C2765" t="s">
        <v>117</v>
      </c>
      <c r="D2765" t="s">
        <v>5677</v>
      </c>
      <c r="E2765" t="s">
        <v>8441</v>
      </c>
      <c r="F2765" t="s">
        <v>8442</v>
      </c>
      <c r="G2765" s="2" t="str">
        <f t="shared" si="43"/>
        <v>1983</v>
      </c>
      <c r="H2765" t="s">
        <v>682</v>
      </c>
      <c r="I2765" t="str">
        <f>VLOOKUP(RawData!H2765,PadCountry[],2)</f>
        <v>United States</v>
      </c>
      <c r="J2765" t="str">
        <f>VLOOKUP(I2765,CountryGeoLoc[],3)</f>
        <v>37.09024</v>
      </c>
      <c r="K2765" t="str">
        <f>VLOOKUP(I2765,CountryGeoLoc[],4)</f>
        <v>-95.712891</v>
      </c>
    </row>
    <row r="2766" spans="1:11" x14ac:dyDescent="0.3">
      <c r="A2766" t="s">
        <v>8443</v>
      </c>
      <c r="B2766" t="s">
        <v>8</v>
      </c>
      <c r="C2766" t="s">
        <v>9</v>
      </c>
      <c r="D2766" t="s">
        <v>4695</v>
      </c>
      <c r="E2766" t="s">
        <v>8444</v>
      </c>
      <c r="F2766" t="s">
        <v>8445</v>
      </c>
      <c r="G2766" s="2" t="str">
        <f t="shared" si="43"/>
        <v>1983</v>
      </c>
      <c r="H2766" t="s">
        <v>3442</v>
      </c>
      <c r="I2766" t="str">
        <f>VLOOKUP(RawData!H2766,PadCountry[],2)</f>
        <v>Russia</v>
      </c>
      <c r="J2766" t="str">
        <f>VLOOKUP(I2766,CountryGeoLoc[],3)</f>
        <v>61.52401</v>
      </c>
      <c r="K2766" t="str">
        <f>VLOOKUP(I2766,CountryGeoLoc[],4)</f>
        <v>105.318756</v>
      </c>
    </row>
    <row r="2767" spans="1:11" x14ac:dyDescent="0.3">
      <c r="A2767" t="s">
        <v>8446</v>
      </c>
      <c r="B2767" t="s">
        <v>8</v>
      </c>
      <c r="C2767" t="s">
        <v>9</v>
      </c>
      <c r="D2767" t="s">
        <v>5620</v>
      </c>
      <c r="E2767" t="s">
        <v>8447</v>
      </c>
      <c r="F2767" t="s">
        <v>8448</v>
      </c>
      <c r="G2767" s="2" t="str">
        <f t="shared" si="43"/>
        <v>1983</v>
      </c>
      <c r="H2767" t="s">
        <v>7249</v>
      </c>
      <c r="I2767" t="str">
        <f>VLOOKUP(RawData!H2767,PadCountry[],2)</f>
        <v>Kazakhstan</v>
      </c>
      <c r="J2767" t="str">
        <f>VLOOKUP(I2767,CountryGeoLoc[],3)</f>
        <v>48.019573</v>
      </c>
      <c r="K2767" t="str">
        <f>VLOOKUP(I2767,CountryGeoLoc[],4)</f>
        <v>66.923684</v>
      </c>
    </row>
    <row r="2768" spans="1:11" x14ac:dyDescent="0.3">
      <c r="A2768" t="s">
        <v>8449</v>
      </c>
      <c r="B2768" t="s">
        <v>8</v>
      </c>
      <c r="C2768" t="s">
        <v>9</v>
      </c>
      <c r="D2768" t="s">
        <v>5620</v>
      </c>
      <c r="E2768" t="s">
        <v>8450</v>
      </c>
      <c r="F2768" t="s">
        <v>8451</v>
      </c>
      <c r="G2768" s="2" t="str">
        <f t="shared" si="43"/>
        <v>1983</v>
      </c>
      <c r="H2768" t="s">
        <v>6322</v>
      </c>
      <c r="I2768" t="str">
        <f>VLOOKUP(RawData!H2768,PadCountry[],2)</f>
        <v>Kazakhstan</v>
      </c>
      <c r="J2768" t="str">
        <f>VLOOKUP(I2768,CountryGeoLoc[],3)</f>
        <v>48.019573</v>
      </c>
      <c r="K2768" t="str">
        <f>VLOOKUP(I2768,CountryGeoLoc[],4)</f>
        <v>66.923684</v>
      </c>
    </row>
    <row r="2769" spans="1:11" x14ac:dyDescent="0.3">
      <c r="A2769" t="s">
        <v>8452</v>
      </c>
      <c r="B2769" t="s">
        <v>8</v>
      </c>
      <c r="C2769" t="s">
        <v>9</v>
      </c>
      <c r="D2769" t="s">
        <v>4695</v>
      </c>
      <c r="E2769" t="s">
        <v>8453</v>
      </c>
      <c r="F2769" t="s">
        <v>8454</v>
      </c>
      <c r="G2769" s="2" t="str">
        <f t="shared" si="43"/>
        <v>1983</v>
      </c>
      <c r="H2769" t="s">
        <v>1882</v>
      </c>
      <c r="I2769" t="str">
        <f>VLOOKUP(RawData!H2769,PadCountry[],2)</f>
        <v>Russia</v>
      </c>
      <c r="J2769" t="str">
        <f>VLOOKUP(I2769,CountryGeoLoc[],3)</f>
        <v>61.52401</v>
      </c>
      <c r="K2769" t="str">
        <f>VLOOKUP(I2769,CountryGeoLoc[],4)</f>
        <v>105.318756</v>
      </c>
    </row>
    <row r="2770" spans="1:11" x14ac:dyDescent="0.3">
      <c r="A2770" t="s">
        <v>8455</v>
      </c>
      <c r="B2770" t="s">
        <v>8</v>
      </c>
      <c r="C2770" t="s">
        <v>117</v>
      </c>
      <c r="D2770" t="s">
        <v>8313</v>
      </c>
      <c r="E2770" t="s">
        <v>8456</v>
      </c>
      <c r="F2770" t="s">
        <v>8457</v>
      </c>
      <c r="G2770" s="2" t="str">
        <f t="shared" si="43"/>
        <v>1983</v>
      </c>
      <c r="H2770" t="s">
        <v>433</v>
      </c>
      <c r="I2770" t="str">
        <f>VLOOKUP(RawData!H2770,PadCountry[],2)</f>
        <v>United States</v>
      </c>
      <c r="J2770" t="str">
        <f>VLOOKUP(I2770,CountryGeoLoc[],3)</f>
        <v>37.09024</v>
      </c>
      <c r="K2770" t="str">
        <f>VLOOKUP(I2770,CountryGeoLoc[],4)</f>
        <v>-95.712891</v>
      </c>
    </row>
    <row r="2771" spans="1:11" x14ac:dyDescent="0.3">
      <c r="A2771" t="s">
        <v>8458</v>
      </c>
      <c r="B2771" t="s">
        <v>8</v>
      </c>
      <c r="C2771" t="s">
        <v>9</v>
      </c>
      <c r="D2771" t="s">
        <v>4695</v>
      </c>
      <c r="E2771" t="s">
        <v>8459</v>
      </c>
      <c r="F2771" t="s">
        <v>8460</v>
      </c>
      <c r="G2771" s="2" t="str">
        <f t="shared" si="43"/>
        <v>1983</v>
      </c>
      <c r="H2771" t="s">
        <v>3442</v>
      </c>
      <c r="I2771" t="str">
        <f>VLOOKUP(RawData!H2771,PadCountry[],2)</f>
        <v>Russia</v>
      </c>
      <c r="J2771" t="str">
        <f>VLOOKUP(I2771,CountryGeoLoc[],3)</f>
        <v>61.52401</v>
      </c>
      <c r="K2771" t="str">
        <f>VLOOKUP(I2771,CountryGeoLoc[],4)</f>
        <v>105.318756</v>
      </c>
    </row>
    <row r="2772" spans="1:11" x14ac:dyDescent="0.3">
      <c r="A2772" t="s">
        <v>8461</v>
      </c>
      <c r="B2772" t="s">
        <v>8</v>
      </c>
      <c r="C2772" t="s">
        <v>7321</v>
      </c>
      <c r="D2772" t="s">
        <v>7189</v>
      </c>
      <c r="E2772" t="s">
        <v>8462</v>
      </c>
      <c r="F2772" t="s">
        <v>8463</v>
      </c>
      <c r="G2772" s="2" t="str">
        <f t="shared" si="43"/>
        <v>1983</v>
      </c>
      <c r="H2772" t="s">
        <v>4173</v>
      </c>
      <c r="I2772" t="str">
        <f>VLOOKUP(RawData!H2772,PadCountry[],2)</f>
        <v>French Guiana</v>
      </c>
      <c r="J2772" t="str">
        <f>VLOOKUP(I2772,CountryGeoLoc[],3)</f>
        <v>3.933889</v>
      </c>
      <c r="K2772" t="str">
        <f>VLOOKUP(I2772,CountryGeoLoc[],4)</f>
        <v>-53.125782</v>
      </c>
    </row>
    <row r="2773" spans="1:11" x14ac:dyDescent="0.3">
      <c r="A2773" t="s">
        <v>8464</v>
      </c>
      <c r="B2773" t="s">
        <v>8</v>
      </c>
      <c r="C2773" t="s">
        <v>7860</v>
      </c>
      <c r="D2773" t="s">
        <v>7629</v>
      </c>
      <c r="E2773" t="s">
        <v>8465</v>
      </c>
      <c r="F2773" t="s">
        <v>8466</v>
      </c>
      <c r="G2773" s="2" t="str">
        <f t="shared" si="43"/>
        <v>1983</v>
      </c>
      <c r="H2773" t="s">
        <v>2629</v>
      </c>
      <c r="I2773" t="str">
        <f>VLOOKUP(RawData!H2773,PadCountry[],2)</f>
        <v>United States</v>
      </c>
      <c r="J2773" t="str">
        <f>VLOOKUP(I2773,CountryGeoLoc[],3)</f>
        <v>37.09024</v>
      </c>
      <c r="K2773" t="str">
        <f>VLOOKUP(I2773,CountryGeoLoc[],4)</f>
        <v>-95.712891</v>
      </c>
    </row>
    <row r="2774" spans="1:11" x14ac:dyDescent="0.3">
      <c r="A2774" t="s">
        <v>8467</v>
      </c>
      <c r="B2774" t="s">
        <v>8</v>
      </c>
      <c r="C2774" t="s">
        <v>117</v>
      </c>
      <c r="D2774" t="s">
        <v>8468</v>
      </c>
      <c r="E2774" t="s">
        <v>8469</v>
      </c>
      <c r="F2774" t="s">
        <v>8470</v>
      </c>
      <c r="G2774" s="2" t="str">
        <f t="shared" si="43"/>
        <v>1983</v>
      </c>
      <c r="H2774" t="s">
        <v>1213</v>
      </c>
      <c r="I2774" t="str">
        <f>VLOOKUP(RawData!H2774,PadCountry[],2)</f>
        <v>United States</v>
      </c>
      <c r="J2774" t="str">
        <f>VLOOKUP(I2774,CountryGeoLoc[],3)</f>
        <v>37.09024</v>
      </c>
      <c r="K2774" t="str">
        <f>VLOOKUP(I2774,CountryGeoLoc[],4)</f>
        <v>-95.712891</v>
      </c>
    </row>
    <row r="2775" spans="1:11" x14ac:dyDescent="0.3">
      <c r="A2775" t="s">
        <v>8471</v>
      </c>
      <c r="B2775" t="s">
        <v>8</v>
      </c>
      <c r="C2775" t="s">
        <v>9</v>
      </c>
      <c r="D2775" t="s">
        <v>6270</v>
      </c>
      <c r="E2775" t="s">
        <v>8472</v>
      </c>
      <c r="F2775" t="s">
        <v>8473</v>
      </c>
      <c r="G2775" s="2" t="str">
        <f t="shared" si="43"/>
        <v>1983</v>
      </c>
      <c r="H2775" t="s">
        <v>6273</v>
      </c>
      <c r="I2775" t="str">
        <f>VLOOKUP(RawData!H2775,PadCountry[],2)</f>
        <v>Russia</v>
      </c>
      <c r="J2775" t="str">
        <f>VLOOKUP(I2775,CountryGeoLoc[],3)</f>
        <v>61.52401</v>
      </c>
      <c r="K2775" t="str">
        <f>VLOOKUP(I2775,CountryGeoLoc[],4)</f>
        <v>105.318756</v>
      </c>
    </row>
    <row r="2776" spans="1:11" x14ac:dyDescent="0.3">
      <c r="A2776" t="s">
        <v>8474</v>
      </c>
      <c r="B2776" t="s">
        <v>8</v>
      </c>
      <c r="C2776" t="s">
        <v>9</v>
      </c>
      <c r="D2776" t="s">
        <v>4695</v>
      </c>
      <c r="E2776" t="s">
        <v>8475</v>
      </c>
      <c r="F2776" t="s">
        <v>8476</v>
      </c>
      <c r="G2776" s="2" t="str">
        <f t="shared" si="43"/>
        <v>1983</v>
      </c>
      <c r="H2776" t="s">
        <v>13</v>
      </c>
      <c r="I2776" t="str">
        <f>VLOOKUP(RawData!H2776,PadCountry[],2)</f>
        <v>Kazakhstan</v>
      </c>
      <c r="J2776" t="str">
        <f>VLOOKUP(I2776,CountryGeoLoc[],3)</f>
        <v>48.019573</v>
      </c>
      <c r="K2776" t="str">
        <f>VLOOKUP(I2776,CountryGeoLoc[],4)</f>
        <v>66.923684</v>
      </c>
    </row>
    <row r="2777" spans="1:11" x14ac:dyDescent="0.3">
      <c r="A2777" t="s">
        <v>8477</v>
      </c>
      <c r="B2777" t="s">
        <v>8</v>
      </c>
      <c r="C2777" t="s">
        <v>117</v>
      </c>
      <c r="D2777" t="s">
        <v>4452</v>
      </c>
      <c r="E2777" t="s">
        <v>8478</v>
      </c>
      <c r="F2777" t="s">
        <v>8479</v>
      </c>
      <c r="G2777" s="2" t="str">
        <f t="shared" si="43"/>
        <v>1983</v>
      </c>
      <c r="H2777" t="s">
        <v>573</v>
      </c>
      <c r="I2777" t="str">
        <f>VLOOKUP(RawData!H2777,PadCountry[],2)</f>
        <v>United States</v>
      </c>
      <c r="J2777" t="str">
        <f>VLOOKUP(I2777,CountryGeoLoc[],3)</f>
        <v>37.09024</v>
      </c>
      <c r="K2777" t="str">
        <f>VLOOKUP(I2777,CountryGeoLoc[],4)</f>
        <v>-95.712891</v>
      </c>
    </row>
    <row r="2778" spans="1:11" x14ac:dyDescent="0.3">
      <c r="A2778" t="s">
        <v>8480</v>
      </c>
      <c r="B2778" t="s">
        <v>8</v>
      </c>
      <c r="C2778" t="s">
        <v>9</v>
      </c>
      <c r="D2778" t="s">
        <v>4695</v>
      </c>
      <c r="E2778" t="s">
        <v>8481</v>
      </c>
      <c r="F2778" t="s">
        <v>8482</v>
      </c>
      <c r="G2778" s="2" t="str">
        <f t="shared" si="43"/>
        <v>1983</v>
      </c>
      <c r="H2778" t="s">
        <v>1882</v>
      </c>
      <c r="I2778" t="str">
        <f>VLOOKUP(RawData!H2778,PadCountry[],2)</f>
        <v>Russia</v>
      </c>
      <c r="J2778" t="str">
        <f>VLOOKUP(I2778,CountryGeoLoc[],3)</f>
        <v>61.52401</v>
      </c>
      <c r="K2778" t="str">
        <f>VLOOKUP(I2778,CountryGeoLoc[],4)</f>
        <v>105.318756</v>
      </c>
    </row>
    <row r="2779" spans="1:11" x14ac:dyDescent="0.3">
      <c r="A2779" t="s">
        <v>8483</v>
      </c>
      <c r="B2779" t="s">
        <v>8</v>
      </c>
      <c r="C2779" t="s">
        <v>117</v>
      </c>
      <c r="D2779" t="s">
        <v>8155</v>
      </c>
      <c r="E2779" t="s">
        <v>8484</v>
      </c>
      <c r="F2779" t="s">
        <v>8485</v>
      </c>
      <c r="G2779" s="2" t="str">
        <f t="shared" si="43"/>
        <v>1983</v>
      </c>
      <c r="H2779" t="s">
        <v>229</v>
      </c>
      <c r="I2779" t="str">
        <f>VLOOKUP(RawData!H2779,PadCountry[],2)</f>
        <v>United States</v>
      </c>
      <c r="J2779" t="str">
        <f>VLOOKUP(I2779,CountryGeoLoc[],3)</f>
        <v>37.09024</v>
      </c>
      <c r="K2779" t="str">
        <f>VLOOKUP(I2779,CountryGeoLoc[],4)</f>
        <v>-95.712891</v>
      </c>
    </row>
    <row r="2780" spans="1:11" x14ac:dyDescent="0.3">
      <c r="A2780" t="s">
        <v>8486</v>
      </c>
      <c r="B2780" t="s">
        <v>8</v>
      </c>
      <c r="C2780" t="s">
        <v>9</v>
      </c>
      <c r="D2780" t="s">
        <v>5012</v>
      </c>
      <c r="E2780" t="s">
        <v>8487</v>
      </c>
      <c r="F2780" t="s">
        <v>8488</v>
      </c>
      <c r="G2780" s="2" t="str">
        <f t="shared" si="43"/>
        <v>1983</v>
      </c>
      <c r="H2780" t="s">
        <v>7249</v>
      </c>
      <c r="I2780" t="str">
        <f>VLOOKUP(RawData!H2780,PadCountry[],2)</f>
        <v>Kazakhstan</v>
      </c>
      <c r="J2780" t="str">
        <f>VLOOKUP(I2780,CountryGeoLoc[],3)</f>
        <v>48.019573</v>
      </c>
      <c r="K2780" t="str">
        <f>VLOOKUP(I2780,CountryGeoLoc[],4)</f>
        <v>66.923684</v>
      </c>
    </row>
    <row r="2781" spans="1:11" x14ac:dyDescent="0.3">
      <c r="A2781" t="s">
        <v>8489</v>
      </c>
      <c r="B2781" t="s">
        <v>8</v>
      </c>
      <c r="C2781" t="s">
        <v>9</v>
      </c>
      <c r="D2781" t="s">
        <v>1670</v>
      </c>
      <c r="E2781" t="s">
        <v>8490</v>
      </c>
      <c r="F2781" t="s">
        <v>8491</v>
      </c>
      <c r="G2781" s="2" t="str">
        <f t="shared" si="43"/>
        <v>1983</v>
      </c>
      <c r="H2781" t="s">
        <v>987</v>
      </c>
      <c r="I2781" t="str">
        <f>VLOOKUP(RawData!H2781,PadCountry[],2)</f>
        <v>Kazakhstan</v>
      </c>
      <c r="J2781" t="str">
        <f>VLOOKUP(I2781,CountryGeoLoc[],3)</f>
        <v>48.019573</v>
      </c>
      <c r="K2781" t="str">
        <f>VLOOKUP(I2781,CountryGeoLoc[],4)</f>
        <v>66.923684</v>
      </c>
    </row>
    <row r="2782" spans="1:11" x14ac:dyDescent="0.3">
      <c r="A2782" t="s">
        <v>8492</v>
      </c>
      <c r="B2782" t="s">
        <v>8</v>
      </c>
      <c r="C2782" t="s">
        <v>9</v>
      </c>
      <c r="D2782" t="s">
        <v>4695</v>
      </c>
      <c r="E2782" t="s">
        <v>8493</v>
      </c>
      <c r="F2782" t="s">
        <v>8494</v>
      </c>
      <c r="G2782" s="2" t="str">
        <f t="shared" si="43"/>
        <v>1983</v>
      </c>
      <c r="H2782" t="s">
        <v>1882</v>
      </c>
      <c r="I2782" t="str">
        <f>VLOOKUP(RawData!H2782,PadCountry[],2)</f>
        <v>Russia</v>
      </c>
      <c r="J2782" t="str">
        <f>VLOOKUP(I2782,CountryGeoLoc[],3)</f>
        <v>61.52401</v>
      </c>
      <c r="K2782" t="str">
        <f>VLOOKUP(I2782,CountryGeoLoc[],4)</f>
        <v>105.318756</v>
      </c>
    </row>
    <row r="2783" spans="1:11" x14ac:dyDescent="0.3">
      <c r="A2783" t="s">
        <v>8495</v>
      </c>
      <c r="B2783" t="s">
        <v>8</v>
      </c>
      <c r="C2783" t="s">
        <v>9</v>
      </c>
      <c r="D2783" t="s">
        <v>2391</v>
      </c>
      <c r="E2783" t="s">
        <v>8496</v>
      </c>
      <c r="F2783" t="s">
        <v>8497</v>
      </c>
      <c r="G2783" s="2" t="str">
        <f t="shared" si="43"/>
        <v>1983</v>
      </c>
      <c r="H2783" t="s">
        <v>2394</v>
      </c>
      <c r="I2783" t="str">
        <f>VLOOKUP(RawData!H2783,PadCountry[],2)</f>
        <v>Russia</v>
      </c>
      <c r="J2783" t="str">
        <f>VLOOKUP(I2783,CountryGeoLoc[],3)</f>
        <v>61.52401</v>
      </c>
      <c r="K2783" t="str">
        <f>VLOOKUP(I2783,CountryGeoLoc[],4)</f>
        <v>105.318756</v>
      </c>
    </row>
    <row r="2784" spans="1:11" x14ac:dyDescent="0.3">
      <c r="A2784" t="s">
        <v>8498</v>
      </c>
      <c r="B2784" t="s">
        <v>8</v>
      </c>
      <c r="C2784" t="s">
        <v>9</v>
      </c>
      <c r="D2784" t="s">
        <v>1670</v>
      </c>
      <c r="E2784" t="s">
        <v>8499</v>
      </c>
      <c r="F2784" t="s">
        <v>8500</v>
      </c>
      <c r="G2784" s="2" t="str">
        <f t="shared" si="43"/>
        <v>1983</v>
      </c>
      <c r="H2784" t="s">
        <v>3892</v>
      </c>
      <c r="I2784" t="str">
        <f>VLOOKUP(RawData!H2784,PadCountry[],2)</f>
        <v>Russia</v>
      </c>
      <c r="J2784" t="str">
        <f>VLOOKUP(I2784,CountryGeoLoc[],3)</f>
        <v>61.52401</v>
      </c>
      <c r="K2784" t="str">
        <f>VLOOKUP(I2784,CountryGeoLoc[],4)</f>
        <v>105.318756</v>
      </c>
    </row>
    <row r="2785" spans="1:11" x14ac:dyDescent="0.3">
      <c r="A2785" t="s">
        <v>8501</v>
      </c>
      <c r="B2785" t="s">
        <v>8</v>
      </c>
      <c r="C2785" t="s">
        <v>9</v>
      </c>
      <c r="D2785" t="s">
        <v>4695</v>
      </c>
      <c r="E2785" t="s">
        <v>8502</v>
      </c>
      <c r="F2785" t="s">
        <v>8503</v>
      </c>
      <c r="G2785" s="2" t="str">
        <f t="shared" si="43"/>
        <v>1983</v>
      </c>
      <c r="H2785" t="s">
        <v>13</v>
      </c>
      <c r="I2785" t="str">
        <f>VLOOKUP(RawData!H2785,PadCountry[],2)</f>
        <v>Kazakhstan</v>
      </c>
      <c r="J2785" t="str">
        <f>VLOOKUP(I2785,CountryGeoLoc[],3)</f>
        <v>48.019573</v>
      </c>
      <c r="K2785" t="str">
        <f>VLOOKUP(I2785,CountryGeoLoc[],4)</f>
        <v>66.923684</v>
      </c>
    </row>
    <row r="2786" spans="1:11" x14ac:dyDescent="0.3">
      <c r="A2786" t="s">
        <v>8504</v>
      </c>
      <c r="B2786" t="s">
        <v>8</v>
      </c>
      <c r="C2786" t="s">
        <v>117</v>
      </c>
      <c r="D2786" t="s">
        <v>8505</v>
      </c>
      <c r="E2786" t="s">
        <v>8506</v>
      </c>
      <c r="F2786" t="s">
        <v>8507</v>
      </c>
      <c r="G2786" s="2" t="str">
        <f t="shared" si="43"/>
        <v>1983</v>
      </c>
      <c r="H2786" t="s">
        <v>303</v>
      </c>
      <c r="I2786" t="str">
        <f>VLOOKUP(RawData!H2786,PadCountry[],2)</f>
        <v>United States</v>
      </c>
      <c r="J2786" t="str">
        <f>VLOOKUP(I2786,CountryGeoLoc[],3)</f>
        <v>37.09024</v>
      </c>
      <c r="K2786" t="str">
        <f>VLOOKUP(I2786,CountryGeoLoc[],4)</f>
        <v>-95.712891</v>
      </c>
    </row>
    <row r="2787" spans="1:11" x14ac:dyDescent="0.3">
      <c r="A2787" t="s">
        <v>8508</v>
      </c>
      <c r="B2787" t="s">
        <v>8</v>
      </c>
      <c r="C2787" t="s">
        <v>9</v>
      </c>
      <c r="D2787" t="s">
        <v>1670</v>
      </c>
      <c r="E2787" t="s">
        <v>8509</v>
      </c>
      <c r="F2787" t="s">
        <v>8510</v>
      </c>
      <c r="G2787" s="2" t="str">
        <f t="shared" si="43"/>
        <v>1983</v>
      </c>
      <c r="H2787" t="s">
        <v>13</v>
      </c>
      <c r="I2787" t="str">
        <f>VLOOKUP(RawData!H2787,PadCountry[],2)</f>
        <v>Kazakhstan</v>
      </c>
      <c r="J2787" t="str">
        <f>VLOOKUP(I2787,CountryGeoLoc[],3)</f>
        <v>48.019573</v>
      </c>
      <c r="K2787" t="str">
        <f>VLOOKUP(I2787,CountryGeoLoc[],4)</f>
        <v>66.923684</v>
      </c>
    </row>
    <row r="2788" spans="1:11" x14ac:dyDescent="0.3">
      <c r="A2788" t="s">
        <v>8511</v>
      </c>
      <c r="B2788" t="s">
        <v>8</v>
      </c>
      <c r="C2788" t="s">
        <v>9</v>
      </c>
      <c r="D2788" t="s">
        <v>4695</v>
      </c>
      <c r="E2788" t="s">
        <v>8512</v>
      </c>
      <c r="F2788" t="s">
        <v>8513</v>
      </c>
      <c r="G2788" s="2" t="str">
        <f t="shared" si="43"/>
        <v>1983</v>
      </c>
      <c r="H2788" t="s">
        <v>3442</v>
      </c>
      <c r="I2788" t="str">
        <f>VLOOKUP(RawData!H2788,PadCountry[],2)</f>
        <v>Russia</v>
      </c>
      <c r="J2788" t="str">
        <f>VLOOKUP(I2788,CountryGeoLoc[],3)</f>
        <v>61.52401</v>
      </c>
      <c r="K2788" t="str">
        <f>VLOOKUP(I2788,CountryGeoLoc[],4)</f>
        <v>105.318756</v>
      </c>
    </row>
    <row r="2789" spans="1:11" x14ac:dyDescent="0.3">
      <c r="A2789" t="s">
        <v>8514</v>
      </c>
      <c r="B2789" t="s">
        <v>8</v>
      </c>
      <c r="C2789" t="s">
        <v>9</v>
      </c>
      <c r="D2789" t="s">
        <v>1243</v>
      </c>
      <c r="E2789" t="s">
        <v>8515</v>
      </c>
      <c r="F2789" t="s">
        <v>8516</v>
      </c>
      <c r="G2789" s="2" t="str">
        <f t="shared" si="43"/>
        <v>1983</v>
      </c>
      <c r="H2789" t="s">
        <v>987</v>
      </c>
      <c r="I2789" t="str">
        <f>VLOOKUP(RawData!H2789,PadCountry[],2)</f>
        <v>Kazakhstan</v>
      </c>
      <c r="J2789" t="str">
        <f>VLOOKUP(I2789,CountryGeoLoc[],3)</f>
        <v>48.019573</v>
      </c>
      <c r="K2789" t="str">
        <f>VLOOKUP(I2789,CountryGeoLoc[],4)</f>
        <v>66.923684</v>
      </c>
    </row>
    <row r="2790" spans="1:11" x14ac:dyDescent="0.3">
      <c r="A2790" t="s">
        <v>8517</v>
      </c>
      <c r="B2790" t="s">
        <v>8</v>
      </c>
      <c r="C2790" t="s">
        <v>9</v>
      </c>
      <c r="D2790" t="s">
        <v>4695</v>
      </c>
      <c r="E2790" t="s">
        <v>8518</v>
      </c>
      <c r="F2790" t="s">
        <v>8519</v>
      </c>
      <c r="G2790" s="2" t="str">
        <f t="shared" si="43"/>
        <v>1983</v>
      </c>
      <c r="H2790" t="s">
        <v>7572</v>
      </c>
      <c r="I2790" t="str">
        <f>VLOOKUP(RawData!H2790,PadCountry[],2)</f>
        <v>Russia</v>
      </c>
      <c r="J2790" t="str">
        <f>VLOOKUP(I2790,CountryGeoLoc[],3)</f>
        <v>61.52401</v>
      </c>
      <c r="K2790" t="str">
        <f>VLOOKUP(I2790,CountryGeoLoc[],4)</f>
        <v>105.318756</v>
      </c>
    </row>
    <row r="2791" spans="1:11" x14ac:dyDescent="0.3">
      <c r="A2791" t="s">
        <v>8520</v>
      </c>
      <c r="B2791" t="s">
        <v>8</v>
      </c>
      <c r="C2791" t="s">
        <v>117</v>
      </c>
      <c r="D2791" t="s">
        <v>8155</v>
      </c>
      <c r="E2791" t="s">
        <v>8521</v>
      </c>
      <c r="F2791" t="s">
        <v>8522</v>
      </c>
      <c r="G2791" s="2" t="str">
        <f t="shared" si="43"/>
        <v>1983</v>
      </c>
      <c r="H2791" t="s">
        <v>63</v>
      </c>
      <c r="I2791" t="str">
        <f>VLOOKUP(RawData!H2791,PadCountry[],2)</f>
        <v>United States</v>
      </c>
      <c r="J2791" t="str">
        <f>VLOOKUP(I2791,CountryGeoLoc[],3)</f>
        <v>37.09024</v>
      </c>
      <c r="K2791" t="str">
        <f>VLOOKUP(I2791,CountryGeoLoc[],4)</f>
        <v>-95.712891</v>
      </c>
    </row>
    <row r="2792" spans="1:11" x14ac:dyDescent="0.3">
      <c r="A2792" t="s">
        <v>8523</v>
      </c>
      <c r="B2792" t="s">
        <v>8</v>
      </c>
      <c r="C2792" t="s">
        <v>117</v>
      </c>
      <c r="D2792" t="s">
        <v>5355</v>
      </c>
      <c r="E2792" t="s">
        <v>8524</v>
      </c>
      <c r="F2792" t="s">
        <v>8525</v>
      </c>
      <c r="G2792" s="2" t="str">
        <f t="shared" si="43"/>
        <v>1983</v>
      </c>
      <c r="H2792" t="s">
        <v>914</v>
      </c>
      <c r="I2792" t="str">
        <f>VLOOKUP(RawData!H2792,PadCountry[],2)</f>
        <v>United States</v>
      </c>
      <c r="J2792" t="str">
        <f>VLOOKUP(I2792,CountryGeoLoc[],3)</f>
        <v>37.09024</v>
      </c>
      <c r="K2792" t="str">
        <f>VLOOKUP(I2792,CountryGeoLoc[],4)</f>
        <v>-95.712891</v>
      </c>
    </row>
    <row r="2793" spans="1:11" x14ac:dyDescent="0.3">
      <c r="A2793" t="s">
        <v>8526</v>
      </c>
      <c r="B2793" t="s">
        <v>8</v>
      </c>
      <c r="C2793" t="s">
        <v>9</v>
      </c>
      <c r="D2793" t="s">
        <v>2391</v>
      </c>
      <c r="E2793" t="s">
        <v>8527</v>
      </c>
      <c r="F2793" t="s">
        <v>8528</v>
      </c>
      <c r="G2793" s="2" t="str">
        <f t="shared" si="43"/>
        <v>1983</v>
      </c>
      <c r="H2793" t="s">
        <v>2394</v>
      </c>
      <c r="I2793" t="str">
        <f>VLOOKUP(RawData!H2793,PadCountry[],2)</f>
        <v>Russia</v>
      </c>
      <c r="J2793" t="str">
        <f>VLOOKUP(I2793,CountryGeoLoc[],3)</f>
        <v>61.52401</v>
      </c>
      <c r="K2793" t="str">
        <f>VLOOKUP(I2793,CountryGeoLoc[],4)</f>
        <v>105.318756</v>
      </c>
    </row>
    <row r="2794" spans="1:11" x14ac:dyDescent="0.3">
      <c r="A2794" t="s">
        <v>8529</v>
      </c>
      <c r="B2794" t="s">
        <v>8</v>
      </c>
      <c r="C2794" t="s">
        <v>9</v>
      </c>
      <c r="D2794" t="s">
        <v>4695</v>
      </c>
      <c r="E2794" t="s">
        <v>8530</v>
      </c>
      <c r="F2794" t="s">
        <v>8531</v>
      </c>
      <c r="G2794" s="2" t="str">
        <f t="shared" si="43"/>
        <v>1983</v>
      </c>
      <c r="H2794" t="s">
        <v>3442</v>
      </c>
      <c r="I2794" t="str">
        <f>VLOOKUP(RawData!H2794,PadCountry[],2)</f>
        <v>Russia</v>
      </c>
      <c r="J2794" t="str">
        <f>VLOOKUP(I2794,CountryGeoLoc[],3)</f>
        <v>61.52401</v>
      </c>
      <c r="K2794" t="str">
        <f>VLOOKUP(I2794,CountryGeoLoc[],4)</f>
        <v>105.318756</v>
      </c>
    </row>
    <row r="2795" spans="1:11" x14ac:dyDescent="0.3">
      <c r="A2795" t="s">
        <v>8532</v>
      </c>
      <c r="B2795" t="s">
        <v>8</v>
      </c>
      <c r="C2795" t="s">
        <v>5564</v>
      </c>
      <c r="D2795" t="s">
        <v>7557</v>
      </c>
      <c r="E2795" t="s">
        <v>8533</v>
      </c>
      <c r="F2795" t="s">
        <v>8534</v>
      </c>
      <c r="G2795" s="2" t="str">
        <f t="shared" si="43"/>
        <v>1983</v>
      </c>
      <c r="H2795" t="s">
        <v>5568</v>
      </c>
      <c r="I2795" t="str">
        <f>VLOOKUP(RawData!H2795,PadCountry[],2)</f>
        <v>Japan</v>
      </c>
      <c r="J2795" t="str">
        <f>VLOOKUP(I2795,CountryGeoLoc[],3)</f>
        <v>36.204824</v>
      </c>
      <c r="K2795" t="str">
        <f>VLOOKUP(I2795,CountryGeoLoc[],4)</f>
        <v>138.252924</v>
      </c>
    </row>
    <row r="2796" spans="1:11" x14ac:dyDescent="0.3">
      <c r="A2796" t="s">
        <v>8535</v>
      </c>
      <c r="B2796" t="s">
        <v>8</v>
      </c>
      <c r="C2796" t="s">
        <v>9</v>
      </c>
      <c r="D2796" t="s">
        <v>4695</v>
      </c>
      <c r="E2796" t="s">
        <v>8536</v>
      </c>
      <c r="F2796" t="s">
        <v>8537</v>
      </c>
      <c r="G2796" s="2" t="str">
        <f t="shared" si="43"/>
        <v>1983</v>
      </c>
      <c r="H2796" t="s">
        <v>3442</v>
      </c>
      <c r="I2796" t="str">
        <f>VLOOKUP(RawData!H2796,PadCountry[],2)</f>
        <v>Russia</v>
      </c>
      <c r="J2796" t="str">
        <f>VLOOKUP(I2796,CountryGeoLoc[],3)</f>
        <v>61.52401</v>
      </c>
      <c r="K2796" t="str">
        <f>VLOOKUP(I2796,CountryGeoLoc[],4)</f>
        <v>105.318756</v>
      </c>
    </row>
    <row r="2797" spans="1:11" x14ac:dyDescent="0.3">
      <c r="A2797" t="s">
        <v>8538</v>
      </c>
      <c r="B2797" t="s">
        <v>8</v>
      </c>
      <c r="C2797" t="s">
        <v>9</v>
      </c>
      <c r="D2797" t="s">
        <v>4695</v>
      </c>
      <c r="E2797" t="s">
        <v>8539</v>
      </c>
      <c r="F2797" t="s">
        <v>8540</v>
      </c>
      <c r="G2797" s="2" t="str">
        <f t="shared" si="43"/>
        <v>1983</v>
      </c>
      <c r="H2797" t="s">
        <v>13</v>
      </c>
      <c r="I2797" t="str">
        <f>VLOOKUP(RawData!H2797,PadCountry[],2)</f>
        <v>Kazakhstan</v>
      </c>
      <c r="J2797" t="str">
        <f>VLOOKUP(I2797,CountryGeoLoc[],3)</f>
        <v>48.019573</v>
      </c>
      <c r="K2797" t="str">
        <f>VLOOKUP(I2797,CountryGeoLoc[],4)</f>
        <v>66.923684</v>
      </c>
    </row>
    <row r="2798" spans="1:11" x14ac:dyDescent="0.3">
      <c r="A2798" t="s">
        <v>8541</v>
      </c>
      <c r="B2798" t="s">
        <v>8</v>
      </c>
      <c r="C2798" t="s">
        <v>9</v>
      </c>
      <c r="D2798" t="s">
        <v>2305</v>
      </c>
      <c r="E2798" t="s">
        <v>8542</v>
      </c>
      <c r="F2798" t="s">
        <v>8543</v>
      </c>
      <c r="G2798" s="2" t="str">
        <f t="shared" si="43"/>
        <v>1983</v>
      </c>
      <c r="H2798" t="s">
        <v>7249</v>
      </c>
      <c r="I2798" t="str">
        <f>VLOOKUP(RawData!H2798,PadCountry[],2)</f>
        <v>Kazakhstan</v>
      </c>
      <c r="J2798" t="str">
        <f>VLOOKUP(I2798,CountryGeoLoc[],3)</f>
        <v>48.019573</v>
      </c>
      <c r="K2798" t="str">
        <f>VLOOKUP(I2798,CountryGeoLoc[],4)</f>
        <v>66.923684</v>
      </c>
    </row>
    <row r="2799" spans="1:11" x14ac:dyDescent="0.3">
      <c r="A2799" t="s">
        <v>8544</v>
      </c>
      <c r="B2799" t="s">
        <v>8</v>
      </c>
      <c r="C2799" t="s">
        <v>9</v>
      </c>
      <c r="D2799" t="s">
        <v>4695</v>
      </c>
      <c r="E2799" t="s">
        <v>357</v>
      </c>
      <c r="F2799" t="s">
        <v>8545</v>
      </c>
      <c r="G2799" s="2" t="str">
        <f t="shared" si="43"/>
        <v>1983</v>
      </c>
      <c r="H2799" t="s">
        <v>13</v>
      </c>
      <c r="I2799" t="str">
        <f>VLOOKUP(RawData!H2799,PadCountry[],2)</f>
        <v>Kazakhstan</v>
      </c>
      <c r="J2799" t="str">
        <f>VLOOKUP(I2799,CountryGeoLoc[],3)</f>
        <v>48.019573</v>
      </c>
      <c r="K2799" t="str">
        <f>VLOOKUP(I2799,CountryGeoLoc[],4)</f>
        <v>66.923684</v>
      </c>
    </row>
    <row r="2800" spans="1:11" x14ac:dyDescent="0.3">
      <c r="A2800" t="s">
        <v>8546</v>
      </c>
      <c r="B2800" t="s">
        <v>8</v>
      </c>
      <c r="C2800" t="s">
        <v>8186</v>
      </c>
      <c r="D2800" t="s">
        <v>5243</v>
      </c>
      <c r="E2800" t="s">
        <v>8547</v>
      </c>
      <c r="F2800" t="s">
        <v>8548</v>
      </c>
      <c r="G2800" s="2" t="str">
        <f t="shared" si="43"/>
        <v>1983</v>
      </c>
      <c r="H2800" t="s">
        <v>4822</v>
      </c>
      <c r="I2800" t="str">
        <f>VLOOKUP(RawData!H2800,PadCountry[],2)</f>
        <v>China</v>
      </c>
      <c r="J2800" t="str">
        <f>VLOOKUP(I2800,CountryGeoLoc[],3)</f>
        <v>35.86166</v>
      </c>
      <c r="K2800" t="str">
        <f>VLOOKUP(I2800,CountryGeoLoc[],4)</f>
        <v>104.195397</v>
      </c>
    </row>
    <row r="2801" spans="1:11" x14ac:dyDescent="0.3">
      <c r="A2801" t="s">
        <v>8549</v>
      </c>
      <c r="B2801" t="s">
        <v>8</v>
      </c>
      <c r="C2801" t="s">
        <v>9</v>
      </c>
      <c r="D2801" t="s">
        <v>4695</v>
      </c>
      <c r="E2801" t="s">
        <v>8550</v>
      </c>
      <c r="F2801" t="s">
        <v>8551</v>
      </c>
      <c r="G2801" s="2" t="str">
        <f t="shared" si="43"/>
        <v>1983</v>
      </c>
      <c r="H2801" t="s">
        <v>3442</v>
      </c>
      <c r="I2801" t="str">
        <f>VLOOKUP(RawData!H2801,PadCountry[],2)</f>
        <v>Russia</v>
      </c>
      <c r="J2801" t="str">
        <f>VLOOKUP(I2801,CountryGeoLoc[],3)</f>
        <v>61.52401</v>
      </c>
      <c r="K2801" t="str">
        <f>VLOOKUP(I2801,CountryGeoLoc[],4)</f>
        <v>105.318756</v>
      </c>
    </row>
    <row r="2802" spans="1:11" x14ac:dyDescent="0.3">
      <c r="A2802" t="s">
        <v>8552</v>
      </c>
      <c r="B2802" t="s">
        <v>8</v>
      </c>
      <c r="C2802" t="s">
        <v>9</v>
      </c>
      <c r="D2802" t="s">
        <v>5012</v>
      </c>
      <c r="E2802" t="s">
        <v>8553</v>
      </c>
      <c r="F2802" t="s">
        <v>8554</v>
      </c>
      <c r="G2802" s="2" t="str">
        <f t="shared" si="43"/>
        <v>1983</v>
      </c>
      <c r="H2802" t="s">
        <v>6322</v>
      </c>
      <c r="I2802" t="str">
        <f>VLOOKUP(RawData!H2802,PadCountry[],2)</f>
        <v>Kazakhstan</v>
      </c>
      <c r="J2802" t="str">
        <f>VLOOKUP(I2802,CountryGeoLoc[],3)</f>
        <v>48.019573</v>
      </c>
      <c r="K2802" t="str">
        <f>VLOOKUP(I2802,CountryGeoLoc[],4)</f>
        <v>66.923684</v>
      </c>
    </row>
    <row r="2803" spans="1:11" x14ac:dyDescent="0.3">
      <c r="A2803" t="s">
        <v>8555</v>
      </c>
      <c r="B2803" t="s">
        <v>8</v>
      </c>
      <c r="C2803" t="s">
        <v>7860</v>
      </c>
      <c r="D2803" t="s">
        <v>7629</v>
      </c>
      <c r="E2803" t="s">
        <v>8556</v>
      </c>
      <c r="F2803" t="s">
        <v>8557</v>
      </c>
      <c r="G2803" s="2" t="str">
        <f t="shared" si="43"/>
        <v>1983</v>
      </c>
      <c r="H2803" t="s">
        <v>2629</v>
      </c>
      <c r="I2803" t="str">
        <f>VLOOKUP(RawData!H2803,PadCountry[],2)</f>
        <v>United States</v>
      </c>
      <c r="J2803" t="str">
        <f>VLOOKUP(I2803,CountryGeoLoc[],3)</f>
        <v>37.09024</v>
      </c>
      <c r="K2803" t="str">
        <f>VLOOKUP(I2803,CountryGeoLoc[],4)</f>
        <v>-95.712891</v>
      </c>
    </row>
    <row r="2804" spans="1:11" x14ac:dyDescent="0.3">
      <c r="A2804" t="s">
        <v>8558</v>
      </c>
      <c r="B2804" t="s">
        <v>8</v>
      </c>
      <c r="C2804" t="s">
        <v>9</v>
      </c>
      <c r="D2804" t="s">
        <v>1670</v>
      </c>
      <c r="E2804" t="s">
        <v>8559</v>
      </c>
      <c r="F2804" t="s">
        <v>8560</v>
      </c>
      <c r="G2804" s="2" t="str">
        <f t="shared" si="43"/>
        <v>1983</v>
      </c>
      <c r="H2804" t="s">
        <v>1882</v>
      </c>
      <c r="I2804" t="str">
        <f>VLOOKUP(RawData!H2804,PadCountry[],2)</f>
        <v>Russia</v>
      </c>
      <c r="J2804" t="str">
        <f>VLOOKUP(I2804,CountryGeoLoc[],3)</f>
        <v>61.52401</v>
      </c>
      <c r="K2804" t="str">
        <f>VLOOKUP(I2804,CountryGeoLoc[],4)</f>
        <v>105.318756</v>
      </c>
    </row>
    <row r="2805" spans="1:11" x14ac:dyDescent="0.3">
      <c r="A2805" t="s">
        <v>8561</v>
      </c>
      <c r="B2805" t="s">
        <v>8</v>
      </c>
      <c r="C2805" t="s">
        <v>9</v>
      </c>
      <c r="D2805" t="s">
        <v>2391</v>
      </c>
      <c r="E2805" t="s">
        <v>8562</v>
      </c>
      <c r="F2805" t="s">
        <v>8563</v>
      </c>
      <c r="G2805" s="2" t="str">
        <f t="shared" si="43"/>
        <v>1983</v>
      </c>
      <c r="H2805" t="s">
        <v>4617</v>
      </c>
      <c r="I2805" t="str">
        <f>VLOOKUP(RawData!H2805,PadCountry[],2)</f>
        <v>Russia</v>
      </c>
      <c r="J2805" t="str">
        <f>VLOOKUP(I2805,CountryGeoLoc[],3)</f>
        <v>61.52401</v>
      </c>
      <c r="K2805" t="str">
        <f>VLOOKUP(I2805,CountryGeoLoc[],4)</f>
        <v>105.318756</v>
      </c>
    </row>
    <row r="2806" spans="1:11" x14ac:dyDescent="0.3">
      <c r="A2806" t="s">
        <v>8564</v>
      </c>
      <c r="B2806" t="s">
        <v>8</v>
      </c>
      <c r="C2806" t="s">
        <v>9</v>
      </c>
      <c r="D2806" t="s">
        <v>4695</v>
      </c>
      <c r="E2806" t="s">
        <v>8565</v>
      </c>
      <c r="F2806" t="s">
        <v>8566</v>
      </c>
      <c r="G2806" s="2" t="str">
        <f t="shared" si="43"/>
        <v>1983</v>
      </c>
      <c r="H2806" t="s">
        <v>3442</v>
      </c>
      <c r="I2806" t="str">
        <f>VLOOKUP(RawData!H2806,PadCountry[],2)</f>
        <v>Russia</v>
      </c>
      <c r="J2806" t="str">
        <f>VLOOKUP(I2806,CountryGeoLoc[],3)</f>
        <v>61.52401</v>
      </c>
      <c r="K2806" t="str">
        <f>VLOOKUP(I2806,CountryGeoLoc[],4)</f>
        <v>105.318756</v>
      </c>
    </row>
    <row r="2807" spans="1:11" x14ac:dyDescent="0.3">
      <c r="A2807" t="s">
        <v>8567</v>
      </c>
      <c r="B2807" t="s">
        <v>8</v>
      </c>
      <c r="C2807" t="s">
        <v>9</v>
      </c>
      <c r="D2807" t="s">
        <v>4695</v>
      </c>
      <c r="E2807" t="s">
        <v>8568</v>
      </c>
      <c r="F2807" t="s">
        <v>8569</v>
      </c>
      <c r="G2807" s="2" t="str">
        <f t="shared" si="43"/>
        <v>1983</v>
      </c>
      <c r="H2807" t="s">
        <v>7572</v>
      </c>
      <c r="I2807" t="str">
        <f>VLOOKUP(RawData!H2807,PadCountry[],2)</f>
        <v>Russia</v>
      </c>
      <c r="J2807" t="str">
        <f>VLOOKUP(I2807,CountryGeoLoc[],3)</f>
        <v>61.52401</v>
      </c>
      <c r="K2807" t="str">
        <f>VLOOKUP(I2807,CountryGeoLoc[],4)</f>
        <v>105.318756</v>
      </c>
    </row>
    <row r="2808" spans="1:11" x14ac:dyDescent="0.3">
      <c r="A2808" t="s">
        <v>8570</v>
      </c>
      <c r="B2808" t="s">
        <v>8</v>
      </c>
      <c r="C2808" t="s">
        <v>117</v>
      </c>
      <c r="D2808" t="s">
        <v>8229</v>
      </c>
      <c r="E2808" t="s">
        <v>8571</v>
      </c>
      <c r="F2808" t="s">
        <v>8572</v>
      </c>
      <c r="G2808" s="2" t="str">
        <f t="shared" si="43"/>
        <v>1983</v>
      </c>
      <c r="H2808" t="s">
        <v>229</v>
      </c>
      <c r="I2808" t="str">
        <f>VLOOKUP(RawData!H2808,PadCountry[],2)</f>
        <v>United States</v>
      </c>
      <c r="J2808" t="str">
        <f>VLOOKUP(I2808,CountryGeoLoc[],3)</f>
        <v>37.09024</v>
      </c>
      <c r="K2808" t="str">
        <f>VLOOKUP(I2808,CountryGeoLoc[],4)</f>
        <v>-95.712891</v>
      </c>
    </row>
    <row r="2809" spans="1:11" x14ac:dyDescent="0.3">
      <c r="A2809" t="s">
        <v>8573</v>
      </c>
      <c r="B2809" t="s">
        <v>8</v>
      </c>
      <c r="C2809" t="s">
        <v>9</v>
      </c>
      <c r="D2809" t="s">
        <v>4695</v>
      </c>
      <c r="E2809" t="s">
        <v>8574</v>
      </c>
      <c r="F2809" t="s">
        <v>8575</v>
      </c>
      <c r="G2809" s="2" t="str">
        <f t="shared" si="43"/>
        <v>1983</v>
      </c>
      <c r="H2809" t="s">
        <v>3442</v>
      </c>
      <c r="I2809" t="str">
        <f>VLOOKUP(RawData!H2809,PadCountry[],2)</f>
        <v>Russia</v>
      </c>
      <c r="J2809" t="str">
        <f>VLOOKUP(I2809,CountryGeoLoc[],3)</f>
        <v>61.52401</v>
      </c>
      <c r="K2809" t="str">
        <f>VLOOKUP(I2809,CountryGeoLoc[],4)</f>
        <v>105.318756</v>
      </c>
    </row>
    <row r="2810" spans="1:11" x14ac:dyDescent="0.3">
      <c r="A2810" t="s">
        <v>8576</v>
      </c>
      <c r="B2810" t="s">
        <v>8</v>
      </c>
      <c r="C2810" t="s">
        <v>9</v>
      </c>
      <c r="D2810" t="s">
        <v>4695</v>
      </c>
      <c r="E2810" t="s">
        <v>8577</v>
      </c>
      <c r="F2810" t="s">
        <v>8578</v>
      </c>
      <c r="G2810" s="2" t="str">
        <f t="shared" si="43"/>
        <v>1983</v>
      </c>
      <c r="H2810" t="s">
        <v>1882</v>
      </c>
      <c r="I2810" t="str">
        <f>VLOOKUP(RawData!H2810,PadCountry[],2)</f>
        <v>Russia</v>
      </c>
      <c r="J2810" t="str">
        <f>VLOOKUP(I2810,CountryGeoLoc[],3)</f>
        <v>61.52401</v>
      </c>
      <c r="K2810" t="str">
        <f>VLOOKUP(I2810,CountryGeoLoc[],4)</f>
        <v>105.318756</v>
      </c>
    </row>
    <row r="2811" spans="1:11" x14ac:dyDescent="0.3">
      <c r="A2811" t="s">
        <v>8579</v>
      </c>
      <c r="B2811" t="s">
        <v>8</v>
      </c>
      <c r="C2811" t="s">
        <v>9</v>
      </c>
      <c r="D2811" t="s">
        <v>4695</v>
      </c>
      <c r="E2811" t="s">
        <v>8580</v>
      </c>
      <c r="F2811" t="s">
        <v>8581</v>
      </c>
      <c r="G2811" s="2" t="str">
        <f t="shared" si="43"/>
        <v>1983</v>
      </c>
      <c r="H2811" t="s">
        <v>1882</v>
      </c>
      <c r="I2811" t="str">
        <f>VLOOKUP(RawData!H2811,PadCountry[],2)</f>
        <v>Russia</v>
      </c>
      <c r="J2811" t="str">
        <f>VLOOKUP(I2811,CountryGeoLoc[],3)</f>
        <v>61.52401</v>
      </c>
      <c r="K2811" t="str">
        <f>VLOOKUP(I2811,CountryGeoLoc[],4)</f>
        <v>105.318756</v>
      </c>
    </row>
    <row r="2812" spans="1:11" x14ac:dyDescent="0.3">
      <c r="A2812" t="s">
        <v>8582</v>
      </c>
      <c r="B2812" t="s">
        <v>8</v>
      </c>
      <c r="C2812" t="s">
        <v>117</v>
      </c>
      <c r="D2812" t="s">
        <v>8155</v>
      </c>
      <c r="E2812" t="s">
        <v>8583</v>
      </c>
      <c r="F2812" t="s">
        <v>8584</v>
      </c>
      <c r="G2812" s="2" t="str">
        <f t="shared" si="43"/>
        <v>1983</v>
      </c>
      <c r="H2812" t="s">
        <v>63</v>
      </c>
      <c r="I2812" t="str">
        <f>VLOOKUP(RawData!H2812,PadCountry[],2)</f>
        <v>United States</v>
      </c>
      <c r="J2812" t="str">
        <f>VLOOKUP(I2812,CountryGeoLoc[],3)</f>
        <v>37.09024</v>
      </c>
      <c r="K2812" t="str">
        <f>VLOOKUP(I2812,CountryGeoLoc[],4)</f>
        <v>-95.712891</v>
      </c>
    </row>
    <row r="2813" spans="1:11" x14ac:dyDescent="0.3">
      <c r="A2813" t="s">
        <v>8585</v>
      </c>
      <c r="B2813" t="s">
        <v>18</v>
      </c>
      <c r="C2813" t="s">
        <v>9</v>
      </c>
      <c r="D2813" t="s">
        <v>4695</v>
      </c>
      <c r="E2813" t="s">
        <v>8586</v>
      </c>
      <c r="F2813" t="s">
        <v>8587</v>
      </c>
      <c r="G2813" s="2" t="str">
        <f t="shared" si="43"/>
        <v>1983</v>
      </c>
      <c r="H2813" t="s">
        <v>13</v>
      </c>
      <c r="I2813" t="str">
        <f>VLOOKUP(RawData!H2813,PadCountry[],2)</f>
        <v>Kazakhstan</v>
      </c>
      <c r="J2813" t="str">
        <f>VLOOKUP(I2813,CountryGeoLoc[],3)</f>
        <v>48.019573</v>
      </c>
      <c r="K2813" t="str">
        <f>VLOOKUP(I2813,CountryGeoLoc[],4)</f>
        <v>66.923684</v>
      </c>
    </row>
    <row r="2814" spans="1:11" x14ac:dyDescent="0.3">
      <c r="A2814" t="s">
        <v>8588</v>
      </c>
      <c r="B2814" t="s">
        <v>8</v>
      </c>
      <c r="C2814" t="s">
        <v>9</v>
      </c>
      <c r="D2814" t="s">
        <v>6270</v>
      </c>
      <c r="E2814" t="s">
        <v>8589</v>
      </c>
      <c r="F2814" t="s">
        <v>8590</v>
      </c>
      <c r="G2814" s="2" t="str">
        <f t="shared" si="43"/>
        <v>1983</v>
      </c>
      <c r="H2814" t="s">
        <v>7213</v>
      </c>
      <c r="I2814" t="str">
        <f>VLOOKUP(RawData!H2814,PadCountry[],2)</f>
        <v>Russia</v>
      </c>
      <c r="J2814" t="str">
        <f>VLOOKUP(I2814,CountryGeoLoc[],3)</f>
        <v>61.52401</v>
      </c>
      <c r="K2814" t="str">
        <f>VLOOKUP(I2814,CountryGeoLoc[],4)</f>
        <v>105.318756</v>
      </c>
    </row>
    <row r="2815" spans="1:11" x14ac:dyDescent="0.3">
      <c r="A2815" t="s">
        <v>6034</v>
      </c>
      <c r="B2815" t="s">
        <v>8</v>
      </c>
      <c r="C2815" t="s">
        <v>9</v>
      </c>
      <c r="D2815" t="s">
        <v>5012</v>
      </c>
      <c r="E2815" t="s">
        <v>6035</v>
      </c>
      <c r="F2815" t="s">
        <v>8591</v>
      </c>
      <c r="G2815" s="2" t="str">
        <f t="shared" si="43"/>
        <v>1983</v>
      </c>
      <c r="H2815" t="s">
        <v>6322</v>
      </c>
      <c r="I2815" t="str">
        <f>VLOOKUP(RawData!H2815,PadCountry[],2)</f>
        <v>Kazakhstan</v>
      </c>
      <c r="J2815" t="str">
        <f>VLOOKUP(I2815,CountryGeoLoc[],3)</f>
        <v>48.019573</v>
      </c>
      <c r="K2815" t="str">
        <f>VLOOKUP(I2815,CountryGeoLoc[],4)</f>
        <v>66.923684</v>
      </c>
    </row>
    <row r="2816" spans="1:11" x14ac:dyDescent="0.3">
      <c r="A2816" t="s">
        <v>8592</v>
      </c>
      <c r="B2816" t="s">
        <v>8</v>
      </c>
      <c r="C2816" t="s">
        <v>9</v>
      </c>
      <c r="D2816" t="s">
        <v>2391</v>
      </c>
      <c r="E2816" t="s">
        <v>8593</v>
      </c>
      <c r="F2816" t="s">
        <v>8594</v>
      </c>
      <c r="G2816" s="2" t="str">
        <f t="shared" si="43"/>
        <v>1983</v>
      </c>
      <c r="H2816" t="s">
        <v>3399</v>
      </c>
      <c r="I2816" t="str">
        <f>VLOOKUP(RawData!H2816,PadCountry[],2)</f>
        <v>Russia</v>
      </c>
      <c r="J2816" t="str">
        <f>VLOOKUP(I2816,CountryGeoLoc[],3)</f>
        <v>61.52401</v>
      </c>
      <c r="K2816" t="str">
        <f>VLOOKUP(I2816,CountryGeoLoc[],4)</f>
        <v>105.318756</v>
      </c>
    </row>
    <row r="2817" spans="1:11" x14ac:dyDescent="0.3">
      <c r="A2817" t="s">
        <v>8595</v>
      </c>
      <c r="B2817" t="s">
        <v>8</v>
      </c>
      <c r="C2817" t="s">
        <v>9</v>
      </c>
      <c r="D2817" t="s">
        <v>2391</v>
      </c>
      <c r="E2817" t="s">
        <v>8596</v>
      </c>
      <c r="F2817" t="s">
        <v>8597</v>
      </c>
      <c r="G2817" s="2" t="str">
        <f t="shared" si="43"/>
        <v>1983</v>
      </c>
      <c r="H2817" t="s">
        <v>3399</v>
      </c>
      <c r="I2817" t="str">
        <f>VLOOKUP(RawData!H2817,PadCountry[],2)</f>
        <v>Russia</v>
      </c>
      <c r="J2817" t="str">
        <f>VLOOKUP(I2817,CountryGeoLoc[],3)</f>
        <v>61.52401</v>
      </c>
      <c r="K2817" t="str">
        <f>VLOOKUP(I2817,CountryGeoLoc[],4)</f>
        <v>105.318756</v>
      </c>
    </row>
    <row r="2818" spans="1:11" x14ac:dyDescent="0.3">
      <c r="A2818" t="s">
        <v>8598</v>
      </c>
      <c r="B2818" t="s">
        <v>8</v>
      </c>
      <c r="C2818" t="s">
        <v>9</v>
      </c>
      <c r="D2818" t="s">
        <v>2391</v>
      </c>
      <c r="E2818" t="s">
        <v>8599</v>
      </c>
      <c r="F2818" t="s">
        <v>8600</v>
      </c>
      <c r="G2818" s="2" t="str">
        <f t="shared" si="43"/>
        <v>1983</v>
      </c>
      <c r="H2818" t="s">
        <v>3399</v>
      </c>
      <c r="I2818" t="str">
        <f>VLOOKUP(RawData!H2818,PadCountry[],2)</f>
        <v>Russia</v>
      </c>
      <c r="J2818" t="str">
        <f>VLOOKUP(I2818,CountryGeoLoc[],3)</f>
        <v>61.52401</v>
      </c>
      <c r="K2818" t="str">
        <f>VLOOKUP(I2818,CountryGeoLoc[],4)</f>
        <v>105.318756</v>
      </c>
    </row>
    <row r="2819" spans="1:11" x14ac:dyDescent="0.3">
      <c r="A2819" t="s">
        <v>8601</v>
      </c>
      <c r="B2819" t="s">
        <v>8</v>
      </c>
      <c r="C2819" t="s">
        <v>9</v>
      </c>
      <c r="D2819" t="s">
        <v>4695</v>
      </c>
      <c r="E2819" t="s">
        <v>8602</v>
      </c>
      <c r="F2819" t="s">
        <v>8603</v>
      </c>
      <c r="G2819" s="2" t="str">
        <f t="shared" ref="G2819:G2882" si="44">MID(F2819,7,4)</f>
        <v>1983</v>
      </c>
      <c r="H2819" t="s">
        <v>987</v>
      </c>
      <c r="I2819" t="str">
        <f>VLOOKUP(RawData!H2819,PadCountry[],2)</f>
        <v>Kazakhstan</v>
      </c>
      <c r="J2819" t="str">
        <f>VLOOKUP(I2819,CountryGeoLoc[],3)</f>
        <v>48.019573</v>
      </c>
      <c r="K2819" t="str">
        <f>VLOOKUP(I2819,CountryGeoLoc[],4)</f>
        <v>66.923684</v>
      </c>
    </row>
    <row r="2820" spans="1:11" x14ac:dyDescent="0.3">
      <c r="A2820" t="s">
        <v>8604</v>
      </c>
      <c r="B2820" t="s">
        <v>8</v>
      </c>
      <c r="C2820" t="s">
        <v>7321</v>
      </c>
      <c r="D2820" t="s">
        <v>7189</v>
      </c>
      <c r="E2820" t="s">
        <v>8605</v>
      </c>
      <c r="F2820" t="s">
        <v>8606</v>
      </c>
      <c r="G2820" s="2" t="str">
        <f t="shared" si="44"/>
        <v>1983</v>
      </c>
      <c r="H2820" t="s">
        <v>4173</v>
      </c>
      <c r="I2820" t="str">
        <f>VLOOKUP(RawData!H2820,PadCountry[],2)</f>
        <v>French Guiana</v>
      </c>
      <c r="J2820" t="str">
        <f>VLOOKUP(I2820,CountryGeoLoc[],3)</f>
        <v>3.933889</v>
      </c>
      <c r="K2820" t="str">
        <f>VLOOKUP(I2820,CountryGeoLoc[],4)</f>
        <v>-53.125782</v>
      </c>
    </row>
    <row r="2821" spans="1:11" x14ac:dyDescent="0.3">
      <c r="A2821" t="s">
        <v>8607</v>
      </c>
      <c r="B2821" t="s">
        <v>8</v>
      </c>
      <c r="C2821" t="s">
        <v>9</v>
      </c>
      <c r="D2821" t="s">
        <v>4695</v>
      </c>
      <c r="E2821" t="s">
        <v>357</v>
      </c>
      <c r="F2821" t="s">
        <v>8608</v>
      </c>
      <c r="G2821" s="2" t="str">
        <f t="shared" si="44"/>
        <v>1983</v>
      </c>
      <c r="H2821" t="s">
        <v>987</v>
      </c>
      <c r="I2821" t="str">
        <f>VLOOKUP(RawData!H2821,PadCountry[],2)</f>
        <v>Kazakhstan</v>
      </c>
      <c r="J2821" t="str">
        <f>VLOOKUP(I2821,CountryGeoLoc[],3)</f>
        <v>48.019573</v>
      </c>
      <c r="K2821" t="str">
        <f>VLOOKUP(I2821,CountryGeoLoc[],4)</f>
        <v>66.923684</v>
      </c>
    </row>
    <row r="2822" spans="1:11" x14ac:dyDescent="0.3">
      <c r="A2822" t="s">
        <v>8609</v>
      </c>
      <c r="B2822" t="s">
        <v>8</v>
      </c>
      <c r="C2822" t="s">
        <v>9</v>
      </c>
      <c r="D2822" t="s">
        <v>4695</v>
      </c>
      <c r="E2822" t="s">
        <v>8610</v>
      </c>
      <c r="F2822" t="s">
        <v>8611</v>
      </c>
      <c r="G2822" s="2" t="str">
        <f t="shared" si="44"/>
        <v>1983</v>
      </c>
      <c r="H2822" t="s">
        <v>7572</v>
      </c>
      <c r="I2822" t="str">
        <f>VLOOKUP(RawData!H2822,PadCountry[],2)</f>
        <v>Russia</v>
      </c>
      <c r="J2822" t="str">
        <f>VLOOKUP(I2822,CountryGeoLoc[],3)</f>
        <v>61.52401</v>
      </c>
      <c r="K2822" t="str">
        <f>VLOOKUP(I2822,CountryGeoLoc[],4)</f>
        <v>105.318756</v>
      </c>
    </row>
    <row r="2823" spans="1:11" x14ac:dyDescent="0.3">
      <c r="A2823" t="s">
        <v>8612</v>
      </c>
      <c r="B2823" t="s">
        <v>8</v>
      </c>
      <c r="C2823" t="s">
        <v>9</v>
      </c>
      <c r="D2823" t="s">
        <v>2391</v>
      </c>
      <c r="E2823" t="s">
        <v>8613</v>
      </c>
      <c r="F2823" t="s">
        <v>8614</v>
      </c>
      <c r="G2823" s="2" t="str">
        <f t="shared" si="44"/>
        <v>1983</v>
      </c>
      <c r="H2823" t="s">
        <v>3399</v>
      </c>
      <c r="I2823" t="str">
        <f>VLOOKUP(RawData!H2823,PadCountry[],2)</f>
        <v>Russia</v>
      </c>
      <c r="J2823" t="str">
        <f>VLOOKUP(I2823,CountryGeoLoc[],3)</f>
        <v>61.52401</v>
      </c>
      <c r="K2823" t="str">
        <f>VLOOKUP(I2823,CountryGeoLoc[],4)</f>
        <v>105.318756</v>
      </c>
    </row>
    <row r="2824" spans="1:11" x14ac:dyDescent="0.3">
      <c r="A2824" t="s">
        <v>8615</v>
      </c>
      <c r="B2824" t="s">
        <v>8</v>
      </c>
      <c r="C2824" t="s">
        <v>9</v>
      </c>
      <c r="D2824" t="s">
        <v>1243</v>
      </c>
      <c r="E2824" t="s">
        <v>8616</v>
      </c>
      <c r="F2824" t="s">
        <v>8617</v>
      </c>
      <c r="G2824" s="2" t="str">
        <f t="shared" si="44"/>
        <v>1983</v>
      </c>
      <c r="H2824" t="s">
        <v>7572</v>
      </c>
      <c r="I2824" t="str">
        <f>VLOOKUP(RawData!H2824,PadCountry[],2)</f>
        <v>Russia</v>
      </c>
      <c r="J2824" t="str">
        <f>VLOOKUP(I2824,CountryGeoLoc[],3)</f>
        <v>61.52401</v>
      </c>
      <c r="K2824" t="str">
        <f>VLOOKUP(I2824,CountryGeoLoc[],4)</f>
        <v>105.318756</v>
      </c>
    </row>
    <row r="2825" spans="1:11" x14ac:dyDescent="0.3">
      <c r="A2825" t="s">
        <v>8618</v>
      </c>
      <c r="B2825" t="s">
        <v>8</v>
      </c>
      <c r="C2825" t="s">
        <v>9</v>
      </c>
      <c r="D2825" t="s">
        <v>3313</v>
      </c>
      <c r="E2825" t="s">
        <v>8619</v>
      </c>
      <c r="F2825" t="s">
        <v>8620</v>
      </c>
      <c r="G2825" s="2" t="str">
        <f t="shared" si="44"/>
        <v>1983</v>
      </c>
      <c r="H2825" t="s">
        <v>4676</v>
      </c>
      <c r="I2825" t="str">
        <f>VLOOKUP(RawData!H2825,PadCountry[],2)</f>
        <v>Kazakhstan</v>
      </c>
      <c r="J2825" t="str">
        <f>VLOOKUP(I2825,CountryGeoLoc[],3)</f>
        <v>48.019573</v>
      </c>
      <c r="K2825" t="str">
        <f>VLOOKUP(I2825,CountryGeoLoc[],4)</f>
        <v>66.923684</v>
      </c>
    </row>
    <row r="2826" spans="1:11" x14ac:dyDescent="0.3">
      <c r="A2826" t="s">
        <v>8621</v>
      </c>
      <c r="B2826" t="s">
        <v>8</v>
      </c>
      <c r="C2826" t="s">
        <v>9</v>
      </c>
      <c r="D2826" t="s">
        <v>2391</v>
      </c>
      <c r="E2826" t="s">
        <v>8622</v>
      </c>
      <c r="F2826" t="s">
        <v>8623</v>
      </c>
      <c r="G2826" s="2" t="str">
        <f t="shared" si="44"/>
        <v>1983</v>
      </c>
      <c r="H2826" t="s">
        <v>2394</v>
      </c>
      <c r="I2826" t="str">
        <f>VLOOKUP(RawData!H2826,PadCountry[],2)</f>
        <v>Russia</v>
      </c>
      <c r="J2826" t="str">
        <f>VLOOKUP(I2826,CountryGeoLoc[],3)</f>
        <v>61.52401</v>
      </c>
      <c r="K2826" t="str">
        <f>VLOOKUP(I2826,CountryGeoLoc[],4)</f>
        <v>105.318756</v>
      </c>
    </row>
    <row r="2827" spans="1:11" x14ac:dyDescent="0.3">
      <c r="A2827" t="s">
        <v>8624</v>
      </c>
      <c r="B2827" t="s">
        <v>8</v>
      </c>
      <c r="C2827" t="s">
        <v>9</v>
      </c>
      <c r="D2827" t="s">
        <v>4695</v>
      </c>
      <c r="E2827" t="s">
        <v>8625</v>
      </c>
      <c r="F2827" t="s">
        <v>8626</v>
      </c>
      <c r="G2827" s="2" t="str">
        <f t="shared" si="44"/>
        <v>1983</v>
      </c>
      <c r="H2827" t="s">
        <v>7572</v>
      </c>
      <c r="I2827" t="str">
        <f>VLOOKUP(RawData!H2827,PadCountry[],2)</f>
        <v>Russia</v>
      </c>
      <c r="J2827" t="str">
        <f>VLOOKUP(I2827,CountryGeoLoc[],3)</f>
        <v>61.52401</v>
      </c>
      <c r="K2827" t="str">
        <f>VLOOKUP(I2827,CountryGeoLoc[],4)</f>
        <v>105.318756</v>
      </c>
    </row>
    <row r="2828" spans="1:11" x14ac:dyDescent="0.3">
      <c r="A2828" t="s">
        <v>8627</v>
      </c>
      <c r="B2828" t="s">
        <v>8</v>
      </c>
      <c r="C2828" t="s">
        <v>117</v>
      </c>
      <c r="D2828" t="s">
        <v>8272</v>
      </c>
      <c r="E2828" t="s">
        <v>8628</v>
      </c>
      <c r="F2828" t="s">
        <v>8629</v>
      </c>
      <c r="G2828" s="2" t="str">
        <f t="shared" si="44"/>
        <v>1983</v>
      </c>
      <c r="H2828" t="s">
        <v>303</v>
      </c>
      <c r="I2828" t="str">
        <f>VLOOKUP(RawData!H2828,PadCountry[],2)</f>
        <v>United States</v>
      </c>
      <c r="J2828" t="str">
        <f>VLOOKUP(I2828,CountryGeoLoc[],3)</f>
        <v>37.09024</v>
      </c>
      <c r="K2828" t="str">
        <f>VLOOKUP(I2828,CountryGeoLoc[],4)</f>
        <v>-95.712891</v>
      </c>
    </row>
    <row r="2829" spans="1:11" x14ac:dyDescent="0.3">
      <c r="A2829" t="s">
        <v>8630</v>
      </c>
      <c r="B2829" t="s">
        <v>8</v>
      </c>
      <c r="C2829" t="s">
        <v>9</v>
      </c>
      <c r="D2829" t="s">
        <v>1670</v>
      </c>
      <c r="E2829" t="s">
        <v>8631</v>
      </c>
      <c r="F2829" t="s">
        <v>8632</v>
      </c>
      <c r="G2829" s="2" t="str">
        <f t="shared" si="44"/>
        <v>1983</v>
      </c>
      <c r="H2829" t="s">
        <v>1882</v>
      </c>
      <c r="I2829" t="str">
        <f>VLOOKUP(RawData!H2829,PadCountry[],2)</f>
        <v>Russia</v>
      </c>
      <c r="J2829" t="str">
        <f>VLOOKUP(I2829,CountryGeoLoc[],3)</f>
        <v>61.52401</v>
      </c>
      <c r="K2829" t="str">
        <f>VLOOKUP(I2829,CountryGeoLoc[],4)</f>
        <v>105.318756</v>
      </c>
    </row>
    <row r="2830" spans="1:11" x14ac:dyDescent="0.3">
      <c r="A2830" t="s">
        <v>8633</v>
      </c>
      <c r="B2830" t="s">
        <v>8</v>
      </c>
      <c r="C2830" t="s">
        <v>9</v>
      </c>
      <c r="D2830" t="s">
        <v>6270</v>
      </c>
      <c r="E2830" t="s">
        <v>8634</v>
      </c>
      <c r="F2830" t="s">
        <v>8635</v>
      </c>
      <c r="G2830" s="2" t="str">
        <f t="shared" si="44"/>
        <v>1983</v>
      </c>
      <c r="H2830" t="s">
        <v>6273</v>
      </c>
      <c r="I2830" t="str">
        <f>VLOOKUP(RawData!H2830,PadCountry[],2)</f>
        <v>Russia</v>
      </c>
      <c r="J2830" t="str">
        <f>VLOOKUP(I2830,CountryGeoLoc[],3)</f>
        <v>61.52401</v>
      </c>
      <c r="K2830" t="str">
        <f>VLOOKUP(I2830,CountryGeoLoc[],4)</f>
        <v>105.318756</v>
      </c>
    </row>
    <row r="2831" spans="1:11" x14ac:dyDescent="0.3">
      <c r="A2831" t="s">
        <v>8636</v>
      </c>
      <c r="B2831" t="s">
        <v>8</v>
      </c>
      <c r="C2831" t="s">
        <v>7860</v>
      </c>
      <c r="D2831" t="s">
        <v>7629</v>
      </c>
      <c r="E2831" t="s">
        <v>8637</v>
      </c>
      <c r="F2831" t="s">
        <v>8638</v>
      </c>
      <c r="G2831" s="2" t="str">
        <f t="shared" si="44"/>
        <v>1983</v>
      </c>
      <c r="H2831" t="s">
        <v>2629</v>
      </c>
      <c r="I2831" t="str">
        <f>VLOOKUP(RawData!H2831,PadCountry[],2)</f>
        <v>United States</v>
      </c>
      <c r="J2831" t="str">
        <f>VLOOKUP(I2831,CountryGeoLoc[],3)</f>
        <v>37.09024</v>
      </c>
      <c r="K2831" t="str">
        <f>VLOOKUP(I2831,CountryGeoLoc[],4)</f>
        <v>-95.712891</v>
      </c>
    </row>
    <row r="2832" spans="1:11" x14ac:dyDescent="0.3">
      <c r="A2832" t="s">
        <v>8639</v>
      </c>
      <c r="B2832" t="s">
        <v>8</v>
      </c>
      <c r="C2832" t="s">
        <v>9</v>
      </c>
      <c r="D2832" t="s">
        <v>4695</v>
      </c>
      <c r="E2832" t="s">
        <v>8640</v>
      </c>
      <c r="F2832" t="s">
        <v>8641</v>
      </c>
      <c r="G2832" s="2" t="str">
        <f t="shared" si="44"/>
        <v>1983</v>
      </c>
      <c r="H2832" t="s">
        <v>1882</v>
      </c>
      <c r="I2832" t="str">
        <f>VLOOKUP(RawData!H2832,PadCountry[],2)</f>
        <v>Russia</v>
      </c>
      <c r="J2832" t="str">
        <f>VLOOKUP(I2832,CountryGeoLoc[],3)</f>
        <v>61.52401</v>
      </c>
      <c r="K2832" t="str">
        <f>VLOOKUP(I2832,CountryGeoLoc[],4)</f>
        <v>105.318756</v>
      </c>
    </row>
    <row r="2833" spans="1:11" x14ac:dyDescent="0.3">
      <c r="A2833" t="s">
        <v>8642</v>
      </c>
      <c r="B2833" t="s">
        <v>8</v>
      </c>
      <c r="C2833" t="s">
        <v>9</v>
      </c>
      <c r="D2833" t="s">
        <v>5012</v>
      </c>
      <c r="E2833" t="s">
        <v>8643</v>
      </c>
      <c r="F2833" t="s">
        <v>8644</v>
      </c>
      <c r="G2833" s="2" t="str">
        <f t="shared" si="44"/>
        <v>1983</v>
      </c>
      <c r="H2833" t="s">
        <v>7249</v>
      </c>
      <c r="I2833" t="str">
        <f>VLOOKUP(RawData!H2833,PadCountry[],2)</f>
        <v>Kazakhstan</v>
      </c>
      <c r="J2833" t="str">
        <f>VLOOKUP(I2833,CountryGeoLoc[],3)</f>
        <v>48.019573</v>
      </c>
      <c r="K2833" t="str">
        <f>VLOOKUP(I2833,CountryGeoLoc[],4)</f>
        <v>66.923684</v>
      </c>
    </row>
    <row r="2834" spans="1:11" x14ac:dyDescent="0.3">
      <c r="A2834" t="s">
        <v>8645</v>
      </c>
      <c r="B2834" t="s">
        <v>8</v>
      </c>
      <c r="C2834" t="s">
        <v>9</v>
      </c>
      <c r="D2834" t="s">
        <v>4695</v>
      </c>
      <c r="E2834" t="s">
        <v>8646</v>
      </c>
      <c r="F2834" t="s">
        <v>8647</v>
      </c>
      <c r="G2834" s="2" t="str">
        <f t="shared" si="44"/>
        <v>1983</v>
      </c>
      <c r="H2834" t="s">
        <v>1882</v>
      </c>
      <c r="I2834" t="str">
        <f>VLOOKUP(RawData!H2834,PadCountry[],2)</f>
        <v>Russia</v>
      </c>
      <c r="J2834" t="str">
        <f>VLOOKUP(I2834,CountryGeoLoc[],3)</f>
        <v>61.52401</v>
      </c>
      <c r="K2834" t="str">
        <f>VLOOKUP(I2834,CountryGeoLoc[],4)</f>
        <v>105.318756</v>
      </c>
    </row>
    <row r="2835" spans="1:11" x14ac:dyDescent="0.3">
      <c r="A2835" t="s">
        <v>8648</v>
      </c>
      <c r="B2835" t="s">
        <v>8</v>
      </c>
      <c r="C2835" t="s">
        <v>9</v>
      </c>
      <c r="D2835" t="s">
        <v>2391</v>
      </c>
      <c r="E2835" t="s">
        <v>8649</v>
      </c>
      <c r="F2835" t="s">
        <v>8650</v>
      </c>
      <c r="G2835" s="2" t="str">
        <f t="shared" si="44"/>
        <v>1983</v>
      </c>
      <c r="H2835" t="s">
        <v>2394</v>
      </c>
      <c r="I2835" t="str">
        <f>VLOOKUP(RawData!H2835,PadCountry[],2)</f>
        <v>Russia</v>
      </c>
      <c r="J2835" t="str">
        <f>VLOOKUP(I2835,CountryGeoLoc[],3)</f>
        <v>61.52401</v>
      </c>
      <c r="K2835" t="str">
        <f>VLOOKUP(I2835,CountryGeoLoc[],4)</f>
        <v>105.318756</v>
      </c>
    </row>
    <row r="2836" spans="1:11" x14ac:dyDescent="0.3">
      <c r="A2836" t="s">
        <v>8651</v>
      </c>
      <c r="B2836" t="s">
        <v>8</v>
      </c>
      <c r="C2836" t="s">
        <v>9</v>
      </c>
      <c r="D2836" t="s">
        <v>4695</v>
      </c>
      <c r="E2836" t="s">
        <v>8652</v>
      </c>
      <c r="F2836" t="s">
        <v>8653</v>
      </c>
      <c r="G2836" s="2" t="str">
        <f t="shared" si="44"/>
        <v>1983</v>
      </c>
      <c r="H2836" t="s">
        <v>1882</v>
      </c>
      <c r="I2836" t="str">
        <f>VLOOKUP(RawData!H2836,PadCountry[],2)</f>
        <v>Russia</v>
      </c>
      <c r="J2836" t="str">
        <f>VLOOKUP(I2836,CountryGeoLoc[],3)</f>
        <v>61.52401</v>
      </c>
      <c r="K2836" t="str">
        <f>VLOOKUP(I2836,CountryGeoLoc[],4)</f>
        <v>105.318756</v>
      </c>
    </row>
    <row r="2837" spans="1:11" x14ac:dyDescent="0.3">
      <c r="A2837" t="s">
        <v>8654</v>
      </c>
      <c r="B2837" t="s">
        <v>8</v>
      </c>
      <c r="C2837" t="s">
        <v>9</v>
      </c>
      <c r="D2837" t="s">
        <v>6270</v>
      </c>
      <c r="E2837" t="s">
        <v>8655</v>
      </c>
      <c r="F2837" t="s">
        <v>8656</v>
      </c>
      <c r="G2837" s="2" t="str">
        <f t="shared" si="44"/>
        <v>1983</v>
      </c>
      <c r="H2837" t="s">
        <v>6273</v>
      </c>
      <c r="I2837" t="str">
        <f>VLOOKUP(RawData!H2837,PadCountry[],2)</f>
        <v>Russia</v>
      </c>
      <c r="J2837" t="str">
        <f>VLOOKUP(I2837,CountryGeoLoc[],3)</f>
        <v>61.52401</v>
      </c>
      <c r="K2837" t="str">
        <f>VLOOKUP(I2837,CountryGeoLoc[],4)</f>
        <v>105.318756</v>
      </c>
    </row>
    <row r="2838" spans="1:11" x14ac:dyDescent="0.3">
      <c r="A2838" t="s">
        <v>8657</v>
      </c>
      <c r="B2838" t="s">
        <v>8</v>
      </c>
      <c r="C2838" t="s">
        <v>9</v>
      </c>
      <c r="D2838" t="s">
        <v>1670</v>
      </c>
      <c r="E2838" t="s">
        <v>8658</v>
      </c>
      <c r="F2838" t="s">
        <v>8659</v>
      </c>
      <c r="G2838" s="2" t="str">
        <f t="shared" si="44"/>
        <v>1983</v>
      </c>
      <c r="H2838" t="s">
        <v>1882</v>
      </c>
      <c r="I2838" t="str">
        <f>VLOOKUP(RawData!H2838,PadCountry[],2)</f>
        <v>Russia</v>
      </c>
      <c r="J2838" t="str">
        <f>VLOOKUP(I2838,CountryGeoLoc[],3)</f>
        <v>61.52401</v>
      </c>
      <c r="K2838" t="str">
        <f>VLOOKUP(I2838,CountryGeoLoc[],4)</f>
        <v>105.318756</v>
      </c>
    </row>
    <row r="2839" spans="1:11" x14ac:dyDescent="0.3">
      <c r="A2839" t="s">
        <v>8660</v>
      </c>
      <c r="B2839" t="s">
        <v>8</v>
      </c>
      <c r="C2839" t="s">
        <v>9</v>
      </c>
      <c r="D2839" t="s">
        <v>4695</v>
      </c>
      <c r="E2839" t="s">
        <v>8661</v>
      </c>
      <c r="F2839" t="s">
        <v>8662</v>
      </c>
      <c r="G2839" s="2" t="str">
        <f t="shared" si="44"/>
        <v>1983</v>
      </c>
      <c r="H2839" t="s">
        <v>987</v>
      </c>
      <c r="I2839" t="str">
        <f>VLOOKUP(RawData!H2839,PadCountry[],2)</f>
        <v>Kazakhstan</v>
      </c>
      <c r="J2839" t="str">
        <f>VLOOKUP(I2839,CountryGeoLoc[],3)</f>
        <v>48.019573</v>
      </c>
      <c r="K2839" t="str">
        <f>VLOOKUP(I2839,CountryGeoLoc[],4)</f>
        <v>66.923684</v>
      </c>
    </row>
    <row r="2840" spans="1:11" x14ac:dyDescent="0.3">
      <c r="A2840" t="s">
        <v>8663</v>
      </c>
      <c r="B2840" t="s">
        <v>8</v>
      </c>
      <c r="C2840" t="s">
        <v>9</v>
      </c>
      <c r="D2840" t="s">
        <v>8066</v>
      </c>
      <c r="E2840" t="s">
        <v>8664</v>
      </c>
      <c r="F2840" t="s">
        <v>8665</v>
      </c>
      <c r="G2840" s="2" t="str">
        <f t="shared" si="44"/>
        <v>1983</v>
      </c>
      <c r="H2840" t="s">
        <v>8666</v>
      </c>
      <c r="I2840" t="str">
        <f>VLOOKUP(RawData!H2840,PadCountry[],2)</f>
        <v>Russia</v>
      </c>
      <c r="J2840" t="str">
        <f>VLOOKUP(I2840,CountryGeoLoc[],3)</f>
        <v>61.52401</v>
      </c>
      <c r="K2840" t="str">
        <f>VLOOKUP(I2840,CountryGeoLoc[],4)</f>
        <v>105.318756</v>
      </c>
    </row>
    <row r="2841" spans="1:11" x14ac:dyDescent="0.3">
      <c r="A2841" t="s">
        <v>8667</v>
      </c>
      <c r="B2841" t="s">
        <v>8</v>
      </c>
      <c r="C2841" t="s">
        <v>9</v>
      </c>
      <c r="D2841" t="s">
        <v>1670</v>
      </c>
      <c r="E2841" t="s">
        <v>8668</v>
      </c>
      <c r="F2841" t="s">
        <v>8669</v>
      </c>
      <c r="G2841" s="2" t="str">
        <f t="shared" si="44"/>
        <v>1983</v>
      </c>
      <c r="H2841" t="s">
        <v>7572</v>
      </c>
      <c r="I2841" t="str">
        <f>VLOOKUP(RawData!H2841,PadCountry[],2)</f>
        <v>Russia</v>
      </c>
      <c r="J2841" t="str">
        <f>VLOOKUP(I2841,CountryGeoLoc[],3)</f>
        <v>61.52401</v>
      </c>
      <c r="K2841" t="str">
        <f>VLOOKUP(I2841,CountryGeoLoc[],4)</f>
        <v>105.318756</v>
      </c>
    </row>
    <row r="2842" spans="1:11" x14ac:dyDescent="0.3">
      <c r="A2842" t="s">
        <v>8670</v>
      </c>
      <c r="B2842" t="s">
        <v>8</v>
      </c>
      <c r="C2842" t="s">
        <v>9</v>
      </c>
      <c r="D2842" t="s">
        <v>2305</v>
      </c>
      <c r="E2842" t="s">
        <v>8671</v>
      </c>
      <c r="F2842" t="s">
        <v>8672</v>
      </c>
      <c r="G2842" s="2" t="str">
        <f t="shared" si="44"/>
        <v>1983</v>
      </c>
      <c r="H2842" t="s">
        <v>6322</v>
      </c>
      <c r="I2842" t="str">
        <f>VLOOKUP(RawData!H2842,PadCountry[],2)</f>
        <v>Kazakhstan</v>
      </c>
      <c r="J2842" t="str">
        <f>VLOOKUP(I2842,CountryGeoLoc[],3)</f>
        <v>48.019573</v>
      </c>
      <c r="K2842" t="str">
        <f>VLOOKUP(I2842,CountryGeoLoc[],4)</f>
        <v>66.923684</v>
      </c>
    </row>
    <row r="2843" spans="1:11" x14ac:dyDescent="0.3">
      <c r="A2843" t="s">
        <v>8673</v>
      </c>
      <c r="B2843" t="s">
        <v>8</v>
      </c>
      <c r="C2843" t="s">
        <v>9</v>
      </c>
      <c r="D2843" t="s">
        <v>2391</v>
      </c>
      <c r="E2843" t="s">
        <v>8674</v>
      </c>
      <c r="F2843" t="s">
        <v>8675</v>
      </c>
      <c r="G2843" s="2" t="str">
        <f t="shared" si="44"/>
        <v>1984</v>
      </c>
      <c r="H2843" t="s">
        <v>2394</v>
      </c>
      <c r="I2843" t="str">
        <f>VLOOKUP(RawData!H2843,PadCountry[],2)</f>
        <v>Russia</v>
      </c>
      <c r="J2843" t="str">
        <f>VLOOKUP(I2843,CountryGeoLoc[],3)</f>
        <v>61.52401</v>
      </c>
      <c r="K2843" t="str">
        <f>VLOOKUP(I2843,CountryGeoLoc[],4)</f>
        <v>105.318756</v>
      </c>
    </row>
    <row r="2844" spans="1:11" x14ac:dyDescent="0.3">
      <c r="A2844" t="s">
        <v>8676</v>
      </c>
      <c r="B2844" t="s">
        <v>8</v>
      </c>
      <c r="C2844" t="s">
        <v>9</v>
      </c>
      <c r="D2844" t="s">
        <v>4695</v>
      </c>
      <c r="E2844" t="s">
        <v>8677</v>
      </c>
      <c r="F2844" t="s">
        <v>8678</v>
      </c>
      <c r="G2844" s="2" t="str">
        <f t="shared" si="44"/>
        <v>1984</v>
      </c>
      <c r="H2844" t="s">
        <v>3442</v>
      </c>
      <c r="I2844" t="str">
        <f>VLOOKUP(RawData!H2844,PadCountry[],2)</f>
        <v>Russia</v>
      </c>
      <c r="J2844" t="str">
        <f>VLOOKUP(I2844,CountryGeoLoc[],3)</f>
        <v>61.52401</v>
      </c>
      <c r="K2844" t="str">
        <f>VLOOKUP(I2844,CountryGeoLoc[],4)</f>
        <v>105.318756</v>
      </c>
    </row>
    <row r="2845" spans="1:11" x14ac:dyDescent="0.3">
      <c r="A2845" t="s">
        <v>8679</v>
      </c>
      <c r="B2845" t="s">
        <v>8</v>
      </c>
      <c r="C2845" t="s">
        <v>9</v>
      </c>
      <c r="D2845" t="s">
        <v>2391</v>
      </c>
      <c r="E2845" t="s">
        <v>8680</v>
      </c>
      <c r="F2845" t="s">
        <v>8681</v>
      </c>
      <c r="G2845" s="2" t="str">
        <f t="shared" si="44"/>
        <v>1984</v>
      </c>
      <c r="H2845" t="s">
        <v>2394</v>
      </c>
      <c r="I2845" t="str">
        <f>VLOOKUP(RawData!H2845,PadCountry[],2)</f>
        <v>Russia</v>
      </c>
      <c r="J2845" t="str">
        <f>VLOOKUP(I2845,CountryGeoLoc[],3)</f>
        <v>61.52401</v>
      </c>
      <c r="K2845" t="str">
        <f>VLOOKUP(I2845,CountryGeoLoc[],4)</f>
        <v>105.318756</v>
      </c>
    </row>
    <row r="2846" spans="1:11" x14ac:dyDescent="0.3">
      <c r="A2846" t="s">
        <v>8682</v>
      </c>
      <c r="B2846" t="s">
        <v>8</v>
      </c>
      <c r="C2846" t="s">
        <v>9</v>
      </c>
      <c r="D2846" t="s">
        <v>4695</v>
      </c>
      <c r="E2846" t="s">
        <v>8683</v>
      </c>
      <c r="F2846" t="s">
        <v>8684</v>
      </c>
      <c r="G2846" s="2" t="str">
        <f t="shared" si="44"/>
        <v>1984</v>
      </c>
      <c r="H2846" t="s">
        <v>1882</v>
      </c>
      <c r="I2846" t="str">
        <f>VLOOKUP(RawData!H2846,PadCountry[],2)</f>
        <v>Russia</v>
      </c>
      <c r="J2846" t="str">
        <f>VLOOKUP(I2846,CountryGeoLoc[],3)</f>
        <v>61.52401</v>
      </c>
      <c r="K2846" t="str">
        <f>VLOOKUP(I2846,CountryGeoLoc[],4)</f>
        <v>105.318756</v>
      </c>
    </row>
    <row r="2847" spans="1:11" x14ac:dyDescent="0.3">
      <c r="A2847" t="s">
        <v>8685</v>
      </c>
      <c r="B2847" t="s">
        <v>8</v>
      </c>
      <c r="C2847" t="s">
        <v>5564</v>
      </c>
      <c r="D2847" t="s">
        <v>7557</v>
      </c>
      <c r="E2847" t="s">
        <v>8686</v>
      </c>
      <c r="F2847" t="s">
        <v>8687</v>
      </c>
      <c r="G2847" s="2" t="str">
        <f t="shared" si="44"/>
        <v>1984</v>
      </c>
      <c r="H2847" t="s">
        <v>5568</v>
      </c>
      <c r="I2847" t="str">
        <f>VLOOKUP(RawData!H2847,PadCountry[],2)</f>
        <v>Japan</v>
      </c>
      <c r="J2847" t="str">
        <f>VLOOKUP(I2847,CountryGeoLoc[],3)</f>
        <v>36.204824</v>
      </c>
      <c r="K2847" t="str">
        <f>VLOOKUP(I2847,CountryGeoLoc[],4)</f>
        <v>138.252924</v>
      </c>
    </row>
    <row r="2848" spans="1:11" x14ac:dyDescent="0.3">
      <c r="A2848" t="s">
        <v>8688</v>
      </c>
      <c r="B2848" t="s">
        <v>8</v>
      </c>
      <c r="C2848" t="s">
        <v>9</v>
      </c>
      <c r="D2848" t="s">
        <v>8276</v>
      </c>
      <c r="E2848" t="s">
        <v>8689</v>
      </c>
      <c r="F2848" t="s">
        <v>8690</v>
      </c>
      <c r="G2848" s="2" t="str">
        <f t="shared" si="44"/>
        <v>1984</v>
      </c>
      <c r="H2848" t="s">
        <v>987</v>
      </c>
      <c r="I2848" t="str">
        <f>VLOOKUP(RawData!H2848,PadCountry[],2)</f>
        <v>Kazakhstan</v>
      </c>
      <c r="J2848" t="str">
        <f>VLOOKUP(I2848,CountryGeoLoc[],3)</f>
        <v>48.019573</v>
      </c>
      <c r="K2848" t="str">
        <f>VLOOKUP(I2848,CountryGeoLoc[],4)</f>
        <v>66.923684</v>
      </c>
    </row>
    <row r="2849" spans="1:11" x14ac:dyDescent="0.3">
      <c r="A2849" t="s">
        <v>8691</v>
      </c>
      <c r="B2849" t="s">
        <v>8</v>
      </c>
      <c r="C2849" t="s">
        <v>9</v>
      </c>
      <c r="D2849" t="s">
        <v>2391</v>
      </c>
      <c r="E2849" t="s">
        <v>8692</v>
      </c>
      <c r="F2849" t="s">
        <v>8693</v>
      </c>
      <c r="G2849" s="2" t="str">
        <f t="shared" si="44"/>
        <v>1984</v>
      </c>
      <c r="H2849" t="s">
        <v>2394</v>
      </c>
      <c r="I2849" t="str">
        <f>VLOOKUP(RawData!H2849,PadCountry[],2)</f>
        <v>Russia</v>
      </c>
      <c r="J2849" t="str">
        <f>VLOOKUP(I2849,CountryGeoLoc[],3)</f>
        <v>61.52401</v>
      </c>
      <c r="K2849" t="str">
        <f>VLOOKUP(I2849,CountryGeoLoc[],4)</f>
        <v>105.318756</v>
      </c>
    </row>
    <row r="2850" spans="1:11" x14ac:dyDescent="0.3">
      <c r="A2850" t="s">
        <v>8694</v>
      </c>
      <c r="B2850" t="s">
        <v>8</v>
      </c>
      <c r="C2850" t="s">
        <v>8186</v>
      </c>
      <c r="D2850" t="s">
        <v>8695</v>
      </c>
      <c r="E2850" t="s">
        <v>8696</v>
      </c>
      <c r="F2850" t="s">
        <v>8697</v>
      </c>
      <c r="G2850" s="2" t="str">
        <f t="shared" si="44"/>
        <v>1984</v>
      </c>
      <c r="H2850" t="s">
        <v>8698</v>
      </c>
      <c r="I2850" t="str">
        <f>VLOOKUP(RawData!H2850,PadCountry[],2)</f>
        <v>China</v>
      </c>
      <c r="J2850" t="str">
        <f>VLOOKUP(I2850,CountryGeoLoc[],3)</f>
        <v>35.86166</v>
      </c>
      <c r="K2850" t="str">
        <f>VLOOKUP(I2850,CountryGeoLoc[],4)</f>
        <v>104.195397</v>
      </c>
    </row>
    <row r="2851" spans="1:11" x14ac:dyDescent="0.3">
      <c r="A2851" t="s">
        <v>8699</v>
      </c>
      <c r="B2851" t="s">
        <v>8</v>
      </c>
      <c r="C2851" t="s">
        <v>117</v>
      </c>
      <c r="D2851" t="s">
        <v>8700</v>
      </c>
      <c r="E2851" t="s">
        <v>8701</v>
      </c>
      <c r="F2851" t="s">
        <v>8702</v>
      </c>
      <c r="G2851" s="2" t="str">
        <f t="shared" si="44"/>
        <v>1984</v>
      </c>
      <c r="H2851" t="s">
        <v>1555</v>
      </c>
      <c r="I2851" t="str">
        <f>VLOOKUP(RawData!H2851,PadCountry[],2)</f>
        <v>United States</v>
      </c>
      <c r="J2851" t="str">
        <f>VLOOKUP(I2851,CountryGeoLoc[],3)</f>
        <v>37.09024</v>
      </c>
      <c r="K2851" t="str">
        <f>VLOOKUP(I2851,CountryGeoLoc[],4)</f>
        <v>-95.712891</v>
      </c>
    </row>
    <row r="2852" spans="1:11" x14ac:dyDescent="0.3">
      <c r="A2852" t="s">
        <v>8703</v>
      </c>
      <c r="B2852" t="s">
        <v>8</v>
      </c>
      <c r="C2852" t="s">
        <v>9</v>
      </c>
      <c r="D2852" t="s">
        <v>2391</v>
      </c>
      <c r="E2852" t="s">
        <v>8704</v>
      </c>
      <c r="F2852" t="s">
        <v>8705</v>
      </c>
      <c r="G2852" s="2" t="str">
        <f t="shared" si="44"/>
        <v>1984</v>
      </c>
      <c r="H2852" t="s">
        <v>3399</v>
      </c>
      <c r="I2852" t="str">
        <f>VLOOKUP(RawData!H2852,PadCountry[],2)</f>
        <v>Russia</v>
      </c>
      <c r="J2852" t="str">
        <f>VLOOKUP(I2852,CountryGeoLoc[],3)</f>
        <v>61.52401</v>
      </c>
      <c r="K2852" t="str">
        <f>VLOOKUP(I2852,CountryGeoLoc[],4)</f>
        <v>105.318756</v>
      </c>
    </row>
    <row r="2853" spans="1:11" x14ac:dyDescent="0.3">
      <c r="A2853" t="s">
        <v>8706</v>
      </c>
      <c r="B2853" t="s">
        <v>8</v>
      </c>
      <c r="C2853" t="s">
        <v>8707</v>
      </c>
      <c r="D2853" t="s">
        <v>7629</v>
      </c>
      <c r="E2853" t="s">
        <v>8708</v>
      </c>
      <c r="F2853" t="s">
        <v>8709</v>
      </c>
      <c r="G2853" s="2" t="str">
        <f t="shared" si="44"/>
        <v>1984</v>
      </c>
      <c r="H2853" t="s">
        <v>2629</v>
      </c>
      <c r="I2853" t="str">
        <f>VLOOKUP(RawData!H2853,PadCountry[],2)</f>
        <v>United States</v>
      </c>
      <c r="J2853" t="str">
        <f>VLOOKUP(I2853,CountryGeoLoc[],3)</f>
        <v>37.09024</v>
      </c>
      <c r="K2853" t="str">
        <f>VLOOKUP(I2853,CountryGeoLoc[],4)</f>
        <v>-95.712891</v>
      </c>
    </row>
    <row r="2854" spans="1:11" x14ac:dyDescent="0.3">
      <c r="A2854" t="s">
        <v>8710</v>
      </c>
      <c r="B2854" t="s">
        <v>8</v>
      </c>
      <c r="C2854" t="s">
        <v>117</v>
      </c>
      <c r="D2854" t="s">
        <v>8313</v>
      </c>
      <c r="E2854" t="s">
        <v>8711</v>
      </c>
      <c r="F2854" t="s">
        <v>8712</v>
      </c>
      <c r="G2854" s="2" t="str">
        <f t="shared" si="44"/>
        <v>1984</v>
      </c>
      <c r="H2854" t="s">
        <v>433</v>
      </c>
      <c r="I2854" t="str">
        <f>VLOOKUP(RawData!H2854,PadCountry[],2)</f>
        <v>United States</v>
      </c>
      <c r="J2854" t="str">
        <f>VLOOKUP(I2854,CountryGeoLoc[],3)</f>
        <v>37.09024</v>
      </c>
      <c r="K2854" t="str">
        <f>VLOOKUP(I2854,CountryGeoLoc[],4)</f>
        <v>-95.712891</v>
      </c>
    </row>
    <row r="2855" spans="1:11" x14ac:dyDescent="0.3">
      <c r="A2855" t="s">
        <v>8713</v>
      </c>
      <c r="B2855" t="s">
        <v>8</v>
      </c>
      <c r="C2855" t="s">
        <v>9</v>
      </c>
      <c r="D2855" t="s">
        <v>6270</v>
      </c>
      <c r="E2855" t="s">
        <v>8714</v>
      </c>
      <c r="F2855" t="s">
        <v>8715</v>
      </c>
      <c r="G2855" s="2" t="str">
        <f t="shared" si="44"/>
        <v>1984</v>
      </c>
      <c r="H2855" t="s">
        <v>6273</v>
      </c>
      <c r="I2855" t="str">
        <f>VLOOKUP(RawData!H2855,PadCountry[],2)</f>
        <v>Russia</v>
      </c>
      <c r="J2855" t="str">
        <f>VLOOKUP(I2855,CountryGeoLoc[],3)</f>
        <v>61.52401</v>
      </c>
      <c r="K2855" t="str">
        <f>VLOOKUP(I2855,CountryGeoLoc[],4)</f>
        <v>105.318756</v>
      </c>
    </row>
    <row r="2856" spans="1:11" x14ac:dyDescent="0.3">
      <c r="A2856" t="s">
        <v>8716</v>
      </c>
      <c r="B2856" t="s">
        <v>8</v>
      </c>
      <c r="C2856" t="s">
        <v>9</v>
      </c>
      <c r="D2856" t="s">
        <v>4695</v>
      </c>
      <c r="E2856" t="s">
        <v>8717</v>
      </c>
      <c r="F2856" t="s">
        <v>8718</v>
      </c>
      <c r="G2856" s="2" t="str">
        <f t="shared" si="44"/>
        <v>1984</v>
      </c>
      <c r="H2856" t="s">
        <v>987</v>
      </c>
      <c r="I2856" t="str">
        <f>VLOOKUP(RawData!H2856,PadCountry[],2)</f>
        <v>Kazakhstan</v>
      </c>
      <c r="J2856" t="str">
        <f>VLOOKUP(I2856,CountryGeoLoc[],3)</f>
        <v>48.019573</v>
      </c>
      <c r="K2856" t="str">
        <f>VLOOKUP(I2856,CountryGeoLoc[],4)</f>
        <v>66.923684</v>
      </c>
    </row>
    <row r="2857" spans="1:11" x14ac:dyDescent="0.3">
      <c r="A2857" t="s">
        <v>8719</v>
      </c>
      <c r="B2857" t="s">
        <v>8</v>
      </c>
      <c r="C2857" t="s">
        <v>2118</v>
      </c>
      <c r="D2857" t="s">
        <v>7243</v>
      </c>
      <c r="E2857" t="s">
        <v>8720</v>
      </c>
      <c r="F2857" t="s">
        <v>8721</v>
      </c>
      <c r="G2857" s="2" t="str">
        <f t="shared" si="44"/>
        <v>1984</v>
      </c>
      <c r="H2857" t="s">
        <v>3722</v>
      </c>
      <c r="I2857" t="str">
        <f>VLOOKUP(RawData!H2857,PadCountry[],2)</f>
        <v>Japan</v>
      </c>
      <c r="J2857" t="str">
        <f>VLOOKUP(I2857,CountryGeoLoc[],3)</f>
        <v>36.204824</v>
      </c>
      <c r="K2857" t="str">
        <f>VLOOKUP(I2857,CountryGeoLoc[],4)</f>
        <v>138.252924</v>
      </c>
    </row>
    <row r="2858" spans="1:11" x14ac:dyDescent="0.3">
      <c r="A2858" t="s">
        <v>8722</v>
      </c>
      <c r="B2858" t="s">
        <v>8</v>
      </c>
      <c r="C2858" t="s">
        <v>9</v>
      </c>
      <c r="D2858" t="s">
        <v>5012</v>
      </c>
      <c r="E2858" t="s">
        <v>8723</v>
      </c>
      <c r="F2858" t="s">
        <v>8724</v>
      </c>
      <c r="G2858" s="2" t="str">
        <f t="shared" si="44"/>
        <v>1984</v>
      </c>
      <c r="H2858" t="s">
        <v>7249</v>
      </c>
      <c r="I2858" t="str">
        <f>VLOOKUP(RawData!H2858,PadCountry[],2)</f>
        <v>Kazakhstan</v>
      </c>
      <c r="J2858" t="str">
        <f>VLOOKUP(I2858,CountryGeoLoc[],3)</f>
        <v>48.019573</v>
      </c>
      <c r="K2858" t="str">
        <f>VLOOKUP(I2858,CountryGeoLoc[],4)</f>
        <v>66.923684</v>
      </c>
    </row>
    <row r="2859" spans="1:11" x14ac:dyDescent="0.3">
      <c r="A2859" t="s">
        <v>8725</v>
      </c>
      <c r="B2859" t="s">
        <v>8</v>
      </c>
      <c r="C2859" t="s">
        <v>9</v>
      </c>
      <c r="D2859" t="s">
        <v>4695</v>
      </c>
      <c r="E2859" t="s">
        <v>8726</v>
      </c>
      <c r="F2859" t="s">
        <v>8727</v>
      </c>
      <c r="G2859" s="2" t="str">
        <f t="shared" si="44"/>
        <v>1984</v>
      </c>
      <c r="H2859" t="s">
        <v>1882</v>
      </c>
      <c r="I2859" t="str">
        <f>VLOOKUP(RawData!H2859,PadCountry[],2)</f>
        <v>Russia</v>
      </c>
      <c r="J2859" t="str">
        <f>VLOOKUP(I2859,CountryGeoLoc[],3)</f>
        <v>61.52401</v>
      </c>
      <c r="K2859" t="str">
        <f>VLOOKUP(I2859,CountryGeoLoc[],4)</f>
        <v>105.318756</v>
      </c>
    </row>
    <row r="2860" spans="1:11" x14ac:dyDescent="0.3">
      <c r="A2860" t="s">
        <v>8728</v>
      </c>
      <c r="B2860" t="s">
        <v>8</v>
      </c>
      <c r="C2860" t="s">
        <v>9</v>
      </c>
      <c r="D2860" t="s">
        <v>4695</v>
      </c>
      <c r="E2860" t="s">
        <v>357</v>
      </c>
      <c r="F2860" t="s">
        <v>8729</v>
      </c>
      <c r="G2860" s="2" t="str">
        <f t="shared" si="44"/>
        <v>1984</v>
      </c>
      <c r="H2860" t="s">
        <v>987</v>
      </c>
      <c r="I2860" t="str">
        <f>VLOOKUP(RawData!H2860,PadCountry[],2)</f>
        <v>Kazakhstan</v>
      </c>
      <c r="J2860" t="str">
        <f>VLOOKUP(I2860,CountryGeoLoc[],3)</f>
        <v>48.019573</v>
      </c>
      <c r="K2860" t="str">
        <f>VLOOKUP(I2860,CountryGeoLoc[],4)</f>
        <v>66.923684</v>
      </c>
    </row>
    <row r="2861" spans="1:11" x14ac:dyDescent="0.3">
      <c r="A2861" t="s">
        <v>8730</v>
      </c>
      <c r="B2861" t="s">
        <v>8</v>
      </c>
      <c r="C2861" t="s">
        <v>9</v>
      </c>
      <c r="D2861" t="s">
        <v>2391</v>
      </c>
      <c r="E2861" t="s">
        <v>8731</v>
      </c>
      <c r="F2861" t="s">
        <v>8732</v>
      </c>
      <c r="G2861" s="2" t="str">
        <f t="shared" si="44"/>
        <v>1984</v>
      </c>
      <c r="H2861" t="s">
        <v>3399</v>
      </c>
      <c r="I2861" t="str">
        <f>VLOOKUP(RawData!H2861,PadCountry[],2)</f>
        <v>Russia</v>
      </c>
      <c r="J2861" t="str">
        <f>VLOOKUP(I2861,CountryGeoLoc[],3)</f>
        <v>61.52401</v>
      </c>
      <c r="K2861" t="str">
        <f>VLOOKUP(I2861,CountryGeoLoc[],4)</f>
        <v>105.318756</v>
      </c>
    </row>
    <row r="2862" spans="1:11" x14ac:dyDescent="0.3">
      <c r="A2862" t="s">
        <v>8733</v>
      </c>
      <c r="B2862" t="s">
        <v>8</v>
      </c>
      <c r="C2862" t="s">
        <v>9</v>
      </c>
      <c r="D2862" t="s">
        <v>4695</v>
      </c>
      <c r="E2862" t="s">
        <v>8734</v>
      </c>
      <c r="F2862" t="s">
        <v>8735</v>
      </c>
      <c r="G2862" s="2" t="str">
        <f t="shared" si="44"/>
        <v>1984</v>
      </c>
      <c r="H2862" t="s">
        <v>7572</v>
      </c>
      <c r="I2862" t="str">
        <f>VLOOKUP(RawData!H2862,PadCountry[],2)</f>
        <v>Russia</v>
      </c>
      <c r="J2862" t="str">
        <f>VLOOKUP(I2862,CountryGeoLoc[],3)</f>
        <v>61.52401</v>
      </c>
      <c r="K2862" t="str">
        <f>VLOOKUP(I2862,CountryGeoLoc[],4)</f>
        <v>105.318756</v>
      </c>
    </row>
    <row r="2863" spans="1:11" x14ac:dyDescent="0.3">
      <c r="A2863" t="s">
        <v>8736</v>
      </c>
      <c r="B2863" t="s">
        <v>8</v>
      </c>
      <c r="C2863" t="s">
        <v>117</v>
      </c>
      <c r="D2863" t="s">
        <v>8123</v>
      </c>
      <c r="E2863" t="s">
        <v>8737</v>
      </c>
      <c r="F2863" t="s">
        <v>8738</v>
      </c>
      <c r="G2863" s="2" t="str">
        <f t="shared" si="44"/>
        <v>1984</v>
      </c>
      <c r="H2863" t="s">
        <v>682</v>
      </c>
      <c r="I2863" t="str">
        <f>VLOOKUP(RawData!H2863,PadCountry[],2)</f>
        <v>United States</v>
      </c>
      <c r="J2863" t="str">
        <f>VLOOKUP(I2863,CountryGeoLoc[],3)</f>
        <v>37.09024</v>
      </c>
      <c r="K2863" t="str">
        <f>VLOOKUP(I2863,CountryGeoLoc[],4)</f>
        <v>-95.712891</v>
      </c>
    </row>
    <row r="2864" spans="1:11" x14ac:dyDescent="0.3">
      <c r="A2864" t="s">
        <v>8739</v>
      </c>
      <c r="B2864" t="s">
        <v>8</v>
      </c>
      <c r="C2864" t="s">
        <v>9</v>
      </c>
      <c r="D2864" t="s">
        <v>5012</v>
      </c>
      <c r="E2864" t="s">
        <v>8740</v>
      </c>
      <c r="F2864" t="s">
        <v>8741</v>
      </c>
      <c r="G2864" s="2" t="str">
        <f t="shared" si="44"/>
        <v>1984</v>
      </c>
      <c r="H2864" t="s">
        <v>6322</v>
      </c>
      <c r="I2864" t="str">
        <f>VLOOKUP(RawData!H2864,PadCountry[],2)</f>
        <v>Kazakhstan</v>
      </c>
      <c r="J2864" t="str">
        <f>VLOOKUP(I2864,CountryGeoLoc[],3)</f>
        <v>48.019573</v>
      </c>
      <c r="K2864" t="str">
        <f>VLOOKUP(I2864,CountryGeoLoc[],4)</f>
        <v>66.923684</v>
      </c>
    </row>
    <row r="2865" spans="1:11" x14ac:dyDescent="0.3">
      <c r="A2865" t="s">
        <v>8742</v>
      </c>
      <c r="B2865" t="s">
        <v>8</v>
      </c>
      <c r="C2865" t="s">
        <v>7321</v>
      </c>
      <c r="D2865" t="s">
        <v>7189</v>
      </c>
      <c r="E2865" t="s">
        <v>8743</v>
      </c>
      <c r="F2865" t="s">
        <v>8744</v>
      </c>
      <c r="G2865" s="2" t="str">
        <f t="shared" si="44"/>
        <v>1984</v>
      </c>
      <c r="H2865" t="s">
        <v>4173</v>
      </c>
      <c r="I2865" t="str">
        <f>VLOOKUP(RawData!H2865,PadCountry[],2)</f>
        <v>French Guiana</v>
      </c>
      <c r="J2865" t="str">
        <f>VLOOKUP(I2865,CountryGeoLoc[],3)</f>
        <v>3.933889</v>
      </c>
      <c r="K2865" t="str">
        <f>VLOOKUP(I2865,CountryGeoLoc[],4)</f>
        <v>-53.125782</v>
      </c>
    </row>
    <row r="2866" spans="1:11" x14ac:dyDescent="0.3">
      <c r="A2866" t="s">
        <v>8745</v>
      </c>
      <c r="B2866" t="s">
        <v>8</v>
      </c>
      <c r="C2866" t="s">
        <v>9</v>
      </c>
      <c r="D2866" t="s">
        <v>1670</v>
      </c>
      <c r="E2866" t="s">
        <v>8746</v>
      </c>
      <c r="F2866" t="s">
        <v>8747</v>
      </c>
      <c r="G2866" s="2" t="str">
        <f t="shared" si="44"/>
        <v>1984</v>
      </c>
      <c r="H2866" t="s">
        <v>7572</v>
      </c>
      <c r="I2866" t="str">
        <f>VLOOKUP(RawData!H2866,PadCountry[],2)</f>
        <v>Russia</v>
      </c>
      <c r="J2866" t="str">
        <f>VLOOKUP(I2866,CountryGeoLoc[],3)</f>
        <v>61.52401</v>
      </c>
      <c r="K2866" t="str">
        <f>VLOOKUP(I2866,CountryGeoLoc[],4)</f>
        <v>105.318756</v>
      </c>
    </row>
    <row r="2867" spans="1:11" x14ac:dyDescent="0.3">
      <c r="A2867" t="s">
        <v>8748</v>
      </c>
      <c r="B2867" t="s">
        <v>8</v>
      </c>
      <c r="C2867" t="s">
        <v>9</v>
      </c>
      <c r="D2867" t="s">
        <v>8276</v>
      </c>
      <c r="E2867" t="s">
        <v>8749</v>
      </c>
      <c r="F2867" t="s">
        <v>8750</v>
      </c>
      <c r="G2867" s="2" t="str">
        <f t="shared" si="44"/>
        <v>1984</v>
      </c>
      <c r="H2867" t="s">
        <v>987</v>
      </c>
      <c r="I2867" t="str">
        <f>VLOOKUP(RawData!H2867,PadCountry[],2)</f>
        <v>Kazakhstan</v>
      </c>
      <c r="J2867" t="str">
        <f>VLOOKUP(I2867,CountryGeoLoc[],3)</f>
        <v>48.019573</v>
      </c>
      <c r="K2867" t="str">
        <f>VLOOKUP(I2867,CountryGeoLoc[],4)</f>
        <v>66.923684</v>
      </c>
    </row>
    <row r="2868" spans="1:11" x14ac:dyDescent="0.3">
      <c r="A2868" t="s">
        <v>8751</v>
      </c>
      <c r="B2868" t="s">
        <v>8</v>
      </c>
      <c r="C2868" t="s">
        <v>9</v>
      </c>
      <c r="D2868" t="s">
        <v>4695</v>
      </c>
      <c r="E2868" t="s">
        <v>8752</v>
      </c>
      <c r="F2868" t="s">
        <v>8753</v>
      </c>
      <c r="G2868" s="2" t="str">
        <f t="shared" si="44"/>
        <v>1984</v>
      </c>
      <c r="H2868" t="s">
        <v>1882</v>
      </c>
      <c r="I2868" t="str">
        <f>VLOOKUP(RawData!H2868,PadCountry[],2)</f>
        <v>Russia</v>
      </c>
      <c r="J2868" t="str">
        <f>VLOOKUP(I2868,CountryGeoLoc[],3)</f>
        <v>61.52401</v>
      </c>
      <c r="K2868" t="str">
        <f>VLOOKUP(I2868,CountryGeoLoc[],4)</f>
        <v>105.318756</v>
      </c>
    </row>
    <row r="2869" spans="1:11" x14ac:dyDescent="0.3">
      <c r="A2869" t="s">
        <v>8754</v>
      </c>
      <c r="B2869" t="s">
        <v>8</v>
      </c>
      <c r="C2869" t="s">
        <v>9</v>
      </c>
      <c r="D2869" t="s">
        <v>6270</v>
      </c>
      <c r="E2869" t="s">
        <v>8755</v>
      </c>
      <c r="F2869" t="s">
        <v>8756</v>
      </c>
      <c r="G2869" s="2" t="str">
        <f t="shared" si="44"/>
        <v>1984</v>
      </c>
      <c r="H2869" t="s">
        <v>6273</v>
      </c>
      <c r="I2869" t="str">
        <f>VLOOKUP(RawData!H2869,PadCountry[],2)</f>
        <v>Russia</v>
      </c>
      <c r="J2869" t="str">
        <f>VLOOKUP(I2869,CountryGeoLoc[],3)</f>
        <v>61.52401</v>
      </c>
      <c r="K2869" t="str">
        <f>VLOOKUP(I2869,CountryGeoLoc[],4)</f>
        <v>105.318756</v>
      </c>
    </row>
    <row r="2870" spans="1:11" x14ac:dyDescent="0.3">
      <c r="A2870" t="s">
        <v>6034</v>
      </c>
      <c r="B2870" t="s">
        <v>8</v>
      </c>
      <c r="C2870" t="s">
        <v>9</v>
      </c>
      <c r="D2870" t="s">
        <v>5012</v>
      </c>
      <c r="E2870" t="s">
        <v>6035</v>
      </c>
      <c r="F2870" t="s">
        <v>8757</v>
      </c>
      <c r="G2870" s="2" t="str">
        <f t="shared" si="44"/>
        <v>1984</v>
      </c>
      <c r="H2870" t="s">
        <v>7249</v>
      </c>
      <c r="I2870" t="str">
        <f>VLOOKUP(RawData!H2870,PadCountry[],2)</f>
        <v>Kazakhstan</v>
      </c>
      <c r="J2870" t="str">
        <f>VLOOKUP(I2870,CountryGeoLoc[],3)</f>
        <v>48.019573</v>
      </c>
      <c r="K2870" t="str">
        <f>VLOOKUP(I2870,CountryGeoLoc[],4)</f>
        <v>66.923684</v>
      </c>
    </row>
    <row r="2871" spans="1:11" x14ac:dyDescent="0.3">
      <c r="A2871" t="s">
        <v>8758</v>
      </c>
      <c r="B2871" t="s">
        <v>8</v>
      </c>
      <c r="C2871" t="s">
        <v>9</v>
      </c>
      <c r="D2871" t="s">
        <v>1670</v>
      </c>
      <c r="E2871" t="s">
        <v>8759</v>
      </c>
      <c r="F2871" t="s">
        <v>8760</v>
      </c>
      <c r="G2871" s="2" t="str">
        <f t="shared" si="44"/>
        <v>1984</v>
      </c>
      <c r="H2871" t="s">
        <v>1882</v>
      </c>
      <c r="I2871" t="str">
        <f>VLOOKUP(RawData!H2871,PadCountry[],2)</f>
        <v>Russia</v>
      </c>
      <c r="J2871" t="str">
        <f>VLOOKUP(I2871,CountryGeoLoc[],3)</f>
        <v>61.52401</v>
      </c>
      <c r="K2871" t="str">
        <f>VLOOKUP(I2871,CountryGeoLoc[],4)</f>
        <v>105.318756</v>
      </c>
    </row>
    <row r="2872" spans="1:11" x14ac:dyDescent="0.3">
      <c r="A2872" t="s">
        <v>8761</v>
      </c>
      <c r="B2872" t="s">
        <v>8</v>
      </c>
      <c r="C2872" t="s">
        <v>9</v>
      </c>
      <c r="D2872" t="s">
        <v>8762</v>
      </c>
      <c r="E2872" t="s">
        <v>8763</v>
      </c>
      <c r="F2872" t="s">
        <v>8764</v>
      </c>
      <c r="G2872" s="2" t="str">
        <f t="shared" si="44"/>
        <v>1984</v>
      </c>
      <c r="H2872" t="s">
        <v>3442</v>
      </c>
      <c r="I2872" t="str">
        <f>VLOOKUP(RawData!H2872,PadCountry[],2)</f>
        <v>Russia</v>
      </c>
      <c r="J2872" t="str">
        <f>VLOOKUP(I2872,CountryGeoLoc[],3)</f>
        <v>61.52401</v>
      </c>
      <c r="K2872" t="str">
        <f>VLOOKUP(I2872,CountryGeoLoc[],4)</f>
        <v>105.318756</v>
      </c>
    </row>
    <row r="2873" spans="1:11" x14ac:dyDescent="0.3">
      <c r="A2873" t="s">
        <v>8765</v>
      </c>
      <c r="B2873" t="s">
        <v>8</v>
      </c>
      <c r="C2873" t="s">
        <v>9</v>
      </c>
      <c r="D2873" t="s">
        <v>5012</v>
      </c>
      <c r="E2873" t="s">
        <v>8766</v>
      </c>
      <c r="F2873" t="s">
        <v>8767</v>
      </c>
      <c r="G2873" s="2" t="str">
        <f t="shared" si="44"/>
        <v>1984</v>
      </c>
      <c r="H2873" t="s">
        <v>6322</v>
      </c>
      <c r="I2873" t="str">
        <f>VLOOKUP(RawData!H2873,PadCountry[],2)</f>
        <v>Kazakhstan</v>
      </c>
      <c r="J2873" t="str">
        <f>VLOOKUP(I2873,CountryGeoLoc[],3)</f>
        <v>48.019573</v>
      </c>
      <c r="K2873" t="str">
        <f>VLOOKUP(I2873,CountryGeoLoc[],4)</f>
        <v>66.923684</v>
      </c>
    </row>
    <row r="2874" spans="1:11" x14ac:dyDescent="0.3">
      <c r="A2874" t="s">
        <v>8768</v>
      </c>
      <c r="B2874" t="s">
        <v>8</v>
      </c>
      <c r="C2874" t="s">
        <v>9</v>
      </c>
      <c r="D2874" t="s">
        <v>4695</v>
      </c>
      <c r="E2874" t="s">
        <v>8769</v>
      </c>
      <c r="F2874" t="s">
        <v>8770</v>
      </c>
      <c r="G2874" s="2" t="str">
        <f t="shared" si="44"/>
        <v>1984</v>
      </c>
      <c r="H2874" t="s">
        <v>987</v>
      </c>
      <c r="I2874" t="str">
        <f>VLOOKUP(RawData!H2874,PadCountry[],2)</f>
        <v>Kazakhstan</v>
      </c>
      <c r="J2874" t="str">
        <f>VLOOKUP(I2874,CountryGeoLoc[],3)</f>
        <v>48.019573</v>
      </c>
      <c r="K2874" t="str">
        <f>VLOOKUP(I2874,CountryGeoLoc[],4)</f>
        <v>66.923684</v>
      </c>
    </row>
    <row r="2875" spans="1:11" x14ac:dyDescent="0.3">
      <c r="A2875" t="s">
        <v>8771</v>
      </c>
      <c r="B2875" t="s">
        <v>8</v>
      </c>
      <c r="C2875" t="s">
        <v>9</v>
      </c>
      <c r="D2875" t="s">
        <v>1670</v>
      </c>
      <c r="E2875" t="s">
        <v>8772</v>
      </c>
      <c r="F2875" t="s">
        <v>8773</v>
      </c>
      <c r="G2875" s="2" t="str">
        <f t="shared" si="44"/>
        <v>1984</v>
      </c>
      <c r="H2875" t="s">
        <v>7572</v>
      </c>
      <c r="I2875" t="str">
        <f>VLOOKUP(RawData!H2875,PadCountry[],2)</f>
        <v>Russia</v>
      </c>
      <c r="J2875" t="str">
        <f>VLOOKUP(I2875,CountryGeoLoc[],3)</f>
        <v>61.52401</v>
      </c>
      <c r="K2875" t="str">
        <f>VLOOKUP(I2875,CountryGeoLoc[],4)</f>
        <v>105.318756</v>
      </c>
    </row>
    <row r="2876" spans="1:11" x14ac:dyDescent="0.3">
      <c r="A2876" t="s">
        <v>8774</v>
      </c>
      <c r="B2876" t="s">
        <v>8</v>
      </c>
      <c r="C2876" t="s">
        <v>8707</v>
      </c>
      <c r="D2876" t="s">
        <v>7629</v>
      </c>
      <c r="E2876" t="s">
        <v>8775</v>
      </c>
      <c r="F2876" t="s">
        <v>8776</v>
      </c>
      <c r="G2876" s="2" t="str">
        <f t="shared" si="44"/>
        <v>1984</v>
      </c>
      <c r="H2876" t="s">
        <v>2629</v>
      </c>
      <c r="I2876" t="str">
        <f>VLOOKUP(RawData!H2876,PadCountry[],2)</f>
        <v>United States</v>
      </c>
      <c r="J2876" t="str">
        <f>VLOOKUP(I2876,CountryGeoLoc[],3)</f>
        <v>37.09024</v>
      </c>
      <c r="K2876" t="str">
        <f>VLOOKUP(I2876,CountryGeoLoc[],4)</f>
        <v>-95.712891</v>
      </c>
    </row>
    <row r="2877" spans="1:11" x14ac:dyDescent="0.3">
      <c r="A2877" t="s">
        <v>8777</v>
      </c>
      <c r="B2877" t="s">
        <v>8</v>
      </c>
      <c r="C2877" t="s">
        <v>8186</v>
      </c>
      <c r="D2877" t="s">
        <v>8695</v>
      </c>
      <c r="E2877" t="s">
        <v>8778</v>
      </c>
      <c r="F2877" t="s">
        <v>8779</v>
      </c>
      <c r="G2877" s="2" t="str">
        <f t="shared" si="44"/>
        <v>1984</v>
      </c>
      <c r="H2877" t="s">
        <v>8698</v>
      </c>
      <c r="I2877" t="str">
        <f>VLOOKUP(RawData!H2877,PadCountry[],2)</f>
        <v>China</v>
      </c>
      <c r="J2877" t="str">
        <f>VLOOKUP(I2877,CountryGeoLoc[],3)</f>
        <v>35.86166</v>
      </c>
      <c r="K2877" t="str">
        <f>VLOOKUP(I2877,CountryGeoLoc[],4)</f>
        <v>104.195397</v>
      </c>
    </row>
    <row r="2878" spans="1:11" x14ac:dyDescent="0.3">
      <c r="A2878" t="s">
        <v>8780</v>
      </c>
      <c r="B2878" t="s">
        <v>8</v>
      </c>
      <c r="C2878" t="s">
        <v>9</v>
      </c>
      <c r="D2878" t="s">
        <v>4695</v>
      </c>
      <c r="E2878" t="s">
        <v>8781</v>
      </c>
      <c r="F2878" t="s">
        <v>8782</v>
      </c>
      <c r="G2878" s="2" t="str">
        <f t="shared" si="44"/>
        <v>1984</v>
      </c>
      <c r="H2878" t="s">
        <v>1882</v>
      </c>
      <c r="I2878" t="str">
        <f>VLOOKUP(RawData!H2878,PadCountry[],2)</f>
        <v>Russia</v>
      </c>
      <c r="J2878" t="str">
        <f>VLOOKUP(I2878,CountryGeoLoc[],3)</f>
        <v>61.52401</v>
      </c>
      <c r="K2878" t="str">
        <f>VLOOKUP(I2878,CountryGeoLoc[],4)</f>
        <v>105.318756</v>
      </c>
    </row>
    <row r="2879" spans="1:11" x14ac:dyDescent="0.3">
      <c r="A2879" t="s">
        <v>8783</v>
      </c>
      <c r="B2879" t="s">
        <v>8</v>
      </c>
      <c r="C2879" t="s">
        <v>117</v>
      </c>
      <c r="D2879" t="s">
        <v>8700</v>
      </c>
      <c r="E2879" t="s">
        <v>8784</v>
      </c>
      <c r="F2879" t="s">
        <v>8785</v>
      </c>
      <c r="G2879" s="2" t="str">
        <f t="shared" si="44"/>
        <v>1984</v>
      </c>
      <c r="H2879" t="s">
        <v>1555</v>
      </c>
      <c r="I2879" t="str">
        <f>VLOOKUP(RawData!H2879,PadCountry[],2)</f>
        <v>United States</v>
      </c>
      <c r="J2879" t="str">
        <f>VLOOKUP(I2879,CountryGeoLoc[],3)</f>
        <v>37.09024</v>
      </c>
      <c r="K2879" t="str">
        <f>VLOOKUP(I2879,CountryGeoLoc[],4)</f>
        <v>-95.712891</v>
      </c>
    </row>
    <row r="2880" spans="1:11" x14ac:dyDescent="0.3">
      <c r="A2880" t="s">
        <v>8786</v>
      </c>
      <c r="B2880" t="s">
        <v>8</v>
      </c>
      <c r="C2880" t="s">
        <v>9</v>
      </c>
      <c r="D2880" t="s">
        <v>8276</v>
      </c>
      <c r="E2880" t="s">
        <v>357</v>
      </c>
      <c r="F2880" t="s">
        <v>8787</v>
      </c>
      <c r="G2880" s="2" t="str">
        <f t="shared" si="44"/>
        <v>1984</v>
      </c>
      <c r="H2880" t="s">
        <v>987</v>
      </c>
      <c r="I2880" t="str">
        <f>VLOOKUP(RawData!H2880,PadCountry[],2)</f>
        <v>Kazakhstan</v>
      </c>
      <c r="J2880" t="str">
        <f>VLOOKUP(I2880,CountryGeoLoc[],3)</f>
        <v>48.019573</v>
      </c>
      <c r="K2880" t="str">
        <f>VLOOKUP(I2880,CountryGeoLoc[],4)</f>
        <v>66.923684</v>
      </c>
    </row>
    <row r="2881" spans="1:11" x14ac:dyDescent="0.3">
      <c r="A2881" t="s">
        <v>8788</v>
      </c>
      <c r="B2881" t="s">
        <v>8</v>
      </c>
      <c r="C2881" t="s">
        <v>117</v>
      </c>
      <c r="D2881" t="s">
        <v>4083</v>
      </c>
      <c r="E2881" t="s">
        <v>8789</v>
      </c>
      <c r="F2881" t="s">
        <v>8790</v>
      </c>
      <c r="G2881" s="2" t="str">
        <f t="shared" si="44"/>
        <v>1984</v>
      </c>
      <c r="H2881" t="s">
        <v>914</v>
      </c>
      <c r="I2881" t="str">
        <f>VLOOKUP(RawData!H2881,PadCountry[],2)</f>
        <v>United States</v>
      </c>
      <c r="J2881" t="str">
        <f>VLOOKUP(I2881,CountryGeoLoc[],3)</f>
        <v>37.09024</v>
      </c>
      <c r="K2881" t="str">
        <f>VLOOKUP(I2881,CountryGeoLoc[],4)</f>
        <v>-95.712891</v>
      </c>
    </row>
    <row r="2882" spans="1:11" x14ac:dyDescent="0.3">
      <c r="A2882" t="s">
        <v>8791</v>
      </c>
      <c r="B2882" t="s">
        <v>8</v>
      </c>
      <c r="C2882" t="s">
        <v>9</v>
      </c>
      <c r="D2882" t="s">
        <v>4695</v>
      </c>
      <c r="E2882" t="s">
        <v>8792</v>
      </c>
      <c r="F2882" t="s">
        <v>8793</v>
      </c>
      <c r="G2882" s="2" t="str">
        <f t="shared" si="44"/>
        <v>1984</v>
      </c>
      <c r="H2882" t="s">
        <v>7572</v>
      </c>
      <c r="I2882" t="str">
        <f>VLOOKUP(RawData!H2882,PadCountry[],2)</f>
        <v>Russia</v>
      </c>
      <c r="J2882" t="str">
        <f>VLOOKUP(I2882,CountryGeoLoc[],3)</f>
        <v>61.52401</v>
      </c>
      <c r="K2882" t="str">
        <f>VLOOKUP(I2882,CountryGeoLoc[],4)</f>
        <v>105.318756</v>
      </c>
    </row>
    <row r="2883" spans="1:11" x14ac:dyDescent="0.3">
      <c r="A2883" t="s">
        <v>8794</v>
      </c>
      <c r="B2883" t="s">
        <v>8</v>
      </c>
      <c r="C2883" t="s">
        <v>9</v>
      </c>
      <c r="D2883" t="s">
        <v>5012</v>
      </c>
      <c r="E2883" t="s">
        <v>8795</v>
      </c>
      <c r="F2883" t="s">
        <v>8796</v>
      </c>
      <c r="G2883" s="2" t="str">
        <f t="shared" ref="G2883:G2946" si="45">MID(F2883,7,4)</f>
        <v>1984</v>
      </c>
      <c r="H2883" t="s">
        <v>7249</v>
      </c>
      <c r="I2883" t="str">
        <f>VLOOKUP(RawData!H2883,PadCountry[],2)</f>
        <v>Kazakhstan</v>
      </c>
      <c r="J2883" t="str">
        <f>VLOOKUP(I2883,CountryGeoLoc[],3)</f>
        <v>48.019573</v>
      </c>
      <c r="K2883" t="str">
        <f>VLOOKUP(I2883,CountryGeoLoc[],4)</f>
        <v>66.923684</v>
      </c>
    </row>
    <row r="2884" spans="1:11" x14ac:dyDescent="0.3">
      <c r="A2884" t="s">
        <v>8797</v>
      </c>
      <c r="B2884" t="s">
        <v>8</v>
      </c>
      <c r="C2884" t="s">
        <v>9</v>
      </c>
      <c r="D2884" t="s">
        <v>4695</v>
      </c>
      <c r="E2884" t="s">
        <v>357</v>
      </c>
      <c r="F2884" t="s">
        <v>8798</v>
      </c>
      <c r="G2884" s="2" t="str">
        <f t="shared" si="45"/>
        <v>1984</v>
      </c>
      <c r="H2884" t="s">
        <v>987</v>
      </c>
      <c r="I2884" t="str">
        <f>VLOOKUP(RawData!H2884,PadCountry[],2)</f>
        <v>Kazakhstan</v>
      </c>
      <c r="J2884" t="str">
        <f>VLOOKUP(I2884,CountryGeoLoc[],3)</f>
        <v>48.019573</v>
      </c>
      <c r="K2884" t="str">
        <f>VLOOKUP(I2884,CountryGeoLoc[],4)</f>
        <v>66.923684</v>
      </c>
    </row>
    <row r="2885" spans="1:11" x14ac:dyDescent="0.3">
      <c r="A2885" t="s">
        <v>8799</v>
      </c>
      <c r="B2885" t="s">
        <v>8</v>
      </c>
      <c r="C2885" t="s">
        <v>9</v>
      </c>
      <c r="D2885" t="s">
        <v>2391</v>
      </c>
      <c r="E2885" t="s">
        <v>8800</v>
      </c>
      <c r="F2885" t="s">
        <v>8801</v>
      </c>
      <c r="G2885" s="2" t="str">
        <f t="shared" si="45"/>
        <v>1984</v>
      </c>
      <c r="H2885" t="s">
        <v>2394</v>
      </c>
      <c r="I2885" t="str">
        <f>VLOOKUP(RawData!H2885,PadCountry[],2)</f>
        <v>Russia</v>
      </c>
      <c r="J2885" t="str">
        <f>VLOOKUP(I2885,CountryGeoLoc[],3)</f>
        <v>61.52401</v>
      </c>
      <c r="K2885" t="str">
        <f>VLOOKUP(I2885,CountryGeoLoc[],4)</f>
        <v>105.318756</v>
      </c>
    </row>
    <row r="2886" spans="1:11" x14ac:dyDescent="0.3">
      <c r="A2886" t="s">
        <v>8802</v>
      </c>
      <c r="B2886" t="s">
        <v>8</v>
      </c>
      <c r="C2886" t="s">
        <v>9</v>
      </c>
      <c r="D2886" t="s">
        <v>4695</v>
      </c>
      <c r="E2886" t="s">
        <v>8803</v>
      </c>
      <c r="F2886" t="s">
        <v>8804</v>
      </c>
      <c r="G2886" s="2" t="str">
        <f t="shared" si="45"/>
        <v>1984</v>
      </c>
      <c r="H2886" t="s">
        <v>1882</v>
      </c>
      <c r="I2886" t="str">
        <f>VLOOKUP(RawData!H2886,PadCountry[],2)</f>
        <v>Russia</v>
      </c>
      <c r="J2886" t="str">
        <f>VLOOKUP(I2886,CountryGeoLoc[],3)</f>
        <v>61.52401</v>
      </c>
      <c r="K2886" t="str">
        <f>VLOOKUP(I2886,CountryGeoLoc[],4)</f>
        <v>105.318756</v>
      </c>
    </row>
    <row r="2887" spans="1:11" x14ac:dyDescent="0.3">
      <c r="A2887" t="s">
        <v>8805</v>
      </c>
      <c r="B2887" t="s">
        <v>8</v>
      </c>
      <c r="C2887" t="s">
        <v>9</v>
      </c>
      <c r="D2887" t="s">
        <v>4695</v>
      </c>
      <c r="E2887" t="s">
        <v>8806</v>
      </c>
      <c r="F2887" t="s">
        <v>8807</v>
      </c>
      <c r="G2887" s="2" t="str">
        <f t="shared" si="45"/>
        <v>1984</v>
      </c>
      <c r="H2887" t="s">
        <v>987</v>
      </c>
      <c r="I2887" t="str">
        <f>VLOOKUP(RawData!H2887,PadCountry[],2)</f>
        <v>Kazakhstan</v>
      </c>
      <c r="J2887" t="str">
        <f>VLOOKUP(I2887,CountryGeoLoc[],3)</f>
        <v>48.019573</v>
      </c>
      <c r="K2887" t="str">
        <f>VLOOKUP(I2887,CountryGeoLoc[],4)</f>
        <v>66.923684</v>
      </c>
    </row>
    <row r="2888" spans="1:11" x14ac:dyDescent="0.3">
      <c r="A2888" t="s">
        <v>8808</v>
      </c>
      <c r="B2888" t="s">
        <v>8</v>
      </c>
      <c r="C2888" t="s">
        <v>9</v>
      </c>
      <c r="D2888" t="s">
        <v>2391</v>
      </c>
      <c r="E2888" t="s">
        <v>8809</v>
      </c>
      <c r="F2888" t="s">
        <v>8810</v>
      </c>
      <c r="G2888" s="2" t="str">
        <f t="shared" si="45"/>
        <v>1984</v>
      </c>
      <c r="H2888" t="s">
        <v>3399</v>
      </c>
      <c r="I2888" t="str">
        <f>VLOOKUP(RawData!H2888,PadCountry[],2)</f>
        <v>Russia</v>
      </c>
      <c r="J2888" t="str">
        <f>VLOOKUP(I2888,CountryGeoLoc[],3)</f>
        <v>61.52401</v>
      </c>
      <c r="K2888" t="str">
        <f>VLOOKUP(I2888,CountryGeoLoc[],4)</f>
        <v>105.318756</v>
      </c>
    </row>
    <row r="2889" spans="1:11" x14ac:dyDescent="0.3">
      <c r="A2889" t="s">
        <v>8811</v>
      </c>
      <c r="B2889" t="s">
        <v>8</v>
      </c>
      <c r="C2889" t="s">
        <v>9</v>
      </c>
      <c r="D2889" t="s">
        <v>2305</v>
      </c>
      <c r="E2889" t="s">
        <v>8812</v>
      </c>
      <c r="F2889" t="s">
        <v>8813</v>
      </c>
      <c r="G2889" s="2" t="str">
        <f t="shared" si="45"/>
        <v>1984</v>
      </c>
      <c r="H2889" t="s">
        <v>6322</v>
      </c>
      <c r="I2889" t="str">
        <f>VLOOKUP(RawData!H2889,PadCountry[],2)</f>
        <v>Kazakhstan</v>
      </c>
      <c r="J2889" t="str">
        <f>VLOOKUP(I2889,CountryGeoLoc[],3)</f>
        <v>48.019573</v>
      </c>
      <c r="K2889" t="str">
        <f>VLOOKUP(I2889,CountryGeoLoc[],4)</f>
        <v>66.923684</v>
      </c>
    </row>
    <row r="2890" spans="1:11" x14ac:dyDescent="0.3">
      <c r="A2890" t="s">
        <v>8814</v>
      </c>
      <c r="B2890" t="s">
        <v>8</v>
      </c>
      <c r="C2890" t="s">
        <v>9</v>
      </c>
      <c r="D2890" t="s">
        <v>4695</v>
      </c>
      <c r="E2890" t="s">
        <v>8815</v>
      </c>
      <c r="F2890" t="s">
        <v>8816</v>
      </c>
      <c r="G2890" s="2" t="str">
        <f t="shared" si="45"/>
        <v>1984</v>
      </c>
      <c r="H2890" t="s">
        <v>3442</v>
      </c>
      <c r="I2890" t="str">
        <f>VLOOKUP(RawData!H2890,PadCountry[],2)</f>
        <v>Russia</v>
      </c>
      <c r="J2890" t="str">
        <f>VLOOKUP(I2890,CountryGeoLoc[],3)</f>
        <v>61.52401</v>
      </c>
      <c r="K2890" t="str">
        <f>VLOOKUP(I2890,CountryGeoLoc[],4)</f>
        <v>105.318756</v>
      </c>
    </row>
    <row r="2891" spans="1:11" x14ac:dyDescent="0.3">
      <c r="A2891" t="s">
        <v>8817</v>
      </c>
      <c r="B2891" t="s">
        <v>8</v>
      </c>
      <c r="C2891" t="s">
        <v>7321</v>
      </c>
      <c r="D2891" t="s">
        <v>7189</v>
      </c>
      <c r="E2891" t="s">
        <v>8818</v>
      </c>
      <c r="F2891" t="s">
        <v>8819</v>
      </c>
      <c r="G2891" s="2" t="str">
        <f t="shared" si="45"/>
        <v>1984</v>
      </c>
      <c r="H2891" t="s">
        <v>4173</v>
      </c>
      <c r="I2891" t="str">
        <f>VLOOKUP(RawData!H2891,PadCountry[],2)</f>
        <v>French Guiana</v>
      </c>
      <c r="J2891" t="str">
        <f>VLOOKUP(I2891,CountryGeoLoc[],3)</f>
        <v>3.933889</v>
      </c>
      <c r="K2891" t="str">
        <f>VLOOKUP(I2891,CountryGeoLoc[],4)</f>
        <v>-53.125782</v>
      </c>
    </row>
    <row r="2892" spans="1:11" x14ac:dyDescent="0.3">
      <c r="A2892" t="s">
        <v>8820</v>
      </c>
      <c r="B2892" t="s">
        <v>8</v>
      </c>
      <c r="C2892" t="s">
        <v>9</v>
      </c>
      <c r="D2892" t="s">
        <v>4695</v>
      </c>
      <c r="E2892" t="s">
        <v>8821</v>
      </c>
      <c r="F2892" t="s">
        <v>8822</v>
      </c>
      <c r="G2892" s="2" t="str">
        <f t="shared" si="45"/>
        <v>1984</v>
      </c>
      <c r="H2892" t="s">
        <v>7572</v>
      </c>
      <c r="I2892" t="str">
        <f>VLOOKUP(RawData!H2892,PadCountry[],2)</f>
        <v>Russia</v>
      </c>
      <c r="J2892" t="str">
        <f>VLOOKUP(I2892,CountryGeoLoc[],3)</f>
        <v>61.52401</v>
      </c>
      <c r="K2892" t="str">
        <f>VLOOKUP(I2892,CountryGeoLoc[],4)</f>
        <v>105.318756</v>
      </c>
    </row>
    <row r="2893" spans="1:11" x14ac:dyDescent="0.3">
      <c r="A2893" t="s">
        <v>8823</v>
      </c>
      <c r="B2893" t="s">
        <v>8</v>
      </c>
      <c r="C2893" t="s">
        <v>9</v>
      </c>
      <c r="D2893" t="s">
        <v>4695</v>
      </c>
      <c r="E2893" t="s">
        <v>357</v>
      </c>
      <c r="F2893" t="s">
        <v>8824</v>
      </c>
      <c r="G2893" s="2" t="str">
        <f t="shared" si="45"/>
        <v>1984</v>
      </c>
      <c r="H2893" t="s">
        <v>987</v>
      </c>
      <c r="I2893" t="str">
        <f>VLOOKUP(RawData!H2893,PadCountry[],2)</f>
        <v>Kazakhstan</v>
      </c>
      <c r="J2893" t="str">
        <f>VLOOKUP(I2893,CountryGeoLoc[],3)</f>
        <v>48.019573</v>
      </c>
      <c r="K2893" t="str">
        <f>VLOOKUP(I2893,CountryGeoLoc[],4)</f>
        <v>66.923684</v>
      </c>
    </row>
    <row r="2894" spans="1:11" x14ac:dyDescent="0.3">
      <c r="A2894" t="s">
        <v>8825</v>
      </c>
      <c r="B2894" t="s">
        <v>8</v>
      </c>
      <c r="C2894" t="s">
        <v>9</v>
      </c>
      <c r="D2894" t="s">
        <v>2391</v>
      </c>
      <c r="E2894" t="s">
        <v>8826</v>
      </c>
      <c r="F2894" t="s">
        <v>8827</v>
      </c>
      <c r="G2894" s="2" t="str">
        <f t="shared" si="45"/>
        <v>1984</v>
      </c>
      <c r="H2894" t="s">
        <v>2394</v>
      </c>
      <c r="I2894" t="str">
        <f>VLOOKUP(RawData!H2894,PadCountry[],2)</f>
        <v>Russia</v>
      </c>
      <c r="J2894" t="str">
        <f>VLOOKUP(I2894,CountryGeoLoc[],3)</f>
        <v>61.52401</v>
      </c>
      <c r="K2894" t="str">
        <f>VLOOKUP(I2894,CountryGeoLoc[],4)</f>
        <v>105.318756</v>
      </c>
    </row>
    <row r="2895" spans="1:11" x14ac:dyDescent="0.3">
      <c r="A2895" t="s">
        <v>8828</v>
      </c>
      <c r="B2895" t="s">
        <v>8</v>
      </c>
      <c r="C2895" t="s">
        <v>9</v>
      </c>
      <c r="D2895" t="s">
        <v>3313</v>
      </c>
      <c r="E2895" t="s">
        <v>8829</v>
      </c>
      <c r="F2895" t="s">
        <v>8830</v>
      </c>
      <c r="G2895" s="2" t="str">
        <f t="shared" si="45"/>
        <v>1984</v>
      </c>
      <c r="H2895" t="s">
        <v>4676</v>
      </c>
      <c r="I2895" t="str">
        <f>VLOOKUP(RawData!H2895,PadCountry[],2)</f>
        <v>Kazakhstan</v>
      </c>
      <c r="J2895" t="str">
        <f>VLOOKUP(I2895,CountryGeoLoc[],3)</f>
        <v>48.019573</v>
      </c>
      <c r="K2895" t="str">
        <f>VLOOKUP(I2895,CountryGeoLoc[],4)</f>
        <v>66.923684</v>
      </c>
    </row>
    <row r="2896" spans="1:11" x14ac:dyDescent="0.3">
      <c r="A2896" t="s">
        <v>8831</v>
      </c>
      <c r="B2896" t="s">
        <v>8</v>
      </c>
      <c r="C2896" t="s">
        <v>9</v>
      </c>
      <c r="D2896" t="s">
        <v>4695</v>
      </c>
      <c r="E2896" t="s">
        <v>8832</v>
      </c>
      <c r="F2896" t="s">
        <v>8833</v>
      </c>
      <c r="G2896" s="2" t="str">
        <f t="shared" si="45"/>
        <v>1984</v>
      </c>
      <c r="H2896" t="s">
        <v>3442</v>
      </c>
      <c r="I2896" t="str">
        <f>VLOOKUP(RawData!H2896,PadCountry[],2)</f>
        <v>Russia</v>
      </c>
      <c r="J2896" t="str">
        <f>VLOOKUP(I2896,CountryGeoLoc[],3)</f>
        <v>61.52401</v>
      </c>
      <c r="K2896" t="str">
        <f>VLOOKUP(I2896,CountryGeoLoc[],4)</f>
        <v>105.318756</v>
      </c>
    </row>
    <row r="2897" spans="1:11" x14ac:dyDescent="0.3">
      <c r="A2897" t="s">
        <v>8834</v>
      </c>
      <c r="B2897" t="s">
        <v>8</v>
      </c>
      <c r="C2897" t="s">
        <v>9</v>
      </c>
      <c r="D2897" t="s">
        <v>1670</v>
      </c>
      <c r="E2897" t="s">
        <v>8835</v>
      </c>
      <c r="F2897" t="s">
        <v>8836</v>
      </c>
      <c r="G2897" s="2" t="str">
        <f t="shared" si="45"/>
        <v>1984</v>
      </c>
      <c r="H2897" t="s">
        <v>7572</v>
      </c>
      <c r="I2897" t="str">
        <f>VLOOKUP(RawData!H2897,PadCountry[],2)</f>
        <v>Russia</v>
      </c>
      <c r="J2897" t="str">
        <f>VLOOKUP(I2897,CountryGeoLoc[],3)</f>
        <v>61.52401</v>
      </c>
      <c r="K2897" t="str">
        <f>VLOOKUP(I2897,CountryGeoLoc[],4)</f>
        <v>105.318756</v>
      </c>
    </row>
    <row r="2898" spans="1:11" x14ac:dyDescent="0.3">
      <c r="A2898" t="s">
        <v>8837</v>
      </c>
      <c r="B2898" t="s">
        <v>8</v>
      </c>
      <c r="C2898" t="s">
        <v>9</v>
      </c>
      <c r="D2898" t="s">
        <v>2391</v>
      </c>
      <c r="E2898" t="s">
        <v>8838</v>
      </c>
      <c r="F2898" t="s">
        <v>8839</v>
      </c>
      <c r="G2898" s="2" t="str">
        <f t="shared" si="45"/>
        <v>1984</v>
      </c>
      <c r="H2898" t="s">
        <v>3399</v>
      </c>
      <c r="I2898" t="str">
        <f>VLOOKUP(RawData!H2898,PadCountry[],2)</f>
        <v>Russia</v>
      </c>
      <c r="J2898" t="str">
        <f>VLOOKUP(I2898,CountryGeoLoc[],3)</f>
        <v>61.52401</v>
      </c>
      <c r="K2898" t="str">
        <f>VLOOKUP(I2898,CountryGeoLoc[],4)</f>
        <v>105.318756</v>
      </c>
    </row>
    <row r="2899" spans="1:11" x14ac:dyDescent="0.3">
      <c r="A2899" t="s">
        <v>8840</v>
      </c>
      <c r="B2899" t="s">
        <v>8</v>
      </c>
      <c r="C2899" t="s">
        <v>117</v>
      </c>
      <c r="D2899" t="s">
        <v>8841</v>
      </c>
      <c r="E2899" t="s">
        <v>8842</v>
      </c>
      <c r="F2899" t="s">
        <v>8843</v>
      </c>
      <c r="G2899" s="2" t="str">
        <f t="shared" si="45"/>
        <v>1984</v>
      </c>
      <c r="H2899" t="s">
        <v>1623</v>
      </c>
      <c r="I2899" t="str">
        <f>VLOOKUP(RawData!H2899,PadCountry[],2)</f>
        <v>United States</v>
      </c>
      <c r="J2899" t="str">
        <f>VLOOKUP(I2899,CountryGeoLoc[],3)</f>
        <v>37.09024</v>
      </c>
      <c r="K2899" t="str">
        <f>VLOOKUP(I2899,CountryGeoLoc[],4)</f>
        <v>-95.712891</v>
      </c>
    </row>
    <row r="2900" spans="1:11" x14ac:dyDescent="0.3">
      <c r="A2900" t="s">
        <v>8844</v>
      </c>
      <c r="B2900" t="s">
        <v>8</v>
      </c>
      <c r="C2900" t="s">
        <v>9</v>
      </c>
      <c r="D2900" t="s">
        <v>4695</v>
      </c>
      <c r="E2900" t="s">
        <v>8845</v>
      </c>
      <c r="F2900" t="s">
        <v>8846</v>
      </c>
      <c r="G2900" s="2" t="str">
        <f t="shared" si="45"/>
        <v>1984</v>
      </c>
      <c r="H2900" t="s">
        <v>13</v>
      </c>
      <c r="I2900" t="str">
        <f>VLOOKUP(RawData!H2900,PadCountry[],2)</f>
        <v>Kazakhstan</v>
      </c>
      <c r="J2900" t="str">
        <f>VLOOKUP(I2900,CountryGeoLoc[],3)</f>
        <v>48.019573</v>
      </c>
      <c r="K2900" t="str">
        <f>VLOOKUP(I2900,CountryGeoLoc[],4)</f>
        <v>66.923684</v>
      </c>
    </row>
    <row r="2901" spans="1:11" x14ac:dyDescent="0.3">
      <c r="A2901" t="s">
        <v>8847</v>
      </c>
      <c r="B2901" t="s">
        <v>8</v>
      </c>
      <c r="C2901" t="s">
        <v>117</v>
      </c>
      <c r="D2901" t="s">
        <v>8505</v>
      </c>
      <c r="E2901" t="s">
        <v>8848</v>
      </c>
      <c r="F2901" t="s">
        <v>8849</v>
      </c>
      <c r="G2901" s="2" t="str">
        <f t="shared" si="45"/>
        <v>1984</v>
      </c>
      <c r="H2901" t="s">
        <v>303</v>
      </c>
      <c r="I2901" t="str">
        <f>VLOOKUP(RawData!H2901,PadCountry[],2)</f>
        <v>United States</v>
      </c>
      <c r="J2901" t="str">
        <f>VLOOKUP(I2901,CountryGeoLoc[],3)</f>
        <v>37.09024</v>
      </c>
      <c r="K2901" t="str">
        <f>VLOOKUP(I2901,CountryGeoLoc[],4)</f>
        <v>-95.712891</v>
      </c>
    </row>
    <row r="2902" spans="1:11" x14ac:dyDescent="0.3">
      <c r="A2902" t="s">
        <v>8850</v>
      </c>
      <c r="B2902" t="s">
        <v>8</v>
      </c>
      <c r="C2902" t="s">
        <v>9</v>
      </c>
      <c r="D2902" t="s">
        <v>4695</v>
      </c>
      <c r="E2902" t="s">
        <v>8851</v>
      </c>
      <c r="F2902" t="s">
        <v>8852</v>
      </c>
      <c r="G2902" s="2" t="str">
        <f t="shared" si="45"/>
        <v>1984</v>
      </c>
      <c r="H2902" t="s">
        <v>1882</v>
      </c>
      <c r="I2902" t="str">
        <f>VLOOKUP(RawData!H2902,PadCountry[],2)</f>
        <v>Russia</v>
      </c>
      <c r="J2902" t="str">
        <f>VLOOKUP(I2902,CountryGeoLoc[],3)</f>
        <v>61.52401</v>
      </c>
      <c r="K2902" t="str">
        <f>VLOOKUP(I2902,CountryGeoLoc[],4)</f>
        <v>105.318756</v>
      </c>
    </row>
    <row r="2903" spans="1:11" x14ac:dyDescent="0.3">
      <c r="A2903" t="s">
        <v>8853</v>
      </c>
      <c r="B2903" t="s">
        <v>8</v>
      </c>
      <c r="C2903" t="s">
        <v>9</v>
      </c>
      <c r="D2903" t="s">
        <v>4695</v>
      </c>
      <c r="E2903" t="s">
        <v>8854</v>
      </c>
      <c r="F2903" t="s">
        <v>8855</v>
      </c>
      <c r="G2903" s="2" t="str">
        <f t="shared" si="45"/>
        <v>1984</v>
      </c>
      <c r="H2903" t="s">
        <v>7572</v>
      </c>
      <c r="I2903" t="str">
        <f>VLOOKUP(RawData!H2903,PadCountry[],2)</f>
        <v>Russia</v>
      </c>
      <c r="J2903" t="str">
        <f>VLOOKUP(I2903,CountryGeoLoc[],3)</f>
        <v>61.52401</v>
      </c>
      <c r="K2903" t="str">
        <f>VLOOKUP(I2903,CountryGeoLoc[],4)</f>
        <v>105.318756</v>
      </c>
    </row>
    <row r="2904" spans="1:11" x14ac:dyDescent="0.3">
      <c r="A2904" t="s">
        <v>8856</v>
      </c>
      <c r="B2904" t="s">
        <v>8</v>
      </c>
      <c r="C2904" t="s">
        <v>9</v>
      </c>
      <c r="D2904" t="s">
        <v>2391</v>
      </c>
      <c r="E2904" t="s">
        <v>8857</v>
      </c>
      <c r="F2904" t="s">
        <v>8858</v>
      </c>
      <c r="G2904" s="2" t="str">
        <f t="shared" si="45"/>
        <v>1984</v>
      </c>
      <c r="H2904" t="s">
        <v>2394</v>
      </c>
      <c r="I2904" t="str">
        <f>VLOOKUP(RawData!H2904,PadCountry[],2)</f>
        <v>Russia</v>
      </c>
      <c r="J2904" t="str">
        <f>VLOOKUP(I2904,CountryGeoLoc[],3)</f>
        <v>61.52401</v>
      </c>
      <c r="K2904" t="str">
        <f>VLOOKUP(I2904,CountryGeoLoc[],4)</f>
        <v>105.318756</v>
      </c>
    </row>
    <row r="2905" spans="1:11" x14ac:dyDescent="0.3">
      <c r="A2905" t="s">
        <v>8859</v>
      </c>
      <c r="B2905" t="s">
        <v>8</v>
      </c>
      <c r="C2905" t="s">
        <v>9</v>
      </c>
      <c r="D2905" t="s">
        <v>5012</v>
      </c>
      <c r="E2905" t="s">
        <v>8860</v>
      </c>
      <c r="F2905" t="s">
        <v>8861</v>
      </c>
      <c r="G2905" s="2" t="str">
        <f t="shared" si="45"/>
        <v>1984</v>
      </c>
      <c r="H2905" t="s">
        <v>7249</v>
      </c>
      <c r="I2905" t="str">
        <f>VLOOKUP(RawData!H2905,PadCountry[],2)</f>
        <v>Kazakhstan</v>
      </c>
      <c r="J2905" t="str">
        <f>VLOOKUP(I2905,CountryGeoLoc[],3)</f>
        <v>48.019573</v>
      </c>
      <c r="K2905" t="str">
        <f>VLOOKUP(I2905,CountryGeoLoc[],4)</f>
        <v>66.923684</v>
      </c>
    </row>
    <row r="2906" spans="1:11" x14ac:dyDescent="0.3">
      <c r="A2906" t="s">
        <v>8862</v>
      </c>
      <c r="B2906" t="s">
        <v>8</v>
      </c>
      <c r="C2906" t="s">
        <v>9</v>
      </c>
      <c r="D2906" t="s">
        <v>4695</v>
      </c>
      <c r="E2906" t="s">
        <v>8863</v>
      </c>
      <c r="F2906" t="s">
        <v>8864</v>
      </c>
      <c r="G2906" s="2" t="str">
        <f t="shared" si="45"/>
        <v>1984</v>
      </c>
      <c r="H2906" t="s">
        <v>1882</v>
      </c>
      <c r="I2906" t="str">
        <f>VLOOKUP(RawData!H2906,PadCountry[],2)</f>
        <v>Russia</v>
      </c>
      <c r="J2906" t="str">
        <f>VLOOKUP(I2906,CountryGeoLoc[],3)</f>
        <v>61.52401</v>
      </c>
      <c r="K2906" t="str">
        <f>VLOOKUP(I2906,CountryGeoLoc[],4)</f>
        <v>105.318756</v>
      </c>
    </row>
    <row r="2907" spans="1:11" x14ac:dyDescent="0.3">
      <c r="A2907" t="s">
        <v>8865</v>
      </c>
      <c r="B2907" t="s">
        <v>8</v>
      </c>
      <c r="C2907" t="s">
        <v>117</v>
      </c>
      <c r="D2907" t="s">
        <v>8468</v>
      </c>
      <c r="E2907" t="s">
        <v>8866</v>
      </c>
      <c r="F2907" t="s">
        <v>8867</v>
      </c>
      <c r="G2907" s="2" t="str">
        <f t="shared" si="45"/>
        <v>1984</v>
      </c>
      <c r="H2907" t="s">
        <v>1213</v>
      </c>
      <c r="I2907" t="str">
        <f>VLOOKUP(RawData!H2907,PadCountry[],2)</f>
        <v>United States</v>
      </c>
      <c r="J2907" t="str">
        <f>VLOOKUP(I2907,CountryGeoLoc[],3)</f>
        <v>37.09024</v>
      </c>
      <c r="K2907" t="str">
        <f>VLOOKUP(I2907,CountryGeoLoc[],4)</f>
        <v>-95.712891</v>
      </c>
    </row>
    <row r="2908" spans="1:11" x14ac:dyDescent="0.3">
      <c r="A2908" t="s">
        <v>8868</v>
      </c>
      <c r="B2908" t="s">
        <v>8</v>
      </c>
      <c r="C2908" t="s">
        <v>9</v>
      </c>
      <c r="D2908" t="s">
        <v>4695</v>
      </c>
      <c r="E2908" t="s">
        <v>8869</v>
      </c>
      <c r="F2908" t="s">
        <v>8870</v>
      </c>
      <c r="G2908" s="2" t="str">
        <f t="shared" si="45"/>
        <v>1984</v>
      </c>
      <c r="H2908" t="s">
        <v>1882</v>
      </c>
      <c r="I2908" t="str">
        <f>VLOOKUP(RawData!H2908,PadCountry[],2)</f>
        <v>Russia</v>
      </c>
      <c r="J2908" t="str">
        <f>VLOOKUP(I2908,CountryGeoLoc[],3)</f>
        <v>61.52401</v>
      </c>
      <c r="K2908" t="str">
        <f>VLOOKUP(I2908,CountryGeoLoc[],4)</f>
        <v>105.318756</v>
      </c>
    </row>
    <row r="2909" spans="1:11" x14ac:dyDescent="0.3">
      <c r="A2909" t="s">
        <v>8871</v>
      </c>
      <c r="B2909" t="s">
        <v>8</v>
      </c>
      <c r="C2909" t="s">
        <v>9</v>
      </c>
      <c r="D2909" t="s">
        <v>2391</v>
      </c>
      <c r="E2909" t="s">
        <v>8872</v>
      </c>
      <c r="F2909" t="s">
        <v>8873</v>
      </c>
      <c r="G2909" s="2" t="str">
        <f t="shared" si="45"/>
        <v>1984</v>
      </c>
      <c r="H2909" t="s">
        <v>2394</v>
      </c>
      <c r="I2909" t="str">
        <f>VLOOKUP(RawData!H2909,PadCountry[],2)</f>
        <v>Russia</v>
      </c>
      <c r="J2909" t="str">
        <f>VLOOKUP(I2909,CountryGeoLoc[],3)</f>
        <v>61.52401</v>
      </c>
      <c r="K2909" t="str">
        <f>VLOOKUP(I2909,CountryGeoLoc[],4)</f>
        <v>105.318756</v>
      </c>
    </row>
    <row r="2910" spans="1:11" x14ac:dyDescent="0.3">
      <c r="A2910" t="s">
        <v>8874</v>
      </c>
      <c r="B2910" t="s">
        <v>8</v>
      </c>
      <c r="C2910" t="s">
        <v>9</v>
      </c>
      <c r="D2910" t="s">
        <v>2391</v>
      </c>
      <c r="E2910" t="s">
        <v>8875</v>
      </c>
      <c r="F2910" t="s">
        <v>8876</v>
      </c>
      <c r="G2910" s="2" t="str">
        <f t="shared" si="45"/>
        <v>1984</v>
      </c>
      <c r="H2910" t="s">
        <v>4617</v>
      </c>
      <c r="I2910" t="str">
        <f>VLOOKUP(RawData!H2910,PadCountry[],2)</f>
        <v>Russia</v>
      </c>
      <c r="J2910" t="str">
        <f>VLOOKUP(I2910,CountryGeoLoc[],3)</f>
        <v>61.52401</v>
      </c>
      <c r="K2910" t="str">
        <f>VLOOKUP(I2910,CountryGeoLoc[],4)</f>
        <v>105.318756</v>
      </c>
    </row>
    <row r="2911" spans="1:11" x14ac:dyDescent="0.3">
      <c r="A2911" t="s">
        <v>8877</v>
      </c>
      <c r="B2911" t="s">
        <v>8</v>
      </c>
      <c r="C2911" t="s">
        <v>9</v>
      </c>
      <c r="D2911" t="s">
        <v>3313</v>
      </c>
      <c r="E2911" t="s">
        <v>8878</v>
      </c>
      <c r="F2911" t="s">
        <v>8879</v>
      </c>
      <c r="G2911" s="2" t="str">
        <f t="shared" si="45"/>
        <v>1984</v>
      </c>
      <c r="H2911" t="s">
        <v>4676</v>
      </c>
      <c r="I2911" t="str">
        <f>VLOOKUP(RawData!H2911,PadCountry[],2)</f>
        <v>Kazakhstan</v>
      </c>
      <c r="J2911" t="str">
        <f>VLOOKUP(I2911,CountryGeoLoc[],3)</f>
        <v>48.019573</v>
      </c>
      <c r="K2911" t="str">
        <f>VLOOKUP(I2911,CountryGeoLoc[],4)</f>
        <v>66.923684</v>
      </c>
    </row>
    <row r="2912" spans="1:11" x14ac:dyDescent="0.3">
      <c r="A2912" t="s">
        <v>8880</v>
      </c>
      <c r="B2912" t="s">
        <v>8</v>
      </c>
      <c r="C2912" t="s">
        <v>9</v>
      </c>
      <c r="D2912" t="s">
        <v>4695</v>
      </c>
      <c r="E2912" t="s">
        <v>8881</v>
      </c>
      <c r="F2912" t="s">
        <v>8882</v>
      </c>
      <c r="G2912" s="2" t="str">
        <f t="shared" si="45"/>
        <v>1984</v>
      </c>
      <c r="H2912" t="s">
        <v>3442</v>
      </c>
      <c r="I2912" t="str">
        <f>VLOOKUP(RawData!H2912,PadCountry[],2)</f>
        <v>Russia</v>
      </c>
      <c r="J2912" t="str">
        <f>VLOOKUP(I2912,CountryGeoLoc[],3)</f>
        <v>61.52401</v>
      </c>
      <c r="K2912" t="str">
        <f>VLOOKUP(I2912,CountryGeoLoc[],4)</f>
        <v>105.318756</v>
      </c>
    </row>
    <row r="2913" spans="1:11" x14ac:dyDescent="0.3">
      <c r="A2913" t="s">
        <v>8883</v>
      </c>
      <c r="B2913" t="s">
        <v>8</v>
      </c>
      <c r="C2913" t="s">
        <v>9</v>
      </c>
      <c r="D2913" t="s">
        <v>1670</v>
      </c>
      <c r="E2913" t="s">
        <v>8884</v>
      </c>
      <c r="F2913" t="s">
        <v>8885</v>
      </c>
      <c r="G2913" s="2" t="str">
        <f t="shared" si="45"/>
        <v>1984</v>
      </c>
      <c r="H2913" t="s">
        <v>3442</v>
      </c>
      <c r="I2913" t="str">
        <f>VLOOKUP(RawData!H2913,PadCountry[],2)</f>
        <v>Russia</v>
      </c>
      <c r="J2913" t="str">
        <f>VLOOKUP(I2913,CountryGeoLoc[],3)</f>
        <v>61.52401</v>
      </c>
      <c r="K2913" t="str">
        <f>VLOOKUP(I2913,CountryGeoLoc[],4)</f>
        <v>105.318756</v>
      </c>
    </row>
    <row r="2914" spans="1:11" x14ac:dyDescent="0.3">
      <c r="A2914" t="s">
        <v>8886</v>
      </c>
      <c r="B2914" t="s">
        <v>8</v>
      </c>
      <c r="C2914" t="s">
        <v>9</v>
      </c>
      <c r="D2914" t="s">
        <v>6270</v>
      </c>
      <c r="E2914" t="s">
        <v>8887</v>
      </c>
      <c r="F2914" t="s">
        <v>8888</v>
      </c>
      <c r="G2914" s="2" t="str">
        <f t="shared" si="45"/>
        <v>1984</v>
      </c>
      <c r="H2914" t="s">
        <v>6273</v>
      </c>
      <c r="I2914" t="str">
        <f>VLOOKUP(RawData!H2914,PadCountry[],2)</f>
        <v>Russia</v>
      </c>
      <c r="J2914" t="str">
        <f>VLOOKUP(I2914,CountryGeoLoc[],3)</f>
        <v>61.52401</v>
      </c>
      <c r="K2914" t="str">
        <f>VLOOKUP(I2914,CountryGeoLoc[],4)</f>
        <v>105.318756</v>
      </c>
    </row>
    <row r="2915" spans="1:11" x14ac:dyDescent="0.3">
      <c r="A2915" t="s">
        <v>8889</v>
      </c>
      <c r="B2915" t="s">
        <v>8</v>
      </c>
      <c r="C2915" t="s">
        <v>9</v>
      </c>
      <c r="D2915" t="s">
        <v>8276</v>
      </c>
      <c r="E2915" t="s">
        <v>8890</v>
      </c>
      <c r="F2915" t="s">
        <v>8891</v>
      </c>
      <c r="G2915" s="2" t="str">
        <f t="shared" si="45"/>
        <v>1984</v>
      </c>
      <c r="H2915" t="s">
        <v>987</v>
      </c>
      <c r="I2915" t="str">
        <f>VLOOKUP(RawData!H2915,PadCountry[],2)</f>
        <v>Kazakhstan</v>
      </c>
      <c r="J2915" t="str">
        <f>VLOOKUP(I2915,CountryGeoLoc[],3)</f>
        <v>48.019573</v>
      </c>
      <c r="K2915" t="str">
        <f>VLOOKUP(I2915,CountryGeoLoc[],4)</f>
        <v>66.923684</v>
      </c>
    </row>
    <row r="2916" spans="1:11" x14ac:dyDescent="0.3">
      <c r="A2916" t="s">
        <v>8892</v>
      </c>
      <c r="B2916" t="s">
        <v>8</v>
      </c>
      <c r="C2916" t="s">
        <v>9</v>
      </c>
      <c r="D2916" t="s">
        <v>4695</v>
      </c>
      <c r="E2916" t="s">
        <v>8893</v>
      </c>
      <c r="F2916" t="s">
        <v>8894</v>
      </c>
      <c r="G2916" s="2" t="str">
        <f t="shared" si="45"/>
        <v>1984</v>
      </c>
      <c r="H2916" t="s">
        <v>3442</v>
      </c>
      <c r="I2916" t="str">
        <f>VLOOKUP(RawData!H2916,PadCountry[],2)</f>
        <v>Russia</v>
      </c>
      <c r="J2916" t="str">
        <f>VLOOKUP(I2916,CountryGeoLoc[],3)</f>
        <v>61.52401</v>
      </c>
      <c r="K2916" t="str">
        <f>VLOOKUP(I2916,CountryGeoLoc[],4)</f>
        <v>105.318756</v>
      </c>
    </row>
    <row r="2917" spans="1:11" x14ac:dyDescent="0.3">
      <c r="A2917" t="s">
        <v>8895</v>
      </c>
      <c r="B2917" t="s">
        <v>8</v>
      </c>
      <c r="C2917" t="s">
        <v>9</v>
      </c>
      <c r="D2917" t="s">
        <v>4695</v>
      </c>
      <c r="E2917" t="s">
        <v>8896</v>
      </c>
      <c r="F2917" t="s">
        <v>8897</v>
      </c>
      <c r="G2917" s="2" t="str">
        <f t="shared" si="45"/>
        <v>1984</v>
      </c>
      <c r="H2917" t="s">
        <v>7572</v>
      </c>
      <c r="I2917" t="str">
        <f>VLOOKUP(RawData!H2917,PadCountry[],2)</f>
        <v>Russia</v>
      </c>
      <c r="J2917" t="str">
        <f>VLOOKUP(I2917,CountryGeoLoc[],3)</f>
        <v>61.52401</v>
      </c>
      <c r="K2917" t="str">
        <f>VLOOKUP(I2917,CountryGeoLoc[],4)</f>
        <v>105.318756</v>
      </c>
    </row>
    <row r="2918" spans="1:11" x14ac:dyDescent="0.3">
      <c r="A2918" t="s">
        <v>8898</v>
      </c>
      <c r="B2918" t="s">
        <v>8</v>
      </c>
      <c r="C2918" t="s">
        <v>9</v>
      </c>
      <c r="D2918" t="s">
        <v>4695</v>
      </c>
      <c r="E2918" t="s">
        <v>8899</v>
      </c>
      <c r="F2918" t="s">
        <v>8900</v>
      </c>
      <c r="G2918" s="2" t="str">
        <f t="shared" si="45"/>
        <v>1984</v>
      </c>
      <c r="H2918" t="s">
        <v>1882</v>
      </c>
      <c r="I2918" t="str">
        <f>VLOOKUP(RawData!H2918,PadCountry[],2)</f>
        <v>Russia</v>
      </c>
      <c r="J2918" t="str">
        <f>VLOOKUP(I2918,CountryGeoLoc[],3)</f>
        <v>61.52401</v>
      </c>
      <c r="K2918" t="str">
        <f>VLOOKUP(I2918,CountryGeoLoc[],4)</f>
        <v>105.318756</v>
      </c>
    </row>
    <row r="2919" spans="1:11" x14ac:dyDescent="0.3">
      <c r="A2919" t="s">
        <v>8901</v>
      </c>
      <c r="B2919" t="s">
        <v>8</v>
      </c>
      <c r="C2919" t="s">
        <v>9</v>
      </c>
      <c r="D2919" t="s">
        <v>4695</v>
      </c>
      <c r="E2919" t="s">
        <v>8902</v>
      </c>
      <c r="F2919" t="s">
        <v>8903</v>
      </c>
      <c r="G2919" s="2" t="str">
        <f t="shared" si="45"/>
        <v>1984</v>
      </c>
      <c r="H2919" t="s">
        <v>13</v>
      </c>
      <c r="I2919" t="str">
        <f>VLOOKUP(RawData!H2919,PadCountry[],2)</f>
        <v>Kazakhstan</v>
      </c>
      <c r="J2919" t="str">
        <f>VLOOKUP(I2919,CountryGeoLoc[],3)</f>
        <v>48.019573</v>
      </c>
      <c r="K2919" t="str">
        <f>VLOOKUP(I2919,CountryGeoLoc[],4)</f>
        <v>66.923684</v>
      </c>
    </row>
    <row r="2920" spans="1:11" x14ac:dyDescent="0.3">
      <c r="A2920" t="s">
        <v>8904</v>
      </c>
      <c r="B2920" t="s">
        <v>8</v>
      </c>
      <c r="C2920" t="s">
        <v>9</v>
      </c>
      <c r="D2920" t="s">
        <v>5012</v>
      </c>
      <c r="E2920" t="s">
        <v>8905</v>
      </c>
      <c r="F2920" t="s">
        <v>8906</v>
      </c>
      <c r="G2920" s="2" t="str">
        <f t="shared" si="45"/>
        <v>1984</v>
      </c>
      <c r="H2920" t="s">
        <v>6322</v>
      </c>
      <c r="I2920" t="str">
        <f>VLOOKUP(RawData!H2920,PadCountry[],2)</f>
        <v>Kazakhstan</v>
      </c>
      <c r="J2920" t="str">
        <f>VLOOKUP(I2920,CountryGeoLoc[],3)</f>
        <v>48.019573</v>
      </c>
      <c r="K2920" t="str">
        <f>VLOOKUP(I2920,CountryGeoLoc[],4)</f>
        <v>66.923684</v>
      </c>
    </row>
    <row r="2921" spans="1:11" x14ac:dyDescent="0.3">
      <c r="A2921" t="s">
        <v>8907</v>
      </c>
      <c r="B2921" t="s">
        <v>8</v>
      </c>
      <c r="C2921" t="s">
        <v>9</v>
      </c>
      <c r="D2921" t="s">
        <v>1670</v>
      </c>
      <c r="E2921" t="s">
        <v>8908</v>
      </c>
      <c r="F2921" t="s">
        <v>8909</v>
      </c>
      <c r="G2921" s="2" t="str">
        <f t="shared" si="45"/>
        <v>1984</v>
      </c>
      <c r="H2921" t="s">
        <v>7572</v>
      </c>
      <c r="I2921" t="str">
        <f>VLOOKUP(RawData!H2921,PadCountry[],2)</f>
        <v>Russia</v>
      </c>
      <c r="J2921" t="str">
        <f>VLOOKUP(I2921,CountryGeoLoc[],3)</f>
        <v>61.52401</v>
      </c>
      <c r="K2921" t="str">
        <f>VLOOKUP(I2921,CountryGeoLoc[],4)</f>
        <v>105.318756</v>
      </c>
    </row>
    <row r="2922" spans="1:11" x14ac:dyDescent="0.3">
      <c r="A2922" t="s">
        <v>8910</v>
      </c>
      <c r="B2922" t="s">
        <v>8</v>
      </c>
      <c r="C2922" t="s">
        <v>5564</v>
      </c>
      <c r="D2922" t="s">
        <v>7557</v>
      </c>
      <c r="E2922" t="s">
        <v>8911</v>
      </c>
      <c r="F2922" t="s">
        <v>8912</v>
      </c>
      <c r="G2922" s="2" t="str">
        <f t="shared" si="45"/>
        <v>1984</v>
      </c>
      <c r="H2922" t="s">
        <v>5568</v>
      </c>
      <c r="I2922" t="str">
        <f>VLOOKUP(RawData!H2922,PadCountry[],2)</f>
        <v>Japan</v>
      </c>
      <c r="J2922" t="str">
        <f>VLOOKUP(I2922,CountryGeoLoc[],3)</f>
        <v>36.204824</v>
      </c>
      <c r="K2922" t="str">
        <f>VLOOKUP(I2922,CountryGeoLoc[],4)</f>
        <v>138.252924</v>
      </c>
    </row>
    <row r="2923" spans="1:11" x14ac:dyDescent="0.3">
      <c r="A2923" t="s">
        <v>8913</v>
      </c>
      <c r="B2923" t="s">
        <v>8</v>
      </c>
      <c r="C2923" t="s">
        <v>7321</v>
      </c>
      <c r="D2923" t="s">
        <v>8914</v>
      </c>
      <c r="E2923" t="s">
        <v>8915</v>
      </c>
      <c r="F2923" t="s">
        <v>8916</v>
      </c>
      <c r="G2923" s="2" t="str">
        <f t="shared" si="45"/>
        <v>1984</v>
      </c>
      <c r="H2923" t="s">
        <v>4173</v>
      </c>
      <c r="I2923" t="str">
        <f>VLOOKUP(RawData!H2923,PadCountry[],2)</f>
        <v>French Guiana</v>
      </c>
      <c r="J2923" t="str">
        <f>VLOOKUP(I2923,CountryGeoLoc[],3)</f>
        <v>3.933889</v>
      </c>
      <c r="K2923" t="str">
        <f>VLOOKUP(I2923,CountryGeoLoc[],4)</f>
        <v>-53.125782</v>
      </c>
    </row>
    <row r="2924" spans="1:11" x14ac:dyDescent="0.3">
      <c r="A2924" t="s">
        <v>8917</v>
      </c>
      <c r="B2924" t="s">
        <v>8</v>
      </c>
      <c r="C2924" t="s">
        <v>9</v>
      </c>
      <c r="D2924" t="s">
        <v>4695</v>
      </c>
      <c r="E2924" t="s">
        <v>8918</v>
      </c>
      <c r="F2924" t="s">
        <v>8919</v>
      </c>
      <c r="G2924" s="2" t="str">
        <f t="shared" si="45"/>
        <v>1984</v>
      </c>
      <c r="H2924" t="s">
        <v>1882</v>
      </c>
      <c r="I2924" t="str">
        <f>VLOOKUP(RawData!H2924,PadCountry[],2)</f>
        <v>Russia</v>
      </c>
      <c r="J2924" t="str">
        <f>VLOOKUP(I2924,CountryGeoLoc[],3)</f>
        <v>61.52401</v>
      </c>
      <c r="K2924" t="str">
        <f>VLOOKUP(I2924,CountryGeoLoc[],4)</f>
        <v>105.318756</v>
      </c>
    </row>
    <row r="2925" spans="1:11" x14ac:dyDescent="0.3">
      <c r="A2925" t="s">
        <v>8920</v>
      </c>
      <c r="B2925" t="s">
        <v>8</v>
      </c>
      <c r="C2925" t="s">
        <v>9</v>
      </c>
      <c r="D2925" t="s">
        <v>3313</v>
      </c>
      <c r="E2925" t="s">
        <v>8921</v>
      </c>
      <c r="F2925" t="s">
        <v>8922</v>
      </c>
      <c r="G2925" s="2" t="str">
        <f t="shared" si="45"/>
        <v>1984</v>
      </c>
      <c r="H2925" t="s">
        <v>4676</v>
      </c>
      <c r="I2925" t="str">
        <f>VLOOKUP(RawData!H2925,PadCountry[],2)</f>
        <v>Kazakhstan</v>
      </c>
      <c r="J2925" t="str">
        <f>VLOOKUP(I2925,CountryGeoLoc[],3)</f>
        <v>48.019573</v>
      </c>
      <c r="K2925" t="str">
        <f>VLOOKUP(I2925,CountryGeoLoc[],4)</f>
        <v>66.923684</v>
      </c>
    </row>
    <row r="2926" spans="1:11" x14ac:dyDescent="0.3">
      <c r="A2926" t="s">
        <v>8923</v>
      </c>
      <c r="B2926" t="s">
        <v>8</v>
      </c>
      <c r="C2926" t="s">
        <v>9</v>
      </c>
      <c r="D2926" t="s">
        <v>6270</v>
      </c>
      <c r="E2926" t="s">
        <v>8924</v>
      </c>
      <c r="F2926" t="s">
        <v>8925</v>
      </c>
      <c r="G2926" s="2" t="str">
        <f t="shared" si="45"/>
        <v>1984</v>
      </c>
      <c r="H2926" t="s">
        <v>6273</v>
      </c>
      <c r="I2926" t="str">
        <f>VLOOKUP(RawData!H2926,PadCountry[],2)</f>
        <v>Russia</v>
      </c>
      <c r="J2926" t="str">
        <f>VLOOKUP(I2926,CountryGeoLoc[],3)</f>
        <v>61.52401</v>
      </c>
      <c r="K2926" t="str">
        <f>VLOOKUP(I2926,CountryGeoLoc[],4)</f>
        <v>105.318756</v>
      </c>
    </row>
    <row r="2927" spans="1:11" x14ac:dyDescent="0.3">
      <c r="A2927" t="s">
        <v>8926</v>
      </c>
      <c r="B2927" t="s">
        <v>8</v>
      </c>
      <c r="C2927" t="s">
        <v>9</v>
      </c>
      <c r="D2927" t="s">
        <v>1670</v>
      </c>
      <c r="E2927" t="s">
        <v>8927</v>
      </c>
      <c r="F2927" t="s">
        <v>8928</v>
      </c>
      <c r="G2927" s="2" t="str">
        <f t="shared" si="45"/>
        <v>1984</v>
      </c>
      <c r="H2927" t="s">
        <v>1882</v>
      </c>
      <c r="I2927" t="str">
        <f>VLOOKUP(RawData!H2927,PadCountry[],2)</f>
        <v>Russia</v>
      </c>
      <c r="J2927" t="str">
        <f>VLOOKUP(I2927,CountryGeoLoc[],3)</f>
        <v>61.52401</v>
      </c>
      <c r="K2927" t="str">
        <f>VLOOKUP(I2927,CountryGeoLoc[],4)</f>
        <v>105.318756</v>
      </c>
    </row>
    <row r="2928" spans="1:11" x14ac:dyDescent="0.3">
      <c r="A2928" t="s">
        <v>8929</v>
      </c>
      <c r="B2928" t="s">
        <v>8</v>
      </c>
      <c r="C2928" t="s">
        <v>9</v>
      </c>
      <c r="D2928" t="s">
        <v>4695</v>
      </c>
      <c r="E2928" t="s">
        <v>357</v>
      </c>
      <c r="F2928" t="s">
        <v>8930</v>
      </c>
      <c r="G2928" s="2" t="str">
        <f t="shared" si="45"/>
        <v>1984</v>
      </c>
      <c r="H2928" t="s">
        <v>13</v>
      </c>
      <c r="I2928" t="str">
        <f>VLOOKUP(RawData!H2928,PadCountry[],2)</f>
        <v>Kazakhstan</v>
      </c>
      <c r="J2928" t="str">
        <f>VLOOKUP(I2928,CountryGeoLoc[],3)</f>
        <v>48.019573</v>
      </c>
      <c r="K2928" t="str">
        <f>VLOOKUP(I2928,CountryGeoLoc[],4)</f>
        <v>66.923684</v>
      </c>
    </row>
    <row r="2929" spans="1:11" x14ac:dyDescent="0.3">
      <c r="A2929" t="s">
        <v>8931</v>
      </c>
      <c r="B2929" t="s">
        <v>8</v>
      </c>
      <c r="C2929" t="s">
        <v>9</v>
      </c>
      <c r="D2929" t="s">
        <v>4695</v>
      </c>
      <c r="E2929" t="s">
        <v>8932</v>
      </c>
      <c r="F2929" t="s">
        <v>8933</v>
      </c>
      <c r="G2929" s="2" t="str">
        <f t="shared" si="45"/>
        <v>1984</v>
      </c>
      <c r="H2929" t="s">
        <v>1882</v>
      </c>
      <c r="I2929" t="str">
        <f>VLOOKUP(RawData!H2929,PadCountry[],2)</f>
        <v>Russia</v>
      </c>
      <c r="J2929" t="str">
        <f>VLOOKUP(I2929,CountryGeoLoc[],3)</f>
        <v>61.52401</v>
      </c>
      <c r="K2929" t="str">
        <f>VLOOKUP(I2929,CountryGeoLoc[],4)</f>
        <v>105.318756</v>
      </c>
    </row>
    <row r="2930" spans="1:11" x14ac:dyDescent="0.3">
      <c r="A2930" t="s">
        <v>8934</v>
      </c>
      <c r="B2930" t="s">
        <v>8</v>
      </c>
      <c r="C2930" t="s">
        <v>117</v>
      </c>
      <c r="D2930" t="s">
        <v>8229</v>
      </c>
      <c r="E2930" t="s">
        <v>8935</v>
      </c>
      <c r="F2930" t="s">
        <v>8936</v>
      </c>
      <c r="G2930" s="2" t="str">
        <f t="shared" si="45"/>
        <v>1984</v>
      </c>
      <c r="H2930" t="s">
        <v>63</v>
      </c>
      <c r="I2930" t="str">
        <f>VLOOKUP(RawData!H2930,PadCountry[],2)</f>
        <v>United States</v>
      </c>
      <c r="J2930" t="str">
        <f>VLOOKUP(I2930,CountryGeoLoc[],3)</f>
        <v>37.09024</v>
      </c>
      <c r="K2930" t="str">
        <f>VLOOKUP(I2930,CountryGeoLoc[],4)</f>
        <v>-95.712891</v>
      </c>
    </row>
    <row r="2931" spans="1:11" x14ac:dyDescent="0.3">
      <c r="A2931" t="s">
        <v>8937</v>
      </c>
      <c r="B2931" t="s">
        <v>8</v>
      </c>
      <c r="C2931" t="s">
        <v>9</v>
      </c>
      <c r="D2931" t="s">
        <v>1670</v>
      </c>
      <c r="E2931" t="s">
        <v>8938</v>
      </c>
      <c r="F2931" t="s">
        <v>8939</v>
      </c>
      <c r="G2931" s="2" t="str">
        <f t="shared" si="45"/>
        <v>1984</v>
      </c>
      <c r="H2931" t="s">
        <v>3442</v>
      </c>
      <c r="I2931" t="str">
        <f>VLOOKUP(RawData!H2931,PadCountry[],2)</f>
        <v>Russia</v>
      </c>
      <c r="J2931" t="str">
        <f>VLOOKUP(I2931,CountryGeoLoc[],3)</f>
        <v>61.52401</v>
      </c>
      <c r="K2931" t="str">
        <f>VLOOKUP(I2931,CountryGeoLoc[],4)</f>
        <v>105.318756</v>
      </c>
    </row>
    <row r="2932" spans="1:11" x14ac:dyDescent="0.3">
      <c r="A2932" t="s">
        <v>6034</v>
      </c>
      <c r="B2932" t="s">
        <v>8</v>
      </c>
      <c r="C2932" t="s">
        <v>9</v>
      </c>
      <c r="D2932" t="s">
        <v>5012</v>
      </c>
      <c r="E2932" t="s">
        <v>6035</v>
      </c>
      <c r="F2932" t="s">
        <v>8940</v>
      </c>
      <c r="G2932" s="2" t="str">
        <f t="shared" si="45"/>
        <v>1984</v>
      </c>
      <c r="H2932" t="s">
        <v>7249</v>
      </c>
      <c r="I2932" t="str">
        <f>VLOOKUP(RawData!H2932,PadCountry[],2)</f>
        <v>Kazakhstan</v>
      </c>
      <c r="J2932" t="str">
        <f>VLOOKUP(I2932,CountryGeoLoc[],3)</f>
        <v>48.019573</v>
      </c>
      <c r="K2932" t="str">
        <f>VLOOKUP(I2932,CountryGeoLoc[],4)</f>
        <v>66.923684</v>
      </c>
    </row>
    <row r="2933" spans="1:11" x14ac:dyDescent="0.3">
      <c r="A2933" t="s">
        <v>8941</v>
      </c>
      <c r="B2933" t="s">
        <v>8</v>
      </c>
      <c r="C2933" t="s">
        <v>117</v>
      </c>
      <c r="D2933" t="s">
        <v>5355</v>
      </c>
      <c r="E2933" t="s">
        <v>8942</v>
      </c>
      <c r="F2933" t="s">
        <v>8943</v>
      </c>
      <c r="G2933" s="2" t="str">
        <f t="shared" si="45"/>
        <v>1984</v>
      </c>
      <c r="H2933" t="s">
        <v>914</v>
      </c>
      <c r="I2933" t="str">
        <f>VLOOKUP(RawData!H2933,PadCountry[],2)</f>
        <v>United States</v>
      </c>
      <c r="J2933" t="str">
        <f>VLOOKUP(I2933,CountryGeoLoc[],3)</f>
        <v>37.09024</v>
      </c>
      <c r="K2933" t="str">
        <f>VLOOKUP(I2933,CountryGeoLoc[],4)</f>
        <v>-95.712891</v>
      </c>
    </row>
    <row r="2934" spans="1:11" x14ac:dyDescent="0.3">
      <c r="A2934" t="s">
        <v>8944</v>
      </c>
      <c r="B2934" t="s">
        <v>8</v>
      </c>
      <c r="C2934" t="s">
        <v>9</v>
      </c>
      <c r="D2934" t="s">
        <v>4695</v>
      </c>
      <c r="E2934" t="s">
        <v>8945</v>
      </c>
      <c r="F2934" t="s">
        <v>8946</v>
      </c>
      <c r="G2934" s="2" t="str">
        <f t="shared" si="45"/>
        <v>1984</v>
      </c>
      <c r="H2934" t="s">
        <v>3442</v>
      </c>
      <c r="I2934" t="str">
        <f>VLOOKUP(RawData!H2934,PadCountry[],2)</f>
        <v>Russia</v>
      </c>
      <c r="J2934" t="str">
        <f>VLOOKUP(I2934,CountryGeoLoc[],3)</f>
        <v>61.52401</v>
      </c>
      <c r="K2934" t="str">
        <f>VLOOKUP(I2934,CountryGeoLoc[],4)</f>
        <v>105.318756</v>
      </c>
    </row>
    <row r="2935" spans="1:11" x14ac:dyDescent="0.3">
      <c r="A2935" t="s">
        <v>8947</v>
      </c>
      <c r="B2935" t="s">
        <v>8</v>
      </c>
      <c r="C2935" t="s">
        <v>8707</v>
      </c>
      <c r="D2935" t="s">
        <v>7629</v>
      </c>
      <c r="E2935" t="s">
        <v>8948</v>
      </c>
      <c r="F2935" t="s">
        <v>8949</v>
      </c>
      <c r="G2935" s="2" t="str">
        <f t="shared" si="45"/>
        <v>1984</v>
      </c>
      <c r="H2935" t="s">
        <v>2629</v>
      </c>
      <c r="I2935" t="str">
        <f>VLOOKUP(RawData!H2935,PadCountry[],2)</f>
        <v>United States</v>
      </c>
      <c r="J2935" t="str">
        <f>VLOOKUP(I2935,CountryGeoLoc[],3)</f>
        <v>37.09024</v>
      </c>
      <c r="K2935" t="str">
        <f>VLOOKUP(I2935,CountryGeoLoc[],4)</f>
        <v>-95.712891</v>
      </c>
    </row>
    <row r="2936" spans="1:11" x14ac:dyDescent="0.3">
      <c r="A2936" t="s">
        <v>8950</v>
      </c>
      <c r="B2936" t="s">
        <v>8</v>
      </c>
      <c r="C2936" t="s">
        <v>9</v>
      </c>
      <c r="D2936" t="s">
        <v>4695</v>
      </c>
      <c r="E2936" t="s">
        <v>8951</v>
      </c>
      <c r="F2936" t="s">
        <v>8952</v>
      </c>
      <c r="G2936" s="2" t="str">
        <f t="shared" si="45"/>
        <v>1984</v>
      </c>
      <c r="H2936" t="s">
        <v>7572</v>
      </c>
      <c r="I2936" t="str">
        <f>VLOOKUP(RawData!H2936,PadCountry[],2)</f>
        <v>Russia</v>
      </c>
      <c r="J2936" t="str">
        <f>VLOOKUP(I2936,CountryGeoLoc[],3)</f>
        <v>61.52401</v>
      </c>
      <c r="K2936" t="str">
        <f>VLOOKUP(I2936,CountryGeoLoc[],4)</f>
        <v>105.318756</v>
      </c>
    </row>
    <row r="2937" spans="1:11" x14ac:dyDescent="0.3">
      <c r="A2937" t="s">
        <v>8953</v>
      </c>
      <c r="B2937" t="s">
        <v>8</v>
      </c>
      <c r="C2937" t="s">
        <v>9</v>
      </c>
      <c r="D2937" t="s">
        <v>2305</v>
      </c>
      <c r="E2937" t="s">
        <v>8954</v>
      </c>
      <c r="F2937" t="s">
        <v>8955</v>
      </c>
      <c r="G2937" s="2" t="str">
        <f t="shared" si="45"/>
        <v>1984</v>
      </c>
      <c r="H2937" t="s">
        <v>6322</v>
      </c>
      <c r="I2937" t="str">
        <f>VLOOKUP(RawData!H2937,PadCountry[],2)</f>
        <v>Kazakhstan</v>
      </c>
      <c r="J2937" t="str">
        <f>VLOOKUP(I2937,CountryGeoLoc[],3)</f>
        <v>48.019573</v>
      </c>
      <c r="K2937" t="str">
        <f>VLOOKUP(I2937,CountryGeoLoc[],4)</f>
        <v>66.923684</v>
      </c>
    </row>
    <row r="2938" spans="1:11" x14ac:dyDescent="0.3">
      <c r="A2938" t="s">
        <v>8956</v>
      </c>
      <c r="B2938" t="s">
        <v>8</v>
      </c>
      <c r="C2938" t="s">
        <v>9</v>
      </c>
      <c r="D2938" t="s">
        <v>1670</v>
      </c>
      <c r="E2938" t="s">
        <v>8957</v>
      </c>
      <c r="F2938" t="s">
        <v>8958</v>
      </c>
      <c r="G2938" s="2" t="str">
        <f t="shared" si="45"/>
        <v>1984</v>
      </c>
      <c r="H2938" t="s">
        <v>7572</v>
      </c>
      <c r="I2938" t="str">
        <f>VLOOKUP(RawData!H2938,PadCountry[],2)</f>
        <v>Russia</v>
      </c>
      <c r="J2938" t="str">
        <f>VLOOKUP(I2938,CountryGeoLoc[],3)</f>
        <v>61.52401</v>
      </c>
      <c r="K2938" t="str">
        <f>VLOOKUP(I2938,CountryGeoLoc[],4)</f>
        <v>105.318756</v>
      </c>
    </row>
    <row r="2939" spans="1:11" x14ac:dyDescent="0.3">
      <c r="A2939" t="s">
        <v>8959</v>
      </c>
      <c r="B2939" t="s">
        <v>8</v>
      </c>
      <c r="C2939" t="s">
        <v>117</v>
      </c>
      <c r="D2939" t="s">
        <v>8505</v>
      </c>
      <c r="E2939" t="s">
        <v>8960</v>
      </c>
      <c r="F2939" t="s">
        <v>8961</v>
      </c>
      <c r="G2939" s="2" t="str">
        <f t="shared" si="45"/>
        <v>1984</v>
      </c>
      <c r="H2939" t="s">
        <v>303</v>
      </c>
      <c r="I2939" t="str">
        <f>VLOOKUP(RawData!H2939,PadCountry[],2)</f>
        <v>United States</v>
      </c>
      <c r="J2939" t="str">
        <f>VLOOKUP(I2939,CountryGeoLoc[],3)</f>
        <v>37.09024</v>
      </c>
      <c r="K2939" t="str">
        <f>VLOOKUP(I2939,CountryGeoLoc[],4)</f>
        <v>-95.712891</v>
      </c>
    </row>
    <row r="2940" spans="1:11" x14ac:dyDescent="0.3">
      <c r="A2940" t="s">
        <v>8962</v>
      </c>
      <c r="B2940" t="s">
        <v>8</v>
      </c>
      <c r="C2940" t="s">
        <v>8186</v>
      </c>
      <c r="D2940" t="s">
        <v>5243</v>
      </c>
      <c r="E2940" t="s">
        <v>8963</v>
      </c>
      <c r="F2940" t="s">
        <v>8964</v>
      </c>
      <c r="G2940" s="2" t="str">
        <f t="shared" si="45"/>
        <v>1984</v>
      </c>
      <c r="H2940" t="s">
        <v>4822</v>
      </c>
      <c r="I2940" t="str">
        <f>VLOOKUP(RawData!H2940,PadCountry[],2)</f>
        <v>China</v>
      </c>
      <c r="J2940" t="str">
        <f>VLOOKUP(I2940,CountryGeoLoc[],3)</f>
        <v>35.86166</v>
      </c>
      <c r="K2940" t="str">
        <f>VLOOKUP(I2940,CountryGeoLoc[],4)</f>
        <v>104.195397</v>
      </c>
    </row>
    <row r="2941" spans="1:11" x14ac:dyDescent="0.3">
      <c r="A2941" t="s">
        <v>8965</v>
      </c>
      <c r="B2941" t="s">
        <v>8</v>
      </c>
      <c r="C2941" t="s">
        <v>9</v>
      </c>
      <c r="D2941" t="s">
        <v>4695</v>
      </c>
      <c r="E2941" t="s">
        <v>8966</v>
      </c>
      <c r="F2941" t="s">
        <v>8967</v>
      </c>
      <c r="G2941" s="2" t="str">
        <f t="shared" si="45"/>
        <v>1984</v>
      </c>
      <c r="H2941" t="s">
        <v>3442</v>
      </c>
      <c r="I2941" t="str">
        <f>VLOOKUP(RawData!H2941,PadCountry[],2)</f>
        <v>Russia</v>
      </c>
      <c r="J2941" t="str">
        <f>VLOOKUP(I2941,CountryGeoLoc[],3)</f>
        <v>61.52401</v>
      </c>
      <c r="K2941" t="str">
        <f>VLOOKUP(I2941,CountryGeoLoc[],4)</f>
        <v>105.318756</v>
      </c>
    </row>
    <row r="2942" spans="1:11" x14ac:dyDescent="0.3">
      <c r="A2942" t="s">
        <v>8968</v>
      </c>
      <c r="B2942" t="s">
        <v>8</v>
      </c>
      <c r="C2942" t="s">
        <v>9</v>
      </c>
      <c r="D2942" t="s">
        <v>2391</v>
      </c>
      <c r="E2942" t="s">
        <v>8969</v>
      </c>
      <c r="F2942" t="s">
        <v>8970</v>
      </c>
      <c r="G2942" s="2" t="str">
        <f t="shared" si="45"/>
        <v>1984</v>
      </c>
      <c r="H2942" t="s">
        <v>3399</v>
      </c>
      <c r="I2942" t="str">
        <f>VLOOKUP(RawData!H2942,PadCountry[],2)</f>
        <v>Russia</v>
      </c>
      <c r="J2942" t="str">
        <f>VLOOKUP(I2942,CountryGeoLoc[],3)</f>
        <v>61.52401</v>
      </c>
      <c r="K2942" t="str">
        <f>VLOOKUP(I2942,CountryGeoLoc[],4)</f>
        <v>105.318756</v>
      </c>
    </row>
    <row r="2943" spans="1:11" x14ac:dyDescent="0.3">
      <c r="A2943" t="s">
        <v>8971</v>
      </c>
      <c r="B2943" t="s">
        <v>8</v>
      </c>
      <c r="C2943" t="s">
        <v>117</v>
      </c>
      <c r="D2943" t="s">
        <v>8155</v>
      </c>
      <c r="E2943" t="s">
        <v>8972</v>
      </c>
      <c r="F2943" t="s">
        <v>8973</v>
      </c>
      <c r="G2943" s="2" t="str">
        <f t="shared" si="45"/>
        <v>1984</v>
      </c>
      <c r="H2943" t="s">
        <v>229</v>
      </c>
      <c r="I2943" t="str">
        <f>VLOOKUP(RawData!H2943,PadCountry[],2)</f>
        <v>United States</v>
      </c>
      <c r="J2943" t="str">
        <f>VLOOKUP(I2943,CountryGeoLoc[],3)</f>
        <v>37.09024</v>
      </c>
      <c r="K2943" t="str">
        <f>VLOOKUP(I2943,CountryGeoLoc[],4)</f>
        <v>-95.712891</v>
      </c>
    </row>
    <row r="2944" spans="1:11" x14ac:dyDescent="0.3">
      <c r="A2944" t="s">
        <v>8974</v>
      </c>
      <c r="B2944" t="s">
        <v>8</v>
      </c>
      <c r="C2944" t="s">
        <v>9</v>
      </c>
      <c r="D2944" t="s">
        <v>4695</v>
      </c>
      <c r="E2944" t="s">
        <v>8975</v>
      </c>
      <c r="F2944" t="s">
        <v>8976</v>
      </c>
      <c r="G2944" s="2" t="str">
        <f t="shared" si="45"/>
        <v>1984</v>
      </c>
      <c r="H2944" t="s">
        <v>3442</v>
      </c>
      <c r="I2944" t="str">
        <f>VLOOKUP(RawData!H2944,PadCountry[],2)</f>
        <v>Russia</v>
      </c>
      <c r="J2944" t="str">
        <f>VLOOKUP(I2944,CountryGeoLoc[],3)</f>
        <v>61.52401</v>
      </c>
      <c r="K2944" t="str">
        <f>VLOOKUP(I2944,CountryGeoLoc[],4)</f>
        <v>105.318756</v>
      </c>
    </row>
    <row r="2945" spans="1:11" x14ac:dyDescent="0.3">
      <c r="A2945" t="s">
        <v>8977</v>
      </c>
      <c r="B2945" t="s">
        <v>8</v>
      </c>
      <c r="C2945" t="s">
        <v>9</v>
      </c>
      <c r="D2945" t="s">
        <v>4695</v>
      </c>
      <c r="E2945" t="s">
        <v>8978</v>
      </c>
      <c r="F2945" t="s">
        <v>8979</v>
      </c>
      <c r="G2945" s="2" t="str">
        <f t="shared" si="45"/>
        <v>1984</v>
      </c>
      <c r="H2945" t="s">
        <v>13</v>
      </c>
      <c r="I2945" t="str">
        <f>VLOOKUP(RawData!H2945,PadCountry[],2)</f>
        <v>Kazakhstan</v>
      </c>
      <c r="J2945" t="str">
        <f>VLOOKUP(I2945,CountryGeoLoc[],3)</f>
        <v>48.019573</v>
      </c>
      <c r="K2945" t="str">
        <f>VLOOKUP(I2945,CountryGeoLoc[],4)</f>
        <v>66.923684</v>
      </c>
    </row>
    <row r="2946" spans="1:11" x14ac:dyDescent="0.3">
      <c r="A2946" t="s">
        <v>8980</v>
      </c>
      <c r="B2946" t="s">
        <v>8</v>
      </c>
      <c r="C2946" t="s">
        <v>9</v>
      </c>
      <c r="D2946" t="s">
        <v>2391</v>
      </c>
      <c r="E2946" t="s">
        <v>8981</v>
      </c>
      <c r="F2946" t="s">
        <v>8982</v>
      </c>
      <c r="G2946" s="2" t="str">
        <f t="shared" si="45"/>
        <v>1984</v>
      </c>
      <c r="H2946" t="s">
        <v>2394</v>
      </c>
      <c r="I2946" t="str">
        <f>VLOOKUP(RawData!H2946,PadCountry[],2)</f>
        <v>Russia</v>
      </c>
      <c r="J2946" t="str">
        <f>VLOOKUP(I2946,CountryGeoLoc[],3)</f>
        <v>61.52401</v>
      </c>
      <c r="K2946" t="str">
        <f>VLOOKUP(I2946,CountryGeoLoc[],4)</f>
        <v>105.318756</v>
      </c>
    </row>
    <row r="2947" spans="1:11" x14ac:dyDescent="0.3">
      <c r="A2947" t="s">
        <v>8983</v>
      </c>
      <c r="B2947" t="s">
        <v>8</v>
      </c>
      <c r="C2947" t="s">
        <v>9</v>
      </c>
      <c r="D2947" t="s">
        <v>6270</v>
      </c>
      <c r="E2947" t="s">
        <v>8984</v>
      </c>
      <c r="F2947" t="s">
        <v>8985</v>
      </c>
      <c r="G2947" s="2" t="str">
        <f t="shared" ref="G2947:G3010" si="46">MID(F2947,7,4)</f>
        <v>1984</v>
      </c>
      <c r="H2947" t="s">
        <v>6273</v>
      </c>
      <c r="I2947" t="str">
        <f>VLOOKUP(RawData!H2947,PadCountry[],2)</f>
        <v>Russia</v>
      </c>
      <c r="J2947" t="str">
        <f>VLOOKUP(I2947,CountryGeoLoc[],3)</f>
        <v>61.52401</v>
      </c>
      <c r="K2947" t="str">
        <f>VLOOKUP(I2947,CountryGeoLoc[],4)</f>
        <v>105.318756</v>
      </c>
    </row>
    <row r="2948" spans="1:11" x14ac:dyDescent="0.3">
      <c r="A2948" t="s">
        <v>8986</v>
      </c>
      <c r="B2948" t="s">
        <v>8</v>
      </c>
      <c r="C2948" t="s">
        <v>9</v>
      </c>
      <c r="D2948" t="s">
        <v>2305</v>
      </c>
      <c r="E2948" t="s">
        <v>8987</v>
      </c>
      <c r="F2948" t="s">
        <v>8988</v>
      </c>
      <c r="G2948" s="2" t="str">
        <f t="shared" si="46"/>
        <v>1984</v>
      </c>
      <c r="H2948" t="s">
        <v>7249</v>
      </c>
      <c r="I2948" t="str">
        <f>VLOOKUP(RawData!H2948,PadCountry[],2)</f>
        <v>Kazakhstan</v>
      </c>
      <c r="J2948" t="str">
        <f>VLOOKUP(I2948,CountryGeoLoc[],3)</f>
        <v>48.019573</v>
      </c>
      <c r="K2948" t="str">
        <f>VLOOKUP(I2948,CountryGeoLoc[],4)</f>
        <v>66.923684</v>
      </c>
    </row>
    <row r="2949" spans="1:11" x14ac:dyDescent="0.3">
      <c r="A2949" t="s">
        <v>8989</v>
      </c>
      <c r="B2949" t="s">
        <v>8</v>
      </c>
      <c r="C2949" t="s">
        <v>9</v>
      </c>
      <c r="D2949" t="s">
        <v>1670</v>
      </c>
      <c r="E2949" t="s">
        <v>8990</v>
      </c>
      <c r="F2949" t="s">
        <v>8991</v>
      </c>
      <c r="G2949" s="2" t="str">
        <f t="shared" si="46"/>
        <v>1984</v>
      </c>
      <c r="H2949" t="s">
        <v>7572</v>
      </c>
      <c r="I2949" t="str">
        <f>VLOOKUP(RawData!H2949,PadCountry[],2)</f>
        <v>Russia</v>
      </c>
      <c r="J2949" t="str">
        <f>VLOOKUP(I2949,CountryGeoLoc[],3)</f>
        <v>61.52401</v>
      </c>
      <c r="K2949" t="str">
        <f>VLOOKUP(I2949,CountryGeoLoc[],4)</f>
        <v>105.318756</v>
      </c>
    </row>
    <row r="2950" spans="1:11" x14ac:dyDescent="0.3">
      <c r="A2950" t="s">
        <v>8992</v>
      </c>
      <c r="B2950" t="s">
        <v>8</v>
      </c>
      <c r="C2950" t="s">
        <v>8707</v>
      </c>
      <c r="D2950" t="s">
        <v>7629</v>
      </c>
      <c r="E2950" t="s">
        <v>8993</v>
      </c>
      <c r="F2950" t="s">
        <v>8994</v>
      </c>
      <c r="G2950" s="2" t="str">
        <f t="shared" si="46"/>
        <v>1984</v>
      </c>
      <c r="H2950" t="s">
        <v>2629</v>
      </c>
      <c r="I2950" t="str">
        <f>VLOOKUP(RawData!H2950,PadCountry[],2)</f>
        <v>United States</v>
      </c>
      <c r="J2950" t="str">
        <f>VLOOKUP(I2950,CountryGeoLoc[],3)</f>
        <v>37.09024</v>
      </c>
      <c r="K2950" t="str">
        <f>VLOOKUP(I2950,CountryGeoLoc[],4)</f>
        <v>-95.712891</v>
      </c>
    </row>
    <row r="2951" spans="1:11" x14ac:dyDescent="0.3">
      <c r="A2951" t="s">
        <v>8995</v>
      </c>
      <c r="B2951" t="s">
        <v>8</v>
      </c>
      <c r="C2951" t="s">
        <v>9</v>
      </c>
      <c r="D2951" t="s">
        <v>2391</v>
      </c>
      <c r="E2951" t="s">
        <v>8996</v>
      </c>
      <c r="F2951" t="s">
        <v>8997</v>
      </c>
      <c r="G2951" s="2" t="str">
        <f t="shared" si="46"/>
        <v>1984</v>
      </c>
      <c r="H2951" t="s">
        <v>2394</v>
      </c>
      <c r="I2951" t="str">
        <f>VLOOKUP(RawData!H2951,PadCountry[],2)</f>
        <v>Russia</v>
      </c>
      <c r="J2951" t="str">
        <f>VLOOKUP(I2951,CountryGeoLoc[],3)</f>
        <v>61.52401</v>
      </c>
      <c r="K2951" t="str">
        <f>VLOOKUP(I2951,CountryGeoLoc[],4)</f>
        <v>105.318756</v>
      </c>
    </row>
    <row r="2952" spans="1:11" x14ac:dyDescent="0.3">
      <c r="A2952" t="s">
        <v>8998</v>
      </c>
      <c r="B2952" t="s">
        <v>8</v>
      </c>
      <c r="C2952" t="s">
        <v>117</v>
      </c>
      <c r="D2952" t="s">
        <v>7157</v>
      </c>
      <c r="E2952" t="s">
        <v>8999</v>
      </c>
      <c r="F2952" t="s">
        <v>9000</v>
      </c>
      <c r="G2952" s="2" t="str">
        <f t="shared" si="46"/>
        <v>1984</v>
      </c>
      <c r="H2952" t="s">
        <v>573</v>
      </c>
      <c r="I2952" t="str">
        <f>VLOOKUP(RawData!H2952,PadCountry[],2)</f>
        <v>United States</v>
      </c>
      <c r="J2952" t="str">
        <f>VLOOKUP(I2952,CountryGeoLoc[],3)</f>
        <v>37.09024</v>
      </c>
      <c r="K2952" t="str">
        <f>VLOOKUP(I2952,CountryGeoLoc[],4)</f>
        <v>-95.712891</v>
      </c>
    </row>
    <row r="2953" spans="1:11" x14ac:dyDescent="0.3">
      <c r="A2953" t="s">
        <v>9001</v>
      </c>
      <c r="B2953" t="s">
        <v>8</v>
      </c>
      <c r="C2953" t="s">
        <v>9</v>
      </c>
      <c r="D2953" t="s">
        <v>6270</v>
      </c>
      <c r="E2953" t="s">
        <v>9002</v>
      </c>
      <c r="F2953" t="s">
        <v>9003</v>
      </c>
      <c r="G2953" s="2" t="str">
        <f t="shared" si="46"/>
        <v>1984</v>
      </c>
      <c r="H2953" t="s">
        <v>6273</v>
      </c>
      <c r="I2953" t="str">
        <f>VLOOKUP(RawData!H2953,PadCountry[],2)</f>
        <v>Russia</v>
      </c>
      <c r="J2953" t="str">
        <f>VLOOKUP(I2953,CountryGeoLoc[],3)</f>
        <v>61.52401</v>
      </c>
      <c r="K2953" t="str">
        <f>VLOOKUP(I2953,CountryGeoLoc[],4)</f>
        <v>105.318756</v>
      </c>
    </row>
    <row r="2954" spans="1:11" x14ac:dyDescent="0.3">
      <c r="A2954" t="s">
        <v>9004</v>
      </c>
      <c r="B2954" t="s">
        <v>8</v>
      </c>
      <c r="C2954" t="s">
        <v>9</v>
      </c>
      <c r="D2954" t="s">
        <v>3313</v>
      </c>
      <c r="E2954" t="s">
        <v>9005</v>
      </c>
      <c r="F2954" t="s">
        <v>9006</v>
      </c>
      <c r="G2954" s="2" t="str">
        <f t="shared" si="46"/>
        <v>1984</v>
      </c>
      <c r="H2954" t="s">
        <v>4676</v>
      </c>
      <c r="I2954" t="str">
        <f>VLOOKUP(RawData!H2954,PadCountry[],2)</f>
        <v>Kazakhstan</v>
      </c>
      <c r="J2954" t="str">
        <f>VLOOKUP(I2954,CountryGeoLoc[],3)</f>
        <v>48.019573</v>
      </c>
      <c r="K2954" t="str">
        <f>VLOOKUP(I2954,CountryGeoLoc[],4)</f>
        <v>66.923684</v>
      </c>
    </row>
    <row r="2955" spans="1:11" x14ac:dyDescent="0.3">
      <c r="A2955" t="s">
        <v>9007</v>
      </c>
      <c r="B2955" t="s">
        <v>8</v>
      </c>
      <c r="C2955" t="s">
        <v>8707</v>
      </c>
      <c r="D2955" t="s">
        <v>7629</v>
      </c>
      <c r="E2955" t="s">
        <v>9008</v>
      </c>
      <c r="F2955" t="s">
        <v>9009</v>
      </c>
      <c r="G2955" s="2" t="str">
        <f t="shared" si="46"/>
        <v>1984</v>
      </c>
      <c r="H2955" t="s">
        <v>2629</v>
      </c>
      <c r="I2955" t="str">
        <f>VLOOKUP(RawData!H2955,PadCountry[],2)</f>
        <v>United States</v>
      </c>
      <c r="J2955" t="str">
        <f>VLOOKUP(I2955,CountryGeoLoc[],3)</f>
        <v>37.09024</v>
      </c>
      <c r="K2955" t="str">
        <f>VLOOKUP(I2955,CountryGeoLoc[],4)</f>
        <v>-95.712891</v>
      </c>
    </row>
    <row r="2956" spans="1:11" x14ac:dyDescent="0.3">
      <c r="A2956" t="s">
        <v>9010</v>
      </c>
      <c r="B2956" t="s">
        <v>8</v>
      </c>
      <c r="C2956" t="s">
        <v>7321</v>
      </c>
      <c r="D2956" t="s">
        <v>8914</v>
      </c>
      <c r="E2956" t="s">
        <v>9011</v>
      </c>
      <c r="F2956" t="s">
        <v>9012</v>
      </c>
      <c r="G2956" s="2" t="str">
        <f t="shared" si="46"/>
        <v>1984</v>
      </c>
      <c r="H2956" t="s">
        <v>4173</v>
      </c>
      <c r="I2956" t="str">
        <f>VLOOKUP(RawData!H2956,PadCountry[],2)</f>
        <v>French Guiana</v>
      </c>
      <c r="J2956" t="str">
        <f>VLOOKUP(I2956,CountryGeoLoc[],3)</f>
        <v>3.933889</v>
      </c>
      <c r="K2956" t="str">
        <f>VLOOKUP(I2956,CountryGeoLoc[],4)</f>
        <v>-53.125782</v>
      </c>
    </row>
    <row r="2957" spans="1:11" x14ac:dyDescent="0.3">
      <c r="A2957" t="s">
        <v>9013</v>
      </c>
      <c r="B2957" t="s">
        <v>8</v>
      </c>
      <c r="C2957" t="s">
        <v>117</v>
      </c>
      <c r="D2957" t="s">
        <v>5677</v>
      </c>
      <c r="E2957" t="s">
        <v>9014</v>
      </c>
      <c r="F2957" t="s">
        <v>9015</v>
      </c>
      <c r="G2957" s="2" t="str">
        <f t="shared" si="46"/>
        <v>1984</v>
      </c>
      <c r="H2957" t="s">
        <v>63</v>
      </c>
      <c r="I2957" t="str">
        <f>VLOOKUP(RawData!H2957,PadCountry[],2)</f>
        <v>United States</v>
      </c>
      <c r="J2957" t="str">
        <f>VLOOKUP(I2957,CountryGeoLoc[],3)</f>
        <v>37.09024</v>
      </c>
      <c r="K2957" t="str">
        <f>VLOOKUP(I2957,CountryGeoLoc[],4)</f>
        <v>-95.712891</v>
      </c>
    </row>
    <row r="2958" spans="1:11" x14ac:dyDescent="0.3">
      <c r="A2958" t="s">
        <v>9016</v>
      </c>
      <c r="B2958" t="s">
        <v>8</v>
      </c>
      <c r="C2958" t="s">
        <v>9</v>
      </c>
      <c r="D2958" t="s">
        <v>4695</v>
      </c>
      <c r="E2958" t="s">
        <v>9017</v>
      </c>
      <c r="F2958" t="s">
        <v>9018</v>
      </c>
      <c r="G2958" s="2" t="str">
        <f t="shared" si="46"/>
        <v>1984</v>
      </c>
      <c r="H2958" t="s">
        <v>13</v>
      </c>
      <c r="I2958" t="str">
        <f>VLOOKUP(RawData!H2958,PadCountry[],2)</f>
        <v>Kazakhstan</v>
      </c>
      <c r="J2958" t="str">
        <f>VLOOKUP(I2958,CountryGeoLoc[],3)</f>
        <v>48.019573</v>
      </c>
      <c r="K2958" t="str">
        <f>VLOOKUP(I2958,CountryGeoLoc[],4)</f>
        <v>66.923684</v>
      </c>
    </row>
    <row r="2959" spans="1:11" x14ac:dyDescent="0.3">
      <c r="A2959" t="s">
        <v>9019</v>
      </c>
      <c r="B2959" t="s">
        <v>8</v>
      </c>
      <c r="C2959" t="s">
        <v>9</v>
      </c>
      <c r="D2959" t="s">
        <v>4695</v>
      </c>
      <c r="E2959" t="s">
        <v>9020</v>
      </c>
      <c r="F2959" t="s">
        <v>9021</v>
      </c>
      <c r="G2959" s="2" t="str">
        <f t="shared" si="46"/>
        <v>1984</v>
      </c>
      <c r="H2959" t="s">
        <v>3442</v>
      </c>
      <c r="I2959" t="str">
        <f>VLOOKUP(RawData!H2959,PadCountry[],2)</f>
        <v>Russia</v>
      </c>
      <c r="J2959" t="str">
        <f>VLOOKUP(I2959,CountryGeoLoc[],3)</f>
        <v>61.52401</v>
      </c>
      <c r="K2959" t="str">
        <f>VLOOKUP(I2959,CountryGeoLoc[],4)</f>
        <v>105.318756</v>
      </c>
    </row>
    <row r="2960" spans="1:11" x14ac:dyDescent="0.3">
      <c r="A2960" t="s">
        <v>9022</v>
      </c>
      <c r="B2960" t="s">
        <v>8</v>
      </c>
      <c r="C2960" t="s">
        <v>9</v>
      </c>
      <c r="D2960" t="s">
        <v>2391</v>
      </c>
      <c r="E2960" t="s">
        <v>9023</v>
      </c>
      <c r="F2960" t="s">
        <v>9024</v>
      </c>
      <c r="G2960" s="2" t="str">
        <f t="shared" si="46"/>
        <v>1984</v>
      </c>
      <c r="H2960" t="s">
        <v>3399</v>
      </c>
      <c r="I2960" t="str">
        <f>VLOOKUP(RawData!H2960,PadCountry[],2)</f>
        <v>Russia</v>
      </c>
      <c r="J2960" t="str">
        <f>VLOOKUP(I2960,CountryGeoLoc[],3)</f>
        <v>61.52401</v>
      </c>
      <c r="K2960" t="str">
        <f>VLOOKUP(I2960,CountryGeoLoc[],4)</f>
        <v>105.318756</v>
      </c>
    </row>
    <row r="2961" spans="1:11" x14ac:dyDescent="0.3">
      <c r="A2961" t="s">
        <v>9025</v>
      </c>
      <c r="B2961" t="s">
        <v>8</v>
      </c>
      <c r="C2961" t="s">
        <v>9</v>
      </c>
      <c r="D2961" t="s">
        <v>4695</v>
      </c>
      <c r="E2961" t="s">
        <v>9026</v>
      </c>
      <c r="F2961" t="s">
        <v>9027</v>
      </c>
      <c r="G2961" s="2" t="str">
        <f t="shared" si="46"/>
        <v>1984</v>
      </c>
      <c r="H2961" t="s">
        <v>13</v>
      </c>
      <c r="I2961" t="str">
        <f>VLOOKUP(RawData!H2961,PadCountry[],2)</f>
        <v>Kazakhstan</v>
      </c>
      <c r="J2961" t="str">
        <f>VLOOKUP(I2961,CountryGeoLoc[],3)</f>
        <v>48.019573</v>
      </c>
      <c r="K2961" t="str">
        <f>VLOOKUP(I2961,CountryGeoLoc[],4)</f>
        <v>66.923684</v>
      </c>
    </row>
    <row r="2962" spans="1:11" x14ac:dyDescent="0.3">
      <c r="A2962" t="s">
        <v>9028</v>
      </c>
      <c r="B2962" t="s">
        <v>18</v>
      </c>
      <c r="C2962" t="s">
        <v>9</v>
      </c>
      <c r="D2962" t="s">
        <v>6270</v>
      </c>
      <c r="E2962" t="s">
        <v>9029</v>
      </c>
      <c r="F2962" t="s">
        <v>9030</v>
      </c>
      <c r="G2962" s="2" t="str">
        <f t="shared" si="46"/>
        <v>1984</v>
      </c>
      <c r="H2962" t="s">
        <v>7213</v>
      </c>
      <c r="I2962" t="str">
        <f>VLOOKUP(RawData!H2962,PadCountry[],2)</f>
        <v>Russia</v>
      </c>
      <c r="J2962" t="str">
        <f>VLOOKUP(I2962,CountryGeoLoc[],3)</f>
        <v>61.52401</v>
      </c>
      <c r="K2962" t="str">
        <f>VLOOKUP(I2962,CountryGeoLoc[],4)</f>
        <v>105.318756</v>
      </c>
    </row>
    <row r="2963" spans="1:11" x14ac:dyDescent="0.3">
      <c r="A2963" t="s">
        <v>9031</v>
      </c>
      <c r="B2963" t="s">
        <v>8</v>
      </c>
      <c r="C2963" t="s">
        <v>9</v>
      </c>
      <c r="D2963" t="s">
        <v>8762</v>
      </c>
      <c r="E2963" t="s">
        <v>9032</v>
      </c>
      <c r="F2963" t="s">
        <v>9033</v>
      </c>
      <c r="G2963" s="2" t="str">
        <f t="shared" si="46"/>
        <v>1984</v>
      </c>
      <c r="H2963" t="s">
        <v>3442</v>
      </c>
      <c r="I2963" t="str">
        <f>VLOOKUP(RawData!H2963,PadCountry[],2)</f>
        <v>Russia</v>
      </c>
      <c r="J2963" t="str">
        <f>VLOOKUP(I2963,CountryGeoLoc[],3)</f>
        <v>61.52401</v>
      </c>
      <c r="K2963" t="str">
        <f>VLOOKUP(I2963,CountryGeoLoc[],4)</f>
        <v>105.318756</v>
      </c>
    </row>
    <row r="2964" spans="1:11" x14ac:dyDescent="0.3">
      <c r="A2964" t="s">
        <v>9034</v>
      </c>
      <c r="B2964" t="s">
        <v>8</v>
      </c>
      <c r="C2964" t="s">
        <v>117</v>
      </c>
      <c r="D2964" t="s">
        <v>8468</v>
      </c>
      <c r="E2964" t="s">
        <v>9035</v>
      </c>
      <c r="F2964" t="s">
        <v>9036</v>
      </c>
      <c r="G2964" s="2" t="str">
        <f t="shared" si="46"/>
        <v>1984</v>
      </c>
      <c r="H2964" t="s">
        <v>1213</v>
      </c>
      <c r="I2964" t="str">
        <f>VLOOKUP(RawData!H2964,PadCountry[],2)</f>
        <v>United States</v>
      </c>
      <c r="J2964" t="str">
        <f>VLOOKUP(I2964,CountryGeoLoc[],3)</f>
        <v>37.09024</v>
      </c>
      <c r="K2964" t="str">
        <f>VLOOKUP(I2964,CountryGeoLoc[],4)</f>
        <v>-95.712891</v>
      </c>
    </row>
    <row r="2965" spans="1:11" x14ac:dyDescent="0.3">
      <c r="A2965" t="s">
        <v>9037</v>
      </c>
      <c r="B2965" t="s">
        <v>8</v>
      </c>
      <c r="C2965" t="s">
        <v>117</v>
      </c>
      <c r="D2965" t="s">
        <v>8272</v>
      </c>
      <c r="E2965" t="s">
        <v>9038</v>
      </c>
      <c r="F2965" t="s">
        <v>9039</v>
      </c>
      <c r="G2965" s="2" t="str">
        <f t="shared" si="46"/>
        <v>1984</v>
      </c>
      <c r="H2965" t="s">
        <v>303</v>
      </c>
      <c r="I2965" t="str">
        <f>VLOOKUP(RawData!H2965,PadCountry[],2)</f>
        <v>United States</v>
      </c>
      <c r="J2965" t="str">
        <f>VLOOKUP(I2965,CountryGeoLoc[],3)</f>
        <v>37.09024</v>
      </c>
      <c r="K2965" t="str">
        <f>VLOOKUP(I2965,CountryGeoLoc[],4)</f>
        <v>-95.712891</v>
      </c>
    </row>
    <row r="2966" spans="1:11" x14ac:dyDescent="0.3">
      <c r="A2966" t="s">
        <v>9040</v>
      </c>
      <c r="B2966" t="s">
        <v>8</v>
      </c>
      <c r="C2966" t="s">
        <v>9</v>
      </c>
      <c r="D2966" t="s">
        <v>1670</v>
      </c>
      <c r="E2966" t="s">
        <v>9041</v>
      </c>
      <c r="F2966" t="s">
        <v>9042</v>
      </c>
      <c r="G2966" s="2" t="str">
        <f t="shared" si="46"/>
        <v>1984</v>
      </c>
      <c r="H2966" t="s">
        <v>1882</v>
      </c>
      <c r="I2966" t="str">
        <f>VLOOKUP(RawData!H2966,PadCountry[],2)</f>
        <v>Russia</v>
      </c>
      <c r="J2966" t="str">
        <f>VLOOKUP(I2966,CountryGeoLoc[],3)</f>
        <v>61.52401</v>
      </c>
      <c r="K2966" t="str">
        <f>VLOOKUP(I2966,CountryGeoLoc[],4)</f>
        <v>105.318756</v>
      </c>
    </row>
    <row r="2967" spans="1:11" x14ac:dyDescent="0.3">
      <c r="A2967" t="s">
        <v>9043</v>
      </c>
      <c r="B2967" t="s">
        <v>8</v>
      </c>
      <c r="C2967" t="s">
        <v>9</v>
      </c>
      <c r="D2967" t="s">
        <v>5620</v>
      </c>
      <c r="E2967" t="s">
        <v>9044</v>
      </c>
      <c r="F2967" t="s">
        <v>9045</v>
      </c>
      <c r="G2967" s="2" t="str">
        <f t="shared" si="46"/>
        <v>1984</v>
      </c>
      <c r="H2967" t="s">
        <v>7249</v>
      </c>
      <c r="I2967" t="str">
        <f>VLOOKUP(RawData!H2967,PadCountry[],2)</f>
        <v>Kazakhstan</v>
      </c>
      <c r="J2967" t="str">
        <f>VLOOKUP(I2967,CountryGeoLoc[],3)</f>
        <v>48.019573</v>
      </c>
      <c r="K2967" t="str">
        <f>VLOOKUP(I2967,CountryGeoLoc[],4)</f>
        <v>66.923684</v>
      </c>
    </row>
    <row r="2968" spans="1:11" x14ac:dyDescent="0.3">
      <c r="A2968" t="s">
        <v>9046</v>
      </c>
      <c r="B2968" t="s">
        <v>8</v>
      </c>
      <c r="C2968" t="s">
        <v>9</v>
      </c>
      <c r="D2968" t="s">
        <v>8066</v>
      </c>
      <c r="E2968" t="s">
        <v>9047</v>
      </c>
      <c r="F2968" t="s">
        <v>9048</v>
      </c>
      <c r="G2968" s="2" t="str">
        <f t="shared" si="46"/>
        <v>1984</v>
      </c>
      <c r="H2968" t="s">
        <v>4617</v>
      </c>
      <c r="I2968" t="str">
        <f>VLOOKUP(RawData!H2968,PadCountry[],2)</f>
        <v>Russia</v>
      </c>
      <c r="J2968" t="str">
        <f>VLOOKUP(I2968,CountryGeoLoc[],3)</f>
        <v>61.52401</v>
      </c>
      <c r="K2968" t="str">
        <f>VLOOKUP(I2968,CountryGeoLoc[],4)</f>
        <v>105.318756</v>
      </c>
    </row>
    <row r="2969" spans="1:11" x14ac:dyDescent="0.3">
      <c r="A2969" t="s">
        <v>9049</v>
      </c>
      <c r="B2969" t="s">
        <v>8</v>
      </c>
      <c r="C2969" t="s">
        <v>9</v>
      </c>
      <c r="D2969" t="s">
        <v>2391</v>
      </c>
      <c r="E2969" t="s">
        <v>9050</v>
      </c>
      <c r="F2969" t="s">
        <v>9051</v>
      </c>
      <c r="G2969" s="2" t="str">
        <f t="shared" si="46"/>
        <v>1984</v>
      </c>
      <c r="H2969" t="s">
        <v>2394</v>
      </c>
      <c r="I2969" t="str">
        <f>VLOOKUP(RawData!H2969,PadCountry[],2)</f>
        <v>Russia</v>
      </c>
      <c r="J2969" t="str">
        <f>VLOOKUP(I2969,CountryGeoLoc[],3)</f>
        <v>61.52401</v>
      </c>
      <c r="K2969" t="str">
        <f>VLOOKUP(I2969,CountryGeoLoc[],4)</f>
        <v>105.318756</v>
      </c>
    </row>
    <row r="2970" spans="1:11" x14ac:dyDescent="0.3">
      <c r="A2970" t="s">
        <v>9052</v>
      </c>
      <c r="B2970" t="s">
        <v>8</v>
      </c>
      <c r="C2970" t="s">
        <v>9</v>
      </c>
      <c r="D2970" t="s">
        <v>5620</v>
      </c>
      <c r="E2970" t="s">
        <v>9053</v>
      </c>
      <c r="F2970" t="s">
        <v>9054</v>
      </c>
      <c r="G2970" s="2" t="str">
        <f t="shared" si="46"/>
        <v>1984</v>
      </c>
      <c r="H2970" t="s">
        <v>6322</v>
      </c>
      <c r="I2970" t="str">
        <f>VLOOKUP(RawData!H2970,PadCountry[],2)</f>
        <v>Kazakhstan</v>
      </c>
      <c r="J2970" t="str">
        <f>VLOOKUP(I2970,CountryGeoLoc[],3)</f>
        <v>48.019573</v>
      </c>
      <c r="K2970" t="str">
        <f>VLOOKUP(I2970,CountryGeoLoc[],4)</f>
        <v>66.923684</v>
      </c>
    </row>
    <row r="2971" spans="1:11" x14ac:dyDescent="0.3">
      <c r="A2971" t="s">
        <v>9055</v>
      </c>
      <c r="B2971" t="s">
        <v>8</v>
      </c>
      <c r="C2971" t="s">
        <v>117</v>
      </c>
      <c r="D2971" t="s">
        <v>8700</v>
      </c>
      <c r="E2971" t="s">
        <v>9056</v>
      </c>
      <c r="F2971" t="s">
        <v>9057</v>
      </c>
      <c r="G2971" s="2" t="str">
        <f t="shared" si="46"/>
        <v>1984</v>
      </c>
      <c r="H2971" t="s">
        <v>1555</v>
      </c>
      <c r="I2971" t="str">
        <f>VLOOKUP(RawData!H2971,PadCountry[],2)</f>
        <v>United States</v>
      </c>
      <c r="J2971" t="str">
        <f>VLOOKUP(I2971,CountryGeoLoc[],3)</f>
        <v>37.09024</v>
      </c>
      <c r="K2971" t="str">
        <f>VLOOKUP(I2971,CountryGeoLoc[],4)</f>
        <v>-95.712891</v>
      </c>
    </row>
    <row r="2972" spans="1:11" x14ac:dyDescent="0.3">
      <c r="A2972" t="s">
        <v>9058</v>
      </c>
      <c r="B2972" t="s">
        <v>8</v>
      </c>
      <c r="C2972" t="s">
        <v>2118</v>
      </c>
      <c r="D2972" t="s">
        <v>9059</v>
      </c>
      <c r="E2972" t="s">
        <v>9060</v>
      </c>
      <c r="F2972" t="s">
        <v>9061</v>
      </c>
      <c r="G2972" s="2" t="str">
        <f t="shared" si="46"/>
        <v>1985</v>
      </c>
      <c r="H2972" t="s">
        <v>3722</v>
      </c>
      <c r="I2972" t="str">
        <f>VLOOKUP(RawData!H2972,PadCountry[],2)</f>
        <v>Japan</v>
      </c>
      <c r="J2972" t="str">
        <f>VLOOKUP(I2972,CountryGeoLoc[],3)</f>
        <v>36.204824</v>
      </c>
      <c r="K2972" t="str">
        <f>VLOOKUP(I2972,CountryGeoLoc[],4)</f>
        <v>138.252924</v>
      </c>
    </row>
    <row r="2973" spans="1:11" x14ac:dyDescent="0.3">
      <c r="A2973" t="s">
        <v>9062</v>
      </c>
      <c r="B2973" t="s">
        <v>8</v>
      </c>
      <c r="C2973" t="s">
        <v>9</v>
      </c>
      <c r="D2973" t="s">
        <v>4695</v>
      </c>
      <c r="E2973" t="s">
        <v>9063</v>
      </c>
      <c r="F2973" t="s">
        <v>9064</v>
      </c>
      <c r="G2973" s="2" t="str">
        <f t="shared" si="46"/>
        <v>1985</v>
      </c>
      <c r="H2973" t="s">
        <v>987</v>
      </c>
      <c r="I2973" t="str">
        <f>VLOOKUP(RawData!H2973,PadCountry[],2)</f>
        <v>Kazakhstan</v>
      </c>
      <c r="J2973" t="str">
        <f>VLOOKUP(I2973,CountryGeoLoc[],3)</f>
        <v>48.019573</v>
      </c>
      <c r="K2973" t="str">
        <f>VLOOKUP(I2973,CountryGeoLoc[],4)</f>
        <v>66.923684</v>
      </c>
    </row>
    <row r="2974" spans="1:11" x14ac:dyDescent="0.3">
      <c r="A2974" t="s">
        <v>9065</v>
      </c>
      <c r="B2974" t="s">
        <v>8</v>
      </c>
      <c r="C2974" t="s">
        <v>9</v>
      </c>
      <c r="D2974" t="s">
        <v>6270</v>
      </c>
      <c r="E2974" t="s">
        <v>9066</v>
      </c>
      <c r="F2974" t="s">
        <v>9067</v>
      </c>
      <c r="G2974" s="2" t="str">
        <f t="shared" si="46"/>
        <v>1985</v>
      </c>
      <c r="H2974" t="s">
        <v>7213</v>
      </c>
      <c r="I2974" t="str">
        <f>VLOOKUP(RawData!H2974,PadCountry[],2)</f>
        <v>Russia</v>
      </c>
      <c r="J2974" t="str">
        <f>VLOOKUP(I2974,CountryGeoLoc[],3)</f>
        <v>61.52401</v>
      </c>
      <c r="K2974" t="str">
        <f>VLOOKUP(I2974,CountryGeoLoc[],4)</f>
        <v>105.318756</v>
      </c>
    </row>
    <row r="2975" spans="1:11" x14ac:dyDescent="0.3">
      <c r="A2975" t="s">
        <v>9068</v>
      </c>
      <c r="B2975" t="s">
        <v>8</v>
      </c>
      <c r="C2975" t="s">
        <v>9</v>
      </c>
      <c r="D2975" t="s">
        <v>1670</v>
      </c>
      <c r="E2975" t="s">
        <v>9069</v>
      </c>
      <c r="F2975" t="s">
        <v>9070</v>
      </c>
      <c r="G2975" s="2" t="str">
        <f t="shared" si="46"/>
        <v>1985</v>
      </c>
      <c r="H2975" t="s">
        <v>3442</v>
      </c>
      <c r="I2975" t="str">
        <f>VLOOKUP(RawData!H2975,PadCountry[],2)</f>
        <v>Russia</v>
      </c>
      <c r="J2975" t="str">
        <f>VLOOKUP(I2975,CountryGeoLoc[],3)</f>
        <v>61.52401</v>
      </c>
      <c r="K2975" t="str">
        <f>VLOOKUP(I2975,CountryGeoLoc[],4)</f>
        <v>105.318756</v>
      </c>
    </row>
    <row r="2976" spans="1:11" x14ac:dyDescent="0.3">
      <c r="A2976" t="s">
        <v>9071</v>
      </c>
      <c r="B2976" t="s">
        <v>8</v>
      </c>
      <c r="C2976" t="s">
        <v>9</v>
      </c>
      <c r="D2976" t="s">
        <v>4695</v>
      </c>
      <c r="E2976" t="s">
        <v>9072</v>
      </c>
      <c r="F2976" t="s">
        <v>9073</v>
      </c>
      <c r="G2976" s="2" t="str">
        <f t="shared" si="46"/>
        <v>1985</v>
      </c>
      <c r="H2976" t="s">
        <v>13</v>
      </c>
      <c r="I2976" t="str">
        <f>VLOOKUP(RawData!H2976,PadCountry[],2)</f>
        <v>Kazakhstan</v>
      </c>
      <c r="J2976" t="str">
        <f>VLOOKUP(I2976,CountryGeoLoc[],3)</f>
        <v>48.019573</v>
      </c>
      <c r="K2976" t="str">
        <f>VLOOKUP(I2976,CountryGeoLoc[],4)</f>
        <v>66.923684</v>
      </c>
    </row>
    <row r="2977" spans="1:11" x14ac:dyDescent="0.3">
      <c r="A2977" t="s">
        <v>9074</v>
      </c>
      <c r="B2977" t="s">
        <v>8</v>
      </c>
      <c r="C2977" t="s">
        <v>9</v>
      </c>
      <c r="D2977" t="s">
        <v>2391</v>
      </c>
      <c r="E2977" t="s">
        <v>9075</v>
      </c>
      <c r="F2977" t="s">
        <v>9076</v>
      </c>
      <c r="G2977" s="2" t="str">
        <f t="shared" si="46"/>
        <v>1985</v>
      </c>
      <c r="H2977" t="s">
        <v>3399</v>
      </c>
      <c r="I2977" t="str">
        <f>VLOOKUP(RawData!H2977,PadCountry[],2)</f>
        <v>Russia</v>
      </c>
      <c r="J2977" t="str">
        <f>VLOOKUP(I2977,CountryGeoLoc[],3)</f>
        <v>61.52401</v>
      </c>
      <c r="K2977" t="str">
        <f>VLOOKUP(I2977,CountryGeoLoc[],4)</f>
        <v>105.318756</v>
      </c>
    </row>
    <row r="2978" spans="1:11" x14ac:dyDescent="0.3">
      <c r="A2978" t="s">
        <v>9077</v>
      </c>
      <c r="B2978" t="s">
        <v>8</v>
      </c>
      <c r="C2978" t="s">
        <v>9</v>
      </c>
      <c r="D2978" t="s">
        <v>5012</v>
      </c>
      <c r="E2978" t="s">
        <v>9078</v>
      </c>
      <c r="F2978" t="s">
        <v>9079</v>
      </c>
      <c r="G2978" s="2" t="str">
        <f t="shared" si="46"/>
        <v>1985</v>
      </c>
      <c r="H2978" t="s">
        <v>7249</v>
      </c>
      <c r="I2978" t="str">
        <f>VLOOKUP(RawData!H2978,PadCountry[],2)</f>
        <v>Kazakhstan</v>
      </c>
      <c r="J2978" t="str">
        <f>VLOOKUP(I2978,CountryGeoLoc[],3)</f>
        <v>48.019573</v>
      </c>
      <c r="K2978" t="str">
        <f>VLOOKUP(I2978,CountryGeoLoc[],4)</f>
        <v>66.923684</v>
      </c>
    </row>
    <row r="2979" spans="1:11" x14ac:dyDescent="0.3">
      <c r="A2979" t="s">
        <v>9080</v>
      </c>
      <c r="B2979" t="s">
        <v>8</v>
      </c>
      <c r="C2979" t="s">
        <v>9</v>
      </c>
      <c r="D2979" t="s">
        <v>3313</v>
      </c>
      <c r="E2979" t="s">
        <v>9081</v>
      </c>
      <c r="F2979" t="s">
        <v>9082</v>
      </c>
      <c r="G2979" s="2" t="str">
        <f t="shared" si="46"/>
        <v>1985</v>
      </c>
      <c r="H2979" t="s">
        <v>4676</v>
      </c>
      <c r="I2979" t="str">
        <f>VLOOKUP(RawData!H2979,PadCountry[],2)</f>
        <v>Kazakhstan</v>
      </c>
      <c r="J2979" t="str">
        <f>VLOOKUP(I2979,CountryGeoLoc[],3)</f>
        <v>48.019573</v>
      </c>
      <c r="K2979" t="str">
        <f>VLOOKUP(I2979,CountryGeoLoc[],4)</f>
        <v>66.923684</v>
      </c>
    </row>
    <row r="2980" spans="1:11" x14ac:dyDescent="0.3">
      <c r="A2980" t="s">
        <v>9083</v>
      </c>
      <c r="B2980" t="s">
        <v>8</v>
      </c>
      <c r="C2980" t="s">
        <v>8707</v>
      </c>
      <c r="D2980" t="s">
        <v>7629</v>
      </c>
      <c r="E2980" t="s">
        <v>9084</v>
      </c>
      <c r="F2980" t="s">
        <v>9085</v>
      </c>
      <c r="G2980" s="2" t="str">
        <f t="shared" si="46"/>
        <v>1985</v>
      </c>
      <c r="H2980" t="s">
        <v>2629</v>
      </c>
      <c r="I2980" t="str">
        <f>VLOOKUP(RawData!H2980,PadCountry[],2)</f>
        <v>United States</v>
      </c>
      <c r="J2980" t="str">
        <f>VLOOKUP(I2980,CountryGeoLoc[],3)</f>
        <v>37.09024</v>
      </c>
      <c r="K2980" t="str">
        <f>VLOOKUP(I2980,CountryGeoLoc[],4)</f>
        <v>-95.712891</v>
      </c>
    </row>
    <row r="2981" spans="1:11" x14ac:dyDescent="0.3">
      <c r="A2981" t="s">
        <v>9086</v>
      </c>
      <c r="B2981" t="s">
        <v>8</v>
      </c>
      <c r="C2981" t="s">
        <v>9</v>
      </c>
      <c r="D2981" t="s">
        <v>6270</v>
      </c>
      <c r="E2981" t="s">
        <v>9087</v>
      </c>
      <c r="F2981" t="s">
        <v>9088</v>
      </c>
      <c r="G2981" s="2" t="str">
        <f t="shared" si="46"/>
        <v>1985</v>
      </c>
      <c r="H2981" t="s">
        <v>6273</v>
      </c>
      <c r="I2981" t="str">
        <f>VLOOKUP(RawData!H2981,PadCountry[],2)</f>
        <v>Russia</v>
      </c>
      <c r="J2981" t="str">
        <f>VLOOKUP(I2981,CountryGeoLoc[],3)</f>
        <v>61.52401</v>
      </c>
      <c r="K2981" t="str">
        <f>VLOOKUP(I2981,CountryGeoLoc[],4)</f>
        <v>105.318756</v>
      </c>
    </row>
    <row r="2982" spans="1:11" x14ac:dyDescent="0.3">
      <c r="A2982" t="s">
        <v>9089</v>
      </c>
      <c r="B2982" t="s">
        <v>8</v>
      </c>
      <c r="C2982" t="s">
        <v>9</v>
      </c>
      <c r="D2982" t="s">
        <v>2391</v>
      </c>
      <c r="E2982" t="s">
        <v>9090</v>
      </c>
      <c r="F2982" t="s">
        <v>9091</v>
      </c>
      <c r="G2982" s="2" t="str">
        <f t="shared" si="46"/>
        <v>1985</v>
      </c>
      <c r="H2982" t="s">
        <v>2394</v>
      </c>
      <c r="I2982" t="str">
        <f>VLOOKUP(RawData!H2982,PadCountry[],2)</f>
        <v>Russia</v>
      </c>
      <c r="J2982" t="str">
        <f>VLOOKUP(I2982,CountryGeoLoc[],3)</f>
        <v>61.52401</v>
      </c>
      <c r="K2982" t="str">
        <f>VLOOKUP(I2982,CountryGeoLoc[],4)</f>
        <v>105.318756</v>
      </c>
    </row>
    <row r="2983" spans="1:11" x14ac:dyDescent="0.3">
      <c r="A2983" t="s">
        <v>9092</v>
      </c>
      <c r="B2983" t="s">
        <v>8</v>
      </c>
      <c r="C2983" t="s">
        <v>9</v>
      </c>
      <c r="D2983" t="s">
        <v>4695</v>
      </c>
      <c r="E2983" t="s">
        <v>9093</v>
      </c>
      <c r="F2983" t="s">
        <v>9094</v>
      </c>
      <c r="G2983" s="2" t="str">
        <f t="shared" si="46"/>
        <v>1985</v>
      </c>
      <c r="H2983" t="s">
        <v>7572</v>
      </c>
      <c r="I2983" t="str">
        <f>VLOOKUP(RawData!H2983,PadCountry[],2)</f>
        <v>Russia</v>
      </c>
      <c r="J2983" t="str">
        <f>VLOOKUP(I2983,CountryGeoLoc[],3)</f>
        <v>61.52401</v>
      </c>
      <c r="K2983" t="str">
        <f>VLOOKUP(I2983,CountryGeoLoc[],4)</f>
        <v>105.318756</v>
      </c>
    </row>
    <row r="2984" spans="1:11" x14ac:dyDescent="0.3">
      <c r="A2984" t="s">
        <v>9095</v>
      </c>
      <c r="B2984" t="s">
        <v>8</v>
      </c>
      <c r="C2984" t="s">
        <v>9</v>
      </c>
      <c r="D2984" t="s">
        <v>6270</v>
      </c>
      <c r="E2984" t="s">
        <v>9096</v>
      </c>
      <c r="F2984" t="s">
        <v>9097</v>
      </c>
      <c r="G2984" s="2" t="str">
        <f t="shared" si="46"/>
        <v>1985</v>
      </c>
      <c r="H2984" t="s">
        <v>7213</v>
      </c>
      <c r="I2984" t="str">
        <f>VLOOKUP(RawData!H2984,PadCountry[],2)</f>
        <v>Russia</v>
      </c>
      <c r="J2984" t="str">
        <f>VLOOKUP(I2984,CountryGeoLoc[],3)</f>
        <v>61.52401</v>
      </c>
      <c r="K2984" t="str">
        <f>VLOOKUP(I2984,CountryGeoLoc[],4)</f>
        <v>105.318756</v>
      </c>
    </row>
    <row r="2985" spans="1:11" x14ac:dyDescent="0.3">
      <c r="A2985" t="s">
        <v>9098</v>
      </c>
      <c r="B2985" t="s">
        <v>8</v>
      </c>
      <c r="C2985" t="s">
        <v>117</v>
      </c>
      <c r="D2985" t="s">
        <v>5355</v>
      </c>
      <c r="E2985" t="s">
        <v>9099</v>
      </c>
      <c r="F2985" t="s">
        <v>9100</v>
      </c>
      <c r="G2985" s="2" t="str">
        <f t="shared" si="46"/>
        <v>1985</v>
      </c>
      <c r="H2985" t="s">
        <v>914</v>
      </c>
      <c r="I2985" t="str">
        <f>VLOOKUP(RawData!H2985,PadCountry[],2)</f>
        <v>United States</v>
      </c>
      <c r="J2985" t="str">
        <f>VLOOKUP(I2985,CountryGeoLoc[],3)</f>
        <v>37.09024</v>
      </c>
      <c r="K2985" t="str">
        <f>VLOOKUP(I2985,CountryGeoLoc[],4)</f>
        <v>-95.712891</v>
      </c>
    </row>
    <row r="2986" spans="1:11" x14ac:dyDescent="0.3">
      <c r="A2986" t="s">
        <v>9101</v>
      </c>
      <c r="B2986" t="s">
        <v>8</v>
      </c>
      <c r="C2986" t="s">
        <v>7321</v>
      </c>
      <c r="D2986" t="s">
        <v>8914</v>
      </c>
      <c r="E2986" t="s">
        <v>9102</v>
      </c>
      <c r="F2986" t="s">
        <v>9103</v>
      </c>
      <c r="G2986" s="2" t="str">
        <f t="shared" si="46"/>
        <v>1985</v>
      </c>
      <c r="H2986" t="s">
        <v>4173</v>
      </c>
      <c r="I2986" t="str">
        <f>VLOOKUP(RawData!H2986,PadCountry[],2)</f>
        <v>French Guiana</v>
      </c>
      <c r="J2986" t="str">
        <f>VLOOKUP(I2986,CountryGeoLoc[],3)</f>
        <v>3.933889</v>
      </c>
      <c r="K2986" t="str">
        <f>VLOOKUP(I2986,CountryGeoLoc[],4)</f>
        <v>-53.125782</v>
      </c>
    </row>
    <row r="2987" spans="1:11" x14ac:dyDescent="0.3">
      <c r="A2987" t="s">
        <v>9104</v>
      </c>
      <c r="B2987" t="s">
        <v>8</v>
      </c>
      <c r="C2987" t="s">
        <v>9</v>
      </c>
      <c r="D2987" t="s">
        <v>5012</v>
      </c>
      <c r="E2987" t="s">
        <v>9105</v>
      </c>
      <c r="F2987" t="s">
        <v>9106</v>
      </c>
      <c r="G2987" s="2" t="str">
        <f t="shared" si="46"/>
        <v>1985</v>
      </c>
      <c r="H2987" t="s">
        <v>7249</v>
      </c>
      <c r="I2987" t="str">
        <f>VLOOKUP(RawData!H2987,PadCountry[],2)</f>
        <v>Kazakhstan</v>
      </c>
      <c r="J2987" t="str">
        <f>VLOOKUP(I2987,CountryGeoLoc[],3)</f>
        <v>48.019573</v>
      </c>
      <c r="K2987" t="str">
        <f>VLOOKUP(I2987,CountryGeoLoc[],4)</f>
        <v>66.923684</v>
      </c>
    </row>
    <row r="2988" spans="1:11" x14ac:dyDescent="0.3">
      <c r="A2988" t="s">
        <v>9107</v>
      </c>
      <c r="B2988" t="s">
        <v>8</v>
      </c>
      <c r="C2988" t="s">
        <v>9</v>
      </c>
      <c r="D2988" t="s">
        <v>4695</v>
      </c>
      <c r="E2988" t="s">
        <v>9108</v>
      </c>
      <c r="F2988" t="s">
        <v>9109</v>
      </c>
      <c r="G2988" s="2" t="str">
        <f t="shared" si="46"/>
        <v>1985</v>
      </c>
      <c r="H2988" t="s">
        <v>987</v>
      </c>
      <c r="I2988" t="str">
        <f>VLOOKUP(RawData!H2988,PadCountry[],2)</f>
        <v>Kazakhstan</v>
      </c>
      <c r="J2988" t="str">
        <f>VLOOKUP(I2988,CountryGeoLoc[],3)</f>
        <v>48.019573</v>
      </c>
      <c r="K2988" t="str">
        <f>VLOOKUP(I2988,CountryGeoLoc[],4)</f>
        <v>66.923684</v>
      </c>
    </row>
    <row r="2989" spans="1:11" x14ac:dyDescent="0.3">
      <c r="A2989" t="s">
        <v>9110</v>
      </c>
      <c r="B2989" t="s">
        <v>8</v>
      </c>
      <c r="C2989" t="s">
        <v>9</v>
      </c>
      <c r="D2989" t="s">
        <v>2391</v>
      </c>
      <c r="E2989" t="s">
        <v>9111</v>
      </c>
      <c r="F2989" t="s">
        <v>9112</v>
      </c>
      <c r="G2989" s="2" t="str">
        <f t="shared" si="46"/>
        <v>1985</v>
      </c>
      <c r="H2989" t="s">
        <v>3399</v>
      </c>
      <c r="I2989" t="str">
        <f>VLOOKUP(RawData!H2989,PadCountry[],2)</f>
        <v>Russia</v>
      </c>
      <c r="J2989" t="str">
        <f>VLOOKUP(I2989,CountryGeoLoc[],3)</f>
        <v>61.52401</v>
      </c>
      <c r="K2989" t="str">
        <f>VLOOKUP(I2989,CountryGeoLoc[],4)</f>
        <v>105.318756</v>
      </c>
    </row>
    <row r="2990" spans="1:11" x14ac:dyDescent="0.3">
      <c r="A2990" t="s">
        <v>9113</v>
      </c>
      <c r="B2990" t="s">
        <v>8</v>
      </c>
      <c r="C2990" t="s">
        <v>9</v>
      </c>
      <c r="D2990" t="s">
        <v>4695</v>
      </c>
      <c r="E2990" t="s">
        <v>9114</v>
      </c>
      <c r="F2990" t="s">
        <v>9115</v>
      </c>
      <c r="G2990" s="2" t="str">
        <f t="shared" si="46"/>
        <v>1985</v>
      </c>
      <c r="H2990" t="s">
        <v>1882</v>
      </c>
      <c r="I2990" t="str">
        <f>VLOOKUP(RawData!H2990,PadCountry[],2)</f>
        <v>Russia</v>
      </c>
      <c r="J2990" t="str">
        <f>VLOOKUP(I2990,CountryGeoLoc[],3)</f>
        <v>61.52401</v>
      </c>
      <c r="K2990" t="str">
        <f>VLOOKUP(I2990,CountryGeoLoc[],4)</f>
        <v>105.318756</v>
      </c>
    </row>
    <row r="2991" spans="1:11" x14ac:dyDescent="0.3">
      <c r="A2991" t="s">
        <v>9116</v>
      </c>
      <c r="B2991" t="s">
        <v>8</v>
      </c>
      <c r="C2991" t="s">
        <v>9</v>
      </c>
      <c r="D2991" t="s">
        <v>6270</v>
      </c>
      <c r="E2991" t="s">
        <v>9117</v>
      </c>
      <c r="F2991" t="s">
        <v>9118</v>
      </c>
      <c r="G2991" s="2" t="str">
        <f t="shared" si="46"/>
        <v>1985</v>
      </c>
      <c r="H2991" t="s">
        <v>6273</v>
      </c>
      <c r="I2991" t="str">
        <f>VLOOKUP(RawData!H2991,PadCountry[],2)</f>
        <v>Russia</v>
      </c>
      <c r="J2991" t="str">
        <f>VLOOKUP(I2991,CountryGeoLoc[],3)</f>
        <v>61.52401</v>
      </c>
      <c r="K2991" t="str">
        <f>VLOOKUP(I2991,CountryGeoLoc[],4)</f>
        <v>105.318756</v>
      </c>
    </row>
    <row r="2992" spans="1:11" x14ac:dyDescent="0.3">
      <c r="A2992" t="s">
        <v>9119</v>
      </c>
      <c r="B2992" t="s">
        <v>8</v>
      </c>
      <c r="C2992" t="s">
        <v>117</v>
      </c>
      <c r="D2992" t="s">
        <v>9120</v>
      </c>
      <c r="E2992" t="s">
        <v>9121</v>
      </c>
      <c r="F2992" t="s">
        <v>9122</v>
      </c>
      <c r="G2992" s="2" t="str">
        <f t="shared" si="46"/>
        <v>1985</v>
      </c>
      <c r="H2992" t="s">
        <v>303</v>
      </c>
      <c r="I2992" t="str">
        <f>VLOOKUP(RawData!H2992,PadCountry[],2)</f>
        <v>United States</v>
      </c>
      <c r="J2992" t="str">
        <f>VLOOKUP(I2992,CountryGeoLoc[],3)</f>
        <v>37.09024</v>
      </c>
      <c r="K2992" t="str">
        <f>VLOOKUP(I2992,CountryGeoLoc[],4)</f>
        <v>-95.712891</v>
      </c>
    </row>
    <row r="2993" spans="1:11" x14ac:dyDescent="0.3">
      <c r="A2993" t="s">
        <v>9123</v>
      </c>
      <c r="B2993" t="s">
        <v>8</v>
      </c>
      <c r="C2993" t="s">
        <v>9</v>
      </c>
      <c r="D2993" t="s">
        <v>2391</v>
      </c>
      <c r="E2993" t="s">
        <v>9124</v>
      </c>
      <c r="F2993" t="s">
        <v>9125</v>
      </c>
      <c r="G2993" s="2" t="str">
        <f t="shared" si="46"/>
        <v>1985</v>
      </c>
      <c r="H2993" t="s">
        <v>2394</v>
      </c>
      <c r="I2993" t="str">
        <f>VLOOKUP(RawData!H2993,PadCountry[],2)</f>
        <v>Russia</v>
      </c>
      <c r="J2993" t="str">
        <f>VLOOKUP(I2993,CountryGeoLoc[],3)</f>
        <v>61.52401</v>
      </c>
      <c r="K2993" t="str">
        <f>VLOOKUP(I2993,CountryGeoLoc[],4)</f>
        <v>105.318756</v>
      </c>
    </row>
    <row r="2994" spans="1:11" x14ac:dyDescent="0.3">
      <c r="A2994" t="s">
        <v>9126</v>
      </c>
      <c r="B2994" t="s">
        <v>8</v>
      </c>
      <c r="C2994" t="s">
        <v>9</v>
      </c>
      <c r="D2994" t="s">
        <v>2391</v>
      </c>
      <c r="E2994" t="s">
        <v>9127</v>
      </c>
      <c r="F2994" t="s">
        <v>9128</v>
      </c>
      <c r="G2994" s="2" t="str">
        <f t="shared" si="46"/>
        <v>1985</v>
      </c>
      <c r="H2994" t="s">
        <v>2394</v>
      </c>
      <c r="I2994" t="str">
        <f>VLOOKUP(RawData!H2994,PadCountry[],2)</f>
        <v>Russia</v>
      </c>
      <c r="J2994" t="str">
        <f>VLOOKUP(I2994,CountryGeoLoc[],3)</f>
        <v>61.52401</v>
      </c>
      <c r="K2994" t="str">
        <f>VLOOKUP(I2994,CountryGeoLoc[],4)</f>
        <v>105.318756</v>
      </c>
    </row>
    <row r="2995" spans="1:11" x14ac:dyDescent="0.3">
      <c r="A2995" t="s">
        <v>6034</v>
      </c>
      <c r="B2995" t="s">
        <v>8</v>
      </c>
      <c r="C2995" t="s">
        <v>9</v>
      </c>
      <c r="D2995" t="s">
        <v>5012</v>
      </c>
      <c r="E2995" t="s">
        <v>6035</v>
      </c>
      <c r="F2995" t="s">
        <v>9129</v>
      </c>
      <c r="G2995" s="2" t="str">
        <f t="shared" si="46"/>
        <v>1985</v>
      </c>
      <c r="H2995" t="s">
        <v>6322</v>
      </c>
      <c r="I2995" t="str">
        <f>VLOOKUP(RawData!H2995,PadCountry[],2)</f>
        <v>Kazakhstan</v>
      </c>
      <c r="J2995" t="str">
        <f>VLOOKUP(I2995,CountryGeoLoc[],3)</f>
        <v>48.019573</v>
      </c>
      <c r="K2995" t="str">
        <f>VLOOKUP(I2995,CountryGeoLoc[],4)</f>
        <v>66.923684</v>
      </c>
    </row>
    <row r="2996" spans="1:11" x14ac:dyDescent="0.3">
      <c r="A2996" t="s">
        <v>9130</v>
      </c>
      <c r="B2996" t="s">
        <v>8</v>
      </c>
      <c r="C2996" t="s">
        <v>117</v>
      </c>
      <c r="D2996" t="s">
        <v>8841</v>
      </c>
      <c r="E2996" t="s">
        <v>9131</v>
      </c>
      <c r="F2996" t="s">
        <v>9132</v>
      </c>
      <c r="G2996" s="2" t="str">
        <f t="shared" si="46"/>
        <v>1985</v>
      </c>
      <c r="H2996" t="s">
        <v>1623</v>
      </c>
      <c r="I2996" t="str">
        <f>VLOOKUP(RawData!H2996,PadCountry[],2)</f>
        <v>United States</v>
      </c>
      <c r="J2996" t="str">
        <f>VLOOKUP(I2996,CountryGeoLoc[],3)</f>
        <v>37.09024</v>
      </c>
      <c r="K2996" t="str">
        <f>VLOOKUP(I2996,CountryGeoLoc[],4)</f>
        <v>-95.712891</v>
      </c>
    </row>
    <row r="2997" spans="1:11" x14ac:dyDescent="0.3">
      <c r="A2997" t="s">
        <v>9133</v>
      </c>
      <c r="B2997" t="s">
        <v>8</v>
      </c>
      <c r="C2997" t="s">
        <v>9</v>
      </c>
      <c r="D2997" t="s">
        <v>4695</v>
      </c>
      <c r="E2997" t="s">
        <v>9134</v>
      </c>
      <c r="F2997" t="s">
        <v>9135</v>
      </c>
      <c r="G2997" s="2" t="str">
        <f t="shared" si="46"/>
        <v>1985</v>
      </c>
      <c r="H2997" t="s">
        <v>13</v>
      </c>
      <c r="I2997" t="str">
        <f>VLOOKUP(RawData!H2997,PadCountry[],2)</f>
        <v>Kazakhstan</v>
      </c>
      <c r="J2997" t="str">
        <f>VLOOKUP(I2997,CountryGeoLoc[],3)</f>
        <v>48.019573</v>
      </c>
      <c r="K2997" t="str">
        <f>VLOOKUP(I2997,CountryGeoLoc[],4)</f>
        <v>66.923684</v>
      </c>
    </row>
    <row r="2998" spans="1:11" x14ac:dyDescent="0.3">
      <c r="A2998" t="s">
        <v>9136</v>
      </c>
      <c r="B2998" t="s">
        <v>8</v>
      </c>
      <c r="C2998" t="s">
        <v>9</v>
      </c>
      <c r="D2998" t="s">
        <v>4695</v>
      </c>
      <c r="E2998" t="s">
        <v>9137</v>
      </c>
      <c r="F2998" t="s">
        <v>9138</v>
      </c>
      <c r="G2998" s="2" t="str">
        <f t="shared" si="46"/>
        <v>1985</v>
      </c>
      <c r="H2998" t="s">
        <v>987</v>
      </c>
      <c r="I2998" t="str">
        <f>VLOOKUP(RawData!H2998,PadCountry[],2)</f>
        <v>Kazakhstan</v>
      </c>
      <c r="J2998" t="str">
        <f>VLOOKUP(I2998,CountryGeoLoc[],3)</f>
        <v>48.019573</v>
      </c>
      <c r="K2998" t="str">
        <f>VLOOKUP(I2998,CountryGeoLoc[],4)</f>
        <v>66.923684</v>
      </c>
    </row>
    <row r="2999" spans="1:11" x14ac:dyDescent="0.3">
      <c r="A2999" t="s">
        <v>9139</v>
      </c>
      <c r="B2999" t="s">
        <v>8</v>
      </c>
      <c r="C2999" t="s">
        <v>8707</v>
      </c>
      <c r="D2999" t="s">
        <v>7629</v>
      </c>
      <c r="E2999" t="s">
        <v>9140</v>
      </c>
      <c r="F2999" t="s">
        <v>9141</v>
      </c>
      <c r="G2999" s="2" t="str">
        <f t="shared" si="46"/>
        <v>1985</v>
      </c>
      <c r="H2999" t="s">
        <v>2629</v>
      </c>
      <c r="I2999" t="str">
        <f>VLOOKUP(RawData!H2999,PadCountry[],2)</f>
        <v>United States</v>
      </c>
      <c r="J2999" t="str">
        <f>VLOOKUP(I2999,CountryGeoLoc[],3)</f>
        <v>37.09024</v>
      </c>
      <c r="K2999" t="str">
        <f>VLOOKUP(I2999,CountryGeoLoc[],4)</f>
        <v>-95.712891</v>
      </c>
    </row>
    <row r="3000" spans="1:11" x14ac:dyDescent="0.3">
      <c r="A3000" t="s">
        <v>9142</v>
      </c>
      <c r="B3000" t="s">
        <v>18</v>
      </c>
      <c r="C3000" t="s">
        <v>9</v>
      </c>
      <c r="D3000" t="s">
        <v>9143</v>
      </c>
      <c r="E3000" t="s">
        <v>9144</v>
      </c>
      <c r="F3000" t="s">
        <v>9145</v>
      </c>
      <c r="G3000" s="2" t="str">
        <f t="shared" si="46"/>
        <v>1985</v>
      </c>
      <c r="H3000" t="s">
        <v>9146</v>
      </c>
      <c r="I3000" t="str">
        <f>VLOOKUP(RawData!H3000,PadCountry[],2)</f>
        <v>Kazakhstan</v>
      </c>
      <c r="J3000" t="str">
        <f>VLOOKUP(I3000,CountryGeoLoc[],3)</f>
        <v>48.019573</v>
      </c>
      <c r="K3000" t="str">
        <f>VLOOKUP(I3000,CountryGeoLoc[],4)</f>
        <v>66.923684</v>
      </c>
    </row>
    <row r="3001" spans="1:11" x14ac:dyDescent="0.3">
      <c r="A3001" t="s">
        <v>9147</v>
      </c>
      <c r="B3001" t="s">
        <v>8</v>
      </c>
      <c r="C3001" t="s">
        <v>9</v>
      </c>
      <c r="D3001" t="s">
        <v>4695</v>
      </c>
      <c r="E3001" t="s">
        <v>9148</v>
      </c>
      <c r="F3001" t="s">
        <v>9149</v>
      </c>
      <c r="G3001" s="2" t="str">
        <f t="shared" si="46"/>
        <v>1985</v>
      </c>
      <c r="H3001" t="s">
        <v>1882</v>
      </c>
      <c r="I3001" t="str">
        <f>VLOOKUP(RawData!H3001,PadCountry[],2)</f>
        <v>Russia</v>
      </c>
      <c r="J3001" t="str">
        <f>VLOOKUP(I3001,CountryGeoLoc[],3)</f>
        <v>61.52401</v>
      </c>
      <c r="K3001" t="str">
        <f>VLOOKUP(I3001,CountryGeoLoc[],4)</f>
        <v>105.318756</v>
      </c>
    </row>
    <row r="3002" spans="1:11" x14ac:dyDescent="0.3">
      <c r="A3002" t="s">
        <v>9150</v>
      </c>
      <c r="B3002" t="s">
        <v>8</v>
      </c>
      <c r="C3002" t="s">
        <v>9</v>
      </c>
      <c r="D3002" t="s">
        <v>3313</v>
      </c>
      <c r="E3002" t="s">
        <v>9151</v>
      </c>
      <c r="F3002" t="s">
        <v>9152</v>
      </c>
      <c r="G3002" s="2" t="str">
        <f t="shared" si="46"/>
        <v>1985</v>
      </c>
      <c r="H3002" t="s">
        <v>4676</v>
      </c>
      <c r="I3002" t="str">
        <f>VLOOKUP(RawData!H3002,PadCountry[],2)</f>
        <v>Kazakhstan</v>
      </c>
      <c r="J3002" t="str">
        <f>VLOOKUP(I3002,CountryGeoLoc[],3)</f>
        <v>48.019573</v>
      </c>
      <c r="K3002" t="str">
        <f>VLOOKUP(I3002,CountryGeoLoc[],4)</f>
        <v>66.923684</v>
      </c>
    </row>
    <row r="3003" spans="1:11" x14ac:dyDescent="0.3">
      <c r="A3003" t="s">
        <v>9153</v>
      </c>
      <c r="B3003" t="s">
        <v>8</v>
      </c>
      <c r="C3003" t="s">
        <v>9</v>
      </c>
      <c r="D3003" t="s">
        <v>4695</v>
      </c>
      <c r="E3003" t="s">
        <v>9154</v>
      </c>
      <c r="F3003" t="s">
        <v>9155</v>
      </c>
      <c r="G3003" s="2" t="str">
        <f t="shared" si="46"/>
        <v>1985</v>
      </c>
      <c r="H3003" t="s">
        <v>1882</v>
      </c>
      <c r="I3003" t="str">
        <f>VLOOKUP(RawData!H3003,PadCountry[],2)</f>
        <v>Russia</v>
      </c>
      <c r="J3003" t="str">
        <f>VLOOKUP(I3003,CountryGeoLoc[],3)</f>
        <v>61.52401</v>
      </c>
      <c r="K3003" t="str">
        <f>VLOOKUP(I3003,CountryGeoLoc[],4)</f>
        <v>105.318756</v>
      </c>
    </row>
    <row r="3004" spans="1:11" x14ac:dyDescent="0.3">
      <c r="A3004" t="s">
        <v>9156</v>
      </c>
      <c r="B3004" t="s">
        <v>8</v>
      </c>
      <c r="C3004" t="s">
        <v>9</v>
      </c>
      <c r="D3004" t="s">
        <v>4695</v>
      </c>
      <c r="E3004" t="s">
        <v>9157</v>
      </c>
      <c r="F3004" t="s">
        <v>9158</v>
      </c>
      <c r="G3004" s="2" t="str">
        <f t="shared" si="46"/>
        <v>1985</v>
      </c>
      <c r="H3004" t="s">
        <v>3442</v>
      </c>
      <c r="I3004" t="str">
        <f>VLOOKUP(RawData!H3004,PadCountry[],2)</f>
        <v>Russia</v>
      </c>
      <c r="J3004" t="str">
        <f>VLOOKUP(I3004,CountryGeoLoc[],3)</f>
        <v>61.52401</v>
      </c>
      <c r="K3004" t="str">
        <f>VLOOKUP(I3004,CountryGeoLoc[],4)</f>
        <v>105.318756</v>
      </c>
    </row>
    <row r="3005" spans="1:11" x14ac:dyDescent="0.3">
      <c r="A3005" t="s">
        <v>9159</v>
      </c>
      <c r="B3005" t="s">
        <v>8</v>
      </c>
      <c r="C3005" t="s">
        <v>9</v>
      </c>
      <c r="D3005" t="s">
        <v>1670</v>
      </c>
      <c r="E3005" t="s">
        <v>9160</v>
      </c>
      <c r="F3005" t="s">
        <v>9161</v>
      </c>
      <c r="G3005" s="2" t="str">
        <f t="shared" si="46"/>
        <v>1985</v>
      </c>
      <c r="H3005" t="s">
        <v>987</v>
      </c>
      <c r="I3005" t="str">
        <f>VLOOKUP(RawData!H3005,PadCountry[],2)</f>
        <v>Kazakhstan</v>
      </c>
      <c r="J3005" t="str">
        <f>VLOOKUP(I3005,CountryGeoLoc[],3)</f>
        <v>48.019573</v>
      </c>
      <c r="K3005" t="str">
        <f>VLOOKUP(I3005,CountryGeoLoc[],4)</f>
        <v>66.923684</v>
      </c>
    </row>
    <row r="3006" spans="1:11" x14ac:dyDescent="0.3">
      <c r="A3006" t="s">
        <v>9162</v>
      </c>
      <c r="B3006" t="s">
        <v>8</v>
      </c>
      <c r="C3006" t="s">
        <v>8707</v>
      </c>
      <c r="D3006" t="s">
        <v>7629</v>
      </c>
      <c r="E3006" t="s">
        <v>9163</v>
      </c>
      <c r="F3006" t="s">
        <v>9164</v>
      </c>
      <c r="G3006" s="2" t="str">
        <f t="shared" si="46"/>
        <v>1985</v>
      </c>
      <c r="H3006" t="s">
        <v>2629</v>
      </c>
      <c r="I3006" t="str">
        <f>VLOOKUP(RawData!H3006,PadCountry[],2)</f>
        <v>United States</v>
      </c>
      <c r="J3006" t="str">
        <f>VLOOKUP(I3006,CountryGeoLoc[],3)</f>
        <v>37.09024</v>
      </c>
      <c r="K3006" t="str">
        <f>VLOOKUP(I3006,CountryGeoLoc[],4)</f>
        <v>-95.712891</v>
      </c>
    </row>
    <row r="3007" spans="1:11" x14ac:dyDescent="0.3">
      <c r="A3007" t="s">
        <v>9165</v>
      </c>
      <c r="B3007" t="s">
        <v>8</v>
      </c>
      <c r="C3007" t="s">
        <v>7321</v>
      </c>
      <c r="D3007" t="s">
        <v>8914</v>
      </c>
      <c r="E3007" t="s">
        <v>9166</v>
      </c>
      <c r="F3007" t="s">
        <v>9167</v>
      </c>
      <c r="G3007" s="2" t="str">
        <f t="shared" si="46"/>
        <v>1985</v>
      </c>
      <c r="H3007" t="s">
        <v>4173</v>
      </c>
      <c r="I3007" t="str">
        <f>VLOOKUP(RawData!H3007,PadCountry[],2)</f>
        <v>French Guiana</v>
      </c>
      <c r="J3007" t="str">
        <f>VLOOKUP(I3007,CountryGeoLoc[],3)</f>
        <v>3.933889</v>
      </c>
      <c r="K3007" t="str">
        <f>VLOOKUP(I3007,CountryGeoLoc[],4)</f>
        <v>-53.125782</v>
      </c>
    </row>
    <row r="3008" spans="1:11" x14ac:dyDescent="0.3">
      <c r="A3008" t="s">
        <v>9168</v>
      </c>
      <c r="B3008" t="s">
        <v>8</v>
      </c>
      <c r="C3008" t="s">
        <v>9</v>
      </c>
      <c r="D3008" t="s">
        <v>4695</v>
      </c>
      <c r="E3008" t="s">
        <v>9169</v>
      </c>
      <c r="F3008" t="s">
        <v>9170</v>
      </c>
      <c r="G3008" s="2" t="str">
        <f t="shared" si="46"/>
        <v>1985</v>
      </c>
      <c r="H3008" t="s">
        <v>3442</v>
      </c>
      <c r="I3008" t="str">
        <f>VLOOKUP(RawData!H3008,PadCountry[],2)</f>
        <v>Russia</v>
      </c>
      <c r="J3008" t="str">
        <f>VLOOKUP(I3008,CountryGeoLoc[],3)</f>
        <v>61.52401</v>
      </c>
      <c r="K3008" t="str">
        <f>VLOOKUP(I3008,CountryGeoLoc[],4)</f>
        <v>105.318756</v>
      </c>
    </row>
    <row r="3009" spans="1:11" x14ac:dyDescent="0.3">
      <c r="A3009" t="s">
        <v>9171</v>
      </c>
      <c r="B3009" t="s">
        <v>8</v>
      </c>
      <c r="C3009" t="s">
        <v>9</v>
      </c>
      <c r="D3009" t="s">
        <v>2305</v>
      </c>
      <c r="E3009" t="s">
        <v>9172</v>
      </c>
      <c r="F3009" t="s">
        <v>9173</v>
      </c>
      <c r="G3009" s="2" t="str">
        <f t="shared" si="46"/>
        <v>1985</v>
      </c>
      <c r="H3009" t="s">
        <v>7249</v>
      </c>
      <c r="I3009" t="str">
        <f>VLOOKUP(RawData!H3009,PadCountry[],2)</f>
        <v>Kazakhstan</v>
      </c>
      <c r="J3009" t="str">
        <f>VLOOKUP(I3009,CountryGeoLoc[],3)</f>
        <v>48.019573</v>
      </c>
      <c r="K3009" t="str">
        <f>VLOOKUP(I3009,CountryGeoLoc[],4)</f>
        <v>66.923684</v>
      </c>
    </row>
    <row r="3010" spans="1:11" x14ac:dyDescent="0.3">
      <c r="A3010" t="s">
        <v>9174</v>
      </c>
      <c r="B3010" t="s">
        <v>8</v>
      </c>
      <c r="C3010" t="s">
        <v>9</v>
      </c>
      <c r="D3010" t="s">
        <v>4695</v>
      </c>
      <c r="E3010" t="s">
        <v>9175</v>
      </c>
      <c r="F3010" t="s">
        <v>9176</v>
      </c>
      <c r="G3010" s="2" t="str">
        <f t="shared" si="46"/>
        <v>1985</v>
      </c>
      <c r="H3010" t="s">
        <v>1882</v>
      </c>
      <c r="I3010" t="str">
        <f>VLOOKUP(RawData!H3010,PadCountry[],2)</f>
        <v>Russia</v>
      </c>
      <c r="J3010" t="str">
        <f>VLOOKUP(I3010,CountryGeoLoc[],3)</f>
        <v>61.52401</v>
      </c>
      <c r="K3010" t="str">
        <f>VLOOKUP(I3010,CountryGeoLoc[],4)</f>
        <v>105.318756</v>
      </c>
    </row>
    <row r="3011" spans="1:11" x14ac:dyDescent="0.3">
      <c r="A3011" t="s">
        <v>9177</v>
      </c>
      <c r="B3011" t="s">
        <v>8</v>
      </c>
      <c r="C3011" t="s">
        <v>9</v>
      </c>
      <c r="D3011" t="s">
        <v>4695</v>
      </c>
      <c r="E3011" t="s">
        <v>9178</v>
      </c>
      <c r="F3011" t="s">
        <v>9179</v>
      </c>
      <c r="G3011" s="2" t="str">
        <f t="shared" ref="G3011:G3074" si="47">MID(F3011,7,4)</f>
        <v>1985</v>
      </c>
      <c r="H3011" t="s">
        <v>987</v>
      </c>
      <c r="I3011" t="str">
        <f>VLOOKUP(RawData!H3011,PadCountry[],2)</f>
        <v>Kazakhstan</v>
      </c>
      <c r="J3011" t="str">
        <f>VLOOKUP(I3011,CountryGeoLoc[],3)</f>
        <v>48.019573</v>
      </c>
      <c r="K3011" t="str">
        <f>VLOOKUP(I3011,CountryGeoLoc[],4)</f>
        <v>66.923684</v>
      </c>
    </row>
    <row r="3012" spans="1:11" x14ac:dyDescent="0.3">
      <c r="A3012" t="s">
        <v>9180</v>
      </c>
      <c r="B3012" t="s">
        <v>8</v>
      </c>
      <c r="C3012" t="s">
        <v>9</v>
      </c>
      <c r="D3012" t="s">
        <v>1670</v>
      </c>
      <c r="E3012" t="s">
        <v>9181</v>
      </c>
      <c r="F3012" t="s">
        <v>9182</v>
      </c>
      <c r="G3012" s="2" t="str">
        <f t="shared" si="47"/>
        <v>1985</v>
      </c>
      <c r="H3012" t="s">
        <v>3442</v>
      </c>
      <c r="I3012" t="str">
        <f>VLOOKUP(RawData!H3012,PadCountry[],2)</f>
        <v>Russia</v>
      </c>
      <c r="J3012" t="str">
        <f>VLOOKUP(I3012,CountryGeoLoc[],3)</f>
        <v>61.52401</v>
      </c>
      <c r="K3012" t="str">
        <f>VLOOKUP(I3012,CountryGeoLoc[],4)</f>
        <v>105.318756</v>
      </c>
    </row>
    <row r="3013" spans="1:11" x14ac:dyDescent="0.3">
      <c r="A3013" t="s">
        <v>9183</v>
      </c>
      <c r="B3013" t="s">
        <v>8</v>
      </c>
      <c r="C3013" t="s">
        <v>9</v>
      </c>
      <c r="D3013" t="s">
        <v>2391</v>
      </c>
      <c r="E3013" t="s">
        <v>9184</v>
      </c>
      <c r="F3013" t="s">
        <v>9185</v>
      </c>
      <c r="G3013" s="2" t="str">
        <f t="shared" si="47"/>
        <v>1985</v>
      </c>
      <c r="H3013" t="s">
        <v>3399</v>
      </c>
      <c r="I3013" t="str">
        <f>VLOOKUP(RawData!H3013,PadCountry[],2)</f>
        <v>Russia</v>
      </c>
      <c r="J3013" t="str">
        <f>VLOOKUP(I3013,CountryGeoLoc[],3)</f>
        <v>61.52401</v>
      </c>
      <c r="K3013" t="str">
        <f>VLOOKUP(I3013,CountryGeoLoc[],4)</f>
        <v>105.318756</v>
      </c>
    </row>
    <row r="3014" spans="1:11" x14ac:dyDescent="0.3">
      <c r="A3014" t="s">
        <v>9186</v>
      </c>
      <c r="B3014" t="s">
        <v>8</v>
      </c>
      <c r="C3014" t="s">
        <v>9</v>
      </c>
      <c r="D3014" t="s">
        <v>2305</v>
      </c>
      <c r="E3014" t="s">
        <v>9187</v>
      </c>
      <c r="F3014" t="s">
        <v>9188</v>
      </c>
      <c r="G3014" s="2" t="str">
        <f t="shared" si="47"/>
        <v>1985</v>
      </c>
      <c r="H3014" t="s">
        <v>6322</v>
      </c>
      <c r="I3014" t="str">
        <f>VLOOKUP(RawData!H3014,PadCountry[],2)</f>
        <v>Kazakhstan</v>
      </c>
      <c r="J3014" t="str">
        <f>VLOOKUP(I3014,CountryGeoLoc[],3)</f>
        <v>48.019573</v>
      </c>
      <c r="K3014" t="str">
        <f>VLOOKUP(I3014,CountryGeoLoc[],4)</f>
        <v>66.923684</v>
      </c>
    </row>
    <row r="3015" spans="1:11" x14ac:dyDescent="0.3">
      <c r="A3015" t="s">
        <v>9189</v>
      </c>
      <c r="B3015" t="s">
        <v>8</v>
      </c>
      <c r="C3015" t="s">
        <v>9</v>
      </c>
      <c r="D3015" t="s">
        <v>8276</v>
      </c>
      <c r="E3015" t="s">
        <v>9190</v>
      </c>
      <c r="F3015" t="s">
        <v>9191</v>
      </c>
      <c r="G3015" s="2" t="str">
        <f t="shared" si="47"/>
        <v>1985</v>
      </c>
      <c r="H3015" t="s">
        <v>13</v>
      </c>
      <c r="I3015" t="str">
        <f>VLOOKUP(RawData!H3015,PadCountry[],2)</f>
        <v>Kazakhstan</v>
      </c>
      <c r="J3015" t="str">
        <f>VLOOKUP(I3015,CountryGeoLoc[],3)</f>
        <v>48.019573</v>
      </c>
      <c r="K3015" t="str">
        <f>VLOOKUP(I3015,CountryGeoLoc[],4)</f>
        <v>66.923684</v>
      </c>
    </row>
    <row r="3016" spans="1:11" x14ac:dyDescent="0.3">
      <c r="A3016" t="s">
        <v>9192</v>
      </c>
      <c r="B3016" t="s">
        <v>8</v>
      </c>
      <c r="C3016" t="s">
        <v>9</v>
      </c>
      <c r="D3016" t="s">
        <v>8762</v>
      </c>
      <c r="E3016" t="s">
        <v>9193</v>
      </c>
      <c r="F3016" t="s">
        <v>9194</v>
      </c>
      <c r="G3016" s="2" t="str">
        <f t="shared" si="47"/>
        <v>1985</v>
      </c>
      <c r="H3016" t="s">
        <v>3442</v>
      </c>
      <c r="I3016" t="str">
        <f>VLOOKUP(RawData!H3016,PadCountry[],2)</f>
        <v>Russia</v>
      </c>
      <c r="J3016" t="str">
        <f>VLOOKUP(I3016,CountryGeoLoc[],3)</f>
        <v>61.52401</v>
      </c>
      <c r="K3016" t="str">
        <f>VLOOKUP(I3016,CountryGeoLoc[],4)</f>
        <v>105.318756</v>
      </c>
    </row>
    <row r="3017" spans="1:11" x14ac:dyDescent="0.3">
      <c r="A3017" t="s">
        <v>9195</v>
      </c>
      <c r="B3017" t="s">
        <v>8</v>
      </c>
      <c r="C3017" t="s">
        <v>9</v>
      </c>
      <c r="D3017" t="s">
        <v>1670</v>
      </c>
      <c r="E3017" t="s">
        <v>9196</v>
      </c>
      <c r="F3017" t="s">
        <v>9197</v>
      </c>
      <c r="G3017" s="2" t="str">
        <f t="shared" si="47"/>
        <v>1985</v>
      </c>
      <c r="H3017" t="s">
        <v>1882</v>
      </c>
      <c r="I3017" t="str">
        <f>VLOOKUP(RawData!H3017,PadCountry[],2)</f>
        <v>Russia</v>
      </c>
      <c r="J3017" t="str">
        <f>VLOOKUP(I3017,CountryGeoLoc[],3)</f>
        <v>61.52401</v>
      </c>
      <c r="K3017" t="str">
        <f>VLOOKUP(I3017,CountryGeoLoc[],4)</f>
        <v>105.318756</v>
      </c>
    </row>
    <row r="3018" spans="1:11" x14ac:dyDescent="0.3">
      <c r="A3018" t="s">
        <v>9198</v>
      </c>
      <c r="B3018" t="s">
        <v>8</v>
      </c>
      <c r="C3018" t="s">
        <v>9</v>
      </c>
      <c r="D3018" t="s">
        <v>4695</v>
      </c>
      <c r="E3018" t="s">
        <v>9199</v>
      </c>
      <c r="F3018" t="s">
        <v>9200</v>
      </c>
      <c r="G3018" s="2" t="str">
        <f t="shared" si="47"/>
        <v>1985</v>
      </c>
      <c r="H3018" t="s">
        <v>7572</v>
      </c>
      <c r="I3018" t="str">
        <f>VLOOKUP(RawData!H3018,PadCountry[],2)</f>
        <v>Russia</v>
      </c>
      <c r="J3018" t="str">
        <f>VLOOKUP(I3018,CountryGeoLoc[],3)</f>
        <v>61.52401</v>
      </c>
      <c r="K3018" t="str">
        <f>VLOOKUP(I3018,CountryGeoLoc[],4)</f>
        <v>105.318756</v>
      </c>
    </row>
    <row r="3019" spans="1:11" x14ac:dyDescent="0.3">
      <c r="A3019" t="s">
        <v>9201</v>
      </c>
      <c r="B3019" t="s">
        <v>8</v>
      </c>
      <c r="C3019" t="s">
        <v>9</v>
      </c>
      <c r="D3019" t="s">
        <v>6270</v>
      </c>
      <c r="E3019" t="s">
        <v>9202</v>
      </c>
      <c r="F3019" t="s">
        <v>9203</v>
      </c>
      <c r="G3019" s="2" t="str">
        <f t="shared" si="47"/>
        <v>1985</v>
      </c>
      <c r="H3019" t="s">
        <v>7213</v>
      </c>
      <c r="I3019" t="str">
        <f>VLOOKUP(RawData!H3019,PadCountry[],2)</f>
        <v>Russia</v>
      </c>
      <c r="J3019" t="str">
        <f>VLOOKUP(I3019,CountryGeoLoc[],3)</f>
        <v>61.52401</v>
      </c>
      <c r="K3019" t="str">
        <f>VLOOKUP(I3019,CountryGeoLoc[],4)</f>
        <v>105.318756</v>
      </c>
    </row>
    <row r="3020" spans="1:11" x14ac:dyDescent="0.3">
      <c r="A3020" t="s">
        <v>9204</v>
      </c>
      <c r="B3020" t="s">
        <v>8</v>
      </c>
      <c r="C3020" t="s">
        <v>8707</v>
      </c>
      <c r="D3020" t="s">
        <v>7629</v>
      </c>
      <c r="E3020" t="s">
        <v>9205</v>
      </c>
      <c r="F3020" t="s">
        <v>9206</v>
      </c>
      <c r="G3020" s="2" t="str">
        <f t="shared" si="47"/>
        <v>1985</v>
      </c>
      <c r="H3020" t="s">
        <v>2629</v>
      </c>
      <c r="I3020" t="str">
        <f>VLOOKUP(RawData!H3020,PadCountry[],2)</f>
        <v>United States</v>
      </c>
      <c r="J3020" t="str">
        <f>VLOOKUP(I3020,CountryGeoLoc[],3)</f>
        <v>37.09024</v>
      </c>
      <c r="K3020" t="str">
        <f>VLOOKUP(I3020,CountryGeoLoc[],4)</f>
        <v>-95.712891</v>
      </c>
    </row>
    <row r="3021" spans="1:11" x14ac:dyDescent="0.3">
      <c r="A3021" t="s">
        <v>9207</v>
      </c>
      <c r="B3021" t="s">
        <v>8</v>
      </c>
      <c r="C3021" t="s">
        <v>9</v>
      </c>
      <c r="D3021" t="s">
        <v>1670</v>
      </c>
      <c r="E3021" t="s">
        <v>9208</v>
      </c>
      <c r="F3021" t="s">
        <v>9209</v>
      </c>
      <c r="G3021" s="2" t="str">
        <f t="shared" si="47"/>
        <v>1985</v>
      </c>
      <c r="H3021" t="s">
        <v>7572</v>
      </c>
      <c r="I3021" t="str">
        <f>VLOOKUP(RawData!H3021,PadCountry[],2)</f>
        <v>Russia</v>
      </c>
      <c r="J3021" t="str">
        <f>VLOOKUP(I3021,CountryGeoLoc[],3)</f>
        <v>61.52401</v>
      </c>
      <c r="K3021" t="str">
        <f>VLOOKUP(I3021,CountryGeoLoc[],4)</f>
        <v>105.318756</v>
      </c>
    </row>
    <row r="3022" spans="1:11" x14ac:dyDescent="0.3">
      <c r="A3022" t="s">
        <v>9210</v>
      </c>
      <c r="B3022" t="s">
        <v>8</v>
      </c>
      <c r="C3022" t="s">
        <v>9</v>
      </c>
      <c r="D3022" t="s">
        <v>2391</v>
      </c>
      <c r="E3022" t="s">
        <v>9211</v>
      </c>
      <c r="F3022" t="s">
        <v>9212</v>
      </c>
      <c r="G3022" s="2" t="str">
        <f t="shared" si="47"/>
        <v>1985</v>
      </c>
      <c r="H3022" t="s">
        <v>2394</v>
      </c>
      <c r="I3022" t="str">
        <f>VLOOKUP(RawData!H3022,PadCountry[],2)</f>
        <v>Russia</v>
      </c>
      <c r="J3022" t="str">
        <f>VLOOKUP(I3022,CountryGeoLoc[],3)</f>
        <v>61.52401</v>
      </c>
      <c r="K3022" t="str">
        <f>VLOOKUP(I3022,CountryGeoLoc[],4)</f>
        <v>105.318756</v>
      </c>
    </row>
    <row r="3023" spans="1:11" x14ac:dyDescent="0.3">
      <c r="A3023" t="s">
        <v>9213</v>
      </c>
      <c r="B3023" t="s">
        <v>8</v>
      </c>
      <c r="C3023" t="s">
        <v>9</v>
      </c>
      <c r="D3023" t="s">
        <v>4695</v>
      </c>
      <c r="E3023" t="s">
        <v>357</v>
      </c>
      <c r="F3023" t="s">
        <v>9214</v>
      </c>
      <c r="G3023" s="2" t="str">
        <f t="shared" si="47"/>
        <v>1985</v>
      </c>
      <c r="H3023" t="s">
        <v>13</v>
      </c>
      <c r="I3023" t="str">
        <f>VLOOKUP(RawData!H3023,PadCountry[],2)</f>
        <v>Kazakhstan</v>
      </c>
      <c r="J3023" t="str">
        <f>VLOOKUP(I3023,CountryGeoLoc[],3)</f>
        <v>48.019573</v>
      </c>
      <c r="K3023" t="str">
        <f>VLOOKUP(I3023,CountryGeoLoc[],4)</f>
        <v>66.923684</v>
      </c>
    </row>
    <row r="3024" spans="1:11" x14ac:dyDescent="0.3">
      <c r="A3024" t="s">
        <v>9215</v>
      </c>
      <c r="B3024" t="s">
        <v>8</v>
      </c>
      <c r="C3024" t="s">
        <v>9</v>
      </c>
      <c r="D3024" t="s">
        <v>4695</v>
      </c>
      <c r="E3024" t="s">
        <v>9216</v>
      </c>
      <c r="F3024" t="s">
        <v>9217</v>
      </c>
      <c r="G3024" s="2" t="str">
        <f t="shared" si="47"/>
        <v>1985</v>
      </c>
      <c r="H3024" t="s">
        <v>1882</v>
      </c>
      <c r="I3024" t="str">
        <f>VLOOKUP(RawData!H3024,PadCountry[],2)</f>
        <v>Russia</v>
      </c>
      <c r="J3024" t="str">
        <f>VLOOKUP(I3024,CountryGeoLoc[],3)</f>
        <v>61.52401</v>
      </c>
      <c r="K3024" t="str">
        <f>VLOOKUP(I3024,CountryGeoLoc[],4)</f>
        <v>105.318756</v>
      </c>
    </row>
    <row r="3025" spans="1:11" x14ac:dyDescent="0.3">
      <c r="A3025" t="s">
        <v>9142</v>
      </c>
      <c r="B3025" t="s">
        <v>18</v>
      </c>
      <c r="C3025" t="s">
        <v>9</v>
      </c>
      <c r="D3025" t="s">
        <v>9143</v>
      </c>
      <c r="E3025" t="s">
        <v>9144</v>
      </c>
      <c r="F3025" t="s">
        <v>9218</v>
      </c>
      <c r="G3025" s="2" t="str">
        <f t="shared" si="47"/>
        <v>1985</v>
      </c>
      <c r="H3025" t="s">
        <v>9146</v>
      </c>
      <c r="I3025" t="str">
        <f>VLOOKUP(RawData!H3025,PadCountry[],2)</f>
        <v>Kazakhstan</v>
      </c>
      <c r="J3025" t="str">
        <f>VLOOKUP(I3025,CountryGeoLoc[],3)</f>
        <v>48.019573</v>
      </c>
      <c r="K3025" t="str">
        <f>VLOOKUP(I3025,CountryGeoLoc[],4)</f>
        <v>66.923684</v>
      </c>
    </row>
    <row r="3026" spans="1:11" x14ac:dyDescent="0.3">
      <c r="A3026" t="s">
        <v>9219</v>
      </c>
      <c r="B3026" t="s">
        <v>8</v>
      </c>
      <c r="C3026" t="s">
        <v>9</v>
      </c>
      <c r="D3026" t="s">
        <v>4695</v>
      </c>
      <c r="E3026" t="s">
        <v>9220</v>
      </c>
      <c r="F3026" t="s">
        <v>9221</v>
      </c>
      <c r="G3026" s="2" t="str">
        <f t="shared" si="47"/>
        <v>1985</v>
      </c>
      <c r="H3026" t="s">
        <v>3442</v>
      </c>
      <c r="I3026" t="str">
        <f>VLOOKUP(RawData!H3026,PadCountry[],2)</f>
        <v>Russia</v>
      </c>
      <c r="J3026" t="str">
        <f>VLOOKUP(I3026,CountryGeoLoc[],3)</f>
        <v>61.52401</v>
      </c>
      <c r="K3026" t="str">
        <f>VLOOKUP(I3026,CountryGeoLoc[],4)</f>
        <v>105.318756</v>
      </c>
    </row>
    <row r="3027" spans="1:11" x14ac:dyDescent="0.3">
      <c r="A3027" t="s">
        <v>9222</v>
      </c>
      <c r="B3027" t="s">
        <v>8</v>
      </c>
      <c r="C3027" t="s">
        <v>117</v>
      </c>
      <c r="D3027" t="s">
        <v>8841</v>
      </c>
      <c r="E3027" t="s">
        <v>9223</v>
      </c>
      <c r="F3027" t="s">
        <v>9224</v>
      </c>
      <c r="G3027" s="2" t="str">
        <f t="shared" si="47"/>
        <v>1985</v>
      </c>
      <c r="H3027" t="s">
        <v>1623</v>
      </c>
      <c r="I3027" t="str">
        <f>VLOOKUP(RawData!H3027,PadCountry[],2)</f>
        <v>United States</v>
      </c>
      <c r="J3027" t="str">
        <f>VLOOKUP(I3027,CountryGeoLoc[],3)</f>
        <v>37.09024</v>
      </c>
      <c r="K3027" t="str">
        <f>VLOOKUP(I3027,CountryGeoLoc[],4)</f>
        <v>-95.712891</v>
      </c>
    </row>
    <row r="3028" spans="1:11" x14ac:dyDescent="0.3">
      <c r="A3028" t="s">
        <v>9225</v>
      </c>
      <c r="B3028" t="s">
        <v>8</v>
      </c>
      <c r="C3028" t="s">
        <v>7321</v>
      </c>
      <c r="D3028" t="s">
        <v>7189</v>
      </c>
      <c r="E3028" t="s">
        <v>9226</v>
      </c>
      <c r="F3028" t="s">
        <v>9227</v>
      </c>
      <c r="G3028" s="2" t="str">
        <f t="shared" si="47"/>
        <v>1985</v>
      </c>
      <c r="H3028" t="s">
        <v>4173</v>
      </c>
      <c r="I3028" t="str">
        <f>VLOOKUP(RawData!H3028,PadCountry[],2)</f>
        <v>French Guiana</v>
      </c>
      <c r="J3028" t="str">
        <f>VLOOKUP(I3028,CountryGeoLoc[],3)</f>
        <v>3.933889</v>
      </c>
      <c r="K3028" t="str">
        <f>VLOOKUP(I3028,CountryGeoLoc[],4)</f>
        <v>-53.125782</v>
      </c>
    </row>
    <row r="3029" spans="1:11" x14ac:dyDescent="0.3">
      <c r="A3029" t="s">
        <v>9228</v>
      </c>
      <c r="B3029" t="s">
        <v>8</v>
      </c>
      <c r="C3029" t="s">
        <v>9</v>
      </c>
      <c r="D3029" t="s">
        <v>4695</v>
      </c>
      <c r="E3029" t="s">
        <v>9229</v>
      </c>
      <c r="F3029" t="s">
        <v>9230</v>
      </c>
      <c r="G3029" s="2" t="str">
        <f t="shared" si="47"/>
        <v>1985</v>
      </c>
      <c r="H3029" t="s">
        <v>7572</v>
      </c>
      <c r="I3029" t="str">
        <f>VLOOKUP(RawData!H3029,PadCountry[],2)</f>
        <v>Russia</v>
      </c>
      <c r="J3029" t="str">
        <f>VLOOKUP(I3029,CountryGeoLoc[],3)</f>
        <v>61.52401</v>
      </c>
      <c r="K3029" t="str">
        <f>VLOOKUP(I3029,CountryGeoLoc[],4)</f>
        <v>105.318756</v>
      </c>
    </row>
    <row r="3030" spans="1:11" x14ac:dyDescent="0.3">
      <c r="A3030" t="s">
        <v>9231</v>
      </c>
      <c r="B3030" t="s">
        <v>8</v>
      </c>
      <c r="C3030" t="s">
        <v>9</v>
      </c>
      <c r="D3030" t="s">
        <v>6270</v>
      </c>
      <c r="E3030" t="s">
        <v>9232</v>
      </c>
      <c r="F3030" t="s">
        <v>9233</v>
      </c>
      <c r="G3030" s="2" t="str">
        <f t="shared" si="47"/>
        <v>1985</v>
      </c>
      <c r="H3030" t="s">
        <v>6273</v>
      </c>
      <c r="I3030" t="str">
        <f>VLOOKUP(RawData!H3030,PadCountry[],2)</f>
        <v>Russia</v>
      </c>
      <c r="J3030" t="str">
        <f>VLOOKUP(I3030,CountryGeoLoc[],3)</f>
        <v>61.52401</v>
      </c>
      <c r="K3030" t="str">
        <f>VLOOKUP(I3030,CountryGeoLoc[],4)</f>
        <v>105.318756</v>
      </c>
    </row>
    <row r="3031" spans="1:11" x14ac:dyDescent="0.3">
      <c r="A3031" t="s">
        <v>9234</v>
      </c>
      <c r="B3031" t="s">
        <v>8</v>
      </c>
      <c r="C3031" t="s">
        <v>9</v>
      </c>
      <c r="D3031" t="s">
        <v>4695</v>
      </c>
      <c r="E3031" t="s">
        <v>9235</v>
      </c>
      <c r="F3031" t="s">
        <v>9236</v>
      </c>
      <c r="G3031" s="2" t="str">
        <f t="shared" si="47"/>
        <v>1985</v>
      </c>
      <c r="H3031" t="s">
        <v>1882</v>
      </c>
      <c r="I3031" t="str">
        <f>VLOOKUP(RawData!H3031,PadCountry[],2)</f>
        <v>Russia</v>
      </c>
      <c r="J3031" t="str">
        <f>VLOOKUP(I3031,CountryGeoLoc[],3)</f>
        <v>61.52401</v>
      </c>
      <c r="K3031" t="str">
        <f>VLOOKUP(I3031,CountryGeoLoc[],4)</f>
        <v>105.318756</v>
      </c>
    </row>
    <row r="3032" spans="1:11" x14ac:dyDescent="0.3">
      <c r="A3032" t="s">
        <v>9237</v>
      </c>
      <c r="B3032" t="s">
        <v>8</v>
      </c>
      <c r="C3032" t="s">
        <v>9</v>
      </c>
      <c r="D3032" t="s">
        <v>4695</v>
      </c>
      <c r="E3032" t="s">
        <v>9238</v>
      </c>
      <c r="F3032" t="s">
        <v>9239</v>
      </c>
      <c r="G3032" s="2" t="str">
        <f t="shared" si="47"/>
        <v>1985</v>
      </c>
      <c r="H3032" t="s">
        <v>987</v>
      </c>
      <c r="I3032" t="str">
        <f>VLOOKUP(RawData!H3032,PadCountry[],2)</f>
        <v>Kazakhstan</v>
      </c>
      <c r="J3032" t="str">
        <f>VLOOKUP(I3032,CountryGeoLoc[],3)</f>
        <v>48.019573</v>
      </c>
      <c r="K3032" t="str">
        <f>VLOOKUP(I3032,CountryGeoLoc[],4)</f>
        <v>66.923684</v>
      </c>
    </row>
    <row r="3033" spans="1:11" x14ac:dyDescent="0.3">
      <c r="A3033" t="s">
        <v>9240</v>
      </c>
      <c r="B3033" t="s">
        <v>8</v>
      </c>
      <c r="C3033" t="s">
        <v>9</v>
      </c>
      <c r="D3033" t="s">
        <v>1670</v>
      </c>
      <c r="E3033" t="s">
        <v>9241</v>
      </c>
      <c r="F3033" t="s">
        <v>9242</v>
      </c>
      <c r="G3033" s="2" t="str">
        <f t="shared" si="47"/>
        <v>1985</v>
      </c>
      <c r="H3033" t="s">
        <v>3442</v>
      </c>
      <c r="I3033" t="str">
        <f>VLOOKUP(RawData!H3033,PadCountry[],2)</f>
        <v>Russia</v>
      </c>
      <c r="J3033" t="str">
        <f>VLOOKUP(I3033,CountryGeoLoc[],3)</f>
        <v>61.52401</v>
      </c>
      <c r="K3033" t="str">
        <f>VLOOKUP(I3033,CountryGeoLoc[],4)</f>
        <v>105.318756</v>
      </c>
    </row>
    <row r="3034" spans="1:11" x14ac:dyDescent="0.3">
      <c r="A3034" t="s">
        <v>9243</v>
      </c>
      <c r="B3034" t="s">
        <v>8</v>
      </c>
      <c r="C3034" t="s">
        <v>9</v>
      </c>
      <c r="D3034" t="s">
        <v>4695</v>
      </c>
      <c r="E3034" t="s">
        <v>357</v>
      </c>
      <c r="F3034" t="s">
        <v>9244</v>
      </c>
      <c r="G3034" s="2" t="str">
        <f t="shared" si="47"/>
        <v>1985</v>
      </c>
      <c r="H3034" t="s">
        <v>13</v>
      </c>
      <c r="I3034" t="str">
        <f>VLOOKUP(RawData!H3034,PadCountry[],2)</f>
        <v>Kazakhstan</v>
      </c>
      <c r="J3034" t="str">
        <f>VLOOKUP(I3034,CountryGeoLoc[],3)</f>
        <v>48.019573</v>
      </c>
      <c r="K3034" t="str">
        <f>VLOOKUP(I3034,CountryGeoLoc[],4)</f>
        <v>66.923684</v>
      </c>
    </row>
    <row r="3035" spans="1:11" x14ac:dyDescent="0.3">
      <c r="A3035" t="s">
        <v>9245</v>
      </c>
      <c r="B3035" t="s">
        <v>8</v>
      </c>
      <c r="C3035" t="s">
        <v>8707</v>
      </c>
      <c r="D3035" t="s">
        <v>7629</v>
      </c>
      <c r="E3035" t="s">
        <v>9246</v>
      </c>
      <c r="F3035" t="s">
        <v>9247</v>
      </c>
      <c r="G3035" s="2" t="str">
        <f t="shared" si="47"/>
        <v>1985</v>
      </c>
      <c r="H3035" t="s">
        <v>2629</v>
      </c>
      <c r="I3035" t="str">
        <f>VLOOKUP(RawData!H3035,PadCountry[],2)</f>
        <v>United States</v>
      </c>
      <c r="J3035" t="str">
        <f>VLOOKUP(I3035,CountryGeoLoc[],3)</f>
        <v>37.09024</v>
      </c>
      <c r="K3035" t="str">
        <f>VLOOKUP(I3035,CountryGeoLoc[],4)</f>
        <v>-95.712891</v>
      </c>
    </row>
    <row r="3036" spans="1:11" x14ac:dyDescent="0.3">
      <c r="A3036" t="s">
        <v>9248</v>
      </c>
      <c r="B3036" t="s">
        <v>8</v>
      </c>
      <c r="C3036" t="s">
        <v>9</v>
      </c>
      <c r="D3036" t="s">
        <v>3313</v>
      </c>
      <c r="E3036" t="s">
        <v>9249</v>
      </c>
      <c r="F3036" t="s">
        <v>9250</v>
      </c>
      <c r="G3036" s="2" t="str">
        <f t="shared" si="47"/>
        <v>1985</v>
      </c>
      <c r="H3036" t="s">
        <v>4676</v>
      </c>
      <c r="I3036" t="str">
        <f>VLOOKUP(RawData!H3036,PadCountry[],2)</f>
        <v>Kazakhstan</v>
      </c>
      <c r="J3036" t="str">
        <f>VLOOKUP(I3036,CountryGeoLoc[],3)</f>
        <v>48.019573</v>
      </c>
      <c r="K3036" t="str">
        <f>VLOOKUP(I3036,CountryGeoLoc[],4)</f>
        <v>66.923684</v>
      </c>
    </row>
    <row r="3037" spans="1:11" x14ac:dyDescent="0.3">
      <c r="A3037" t="s">
        <v>9251</v>
      </c>
      <c r="B3037" t="s">
        <v>8</v>
      </c>
      <c r="C3037" t="s">
        <v>9</v>
      </c>
      <c r="D3037" t="s">
        <v>4695</v>
      </c>
      <c r="E3037" t="s">
        <v>9252</v>
      </c>
      <c r="F3037" t="s">
        <v>9253</v>
      </c>
      <c r="G3037" s="2" t="str">
        <f t="shared" si="47"/>
        <v>1985</v>
      </c>
      <c r="H3037" t="s">
        <v>7572</v>
      </c>
      <c r="I3037" t="str">
        <f>VLOOKUP(RawData!H3037,PadCountry[],2)</f>
        <v>Russia</v>
      </c>
      <c r="J3037" t="str">
        <f>VLOOKUP(I3037,CountryGeoLoc[],3)</f>
        <v>61.52401</v>
      </c>
      <c r="K3037" t="str">
        <f>VLOOKUP(I3037,CountryGeoLoc[],4)</f>
        <v>105.318756</v>
      </c>
    </row>
    <row r="3038" spans="1:11" x14ac:dyDescent="0.3">
      <c r="A3038" t="s">
        <v>9254</v>
      </c>
      <c r="B3038" t="s">
        <v>8</v>
      </c>
      <c r="C3038" t="s">
        <v>117</v>
      </c>
      <c r="D3038" t="s">
        <v>7157</v>
      </c>
      <c r="E3038" t="s">
        <v>9255</v>
      </c>
      <c r="F3038" t="s">
        <v>9256</v>
      </c>
      <c r="G3038" s="2" t="str">
        <f t="shared" si="47"/>
        <v>1985</v>
      </c>
      <c r="H3038" t="s">
        <v>573</v>
      </c>
      <c r="I3038" t="str">
        <f>VLOOKUP(RawData!H3038,PadCountry[],2)</f>
        <v>United States</v>
      </c>
      <c r="J3038" t="str">
        <f>VLOOKUP(I3038,CountryGeoLoc[],3)</f>
        <v>37.09024</v>
      </c>
      <c r="K3038" t="str">
        <f>VLOOKUP(I3038,CountryGeoLoc[],4)</f>
        <v>-95.712891</v>
      </c>
    </row>
    <row r="3039" spans="1:11" x14ac:dyDescent="0.3">
      <c r="A3039" t="s">
        <v>9257</v>
      </c>
      <c r="B3039" t="s">
        <v>8</v>
      </c>
      <c r="C3039" t="s">
        <v>9</v>
      </c>
      <c r="D3039" t="s">
        <v>4695</v>
      </c>
      <c r="E3039" t="s">
        <v>9258</v>
      </c>
      <c r="F3039" t="s">
        <v>9259</v>
      </c>
      <c r="G3039" s="2" t="str">
        <f t="shared" si="47"/>
        <v>1985</v>
      </c>
      <c r="H3039" t="s">
        <v>3442</v>
      </c>
      <c r="I3039" t="str">
        <f>VLOOKUP(RawData!H3039,PadCountry[],2)</f>
        <v>Russia</v>
      </c>
      <c r="J3039" t="str">
        <f>VLOOKUP(I3039,CountryGeoLoc[],3)</f>
        <v>61.52401</v>
      </c>
      <c r="K3039" t="str">
        <f>VLOOKUP(I3039,CountryGeoLoc[],4)</f>
        <v>105.318756</v>
      </c>
    </row>
    <row r="3040" spans="1:11" x14ac:dyDescent="0.3">
      <c r="A3040" t="s">
        <v>9260</v>
      </c>
      <c r="B3040" t="s">
        <v>8</v>
      </c>
      <c r="C3040" t="s">
        <v>9</v>
      </c>
      <c r="D3040" t="s">
        <v>4695</v>
      </c>
      <c r="E3040" t="s">
        <v>9261</v>
      </c>
      <c r="F3040" t="s">
        <v>9262</v>
      </c>
      <c r="G3040" s="2" t="str">
        <f t="shared" si="47"/>
        <v>1985</v>
      </c>
      <c r="H3040" t="s">
        <v>13</v>
      </c>
      <c r="I3040" t="str">
        <f>VLOOKUP(RawData!H3040,PadCountry[],2)</f>
        <v>Kazakhstan</v>
      </c>
      <c r="J3040" t="str">
        <f>VLOOKUP(I3040,CountryGeoLoc[],3)</f>
        <v>48.019573</v>
      </c>
      <c r="K3040" t="str">
        <f>VLOOKUP(I3040,CountryGeoLoc[],4)</f>
        <v>66.923684</v>
      </c>
    </row>
    <row r="3041" spans="1:11" x14ac:dyDescent="0.3">
      <c r="A3041" t="s">
        <v>9263</v>
      </c>
      <c r="B3041" t="s">
        <v>8</v>
      </c>
      <c r="C3041" t="s">
        <v>9</v>
      </c>
      <c r="D3041" t="s">
        <v>6270</v>
      </c>
      <c r="E3041" t="s">
        <v>9264</v>
      </c>
      <c r="F3041" t="s">
        <v>9265</v>
      </c>
      <c r="G3041" s="2" t="str">
        <f t="shared" si="47"/>
        <v>1985</v>
      </c>
      <c r="H3041" t="s">
        <v>7213</v>
      </c>
      <c r="I3041" t="str">
        <f>VLOOKUP(RawData!H3041,PadCountry[],2)</f>
        <v>Russia</v>
      </c>
      <c r="J3041" t="str">
        <f>VLOOKUP(I3041,CountryGeoLoc[],3)</f>
        <v>61.52401</v>
      </c>
      <c r="K3041" t="str">
        <f>VLOOKUP(I3041,CountryGeoLoc[],4)</f>
        <v>105.318756</v>
      </c>
    </row>
    <row r="3042" spans="1:11" x14ac:dyDescent="0.3">
      <c r="A3042" t="s">
        <v>9266</v>
      </c>
      <c r="B3042" t="s">
        <v>8</v>
      </c>
      <c r="C3042" t="s">
        <v>9</v>
      </c>
      <c r="D3042" t="s">
        <v>5012</v>
      </c>
      <c r="E3042" t="s">
        <v>9267</v>
      </c>
      <c r="F3042" t="s">
        <v>9268</v>
      </c>
      <c r="G3042" s="2" t="str">
        <f t="shared" si="47"/>
        <v>1985</v>
      </c>
      <c r="H3042" t="s">
        <v>7249</v>
      </c>
      <c r="I3042" t="str">
        <f>VLOOKUP(RawData!H3042,PadCountry[],2)</f>
        <v>Kazakhstan</v>
      </c>
      <c r="J3042" t="str">
        <f>VLOOKUP(I3042,CountryGeoLoc[],3)</f>
        <v>48.019573</v>
      </c>
      <c r="K3042" t="str">
        <f>VLOOKUP(I3042,CountryGeoLoc[],4)</f>
        <v>66.923684</v>
      </c>
    </row>
    <row r="3043" spans="1:11" x14ac:dyDescent="0.3">
      <c r="A3043" t="s">
        <v>9269</v>
      </c>
      <c r="B3043" t="s">
        <v>8</v>
      </c>
      <c r="C3043" t="s">
        <v>9</v>
      </c>
      <c r="D3043" t="s">
        <v>1670</v>
      </c>
      <c r="E3043" t="s">
        <v>9270</v>
      </c>
      <c r="F3043" t="s">
        <v>9271</v>
      </c>
      <c r="G3043" s="2" t="str">
        <f t="shared" si="47"/>
        <v>1985</v>
      </c>
      <c r="H3043" t="s">
        <v>7572</v>
      </c>
      <c r="I3043" t="str">
        <f>VLOOKUP(RawData!H3043,PadCountry[],2)</f>
        <v>Russia</v>
      </c>
      <c r="J3043" t="str">
        <f>VLOOKUP(I3043,CountryGeoLoc[],3)</f>
        <v>61.52401</v>
      </c>
      <c r="K3043" t="str">
        <f>VLOOKUP(I3043,CountryGeoLoc[],4)</f>
        <v>105.318756</v>
      </c>
    </row>
    <row r="3044" spans="1:11" x14ac:dyDescent="0.3">
      <c r="A3044" t="s">
        <v>9272</v>
      </c>
      <c r="B3044" t="s">
        <v>8</v>
      </c>
      <c r="C3044" t="s">
        <v>9</v>
      </c>
      <c r="D3044" t="s">
        <v>4695</v>
      </c>
      <c r="E3044" t="s">
        <v>9273</v>
      </c>
      <c r="F3044" t="s">
        <v>9274</v>
      </c>
      <c r="G3044" s="2" t="str">
        <f t="shared" si="47"/>
        <v>1985</v>
      </c>
      <c r="H3044" t="s">
        <v>1882</v>
      </c>
      <c r="I3044" t="str">
        <f>VLOOKUP(RawData!H3044,PadCountry[],2)</f>
        <v>Russia</v>
      </c>
      <c r="J3044" t="str">
        <f>VLOOKUP(I3044,CountryGeoLoc[],3)</f>
        <v>61.52401</v>
      </c>
      <c r="K3044" t="str">
        <f>VLOOKUP(I3044,CountryGeoLoc[],4)</f>
        <v>105.318756</v>
      </c>
    </row>
    <row r="3045" spans="1:11" x14ac:dyDescent="0.3">
      <c r="A3045" t="s">
        <v>9275</v>
      </c>
      <c r="B3045" t="s">
        <v>8</v>
      </c>
      <c r="C3045" t="s">
        <v>2118</v>
      </c>
      <c r="D3045" t="s">
        <v>9059</v>
      </c>
      <c r="E3045" t="s">
        <v>9276</v>
      </c>
      <c r="F3045" t="s">
        <v>9277</v>
      </c>
      <c r="G3045" s="2" t="str">
        <f t="shared" si="47"/>
        <v>1985</v>
      </c>
      <c r="H3045" t="s">
        <v>3722</v>
      </c>
      <c r="I3045" t="str">
        <f>VLOOKUP(RawData!H3045,PadCountry[],2)</f>
        <v>Japan</v>
      </c>
      <c r="J3045" t="str">
        <f>VLOOKUP(I3045,CountryGeoLoc[],3)</f>
        <v>36.204824</v>
      </c>
      <c r="K3045" t="str">
        <f>VLOOKUP(I3045,CountryGeoLoc[],4)</f>
        <v>138.252924</v>
      </c>
    </row>
    <row r="3046" spans="1:11" x14ac:dyDescent="0.3">
      <c r="A3046" t="s">
        <v>9278</v>
      </c>
      <c r="B3046" t="s">
        <v>8</v>
      </c>
      <c r="C3046" t="s">
        <v>9</v>
      </c>
      <c r="D3046" t="s">
        <v>1670</v>
      </c>
      <c r="E3046" t="s">
        <v>9279</v>
      </c>
      <c r="F3046" t="s">
        <v>9280</v>
      </c>
      <c r="G3046" s="2" t="str">
        <f t="shared" si="47"/>
        <v>1985</v>
      </c>
      <c r="H3046" t="s">
        <v>1882</v>
      </c>
      <c r="I3046" t="str">
        <f>VLOOKUP(RawData!H3046,PadCountry[],2)</f>
        <v>Russia</v>
      </c>
      <c r="J3046" t="str">
        <f>VLOOKUP(I3046,CountryGeoLoc[],3)</f>
        <v>61.52401</v>
      </c>
      <c r="K3046" t="str">
        <f>VLOOKUP(I3046,CountryGeoLoc[],4)</f>
        <v>105.318756</v>
      </c>
    </row>
    <row r="3047" spans="1:11" x14ac:dyDescent="0.3">
      <c r="A3047" t="s">
        <v>9281</v>
      </c>
      <c r="B3047" t="s">
        <v>8</v>
      </c>
      <c r="C3047" t="s">
        <v>9</v>
      </c>
      <c r="D3047" t="s">
        <v>3313</v>
      </c>
      <c r="E3047" t="s">
        <v>9282</v>
      </c>
      <c r="F3047" t="s">
        <v>9283</v>
      </c>
      <c r="G3047" s="2" t="str">
        <f t="shared" si="47"/>
        <v>1985</v>
      </c>
      <c r="H3047" t="s">
        <v>4676</v>
      </c>
      <c r="I3047" t="str">
        <f>VLOOKUP(RawData!H3047,PadCountry[],2)</f>
        <v>Kazakhstan</v>
      </c>
      <c r="J3047" t="str">
        <f>VLOOKUP(I3047,CountryGeoLoc[],3)</f>
        <v>48.019573</v>
      </c>
      <c r="K3047" t="str">
        <f>VLOOKUP(I3047,CountryGeoLoc[],4)</f>
        <v>66.923684</v>
      </c>
    </row>
    <row r="3048" spans="1:11" x14ac:dyDescent="0.3">
      <c r="A3048" t="s">
        <v>9284</v>
      </c>
      <c r="B3048" t="s">
        <v>8</v>
      </c>
      <c r="C3048" t="s">
        <v>8707</v>
      </c>
      <c r="D3048" t="s">
        <v>7629</v>
      </c>
      <c r="E3048" t="s">
        <v>9285</v>
      </c>
      <c r="F3048" t="s">
        <v>9286</v>
      </c>
      <c r="G3048" s="2" t="str">
        <f t="shared" si="47"/>
        <v>1985</v>
      </c>
      <c r="H3048" t="s">
        <v>2629</v>
      </c>
      <c r="I3048" t="str">
        <f>VLOOKUP(RawData!H3048,PadCountry[],2)</f>
        <v>United States</v>
      </c>
      <c r="J3048" t="str">
        <f>VLOOKUP(I3048,CountryGeoLoc[],3)</f>
        <v>37.09024</v>
      </c>
      <c r="K3048" t="str">
        <f>VLOOKUP(I3048,CountryGeoLoc[],4)</f>
        <v>-95.712891</v>
      </c>
    </row>
    <row r="3049" spans="1:11" x14ac:dyDescent="0.3">
      <c r="A3049" t="s">
        <v>9287</v>
      </c>
      <c r="B3049" t="s">
        <v>18</v>
      </c>
      <c r="C3049" t="s">
        <v>117</v>
      </c>
      <c r="D3049" t="s">
        <v>8468</v>
      </c>
      <c r="E3049" t="s">
        <v>9288</v>
      </c>
      <c r="F3049" t="s">
        <v>9289</v>
      </c>
      <c r="G3049" s="2" t="str">
        <f t="shared" si="47"/>
        <v>1985</v>
      </c>
      <c r="H3049" t="s">
        <v>1213</v>
      </c>
      <c r="I3049" t="str">
        <f>VLOOKUP(RawData!H3049,PadCountry[],2)</f>
        <v>United States</v>
      </c>
      <c r="J3049" t="str">
        <f>VLOOKUP(I3049,CountryGeoLoc[],3)</f>
        <v>37.09024</v>
      </c>
      <c r="K3049" t="str">
        <f>VLOOKUP(I3049,CountryGeoLoc[],4)</f>
        <v>-95.712891</v>
      </c>
    </row>
    <row r="3050" spans="1:11" x14ac:dyDescent="0.3">
      <c r="A3050" t="s">
        <v>9290</v>
      </c>
      <c r="B3050" t="s">
        <v>8</v>
      </c>
      <c r="C3050" t="s">
        <v>9</v>
      </c>
      <c r="D3050" t="s">
        <v>4695</v>
      </c>
      <c r="E3050" t="s">
        <v>9291</v>
      </c>
      <c r="F3050" t="s">
        <v>9292</v>
      </c>
      <c r="G3050" s="2" t="str">
        <f t="shared" si="47"/>
        <v>1985</v>
      </c>
      <c r="H3050" t="s">
        <v>1882</v>
      </c>
      <c r="I3050" t="str">
        <f>VLOOKUP(RawData!H3050,PadCountry[],2)</f>
        <v>Russia</v>
      </c>
      <c r="J3050" t="str">
        <f>VLOOKUP(I3050,CountryGeoLoc[],3)</f>
        <v>61.52401</v>
      </c>
      <c r="K3050" t="str">
        <f>VLOOKUP(I3050,CountryGeoLoc[],4)</f>
        <v>105.318756</v>
      </c>
    </row>
    <row r="3051" spans="1:11" x14ac:dyDescent="0.3">
      <c r="A3051" t="s">
        <v>9293</v>
      </c>
      <c r="B3051" t="s">
        <v>8</v>
      </c>
      <c r="C3051" t="s">
        <v>9</v>
      </c>
      <c r="D3051" t="s">
        <v>4695</v>
      </c>
      <c r="E3051" t="s">
        <v>9294</v>
      </c>
      <c r="F3051" t="s">
        <v>9295</v>
      </c>
      <c r="G3051" s="2" t="str">
        <f t="shared" si="47"/>
        <v>1985</v>
      </c>
      <c r="H3051" t="s">
        <v>987</v>
      </c>
      <c r="I3051" t="str">
        <f>VLOOKUP(RawData!H3051,PadCountry[],2)</f>
        <v>Kazakhstan</v>
      </c>
      <c r="J3051" t="str">
        <f>VLOOKUP(I3051,CountryGeoLoc[],3)</f>
        <v>48.019573</v>
      </c>
      <c r="K3051" t="str">
        <f>VLOOKUP(I3051,CountryGeoLoc[],4)</f>
        <v>66.923684</v>
      </c>
    </row>
    <row r="3052" spans="1:11" x14ac:dyDescent="0.3">
      <c r="A3052" t="s">
        <v>9296</v>
      </c>
      <c r="B3052" t="s">
        <v>8</v>
      </c>
      <c r="C3052" t="s">
        <v>9</v>
      </c>
      <c r="D3052" t="s">
        <v>2391</v>
      </c>
      <c r="E3052" t="s">
        <v>9297</v>
      </c>
      <c r="F3052" t="s">
        <v>9298</v>
      </c>
      <c r="G3052" s="2" t="str">
        <f t="shared" si="47"/>
        <v>1985</v>
      </c>
      <c r="H3052" t="s">
        <v>3399</v>
      </c>
      <c r="I3052" t="str">
        <f>VLOOKUP(RawData!H3052,PadCountry[],2)</f>
        <v>Russia</v>
      </c>
      <c r="J3052" t="str">
        <f>VLOOKUP(I3052,CountryGeoLoc[],3)</f>
        <v>61.52401</v>
      </c>
      <c r="K3052" t="str">
        <f>VLOOKUP(I3052,CountryGeoLoc[],4)</f>
        <v>105.318756</v>
      </c>
    </row>
    <row r="3053" spans="1:11" x14ac:dyDescent="0.3">
      <c r="A3053" t="s">
        <v>9299</v>
      </c>
      <c r="B3053" t="s">
        <v>8</v>
      </c>
      <c r="C3053" t="s">
        <v>9</v>
      </c>
      <c r="D3053" t="s">
        <v>4695</v>
      </c>
      <c r="E3053" t="s">
        <v>9300</v>
      </c>
      <c r="F3053" t="s">
        <v>9301</v>
      </c>
      <c r="G3053" s="2" t="str">
        <f t="shared" si="47"/>
        <v>1985</v>
      </c>
      <c r="H3053" t="s">
        <v>1882</v>
      </c>
      <c r="I3053" t="str">
        <f>VLOOKUP(RawData!H3053,PadCountry[],2)</f>
        <v>Russia</v>
      </c>
      <c r="J3053" t="str">
        <f>VLOOKUP(I3053,CountryGeoLoc[],3)</f>
        <v>61.52401</v>
      </c>
      <c r="K3053" t="str">
        <f>VLOOKUP(I3053,CountryGeoLoc[],4)</f>
        <v>105.318756</v>
      </c>
    </row>
    <row r="3054" spans="1:11" x14ac:dyDescent="0.3">
      <c r="A3054" t="s">
        <v>9302</v>
      </c>
      <c r="B3054" t="s">
        <v>18</v>
      </c>
      <c r="C3054" t="s">
        <v>7321</v>
      </c>
      <c r="D3054" t="s">
        <v>8914</v>
      </c>
      <c r="E3054" t="s">
        <v>9303</v>
      </c>
      <c r="F3054" t="s">
        <v>9304</v>
      </c>
      <c r="G3054" s="2" t="str">
        <f t="shared" si="47"/>
        <v>1985</v>
      </c>
      <c r="H3054" t="s">
        <v>4173</v>
      </c>
      <c r="I3054" t="str">
        <f>VLOOKUP(RawData!H3054,PadCountry[],2)</f>
        <v>French Guiana</v>
      </c>
      <c r="J3054" t="str">
        <f>VLOOKUP(I3054,CountryGeoLoc[],3)</f>
        <v>3.933889</v>
      </c>
      <c r="K3054" t="str">
        <f>VLOOKUP(I3054,CountryGeoLoc[],4)</f>
        <v>-53.125782</v>
      </c>
    </row>
    <row r="3055" spans="1:11" x14ac:dyDescent="0.3">
      <c r="A3055" t="s">
        <v>9305</v>
      </c>
      <c r="B3055" t="s">
        <v>8</v>
      </c>
      <c r="C3055" t="s">
        <v>9</v>
      </c>
      <c r="D3055" t="s">
        <v>8276</v>
      </c>
      <c r="E3055" t="s">
        <v>9306</v>
      </c>
      <c r="F3055" t="s">
        <v>9307</v>
      </c>
      <c r="G3055" s="2" t="str">
        <f t="shared" si="47"/>
        <v>1985</v>
      </c>
      <c r="H3055" t="s">
        <v>13</v>
      </c>
      <c r="I3055" t="str">
        <f>VLOOKUP(RawData!H3055,PadCountry[],2)</f>
        <v>Kazakhstan</v>
      </c>
      <c r="J3055" t="str">
        <f>VLOOKUP(I3055,CountryGeoLoc[],3)</f>
        <v>48.019573</v>
      </c>
      <c r="K3055" t="str">
        <f>VLOOKUP(I3055,CountryGeoLoc[],4)</f>
        <v>66.923684</v>
      </c>
    </row>
    <row r="3056" spans="1:11" x14ac:dyDescent="0.3">
      <c r="A3056" t="s">
        <v>9308</v>
      </c>
      <c r="B3056" t="s">
        <v>8</v>
      </c>
      <c r="C3056" t="s">
        <v>9</v>
      </c>
      <c r="D3056" t="s">
        <v>3313</v>
      </c>
      <c r="E3056" t="s">
        <v>9309</v>
      </c>
      <c r="F3056" t="s">
        <v>9310</v>
      </c>
      <c r="G3056" s="2" t="str">
        <f t="shared" si="47"/>
        <v>1985</v>
      </c>
      <c r="H3056" t="s">
        <v>4676</v>
      </c>
      <c r="I3056" t="str">
        <f>VLOOKUP(RawData!H3056,PadCountry[],2)</f>
        <v>Kazakhstan</v>
      </c>
      <c r="J3056" t="str">
        <f>VLOOKUP(I3056,CountryGeoLoc[],3)</f>
        <v>48.019573</v>
      </c>
      <c r="K3056" t="str">
        <f>VLOOKUP(I3056,CountryGeoLoc[],4)</f>
        <v>66.923684</v>
      </c>
    </row>
    <row r="3057" spans="1:11" x14ac:dyDescent="0.3">
      <c r="A3057" t="s">
        <v>9311</v>
      </c>
      <c r="B3057" t="s">
        <v>8</v>
      </c>
      <c r="C3057" t="s">
        <v>9</v>
      </c>
      <c r="D3057" t="s">
        <v>4695</v>
      </c>
      <c r="E3057" t="s">
        <v>9312</v>
      </c>
      <c r="F3057" t="s">
        <v>9313</v>
      </c>
      <c r="G3057" s="2" t="str">
        <f t="shared" si="47"/>
        <v>1985</v>
      </c>
      <c r="H3057" t="s">
        <v>1882</v>
      </c>
      <c r="I3057" t="str">
        <f>VLOOKUP(RawData!H3057,PadCountry[],2)</f>
        <v>Russia</v>
      </c>
      <c r="J3057" t="str">
        <f>VLOOKUP(I3057,CountryGeoLoc[],3)</f>
        <v>61.52401</v>
      </c>
      <c r="K3057" t="str">
        <f>VLOOKUP(I3057,CountryGeoLoc[],4)</f>
        <v>105.318756</v>
      </c>
    </row>
    <row r="3058" spans="1:11" x14ac:dyDescent="0.3">
      <c r="A3058" t="s">
        <v>9314</v>
      </c>
      <c r="B3058" t="s">
        <v>8</v>
      </c>
      <c r="C3058" t="s">
        <v>9</v>
      </c>
      <c r="D3058" t="s">
        <v>1670</v>
      </c>
      <c r="E3058" t="s">
        <v>9315</v>
      </c>
      <c r="F3058" t="s">
        <v>9316</v>
      </c>
      <c r="G3058" s="2" t="str">
        <f t="shared" si="47"/>
        <v>1985</v>
      </c>
      <c r="H3058" t="s">
        <v>3442</v>
      </c>
      <c r="I3058" t="str">
        <f>VLOOKUP(RawData!H3058,PadCountry[],2)</f>
        <v>Russia</v>
      </c>
      <c r="J3058" t="str">
        <f>VLOOKUP(I3058,CountryGeoLoc[],3)</f>
        <v>61.52401</v>
      </c>
      <c r="K3058" t="str">
        <f>VLOOKUP(I3058,CountryGeoLoc[],4)</f>
        <v>105.318756</v>
      </c>
    </row>
    <row r="3059" spans="1:11" x14ac:dyDescent="0.3">
      <c r="A3059" t="s">
        <v>9317</v>
      </c>
      <c r="B3059" t="s">
        <v>8</v>
      </c>
      <c r="C3059" t="s">
        <v>9</v>
      </c>
      <c r="D3059" t="s">
        <v>4695</v>
      </c>
      <c r="E3059" t="s">
        <v>9318</v>
      </c>
      <c r="F3059" t="s">
        <v>9319</v>
      </c>
      <c r="G3059" s="2" t="str">
        <f t="shared" si="47"/>
        <v>1985</v>
      </c>
      <c r="H3059" t="s">
        <v>7572</v>
      </c>
      <c r="I3059" t="str">
        <f>VLOOKUP(RawData!H3059,PadCountry[],2)</f>
        <v>Russia</v>
      </c>
      <c r="J3059" t="str">
        <f>VLOOKUP(I3059,CountryGeoLoc[],3)</f>
        <v>61.52401</v>
      </c>
      <c r="K3059" t="str">
        <f>VLOOKUP(I3059,CountryGeoLoc[],4)</f>
        <v>105.318756</v>
      </c>
    </row>
    <row r="3060" spans="1:11" x14ac:dyDescent="0.3">
      <c r="A3060" t="s">
        <v>9320</v>
      </c>
      <c r="B3060" t="s">
        <v>8</v>
      </c>
      <c r="C3060" t="s">
        <v>9</v>
      </c>
      <c r="D3060" t="s">
        <v>2305</v>
      </c>
      <c r="E3060" t="s">
        <v>9321</v>
      </c>
      <c r="F3060" t="s">
        <v>9322</v>
      </c>
      <c r="G3060" s="2" t="str">
        <f t="shared" si="47"/>
        <v>1985</v>
      </c>
      <c r="H3060" t="s">
        <v>7249</v>
      </c>
      <c r="I3060" t="str">
        <f>VLOOKUP(RawData!H3060,PadCountry[],2)</f>
        <v>Kazakhstan</v>
      </c>
      <c r="J3060" t="str">
        <f>VLOOKUP(I3060,CountryGeoLoc[],3)</f>
        <v>48.019573</v>
      </c>
      <c r="K3060" t="str">
        <f>VLOOKUP(I3060,CountryGeoLoc[],4)</f>
        <v>66.923684</v>
      </c>
    </row>
    <row r="3061" spans="1:11" x14ac:dyDescent="0.3">
      <c r="A3061" t="s">
        <v>9323</v>
      </c>
      <c r="B3061" t="s">
        <v>8</v>
      </c>
      <c r="C3061" t="s">
        <v>117</v>
      </c>
      <c r="D3061" t="s">
        <v>8841</v>
      </c>
      <c r="E3061" t="s">
        <v>9324</v>
      </c>
      <c r="F3061" t="s">
        <v>9325</v>
      </c>
      <c r="G3061" s="2" t="str">
        <f t="shared" si="47"/>
        <v>1985</v>
      </c>
      <c r="H3061" t="s">
        <v>1623</v>
      </c>
      <c r="I3061" t="str">
        <f>VLOOKUP(RawData!H3061,PadCountry[],2)</f>
        <v>United States</v>
      </c>
      <c r="J3061" t="str">
        <f>VLOOKUP(I3061,CountryGeoLoc[],3)</f>
        <v>37.09024</v>
      </c>
      <c r="K3061" t="str">
        <f>VLOOKUP(I3061,CountryGeoLoc[],4)</f>
        <v>-95.712891</v>
      </c>
    </row>
    <row r="3062" spans="1:11" x14ac:dyDescent="0.3">
      <c r="A3062" t="s">
        <v>9326</v>
      </c>
      <c r="B3062" t="s">
        <v>8</v>
      </c>
      <c r="C3062" t="s">
        <v>9</v>
      </c>
      <c r="D3062" t="s">
        <v>1670</v>
      </c>
      <c r="E3062" t="s">
        <v>9327</v>
      </c>
      <c r="F3062" t="s">
        <v>9328</v>
      </c>
      <c r="G3062" s="2" t="str">
        <f t="shared" si="47"/>
        <v>1985</v>
      </c>
      <c r="H3062" t="s">
        <v>7572</v>
      </c>
      <c r="I3062" t="str">
        <f>VLOOKUP(RawData!H3062,PadCountry[],2)</f>
        <v>Russia</v>
      </c>
      <c r="J3062" t="str">
        <f>VLOOKUP(I3062,CountryGeoLoc[],3)</f>
        <v>61.52401</v>
      </c>
      <c r="K3062" t="str">
        <f>VLOOKUP(I3062,CountryGeoLoc[],4)</f>
        <v>105.318756</v>
      </c>
    </row>
    <row r="3063" spans="1:11" x14ac:dyDescent="0.3">
      <c r="A3063" t="s">
        <v>9329</v>
      </c>
      <c r="B3063" t="s">
        <v>8</v>
      </c>
      <c r="C3063" t="s">
        <v>9</v>
      </c>
      <c r="D3063" t="s">
        <v>2391</v>
      </c>
      <c r="E3063" t="s">
        <v>9330</v>
      </c>
      <c r="F3063" t="s">
        <v>9331</v>
      </c>
      <c r="G3063" s="2" t="str">
        <f t="shared" si="47"/>
        <v>1985</v>
      </c>
      <c r="H3063" t="s">
        <v>4617</v>
      </c>
      <c r="I3063" t="str">
        <f>VLOOKUP(RawData!H3063,PadCountry[],2)</f>
        <v>Russia</v>
      </c>
      <c r="J3063" t="str">
        <f>VLOOKUP(I3063,CountryGeoLoc[],3)</f>
        <v>61.52401</v>
      </c>
      <c r="K3063" t="str">
        <f>VLOOKUP(I3063,CountryGeoLoc[],4)</f>
        <v>105.318756</v>
      </c>
    </row>
    <row r="3064" spans="1:11" x14ac:dyDescent="0.3">
      <c r="A3064" t="s">
        <v>9332</v>
      </c>
      <c r="B3064" t="s">
        <v>8</v>
      </c>
      <c r="C3064" t="s">
        <v>9</v>
      </c>
      <c r="D3064" t="s">
        <v>1243</v>
      </c>
      <c r="E3064" t="s">
        <v>9333</v>
      </c>
      <c r="F3064" t="s">
        <v>9334</v>
      </c>
      <c r="G3064" s="2" t="str">
        <f t="shared" si="47"/>
        <v>1985</v>
      </c>
      <c r="H3064" t="s">
        <v>987</v>
      </c>
      <c r="I3064" t="str">
        <f>VLOOKUP(RawData!H3064,PadCountry[],2)</f>
        <v>Kazakhstan</v>
      </c>
      <c r="J3064" t="str">
        <f>VLOOKUP(I3064,CountryGeoLoc[],3)</f>
        <v>48.019573</v>
      </c>
      <c r="K3064" t="str">
        <f>VLOOKUP(I3064,CountryGeoLoc[],4)</f>
        <v>66.923684</v>
      </c>
    </row>
    <row r="3065" spans="1:11" x14ac:dyDescent="0.3">
      <c r="A3065" t="s">
        <v>9335</v>
      </c>
      <c r="B3065" t="s">
        <v>8</v>
      </c>
      <c r="C3065" t="s">
        <v>9</v>
      </c>
      <c r="D3065" t="s">
        <v>1670</v>
      </c>
      <c r="E3065" t="s">
        <v>9336</v>
      </c>
      <c r="F3065" t="s">
        <v>9337</v>
      </c>
      <c r="G3065" s="2" t="str">
        <f t="shared" si="47"/>
        <v>1985</v>
      </c>
      <c r="H3065" t="s">
        <v>3442</v>
      </c>
      <c r="I3065" t="str">
        <f>VLOOKUP(RawData!H3065,PadCountry[],2)</f>
        <v>Russia</v>
      </c>
      <c r="J3065" t="str">
        <f>VLOOKUP(I3065,CountryGeoLoc[],3)</f>
        <v>61.52401</v>
      </c>
      <c r="K3065" t="str">
        <f>VLOOKUP(I3065,CountryGeoLoc[],4)</f>
        <v>105.318756</v>
      </c>
    </row>
    <row r="3066" spans="1:11" x14ac:dyDescent="0.3">
      <c r="A3066" t="s">
        <v>9338</v>
      </c>
      <c r="B3066" t="s">
        <v>8</v>
      </c>
      <c r="C3066" t="s">
        <v>8707</v>
      </c>
      <c r="D3066" t="s">
        <v>7629</v>
      </c>
      <c r="E3066" t="s">
        <v>9339</v>
      </c>
      <c r="F3066" t="s">
        <v>9340</v>
      </c>
      <c r="G3066" s="2" t="str">
        <f t="shared" si="47"/>
        <v>1985</v>
      </c>
      <c r="H3066" t="s">
        <v>2629</v>
      </c>
      <c r="I3066" t="str">
        <f>VLOOKUP(RawData!H3066,PadCountry[],2)</f>
        <v>United States</v>
      </c>
      <c r="J3066" t="str">
        <f>VLOOKUP(I3066,CountryGeoLoc[],3)</f>
        <v>37.09024</v>
      </c>
      <c r="K3066" t="str">
        <f>VLOOKUP(I3066,CountryGeoLoc[],4)</f>
        <v>-95.712891</v>
      </c>
    </row>
    <row r="3067" spans="1:11" x14ac:dyDescent="0.3">
      <c r="A3067" t="s">
        <v>9341</v>
      </c>
      <c r="B3067" t="s">
        <v>8</v>
      </c>
      <c r="C3067" t="s">
        <v>117</v>
      </c>
      <c r="D3067" t="s">
        <v>8505</v>
      </c>
      <c r="E3067" t="s">
        <v>9342</v>
      </c>
      <c r="F3067" t="s">
        <v>9343</v>
      </c>
      <c r="G3067" s="2" t="str">
        <f t="shared" si="47"/>
        <v>1985</v>
      </c>
      <c r="H3067" t="s">
        <v>303</v>
      </c>
      <c r="I3067" t="str">
        <f>VLOOKUP(RawData!H3067,PadCountry[],2)</f>
        <v>United States</v>
      </c>
      <c r="J3067" t="str">
        <f>VLOOKUP(I3067,CountryGeoLoc[],3)</f>
        <v>37.09024</v>
      </c>
      <c r="K3067" t="str">
        <f>VLOOKUP(I3067,CountryGeoLoc[],4)</f>
        <v>-95.712891</v>
      </c>
    </row>
    <row r="3068" spans="1:11" x14ac:dyDescent="0.3">
      <c r="A3068" t="s">
        <v>9344</v>
      </c>
      <c r="B3068" t="s">
        <v>8</v>
      </c>
      <c r="C3068" t="s">
        <v>9</v>
      </c>
      <c r="D3068" t="s">
        <v>6270</v>
      </c>
      <c r="E3068" t="s">
        <v>9345</v>
      </c>
      <c r="F3068" t="s">
        <v>9346</v>
      </c>
      <c r="G3068" s="2" t="str">
        <f t="shared" si="47"/>
        <v>1985</v>
      </c>
      <c r="H3068" t="s">
        <v>7213</v>
      </c>
      <c r="I3068" t="str">
        <f>VLOOKUP(RawData!H3068,PadCountry[],2)</f>
        <v>Russia</v>
      </c>
      <c r="J3068" t="str">
        <f>VLOOKUP(I3068,CountryGeoLoc[],3)</f>
        <v>61.52401</v>
      </c>
      <c r="K3068" t="str">
        <f>VLOOKUP(I3068,CountryGeoLoc[],4)</f>
        <v>105.318756</v>
      </c>
    </row>
    <row r="3069" spans="1:11" x14ac:dyDescent="0.3">
      <c r="A3069" t="s">
        <v>9347</v>
      </c>
      <c r="B3069" t="s">
        <v>8</v>
      </c>
      <c r="C3069" t="s">
        <v>9</v>
      </c>
      <c r="D3069" t="s">
        <v>4695</v>
      </c>
      <c r="E3069" t="s">
        <v>9348</v>
      </c>
      <c r="F3069" t="s">
        <v>9349</v>
      </c>
      <c r="G3069" s="2" t="str">
        <f t="shared" si="47"/>
        <v>1985</v>
      </c>
      <c r="H3069" t="s">
        <v>987</v>
      </c>
      <c r="I3069" t="str">
        <f>VLOOKUP(RawData!H3069,PadCountry[],2)</f>
        <v>Kazakhstan</v>
      </c>
      <c r="J3069" t="str">
        <f>VLOOKUP(I3069,CountryGeoLoc[],3)</f>
        <v>48.019573</v>
      </c>
      <c r="K3069" t="str">
        <f>VLOOKUP(I3069,CountryGeoLoc[],4)</f>
        <v>66.923684</v>
      </c>
    </row>
    <row r="3070" spans="1:11" x14ac:dyDescent="0.3">
      <c r="A3070" t="s">
        <v>9350</v>
      </c>
      <c r="B3070" t="s">
        <v>8</v>
      </c>
      <c r="C3070" t="s">
        <v>8186</v>
      </c>
      <c r="D3070" t="s">
        <v>5243</v>
      </c>
      <c r="E3070" t="s">
        <v>9351</v>
      </c>
      <c r="F3070" t="s">
        <v>9352</v>
      </c>
      <c r="G3070" s="2" t="str">
        <f t="shared" si="47"/>
        <v>1985</v>
      </c>
      <c r="H3070" t="s">
        <v>4822</v>
      </c>
      <c r="I3070" t="str">
        <f>VLOOKUP(RawData!H3070,PadCountry[],2)</f>
        <v>China</v>
      </c>
      <c r="J3070" t="str">
        <f>VLOOKUP(I3070,CountryGeoLoc[],3)</f>
        <v>35.86166</v>
      </c>
      <c r="K3070" t="str">
        <f>VLOOKUP(I3070,CountryGeoLoc[],4)</f>
        <v>104.195397</v>
      </c>
    </row>
    <row r="3071" spans="1:11" x14ac:dyDescent="0.3">
      <c r="A3071" t="s">
        <v>9142</v>
      </c>
      <c r="B3071" t="s">
        <v>8</v>
      </c>
      <c r="C3071" t="s">
        <v>9</v>
      </c>
      <c r="D3071" t="s">
        <v>9143</v>
      </c>
      <c r="E3071" t="s">
        <v>9144</v>
      </c>
      <c r="F3071" t="s">
        <v>9353</v>
      </c>
      <c r="G3071" s="2" t="str">
        <f t="shared" si="47"/>
        <v>1985</v>
      </c>
      <c r="H3071" t="s">
        <v>9146</v>
      </c>
      <c r="I3071" t="str">
        <f>VLOOKUP(RawData!H3071,PadCountry[],2)</f>
        <v>Kazakhstan</v>
      </c>
      <c r="J3071" t="str">
        <f>VLOOKUP(I3071,CountryGeoLoc[],3)</f>
        <v>48.019573</v>
      </c>
      <c r="K3071" t="str">
        <f>VLOOKUP(I3071,CountryGeoLoc[],4)</f>
        <v>66.923684</v>
      </c>
    </row>
    <row r="3072" spans="1:11" x14ac:dyDescent="0.3">
      <c r="A3072" t="s">
        <v>9354</v>
      </c>
      <c r="B3072" t="s">
        <v>8</v>
      </c>
      <c r="C3072" t="s">
        <v>9</v>
      </c>
      <c r="D3072" t="s">
        <v>1670</v>
      </c>
      <c r="E3072" t="s">
        <v>9355</v>
      </c>
      <c r="F3072" t="s">
        <v>9356</v>
      </c>
      <c r="G3072" s="2" t="str">
        <f t="shared" si="47"/>
        <v>1985</v>
      </c>
      <c r="H3072" t="s">
        <v>3442</v>
      </c>
      <c r="I3072" t="str">
        <f>VLOOKUP(RawData!H3072,PadCountry[],2)</f>
        <v>Russia</v>
      </c>
      <c r="J3072" t="str">
        <f>VLOOKUP(I3072,CountryGeoLoc[],3)</f>
        <v>61.52401</v>
      </c>
      <c r="K3072" t="str">
        <f>VLOOKUP(I3072,CountryGeoLoc[],4)</f>
        <v>105.318756</v>
      </c>
    </row>
    <row r="3073" spans="1:11" x14ac:dyDescent="0.3">
      <c r="A3073" t="s">
        <v>9357</v>
      </c>
      <c r="B3073" t="s">
        <v>8</v>
      </c>
      <c r="C3073" t="s">
        <v>9</v>
      </c>
      <c r="D3073" t="s">
        <v>1670</v>
      </c>
      <c r="E3073" t="s">
        <v>9358</v>
      </c>
      <c r="F3073" t="s">
        <v>9359</v>
      </c>
      <c r="G3073" s="2" t="str">
        <f t="shared" si="47"/>
        <v>1985</v>
      </c>
      <c r="H3073" t="s">
        <v>13</v>
      </c>
      <c r="I3073" t="str">
        <f>VLOOKUP(RawData!H3073,PadCountry[],2)</f>
        <v>Kazakhstan</v>
      </c>
      <c r="J3073" t="str">
        <f>VLOOKUP(I3073,CountryGeoLoc[],3)</f>
        <v>48.019573</v>
      </c>
      <c r="K3073" t="str">
        <f>VLOOKUP(I3073,CountryGeoLoc[],4)</f>
        <v>66.923684</v>
      </c>
    </row>
    <row r="3074" spans="1:11" x14ac:dyDescent="0.3">
      <c r="A3074" t="s">
        <v>9360</v>
      </c>
      <c r="B3074" t="s">
        <v>18</v>
      </c>
      <c r="C3074" t="s">
        <v>9</v>
      </c>
      <c r="D3074" t="s">
        <v>2391</v>
      </c>
      <c r="E3074" t="s">
        <v>9361</v>
      </c>
      <c r="F3074" t="s">
        <v>9362</v>
      </c>
      <c r="G3074" s="2" t="str">
        <f t="shared" si="47"/>
        <v>1985</v>
      </c>
      <c r="H3074" t="s">
        <v>2313</v>
      </c>
      <c r="I3074" t="str">
        <f>VLOOKUP(RawData!H3074,PadCountry[],2)</f>
        <v>Russia</v>
      </c>
      <c r="J3074" t="str">
        <f>VLOOKUP(I3074,CountryGeoLoc[],3)</f>
        <v>61.52401</v>
      </c>
      <c r="K3074" t="str">
        <f>VLOOKUP(I3074,CountryGeoLoc[],4)</f>
        <v>105.318756</v>
      </c>
    </row>
    <row r="3075" spans="1:11" x14ac:dyDescent="0.3">
      <c r="A3075" t="s">
        <v>9363</v>
      </c>
      <c r="B3075" t="s">
        <v>8</v>
      </c>
      <c r="C3075" t="s">
        <v>9</v>
      </c>
      <c r="D3075" t="s">
        <v>6270</v>
      </c>
      <c r="E3075" t="s">
        <v>9364</v>
      </c>
      <c r="F3075" t="s">
        <v>9365</v>
      </c>
      <c r="G3075" s="2" t="str">
        <f t="shared" ref="G3075:G3138" si="48">MID(F3075,7,4)</f>
        <v>1985</v>
      </c>
      <c r="H3075" t="s">
        <v>7213</v>
      </c>
      <c r="I3075" t="str">
        <f>VLOOKUP(RawData!H3075,PadCountry[],2)</f>
        <v>Russia</v>
      </c>
      <c r="J3075" t="str">
        <f>VLOOKUP(I3075,CountryGeoLoc[],3)</f>
        <v>61.52401</v>
      </c>
      <c r="K3075" t="str">
        <f>VLOOKUP(I3075,CountryGeoLoc[],4)</f>
        <v>105.318756</v>
      </c>
    </row>
    <row r="3076" spans="1:11" x14ac:dyDescent="0.3">
      <c r="A3076" t="s">
        <v>9366</v>
      </c>
      <c r="B3076" t="s">
        <v>8</v>
      </c>
      <c r="C3076" t="s">
        <v>9</v>
      </c>
      <c r="D3076" t="s">
        <v>4695</v>
      </c>
      <c r="E3076" t="s">
        <v>9367</v>
      </c>
      <c r="F3076" t="s">
        <v>9368</v>
      </c>
      <c r="G3076" s="2" t="str">
        <f t="shared" si="48"/>
        <v>1985</v>
      </c>
      <c r="H3076" t="s">
        <v>7572</v>
      </c>
      <c r="I3076" t="str">
        <f>VLOOKUP(RawData!H3076,PadCountry[],2)</f>
        <v>Russia</v>
      </c>
      <c r="J3076" t="str">
        <f>VLOOKUP(I3076,CountryGeoLoc[],3)</f>
        <v>61.52401</v>
      </c>
      <c r="K3076" t="str">
        <f>VLOOKUP(I3076,CountryGeoLoc[],4)</f>
        <v>105.318756</v>
      </c>
    </row>
    <row r="3077" spans="1:11" x14ac:dyDescent="0.3">
      <c r="A3077" t="s">
        <v>9369</v>
      </c>
      <c r="B3077" t="s">
        <v>8</v>
      </c>
      <c r="C3077" t="s">
        <v>9</v>
      </c>
      <c r="D3077" t="s">
        <v>2305</v>
      </c>
      <c r="E3077" t="s">
        <v>9370</v>
      </c>
      <c r="F3077" t="s">
        <v>9371</v>
      </c>
      <c r="G3077" s="2" t="str">
        <f t="shared" si="48"/>
        <v>1985</v>
      </c>
      <c r="H3077" t="s">
        <v>6322</v>
      </c>
      <c r="I3077" t="str">
        <f>VLOOKUP(RawData!H3077,PadCountry[],2)</f>
        <v>Kazakhstan</v>
      </c>
      <c r="J3077" t="str">
        <f>VLOOKUP(I3077,CountryGeoLoc[],3)</f>
        <v>48.019573</v>
      </c>
      <c r="K3077" t="str">
        <f>VLOOKUP(I3077,CountryGeoLoc[],4)</f>
        <v>66.923684</v>
      </c>
    </row>
    <row r="3078" spans="1:11" x14ac:dyDescent="0.3">
      <c r="A3078" t="s">
        <v>9372</v>
      </c>
      <c r="B3078" t="s">
        <v>8</v>
      </c>
      <c r="C3078" t="s">
        <v>9</v>
      </c>
      <c r="D3078" t="s">
        <v>1670</v>
      </c>
      <c r="E3078" t="s">
        <v>9373</v>
      </c>
      <c r="F3078" t="s">
        <v>9374</v>
      </c>
      <c r="G3078" s="2" t="str">
        <f t="shared" si="48"/>
        <v>1985</v>
      </c>
      <c r="H3078" t="s">
        <v>3442</v>
      </c>
      <c r="I3078" t="str">
        <f>VLOOKUP(RawData!H3078,PadCountry[],2)</f>
        <v>Russia</v>
      </c>
      <c r="J3078" t="str">
        <f>VLOOKUP(I3078,CountryGeoLoc[],3)</f>
        <v>61.52401</v>
      </c>
      <c r="K3078" t="str">
        <f>VLOOKUP(I3078,CountryGeoLoc[],4)</f>
        <v>105.318756</v>
      </c>
    </row>
    <row r="3079" spans="1:11" x14ac:dyDescent="0.3">
      <c r="A3079" t="s">
        <v>9375</v>
      </c>
      <c r="B3079" t="s">
        <v>8</v>
      </c>
      <c r="C3079" t="s">
        <v>8707</v>
      </c>
      <c r="D3079" t="s">
        <v>7629</v>
      </c>
      <c r="E3079" t="s">
        <v>9376</v>
      </c>
      <c r="F3079" t="s">
        <v>9377</v>
      </c>
      <c r="G3079" s="2" t="str">
        <f t="shared" si="48"/>
        <v>1985</v>
      </c>
      <c r="H3079" t="s">
        <v>2629</v>
      </c>
      <c r="I3079" t="str">
        <f>VLOOKUP(RawData!H3079,PadCountry[],2)</f>
        <v>United States</v>
      </c>
      <c r="J3079" t="str">
        <f>VLOOKUP(I3079,CountryGeoLoc[],3)</f>
        <v>37.09024</v>
      </c>
      <c r="K3079" t="str">
        <f>VLOOKUP(I3079,CountryGeoLoc[],4)</f>
        <v>-95.712891</v>
      </c>
    </row>
    <row r="3080" spans="1:11" x14ac:dyDescent="0.3">
      <c r="A3080" t="s">
        <v>9378</v>
      </c>
      <c r="B3080" t="s">
        <v>8</v>
      </c>
      <c r="C3080" t="s">
        <v>9</v>
      </c>
      <c r="D3080" t="s">
        <v>1670</v>
      </c>
      <c r="E3080" t="s">
        <v>9379</v>
      </c>
      <c r="F3080" t="s">
        <v>9380</v>
      </c>
      <c r="G3080" s="2" t="str">
        <f t="shared" si="48"/>
        <v>1985</v>
      </c>
      <c r="H3080" t="s">
        <v>1882</v>
      </c>
      <c r="I3080" t="str">
        <f>VLOOKUP(RawData!H3080,PadCountry[],2)</f>
        <v>Russia</v>
      </c>
      <c r="J3080" t="str">
        <f>VLOOKUP(I3080,CountryGeoLoc[],3)</f>
        <v>61.52401</v>
      </c>
      <c r="K3080" t="str">
        <f>VLOOKUP(I3080,CountryGeoLoc[],4)</f>
        <v>105.318756</v>
      </c>
    </row>
    <row r="3081" spans="1:11" x14ac:dyDescent="0.3">
      <c r="A3081" t="s">
        <v>9381</v>
      </c>
      <c r="B3081" t="s">
        <v>8</v>
      </c>
      <c r="C3081" t="s">
        <v>9</v>
      </c>
      <c r="D3081" t="s">
        <v>4695</v>
      </c>
      <c r="E3081" t="s">
        <v>9382</v>
      </c>
      <c r="F3081" t="s">
        <v>9383</v>
      </c>
      <c r="G3081" s="2" t="str">
        <f t="shared" si="48"/>
        <v>1985</v>
      </c>
      <c r="H3081" t="s">
        <v>7572</v>
      </c>
      <c r="I3081" t="str">
        <f>VLOOKUP(RawData!H3081,PadCountry[],2)</f>
        <v>Russia</v>
      </c>
      <c r="J3081" t="str">
        <f>VLOOKUP(I3081,CountryGeoLoc[],3)</f>
        <v>61.52401</v>
      </c>
      <c r="K3081" t="str">
        <f>VLOOKUP(I3081,CountryGeoLoc[],4)</f>
        <v>105.318756</v>
      </c>
    </row>
    <row r="3082" spans="1:11" x14ac:dyDescent="0.3">
      <c r="A3082" t="s">
        <v>9384</v>
      </c>
      <c r="B3082" t="s">
        <v>8</v>
      </c>
      <c r="C3082" t="s">
        <v>9</v>
      </c>
      <c r="D3082" t="s">
        <v>5012</v>
      </c>
      <c r="E3082" t="s">
        <v>9385</v>
      </c>
      <c r="F3082" t="s">
        <v>9386</v>
      </c>
      <c r="G3082" s="2" t="str">
        <f t="shared" si="48"/>
        <v>1985</v>
      </c>
      <c r="H3082" t="s">
        <v>7249</v>
      </c>
      <c r="I3082" t="str">
        <f>VLOOKUP(RawData!H3082,PadCountry[],2)</f>
        <v>Kazakhstan</v>
      </c>
      <c r="J3082" t="str">
        <f>VLOOKUP(I3082,CountryGeoLoc[],3)</f>
        <v>48.019573</v>
      </c>
      <c r="K3082" t="str">
        <f>VLOOKUP(I3082,CountryGeoLoc[],4)</f>
        <v>66.923684</v>
      </c>
    </row>
    <row r="3083" spans="1:11" x14ac:dyDescent="0.3">
      <c r="A3083" t="s">
        <v>9387</v>
      </c>
      <c r="B3083" t="s">
        <v>8</v>
      </c>
      <c r="C3083" t="s">
        <v>9</v>
      </c>
      <c r="D3083" t="s">
        <v>6270</v>
      </c>
      <c r="E3083" t="s">
        <v>9388</v>
      </c>
      <c r="F3083" t="s">
        <v>9389</v>
      </c>
      <c r="G3083" s="2" t="str">
        <f t="shared" si="48"/>
        <v>1985</v>
      </c>
      <c r="H3083" t="s">
        <v>6273</v>
      </c>
      <c r="I3083" t="str">
        <f>VLOOKUP(RawData!H3083,PadCountry[],2)</f>
        <v>Russia</v>
      </c>
      <c r="J3083" t="str">
        <f>VLOOKUP(I3083,CountryGeoLoc[],3)</f>
        <v>61.52401</v>
      </c>
      <c r="K3083" t="str">
        <f>VLOOKUP(I3083,CountryGeoLoc[],4)</f>
        <v>105.318756</v>
      </c>
    </row>
    <row r="3084" spans="1:11" x14ac:dyDescent="0.3">
      <c r="A3084" t="s">
        <v>9390</v>
      </c>
      <c r="B3084" t="s">
        <v>8</v>
      </c>
      <c r="C3084" t="s">
        <v>8707</v>
      </c>
      <c r="D3084" t="s">
        <v>7629</v>
      </c>
      <c r="E3084" t="s">
        <v>9391</v>
      </c>
      <c r="F3084" t="s">
        <v>9392</v>
      </c>
      <c r="G3084" s="2" t="str">
        <f t="shared" si="48"/>
        <v>1985</v>
      </c>
      <c r="H3084" t="s">
        <v>2629</v>
      </c>
      <c r="I3084" t="str">
        <f>VLOOKUP(RawData!H3084,PadCountry[],2)</f>
        <v>United States</v>
      </c>
      <c r="J3084" t="str">
        <f>VLOOKUP(I3084,CountryGeoLoc[],3)</f>
        <v>37.09024</v>
      </c>
      <c r="K3084" t="str">
        <f>VLOOKUP(I3084,CountryGeoLoc[],4)</f>
        <v>-95.712891</v>
      </c>
    </row>
    <row r="3085" spans="1:11" x14ac:dyDescent="0.3">
      <c r="A3085" t="s">
        <v>9393</v>
      </c>
      <c r="B3085" t="s">
        <v>8</v>
      </c>
      <c r="C3085" t="s">
        <v>9</v>
      </c>
      <c r="D3085" t="s">
        <v>2391</v>
      </c>
      <c r="E3085" t="s">
        <v>9394</v>
      </c>
      <c r="F3085" t="s">
        <v>9395</v>
      </c>
      <c r="G3085" s="2" t="str">
        <f t="shared" si="48"/>
        <v>1985</v>
      </c>
      <c r="H3085" t="s">
        <v>2313</v>
      </c>
      <c r="I3085" t="str">
        <f>VLOOKUP(RawData!H3085,PadCountry[],2)</f>
        <v>Russia</v>
      </c>
      <c r="J3085" t="str">
        <f>VLOOKUP(I3085,CountryGeoLoc[],3)</f>
        <v>61.52401</v>
      </c>
      <c r="K3085" t="str">
        <f>VLOOKUP(I3085,CountryGeoLoc[],4)</f>
        <v>105.318756</v>
      </c>
    </row>
    <row r="3086" spans="1:11" x14ac:dyDescent="0.3">
      <c r="A3086" t="s">
        <v>9396</v>
      </c>
      <c r="B3086" t="s">
        <v>8</v>
      </c>
      <c r="C3086" t="s">
        <v>9</v>
      </c>
      <c r="D3086" t="s">
        <v>4695</v>
      </c>
      <c r="E3086" t="s">
        <v>9397</v>
      </c>
      <c r="F3086" t="s">
        <v>9398</v>
      </c>
      <c r="G3086" s="2" t="str">
        <f t="shared" si="48"/>
        <v>1985</v>
      </c>
      <c r="H3086" t="s">
        <v>7572</v>
      </c>
      <c r="I3086" t="str">
        <f>VLOOKUP(RawData!H3086,PadCountry[],2)</f>
        <v>Russia</v>
      </c>
      <c r="J3086" t="str">
        <f>VLOOKUP(I3086,CountryGeoLoc[],3)</f>
        <v>61.52401</v>
      </c>
      <c r="K3086" t="str">
        <f>VLOOKUP(I3086,CountryGeoLoc[],4)</f>
        <v>105.318756</v>
      </c>
    </row>
    <row r="3087" spans="1:11" x14ac:dyDescent="0.3">
      <c r="A3087" t="s">
        <v>9399</v>
      </c>
      <c r="B3087" t="s">
        <v>8</v>
      </c>
      <c r="C3087" t="s">
        <v>9</v>
      </c>
      <c r="D3087" t="s">
        <v>4695</v>
      </c>
      <c r="E3087" t="s">
        <v>9400</v>
      </c>
      <c r="F3087" t="s">
        <v>9401</v>
      </c>
      <c r="G3087" s="2" t="str">
        <f t="shared" si="48"/>
        <v>1985</v>
      </c>
      <c r="H3087" t="s">
        <v>7572</v>
      </c>
      <c r="I3087" t="str">
        <f>VLOOKUP(RawData!H3087,PadCountry[],2)</f>
        <v>Russia</v>
      </c>
      <c r="J3087" t="str">
        <f>VLOOKUP(I3087,CountryGeoLoc[],3)</f>
        <v>61.52401</v>
      </c>
      <c r="K3087" t="str">
        <f>VLOOKUP(I3087,CountryGeoLoc[],4)</f>
        <v>105.318756</v>
      </c>
    </row>
    <row r="3088" spans="1:11" x14ac:dyDescent="0.3">
      <c r="A3088" t="s">
        <v>9402</v>
      </c>
      <c r="B3088" t="s">
        <v>8</v>
      </c>
      <c r="C3088" t="s">
        <v>9</v>
      </c>
      <c r="D3088" t="s">
        <v>6270</v>
      </c>
      <c r="E3088" t="s">
        <v>9403</v>
      </c>
      <c r="F3088" t="s">
        <v>9404</v>
      </c>
      <c r="G3088" s="2" t="str">
        <f t="shared" si="48"/>
        <v>1985</v>
      </c>
      <c r="H3088" t="s">
        <v>7213</v>
      </c>
      <c r="I3088" t="str">
        <f>VLOOKUP(RawData!H3088,PadCountry[],2)</f>
        <v>Russia</v>
      </c>
      <c r="J3088" t="str">
        <f>VLOOKUP(I3088,CountryGeoLoc[],3)</f>
        <v>61.52401</v>
      </c>
      <c r="K3088" t="str">
        <f>VLOOKUP(I3088,CountryGeoLoc[],4)</f>
        <v>105.318756</v>
      </c>
    </row>
    <row r="3089" spans="1:11" x14ac:dyDescent="0.3">
      <c r="A3089" t="s">
        <v>9405</v>
      </c>
      <c r="B3089" t="s">
        <v>8</v>
      </c>
      <c r="C3089" t="s">
        <v>117</v>
      </c>
      <c r="D3089" t="s">
        <v>7157</v>
      </c>
      <c r="E3089" t="s">
        <v>9406</v>
      </c>
      <c r="F3089" t="s">
        <v>9407</v>
      </c>
      <c r="G3089" s="2" t="str">
        <f t="shared" si="48"/>
        <v>1985</v>
      </c>
      <c r="H3089" t="s">
        <v>1359</v>
      </c>
      <c r="I3089" t="str">
        <f>VLOOKUP(RawData!H3089,PadCountry[],2)</f>
        <v>United States</v>
      </c>
      <c r="J3089" t="str">
        <f>VLOOKUP(I3089,CountryGeoLoc[],3)</f>
        <v>37.09024</v>
      </c>
      <c r="K3089" t="str">
        <f>VLOOKUP(I3089,CountryGeoLoc[],4)</f>
        <v>-95.712891</v>
      </c>
    </row>
    <row r="3090" spans="1:11" x14ac:dyDescent="0.3">
      <c r="A3090" t="s">
        <v>9408</v>
      </c>
      <c r="B3090" t="s">
        <v>8</v>
      </c>
      <c r="C3090" t="s">
        <v>9</v>
      </c>
      <c r="D3090" t="s">
        <v>4695</v>
      </c>
      <c r="E3090" t="s">
        <v>9409</v>
      </c>
      <c r="F3090" t="s">
        <v>9410</v>
      </c>
      <c r="G3090" s="2" t="str">
        <f t="shared" si="48"/>
        <v>1985</v>
      </c>
      <c r="H3090" t="s">
        <v>3442</v>
      </c>
      <c r="I3090" t="str">
        <f>VLOOKUP(RawData!H3090,PadCountry[],2)</f>
        <v>Russia</v>
      </c>
      <c r="J3090" t="str">
        <f>VLOOKUP(I3090,CountryGeoLoc[],3)</f>
        <v>61.52401</v>
      </c>
      <c r="K3090" t="str">
        <f>VLOOKUP(I3090,CountryGeoLoc[],4)</f>
        <v>105.318756</v>
      </c>
    </row>
    <row r="3091" spans="1:11" x14ac:dyDescent="0.3">
      <c r="A3091" t="s">
        <v>9411</v>
      </c>
      <c r="B3091" t="s">
        <v>8</v>
      </c>
      <c r="C3091" t="s">
        <v>9</v>
      </c>
      <c r="D3091" t="s">
        <v>2391</v>
      </c>
      <c r="E3091" t="s">
        <v>9412</v>
      </c>
      <c r="F3091" t="s">
        <v>9413</v>
      </c>
      <c r="G3091" s="2" t="str">
        <f t="shared" si="48"/>
        <v>1985</v>
      </c>
      <c r="H3091" t="s">
        <v>3399</v>
      </c>
      <c r="I3091" t="str">
        <f>VLOOKUP(RawData!H3091,PadCountry[],2)</f>
        <v>Russia</v>
      </c>
      <c r="J3091" t="str">
        <f>VLOOKUP(I3091,CountryGeoLoc[],3)</f>
        <v>61.52401</v>
      </c>
      <c r="K3091" t="str">
        <f>VLOOKUP(I3091,CountryGeoLoc[],4)</f>
        <v>105.318756</v>
      </c>
    </row>
    <row r="3092" spans="1:11" x14ac:dyDescent="0.3">
      <c r="A3092" t="s">
        <v>9414</v>
      </c>
      <c r="B3092" t="s">
        <v>8</v>
      </c>
      <c r="C3092" t="s">
        <v>9</v>
      </c>
      <c r="D3092" t="s">
        <v>1670</v>
      </c>
      <c r="E3092" t="s">
        <v>9415</v>
      </c>
      <c r="F3092" t="s">
        <v>9416</v>
      </c>
      <c r="G3092" s="2" t="str">
        <f t="shared" si="48"/>
        <v>1985</v>
      </c>
      <c r="H3092" t="s">
        <v>3442</v>
      </c>
      <c r="I3092" t="str">
        <f>VLOOKUP(RawData!H3092,PadCountry[],2)</f>
        <v>Russia</v>
      </c>
      <c r="J3092" t="str">
        <f>VLOOKUP(I3092,CountryGeoLoc[],3)</f>
        <v>61.52401</v>
      </c>
      <c r="K3092" t="str">
        <f>VLOOKUP(I3092,CountryGeoLoc[],4)</f>
        <v>105.318756</v>
      </c>
    </row>
    <row r="3093" spans="1:11" x14ac:dyDescent="0.3">
      <c r="A3093" t="s">
        <v>9417</v>
      </c>
      <c r="B3093" t="s">
        <v>8</v>
      </c>
      <c r="C3093" t="s">
        <v>9</v>
      </c>
      <c r="D3093" t="s">
        <v>2305</v>
      </c>
      <c r="E3093" t="s">
        <v>9418</v>
      </c>
      <c r="F3093" t="s">
        <v>9419</v>
      </c>
      <c r="G3093" s="2" t="str">
        <f t="shared" si="48"/>
        <v>1985</v>
      </c>
      <c r="H3093" t="s">
        <v>7249</v>
      </c>
      <c r="I3093" t="str">
        <f>VLOOKUP(RawData!H3093,PadCountry[],2)</f>
        <v>Kazakhstan</v>
      </c>
      <c r="J3093" t="str">
        <f>VLOOKUP(I3093,CountryGeoLoc[],3)</f>
        <v>48.019573</v>
      </c>
      <c r="K3093" t="str">
        <f>VLOOKUP(I3093,CountryGeoLoc[],4)</f>
        <v>66.923684</v>
      </c>
    </row>
    <row r="3094" spans="1:11" x14ac:dyDescent="0.3">
      <c r="A3094" t="s">
        <v>9420</v>
      </c>
      <c r="B3094" t="s">
        <v>8</v>
      </c>
      <c r="C3094" t="s">
        <v>9</v>
      </c>
      <c r="D3094" t="s">
        <v>6270</v>
      </c>
      <c r="E3094" t="s">
        <v>9421</v>
      </c>
      <c r="F3094" t="s">
        <v>9422</v>
      </c>
      <c r="G3094" s="2" t="str">
        <f t="shared" si="48"/>
        <v>1985</v>
      </c>
      <c r="H3094" t="s">
        <v>7213</v>
      </c>
      <c r="I3094" t="str">
        <f>VLOOKUP(RawData!H3094,PadCountry[],2)</f>
        <v>Russia</v>
      </c>
      <c r="J3094" t="str">
        <f>VLOOKUP(I3094,CountryGeoLoc[],3)</f>
        <v>61.52401</v>
      </c>
      <c r="K3094" t="str">
        <f>VLOOKUP(I3094,CountryGeoLoc[],4)</f>
        <v>105.318756</v>
      </c>
    </row>
    <row r="3095" spans="1:11" x14ac:dyDescent="0.3">
      <c r="A3095" t="s">
        <v>9423</v>
      </c>
      <c r="B3095" t="s">
        <v>8</v>
      </c>
      <c r="C3095" t="s">
        <v>9</v>
      </c>
      <c r="D3095" t="s">
        <v>4695</v>
      </c>
      <c r="E3095" t="s">
        <v>9424</v>
      </c>
      <c r="F3095" t="s">
        <v>9425</v>
      </c>
      <c r="G3095" s="2" t="str">
        <f t="shared" si="48"/>
        <v>1985</v>
      </c>
      <c r="H3095" t="s">
        <v>1882</v>
      </c>
      <c r="I3095" t="str">
        <f>VLOOKUP(RawData!H3095,PadCountry[],2)</f>
        <v>Russia</v>
      </c>
      <c r="J3095" t="str">
        <f>VLOOKUP(I3095,CountryGeoLoc[],3)</f>
        <v>61.52401</v>
      </c>
      <c r="K3095" t="str">
        <f>VLOOKUP(I3095,CountryGeoLoc[],4)</f>
        <v>105.318756</v>
      </c>
    </row>
    <row r="3096" spans="1:11" x14ac:dyDescent="0.3">
      <c r="A3096" t="s">
        <v>9426</v>
      </c>
      <c r="B3096" t="s">
        <v>8</v>
      </c>
      <c r="C3096" t="s">
        <v>9</v>
      </c>
      <c r="D3096" t="s">
        <v>9143</v>
      </c>
      <c r="E3096" t="s">
        <v>9427</v>
      </c>
      <c r="F3096" t="s">
        <v>9428</v>
      </c>
      <c r="G3096" s="2" t="str">
        <f t="shared" si="48"/>
        <v>1985</v>
      </c>
      <c r="H3096" t="s">
        <v>9146</v>
      </c>
      <c r="I3096" t="str">
        <f>VLOOKUP(RawData!H3096,PadCountry[],2)</f>
        <v>Kazakhstan</v>
      </c>
      <c r="J3096" t="str">
        <f>VLOOKUP(I3096,CountryGeoLoc[],3)</f>
        <v>48.019573</v>
      </c>
      <c r="K3096" t="str">
        <f>VLOOKUP(I3096,CountryGeoLoc[],4)</f>
        <v>66.923684</v>
      </c>
    </row>
    <row r="3097" spans="1:11" x14ac:dyDescent="0.3">
      <c r="A3097" t="s">
        <v>9429</v>
      </c>
      <c r="B3097" t="s">
        <v>8</v>
      </c>
      <c r="C3097" t="s">
        <v>9</v>
      </c>
      <c r="D3097" t="s">
        <v>4695</v>
      </c>
      <c r="E3097" t="s">
        <v>9430</v>
      </c>
      <c r="F3097" t="s">
        <v>9431</v>
      </c>
      <c r="G3097" s="2" t="str">
        <f t="shared" si="48"/>
        <v>1986</v>
      </c>
      <c r="H3097" t="s">
        <v>3442</v>
      </c>
      <c r="I3097" t="str">
        <f>VLOOKUP(RawData!H3097,PadCountry[],2)</f>
        <v>Russia</v>
      </c>
      <c r="J3097" t="str">
        <f>VLOOKUP(I3097,CountryGeoLoc[],3)</f>
        <v>61.52401</v>
      </c>
      <c r="K3097" t="str">
        <f>VLOOKUP(I3097,CountryGeoLoc[],4)</f>
        <v>105.318756</v>
      </c>
    </row>
    <row r="3098" spans="1:11" x14ac:dyDescent="0.3">
      <c r="A3098" t="s">
        <v>9432</v>
      </c>
      <c r="B3098" t="s">
        <v>8</v>
      </c>
      <c r="C3098" t="s">
        <v>9</v>
      </c>
      <c r="D3098" t="s">
        <v>2391</v>
      </c>
      <c r="E3098" t="s">
        <v>9433</v>
      </c>
      <c r="F3098" t="s">
        <v>9434</v>
      </c>
      <c r="G3098" s="2" t="str">
        <f t="shared" si="48"/>
        <v>1986</v>
      </c>
      <c r="H3098" t="s">
        <v>2394</v>
      </c>
      <c r="I3098" t="str">
        <f>VLOOKUP(RawData!H3098,PadCountry[],2)</f>
        <v>Russia</v>
      </c>
      <c r="J3098" t="str">
        <f>VLOOKUP(I3098,CountryGeoLoc[],3)</f>
        <v>61.52401</v>
      </c>
      <c r="K3098" t="str">
        <f>VLOOKUP(I3098,CountryGeoLoc[],4)</f>
        <v>105.318756</v>
      </c>
    </row>
    <row r="3099" spans="1:11" x14ac:dyDescent="0.3">
      <c r="A3099" t="s">
        <v>9435</v>
      </c>
      <c r="B3099" t="s">
        <v>8</v>
      </c>
      <c r="C3099" t="s">
        <v>8707</v>
      </c>
      <c r="D3099" t="s">
        <v>7629</v>
      </c>
      <c r="E3099" t="s">
        <v>9436</v>
      </c>
      <c r="F3099" t="s">
        <v>9437</v>
      </c>
      <c r="G3099" s="2" t="str">
        <f t="shared" si="48"/>
        <v>1986</v>
      </c>
      <c r="H3099" t="s">
        <v>2629</v>
      </c>
      <c r="I3099" t="str">
        <f>VLOOKUP(RawData!H3099,PadCountry[],2)</f>
        <v>United States</v>
      </c>
      <c r="J3099" t="str">
        <f>VLOOKUP(I3099,CountryGeoLoc[],3)</f>
        <v>37.09024</v>
      </c>
      <c r="K3099" t="str">
        <f>VLOOKUP(I3099,CountryGeoLoc[],4)</f>
        <v>-95.712891</v>
      </c>
    </row>
    <row r="3100" spans="1:11" x14ac:dyDescent="0.3">
      <c r="A3100" t="s">
        <v>9438</v>
      </c>
      <c r="B3100" t="s">
        <v>8</v>
      </c>
      <c r="C3100" t="s">
        <v>9</v>
      </c>
      <c r="D3100" t="s">
        <v>4695</v>
      </c>
      <c r="E3100" t="s">
        <v>9439</v>
      </c>
      <c r="F3100" t="s">
        <v>9440</v>
      </c>
      <c r="G3100" s="2" t="str">
        <f t="shared" si="48"/>
        <v>1986</v>
      </c>
      <c r="H3100" t="s">
        <v>1882</v>
      </c>
      <c r="I3100" t="str">
        <f>VLOOKUP(RawData!H3100,PadCountry[],2)</f>
        <v>Russia</v>
      </c>
      <c r="J3100" t="str">
        <f>VLOOKUP(I3100,CountryGeoLoc[],3)</f>
        <v>61.52401</v>
      </c>
      <c r="K3100" t="str">
        <f>VLOOKUP(I3100,CountryGeoLoc[],4)</f>
        <v>105.318756</v>
      </c>
    </row>
    <row r="3101" spans="1:11" x14ac:dyDescent="0.3">
      <c r="A3101" t="s">
        <v>9441</v>
      </c>
      <c r="B3101" t="s">
        <v>8</v>
      </c>
      <c r="C3101" t="s">
        <v>9</v>
      </c>
      <c r="D3101" t="s">
        <v>2391</v>
      </c>
      <c r="E3101" t="s">
        <v>9442</v>
      </c>
      <c r="F3101" t="s">
        <v>9443</v>
      </c>
      <c r="G3101" s="2" t="str">
        <f t="shared" si="48"/>
        <v>1986</v>
      </c>
      <c r="H3101" t="s">
        <v>3399</v>
      </c>
      <c r="I3101" t="str">
        <f>VLOOKUP(RawData!H3101,PadCountry[],2)</f>
        <v>Russia</v>
      </c>
      <c r="J3101" t="str">
        <f>VLOOKUP(I3101,CountryGeoLoc[],3)</f>
        <v>61.52401</v>
      </c>
      <c r="K3101" t="str">
        <f>VLOOKUP(I3101,CountryGeoLoc[],4)</f>
        <v>105.318756</v>
      </c>
    </row>
    <row r="3102" spans="1:11" x14ac:dyDescent="0.3">
      <c r="A3102" t="s">
        <v>9444</v>
      </c>
      <c r="B3102" t="s">
        <v>8</v>
      </c>
      <c r="C3102" t="s">
        <v>9</v>
      </c>
      <c r="D3102" t="s">
        <v>6270</v>
      </c>
      <c r="E3102" t="s">
        <v>9445</v>
      </c>
      <c r="F3102" t="s">
        <v>9446</v>
      </c>
      <c r="G3102" s="2" t="str">
        <f t="shared" si="48"/>
        <v>1986</v>
      </c>
      <c r="H3102" t="s">
        <v>7213</v>
      </c>
      <c r="I3102" t="str">
        <f>VLOOKUP(RawData!H3102,PadCountry[],2)</f>
        <v>Russia</v>
      </c>
      <c r="J3102" t="str">
        <f>VLOOKUP(I3102,CountryGeoLoc[],3)</f>
        <v>61.52401</v>
      </c>
      <c r="K3102" t="str">
        <f>VLOOKUP(I3102,CountryGeoLoc[],4)</f>
        <v>105.318756</v>
      </c>
    </row>
    <row r="3103" spans="1:11" x14ac:dyDescent="0.3">
      <c r="A3103" t="s">
        <v>9447</v>
      </c>
      <c r="B3103" t="s">
        <v>8</v>
      </c>
      <c r="C3103" t="s">
        <v>9</v>
      </c>
      <c r="D3103" t="s">
        <v>5012</v>
      </c>
      <c r="E3103" t="s">
        <v>9448</v>
      </c>
      <c r="F3103" t="s">
        <v>9449</v>
      </c>
      <c r="G3103" s="2" t="str">
        <f t="shared" si="48"/>
        <v>1986</v>
      </c>
      <c r="H3103" t="s">
        <v>6322</v>
      </c>
      <c r="I3103" t="str">
        <f>VLOOKUP(RawData!H3103,PadCountry[],2)</f>
        <v>Kazakhstan</v>
      </c>
      <c r="J3103" t="str">
        <f>VLOOKUP(I3103,CountryGeoLoc[],3)</f>
        <v>48.019573</v>
      </c>
      <c r="K3103" t="str">
        <f>VLOOKUP(I3103,CountryGeoLoc[],4)</f>
        <v>66.923684</v>
      </c>
    </row>
    <row r="3104" spans="1:11" x14ac:dyDescent="0.3">
      <c r="A3104" t="s">
        <v>9450</v>
      </c>
      <c r="B3104" t="s">
        <v>8</v>
      </c>
      <c r="C3104" t="s">
        <v>9</v>
      </c>
      <c r="D3104" t="s">
        <v>2391</v>
      </c>
      <c r="E3104" t="s">
        <v>9451</v>
      </c>
      <c r="F3104" t="s">
        <v>9452</v>
      </c>
      <c r="G3104" s="2" t="str">
        <f t="shared" si="48"/>
        <v>1986</v>
      </c>
      <c r="H3104" t="s">
        <v>3399</v>
      </c>
      <c r="I3104" t="str">
        <f>VLOOKUP(RawData!H3104,PadCountry[],2)</f>
        <v>Russia</v>
      </c>
      <c r="J3104" t="str">
        <f>VLOOKUP(I3104,CountryGeoLoc[],3)</f>
        <v>61.52401</v>
      </c>
      <c r="K3104" t="str">
        <f>VLOOKUP(I3104,CountryGeoLoc[],4)</f>
        <v>105.318756</v>
      </c>
    </row>
    <row r="3105" spans="1:11" x14ac:dyDescent="0.3">
      <c r="A3105" t="s">
        <v>9453</v>
      </c>
      <c r="B3105" t="s">
        <v>8</v>
      </c>
      <c r="C3105" t="s">
        <v>9</v>
      </c>
      <c r="D3105" t="s">
        <v>4695</v>
      </c>
      <c r="E3105" t="s">
        <v>9454</v>
      </c>
      <c r="F3105" t="s">
        <v>9455</v>
      </c>
      <c r="G3105" s="2" t="str">
        <f t="shared" si="48"/>
        <v>1986</v>
      </c>
      <c r="H3105" t="s">
        <v>13</v>
      </c>
      <c r="I3105" t="str">
        <f>VLOOKUP(RawData!H3105,PadCountry[],2)</f>
        <v>Kazakhstan</v>
      </c>
      <c r="J3105" t="str">
        <f>VLOOKUP(I3105,CountryGeoLoc[],3)</f>
        <v>48.019573</v>
      </c>
      <c r="K3105" t="str">
        <f>VLOOKUP(I3105,CountryGeoLoc[],4)</f>
        <v>66.923684</v>
      </c>
    </row>
    <row r="3106" spans="1:11" x14ac:dyDescent="0.3">
      <c r="A3106" t="s">
        <v>9456</v>
      </c>
      <c r="B3106" t="s">
        <v>18</v>
      </c>
      <c r="C3106" t="s">
        <v>8707</v>
      </c>
      <c r="D3106" t="s">
        <v>7629</v>
      </c>
      <c r="E3106" t="s">
        <v>9457</v>
      </c>
      <c r="F3106" t="s">
        <v>9458</v>
      </c>
      <c r="G3106" s="2" t="str">
        <f t="shared" si="48"/>
        <v>1986</v>
      </c>
      <c r="H3106" t="s">
        <v>3233</v>
      </c>
      <c r="I3106" t="str">
        <f>VLOOKUP(RawData!H3106,PadCountry[],2)</f>
        <v>United States</v>
      </c>
      <c r="J3106" t="str">
        <f>VLOOKUP(I3106,CountryGeoLoc[],3)</f>
        <v>37.09024</v>
      </c>
      <c r="K3106" t="str">
        <f>VLOOKUP(I3106,CountryGeoLoc[],4)</f>
        <v>-95.712891</v>
      </c>
    </row>
    <row r="3107" spans="1:11" x14ac:dyDescent="0.3">
      <c r="A3107" t="s">
        <v>9459</v>
      </c>
      <c r="B3107" t="s">
        <v>8</v>
      </c>
      <c r="C3107" t="s">
        <v>8186</v>
      </c>
      <c r="D3107" t="s">
        <v>8695</v>
      </c>
      <c r="E3107" t="s">
        <v>9460</v>
      </c>
      <c r="F3107" t="s">
        <v>9461</v>
      </c>
      <c r="G3107" s="2" t="str">
        <f t="shared" si="48"/>
        <v>1986</v>
      </c>
      <c r="H3107" t="s">
        <v>8698</v>
      </c>
      <c r="I3107" t="str">
        <f>VLOOKUP(RawData!H3107,PadCountry[],2)</f>
        <v>China</v>
      </c>
      <c r="J3107" t="str">
        <f>VLOOKUP(I3107,CountryGeoLoc[],3)</f>
        <v>35.86166</v>
      </c>
      <c r="K3107" t="str">
        <f>VLOOKUP(I3107,CountryGeoLoc[],4)</f>
        <v>104.195397</v>
      </c>
    </row>
    <row r="3108" spans="1:11" x14ac:dyDescent="0.3">
      <c r="A3108" t="s">
        <v>9462</v>
      </c>
      <c r="B3108" t="s">
        <v>8</v>
      </c>
      <c r="C3108" t="s">
        <v>9</v>
      </c>
      <c r="D3108" t="s">
        <v>1670</v>
      </c>
      <c r="E3108" t="s">
        <v>9463</v>
      </c>
      <c r="F3108" t="s">
        <v>9464</v>
      </c>
      <c r="G3108" s="2" t="str">
        <f t="shared" si="48"/>
        <v>1986</v>
      </c>
      <c r="H3108" t="s">
        <v>7572</v>
      </c>
      <c r="I3108" t="str">
        <f>VLOOKUP(RawData!H3108,PadCountry[],2)</f>
        <v>Russia</v>
      </c>
      <c r="J3108" t="str">
        <f>VLOOKUP(I3108,CountryGeoLoc[],3)</f>
        <v>61.52401</v>
      </c>
      <c r="K3108" t="str">
        <f>VLOOKUP(I3108,CountryGeoLoc[],4)</f>
        <v>105.318756</v>
      </c>
    </row>
    <row r="3109" spans="1:11" x14ac:dyDescent="0.3">
      <c r="A3109" t="s">
        <v>9465</v>
      </c>
      <c r="B3109" t="s">
        <v>8</v>
      </c>
      <c r="C3109" t="s">
        <v>9</v>
      </c>
      <c r="D3109" t="s">
        <v>4695</v>
      </c>
      <c r="E3109" t="s">
        <v>9466</v>
      </c>
      <c r="F3109" t="s">
        <v>9467</v>
      </c>
      <c r="G3109" s="2" t="str">
        <f t="shared" si="48"/>
        <v>1986</v>
      </c>
      <c r="H3109" t="s">
        <v>1882</v>
      </c>
      <c r="I3109" t="str">
        <f>VLOOKUP(RawData!H3109,PadCountry[],2)</f>
        <v>Russia</v>
      </c>
      <c r="J3109" t="str">
        <f>VLOOKUP(I3109,CountryGeoLoc[],3)</f>
        <v>61.52401</v>
      </c>
      <c r="K3109" t="str">
        <f>VLOOKUP(I3109,CountryGeoLoc[],4)</f>
        <v>105.318756</v>
      </c>
    </row>
    <row r="3110" spans="1:11" x14ac:dyDescent="0.3">
      <c r="A3110" t="s">
        <v>9468</v>
      </c>
      <c r="B3110" t="s">
        <v>8</v>
      </c>
      <c r="C3110" t="s">
        <v>9</v>
      </c>
      <c r="D3110" t="s">
        <v>4695</v>
      </c>
      <c r="E3110" t="s">
        <v>9469</v>
      </c>
      <c r="F3110" t="s">
        <v>9470</v>
      </c>
      <c r="G3110" s="2" t="str">
        <f t="shared" si="48"/>
        <v>1986</v>
      </c>
      <c r="H3110" t="s">
        <v>13</v>
      </c>
      <c r="I3110" t="str">
        <f>VLOOKUP(RawData!H3110,PadCountry[],2)</f>
        <v>Kazakhstan</v>
      </c>
      <c r="J3110" t="str">
        <f>VLOOKUP(I3110,CountryGeoLoc[],3)</f>
        <v>48.019573</v>
      </c>
      <c r="K3110" t="str">
        <f>VLOOKUP(I3110,CountryGeoLoc[],4)</f>
        <v>66.923684</v>
      </c>
    </row>
    <row r="3111" spans="1:11" x14ac:dyDescent="0.3">
      <c r="A3111" t="s">
        <v>9471</v>
      </c>
      <c r="B3111" t="s">
        <v>8</v>
      </c>
      <c r="C3111" t="s">
        <v>117</v>
      </c>
      <c r="D3111" t="s">
        <v>8313</v>
      </c>
      <c r="E3111" t="s">
        <v>9472</v>
      </c>
      <c r="F3111" t="s">
        <v>9473</v>
      </c>
      <c r="G3111" s="2" t="str">
        <f t="shared" si="48"/>
        <v>1986</v>
      </c>
      <c r="H3111" t="s">
        <v>433</v>
      </c>
      <c r="I3111" t="str">
        <f>VLOOKUP(RawData!H3111,PadCountry[],2)</f>
        <v>United States</v>
      </c>
      <c r="J3111" t="str">
        <f>VLOOKUP(I3111,CountryGeoLoc[],3)</f>
        <v>37.09024</v>
      </c>
      <c r="K3111" t="str">
        <f>VLOOKUP(I3111,CountryGeoLoc[],4)</f>
        <v>-95.712891</v>
      </c>
    </row>
    <row r="3112" spans="1:11" x14ac:dyDescent="0.3">
      <c r="A3112" t="s">
        <v>9474</v>
      </c>
      <c r="B3112" t="s">
        <v>8</v>
      </c>
      <c r="C3112" t="s">
        <v>9</v>
      </c>
      <c r="D3112" t="s">
        <v>6270</v>
      </c>
      <c r="E3112" t="s">
        <v>9475</v>
      </c>
      <c r="F3112" t="s">
        <v>9476</v>
      </c>
      <c r="G3112" s="2" t="str">
        <f t="shared" si="48"/>
        <v>1986</v>
      </c>
      <c r="H3112" t="s">
        <v>6273</v>
      </c>
      <c r="I3112" t="str">
        <f>VLOOKUP(RawData!H3112,PadCountry[],2)</f>
        <v>Russia</v>
      </c>
      <c r="J3112" t="str">
        <f>VLOOKUP(I3112,CountryGeoLoc[],3)</f>
        <v>61.52401</v>
      </c>
      <c r="K3112" t="str">
        <f>VLOOKUP(I3112,CountryGeoLoc[],4)</f>
        <v>105.318756</v>
      </c>
    </row>
    <row r="3113" spans="1:11" x14ac:dyDescent="0.3">
      <c r="A3113" t="s">
        <v>9477</v>
      </c>
      <c r="B3113" t="s">
        <v>8</v>
      </c>
      <c r="C3113" t="s">
        <v>5564</v>
      </c>
      <c r="D3113" t="s">
        <v>7557</v>
      </c>
      <c r="E3113" t="s">
        <v>9478</v>
      </c>
      <c r="F3113" t="s">
        <v>9479</v>
      </c>
      <c r="G3113" s="2" t="str">
        <f t="shared" si="48"/>
        <v>1986</v>
      </c>
      <c r="H3113" t="s">
        <v>5568</v>
      </c>
      <c r="I3113" t="str">
        <f>VLOOKUP(RawData!H3113,PadCountry[],2)</f>
        <v>Japan</v>
      </c>
      <c r="J3113" t="str">
        <f>VLOOKUP(I3113,CountryGeoLoc[],3)</f>
        <v>36.204824</v>
      </c>
      <c r="K3113" t="str">
        <f>VLOOKUP(I3113,CountryGeoLoc[],4)</f>
        <v>138.252924</v>
      </c>
    </row>
    <row r="3114" spans="1:11" x14ac:dyDescent="0.3">
      <c r="A3114" t="s">
        <v>9480</v>
      </c>
      <c r="B3114" t="s">
        <v>8</v>
      </c>
      <c r="C3114" t="s">
        <v>9</v>
      </c>
      <c r="D3114" t="s">
        <v>2305</v>
      </c>
      <c r="E3114" t="s">
        <v>9481</v>
      </c>
      <c r="F3114" t="s">
        <v>9482</v>
      </c>
      <c r="G3114" s="2" t="str">
        <f t="shared" si="48"/>
        <v>1986</v>
      </c>
      <c r="H3114" t="s">
        <v>7249</v>
      </c>
      <c r="I3114" t="str">
        <f>VLOOKUP(RawData!H3114,PadCountry[],2)</f>
        <v>Kazakhstan</v>
      </c>
      <c r="J3114" t="str">
        <f>VLOOKUP(I3114,CountryGeoLoc[],3)</f>
        <v>48.019573</v>
      </c>
      <c r="K3114" t="str">
        <f>VLOOKUP(I3114,CountryGeoLoc[],4)</f>
        <v>66.923684</v>
      </c>
    </row>
    <row r="3115" spans="1:11" x14ac:dyDescent="0.3">
      <c r="A3115" t="s">
        <v>9483</v>
      </c>
      <c r="B3115" t="s">
        <v>8</v>
      </c>
      <c r="C3115" t="s">
        <v>9</v>
      </c>
      <c r="D3115" t="s">
        <v>6270</v>
      </c>
      <c r="E3115" t="s">
        <v>9484</v>
      </c>
      <c r="F3115" t="s">
        <v>9485</v>
      </c>
      <c r="G3115" s="2" t="str">
        <f t="shared" si="48"/>
        <v>1986</v>
      </c>
      <c r="H3115" t="s">
        <v>7213</v>
      </c>
      <c r="I3115" t="str">
        <f>VLOOKUP(RawData!H3115,PadCountry[],2)</f>
        <v>Russia</v>
      </c>
      <c r="J3115" t="str">
        <f>VLOOKUP(I3115,CountryGeoLoc[],3)</f>
        <v>61.52401</v>
      </c>
      <c r="K3115" t="str">
        <f>VLOOKUP(I3115,CountryGeoLoc[],4)</f>
        <v>105.318756</v>
      </c>
    </row>
    <row r="3116" spans="1:11" x14ac:dyDescent="0.3">
      <c r="A3116" t="s">
        <v>9486</v>
      </c>
      <c r="B3116" t="s">
        <v>8</v>
      </c>
      <c r="C3116" t="s">
        <v>7321</v>
      </c>
      <c r="D3116" t="s">
        <v>7189</v>
      </c>
      <c r="E3116" t="s">
        <v>9487</v>
      </c>
      <c r="F3116" t="s">
        <v>9488</v>
      </c>
      <c r="G3116" s="2" t="str">
        <f t="shared" si="48"/>
        <v>1986</v>
      </c>
      <c r="H3116" t="s">
        <v>4173</v>
      </c>
      <c r="I3116" t="str">
        <f>VLOOKUP(RawData!H3116,PadCountry[],2)</f>
        <v>French Guiana</v>
      </c>
      <c r="J3116" t="str">
        <f>VLOOKUP(I3116,CountryGeoLoc[],3)</f>
        <v>3.933889</v>
      </c>
      <c r="K3116" t="str">
        <f>VLOOKUP(I3116,CountryGeoLoc[],4)</f>
        <v>-53.125782</v>
      </c>
    </row>
    <row r="3117" spans="1:11" x14ac:dyDescent="0.3">
      <c r="A3117" t="s">
        <v>9489</v>
      </c>
      <c r="B3117" t="s">
        <v>8</v>
      </c>
      <c r="C3117" t="s">
        <v>9</v>
      </c>
      <c r="D3117" t="s">
        <v>4695</v>
      </c>
      <c r="E3117" t="s">
        <v>9490</v>
      </c>
      <c r="F3117" t="s">
        <v>9491</v>
      </c>
      <c r="G3117" s="2" t="str">
        <f t="shared" si="48"/>
        <v>1986</v>
      </c>
      <c r="H3117" t="s">
        <v>3442</v>
      </c>
      <c r="I3117" t="str">
        <f>VLOOKUP(RawData!H3117,PadCountry[],2)</f>
        <v>Russia</v>
      </c>
      <c r="J3117" t="str">
        <f>VLOOKUP(I3117,CountryGeoLoc[],3)</f>
        <v>61.52401</v>
      </c>
      <c r="K3117" t="str">
        <f>VLOOKUP(I3117,CountryGeoLoc[],4)</f>
        <v>105.318756</v>
      </c>
    </row>
    <row r="3118" spans="1:11" x14ac:dyDescent="0.3">
      <c r="A3118" t="s">
        <v>9492</v>
      </c>
      <c r="B3118" t="s">
        <v>8</v>
      </c>
      <c r="C3118" t="s">
        <v>9</v>
      </c>
      <c r="D3118" t="s">
        <v>3313</v>
      </c>
      <c r="E3118" t="s">
        <v>9493</v>
      </c>
      <c r="F3118" t="s">
        <v>9494</v>
      </c>
      <c r="G3118" s="2" t="str">
        <f t="shared" si="48"/>
        <v>1986</v>
      </c>
      <c r="H3118" t="s">
        <v>4676</v>
      </c>
      <c r="I3118" t="str">
        <f>VLOOKUP(RawData!H3118,PadCountry[],2)</f>
        <v>Kazakhstan</v>
      </c>
      <c r="J3118" t="str">
        <f>VLOOKUP(I3118,CountryGeoLoc[],3)</f>
        <v>48.019573</v>
      </c>
      <c r="K3118" t="str">
        <f>VLOOKUP(I3118,CountryGeoLoc[],4)</f>
        <v>66.923684</v>
      </c>
    </row>
    <row r="3119" spans="1:11" x14ac:dyDescent="0.3">
      <c r="A3119" t="s">
        <v>9495</v>
      </c>
      <c r="B3119" t="s">
        <v>8</v>
      </c>
      <c r="C3119" t="s">
        <v>9</v>
      </c>
      <c r="D3119" t="s">
        <v>8276</v>
      </c>
      <c r="E3119" t="s">
        <v>9496</v>
      </c>
      <c r="F3119" t="s">
        <v>9497</v>
      </c>
      <c r="G3119" s="2" t="str">
        <f t="shared" si="48"/>
        <v>1986</v>
      </c>
      <c r="H3119" t="s">
        <v>13</v>
      </c>
      <c r="I3119" t="str">
        <f>VLOOKUP(RawData!H3119,PadCountry[],2)</f>
        <v>Kazakhstan</v>
      </c>
      <c r="J3119" t="str">
        <f>VLOOKUP(I3119,CountryGeoLoc[],3)</f>
        <v>48.019573</v>
      </c>
      <c r="K3119" t="str">
        <f>VLOOKUP(I3119,CountryGeoLoc[],4)</f>
        <v>66.923684</v>
      </c>
    </row>
    <row r="3120" spans="1:11" x14ac:dyDescent="0.3">
      <c r="A3120" t="s">
        <v>9498</v>
      </c>
      <c r="B3120" t="s">
        <v>8</v>
      </c>
      <c r="C3120" t="s">
        <v>9</v>
      </c>
      <c r="D3120" t="s">
        <v>8276</v>
      </c>
      <c r="E3120" t="s">
        <v>357</v>
      </c>
      <c r="F3120" t="s">
        <v>9499</v>
      </c>
      <c r="G3120" s="2" t="str">
        <f t="shared" si="48"/>
        <v>1986</v>
      </c>
      <c r="H3120" t="s">
        <v>13</v>
      </c>
      <c r="I3120" t="str">
        <f>VLOOKUP(RawData!H3120,PadCountry[],2)</f>
        <v>Kazakhstan</v>
      </c>
      <c r="J3120" t="str">
        <f>VLOOKUP(I3120,CountryGeoLoc[],3)</f>
        <v>48.019573</v>
      </c>
      <c r="K3120" t="str">
        <f>VLOOKUP(I3120,CountryGeoLoc[],4)</f>
        <v>66.923684</v>
      </c>
    </row>
    <row r="3121" spans="1:11" x14ac:dyDescent="0.3">
      <c r="A3121" t="s">
        <v>9500</v>
      </c>
      <c r="B3121" t="s">
        <v>8</v>
      </c>
      <c r="C3121" t="s">
        <v>9</v>
      </c>
      <c r="D3121" t="s">
        <v>3313</v>
      </c>
      <c r="E3121" t="s">
        <v>9501</v>
      </c>
      <c r="F3121" t="s">
        <v>9502</v>
      </c>
      <c r="G3121" s="2" t="str">
        <f t="shared" si="48"/>
        <v>1986</v>
      </c>
      <c r="H3121" t="s">
        <v>4676</v>
      </c>
      <c r="I3121" t="str">
        <f>VLOOKUP(RawData!H3121,PadCountry[],2)</f>
        <v>Kazakhstan</v>
      </c>
      <c r="J3121" t="str">
        <f>VLOOKUP(I3121,CountryGeoLoc[],3)</f>
        <v>48.019573</v>
      </c>
      <c r="K3121" t="str">
        <f>VLOOKUP(I3121,CountryGeoLoc[],4)</f>
        <v>66.923684</v>
      </c>
    </row>
    <row r="3122" spans="1:11" x14ac:dyDescent="0.3">
      <c r="A3122" t="s">
        <v>9503</v>
      </c>
      <c r="B3122" t="s">
        <v>8</v>
      </c>
      <c r="C3122" t="s">
        <v>9</v>
      </c>
      <c r="D3122" t="s">
        <v>3313</v>
      </c>
      <c r="E3122" t="s">
        <v>9504</v>
      </c>
      <c r="F3122" t="s">
        <v>9505</v>
      </c>
      <c r="G3122" s="2" t="str">
        <f t="shared" si="48"/>
        <v>1986</v>
      </c>
      <c r="H3122" t="s">
        <v>4676</v>
      </c>
      <c r="I3122" t="str">
        <f>VLOOKUP(RawData!H3122,PadCountry[],2)</f>
        <v>Kazakhstan</v>
      </c>
      <c r="J3122" t="str">
        <f>VLOOKUP(I3122,CountryGeoLoc[],3)</f>
        <v>48.019573</v>
      </c>
      <c r="K3122" t="str">
        <f>VLOOKUP(I3122,CountryGeoLoc[],4)</f>
        <v>66.923684</v>
      </c>
    </row>
    <row r="3123" spans="1:11" x14ac:dyDescent="0.3">
      <c r="A3123" t="s">
        <v>9506</v>
      </c>
      <c r="B3123" t="s">
        <v>18</v>
      </c>
      <c r="C3123" t="s">
        <v>9</v>
      </c>
      <c r="D3123" t="s">
        <v>4695</v>
      </c>
      <c r="E3123" t="s">
        <v>9507</v>
      </c>
      <c r="F3123" t="s">
        <v>9508</v>
      </c>
      <c r="G3123" s="2" t="str">
        <f t="shared" si="48"/>
        <v>1986</v>
      </c>
      <c r="H3123" t="s">
        <v>987</v>
      </c>
      <c r="I3123" t="str">
        <f>VLOOKUP(RawData!H3123,PadCountry[],2)</f>
        <v>Kazakhstan</v>
      </c>
      <c r="J3123" t="str">
        <f>VLOOKUP(I3123,CountryGeoLoc[],3)</f>
        <v>48.019573</v>
      </c>
      <c r="K3123" t="str">
        <f>VLOOKUP(I3123,CountryGeoLoc[],4)</f>
        <v>66.923684</v>
      </c>
    </row>
    <row r="3124" spans="1:11" x14ac:dyDescent="0.3">
      <c r="A3124" t="s">
        <v>9509</v>
      </c>
      <c r="B3124" t="s">
        <v>8</v>
      </c>
      <c r="C3124" t="s">
        <v>7321</v>
      </c>
      <c r="D3124" t="s">
        <v>8914</v>
      </c>
      <c r="E3124" t="s">
        <v>9510</v>
      </c>
      <c r="F3124" t="s">
        <v>9511</v>
      </c>
      <c r="G3124" s="2" t="str">
        <f t="shared" si="48"/>
        <v>1986</v>
      </c>
      <c r="H3124" t="s">
        <v>9512</v>
      </c>
      <c r="I3124" t="str">
        <f>VLOOKUP(RawData!H3124,PadCountry[],2)</f>
        <v>French Guiana</v>
      </c>
      <c r="J3124" t="str">
        <f>VLOOKUP(I3124,CountryGeoLoc[],3)</f>
        <v>3.933889</v>
      </c>
      <c r="K3124" t="str">
        <f>VLOOKUP(I3124,CountryGeoLoc[],4)</f>
        <v>-53.125782</v>
      </c>
    </row>
    <row r="3125" spans="1:11" x14ac:dyDescent="0.3">
      <c r="A3125" t="s">
        <v>9513</v>
      </c>
      <c r="B3125" t="s">
        <v>8</v>
      </c>
      <c r="C3125" t="s">
        <v>9</v>
      </c>
      <c r="D3125" t="s">
        <v>5012</v>
      </c>
      <c r="E3125" t="s">
        <v>9514</v>
      </c>
      <c r="F3125" t="s">
        <v>9515</v>
      </c>
      <c r="G3125" s="2" t="str">
        <f t="shared" si="48"/>
        <v>1986</v>
      </c>
      <c r="H3125" t="s">
        <v>6322</v>
      </c>
      <c r="I3125" t="str">
        <f>VLOOKUP(RawData!H3125,PadCountry[],2)</f>
        <v>Kazakhstan</v>
      </c>
      <c r="J3125" t="str">
        <f>VLOOKUP(I3125,CountryGeoLoc[],3)</f>
        <v>48.019573</v>
      </c>
      <c r="K3125" t="str">
        <f>VLOOKUP(I3125,CountryGeoLoc[],4)</f>
        <v>66.923684</v>
      </c>
    </row>
    <row r="3126" spans="1:11" x14ac:dyDescent="0.3">
      <c r="A3126" t="s">
        <v>9516</v>
      </c>
      <c r="B3126" t="s">
        <v>8</v>
      </c>
      <c r="C3126" t="s">
        <v>9</v>
      </c>
      <c r="D3126" t="s">
        <v>4695</v>
      </c>
      <c r="E3126" t="s">
        <v>9517</v>
      </c>
      <c r="F3126" t="s">
        <v>9518</v>
      </c>
      <c r="G3126" s="2" t="str">
        <f t="shared" si="48"/>
        <v>1986</v>
      </c>
      <c r="H3126" t="s">
        <v>987</v>
      </c>
      <c r="I3126" t="str">
        <f>VLOOKUP(RawData!H3126,PadCountry[],2)</f>
        <v>Kazakhstan</v>
      </c>
      <c r="J3126" t="str">
        <f>VLOOKUP(I3126,CountryGeoLoc[],3)</f>
        <v>48.019573</v>
      </c>
      <c r="K3126" t="str">
        <f>VLOOKUP(I3126,CountryGeoLoc[],4)</f>
        <v>66.923684</v>
      </c>
    </row>
    <row r="3127" spans="1:11" x14ac:dyDescent="0.3">
      <c r="A3127" t="s">
        <v>9519</v>
      </c>
      <c r="B3127" t="s">
        <v>8</v>
      </c>
      <c r="C3127" t="s">
        <v>9</v>
      </c>
      <c r="D3127" t="s">
        <v>4695</v>
      </c>
      <c r="E3127" t="s">
        <v>9520</v>
      </c>
      <c r="F3127" t="s">
        <v>9521</v>
      </c>
      <c r="G3127" s="2" t="str">
        <f t="shared" si="48"/>
        <v>1986</v>
      </c>
      <c r="H3127" t="s">
        <v>7572</v>
      </c>
      <c r="I3127" t="str">
        <f>VLOOKUP(RawData!H3127,PadCountry[],2)</f>
        <v>Russia</v>
      </c>
      <c r="J3127" t="str">
        <f>VLOOKUP(I3127,CountryGeoLoc[],3)</f>
        <v>61.52401</v>
      </c>
      <c r="K3127" t="str">
        <f>VLOOKUP(I3127,CountryGeoLoc[],4)</f>
        <v>105.318756</v>
      </c>
    </row>
    <row r="3128" spans="1:11" x14ac:dyDescent="0.3">
      <c r="A3128" t="s">
        <v>9522</v>
      </c>
      <c r="B3128" t="s">
        <v>8</v>
      </c>
      <c r="C3128" t="s">
        <v>9</v>
      </c>
      <c r="D3128" t="s">
        <v>2391</v>
      </c>
      <c r="E3128" t="s">
        <v>9523</v>
      </c>
      <c r="F3128" t="s">
        <v>9524</v>
      </c>
      <c r="G3128" s="2" t="str">
        <f t="shared" si="48"/>
        <v>1986</v>
      </c>
      <c r="H3128" t="s">
        <v>3399</v>
      </c>
      <c r="I3128" t="str">
        <f>VLOOKUP(RawData!H3128,PadCountry[],2)</f>
        <v>Russia</v>
      </c>
      <c r="J3128" t="str">
        <f>VLOOKUP(I3128,CountryGeoLoc[],3)</f>
        <v>61.52401</v>
      </c>
      <c r="K3128" t="str">
        <f>VLOOKUP(I3128,CountryGeoLoc[],4)</f>
        <v>105.318756</v>
      </c>
    </row>
    <row r="3129" spans="1:11" x14ac:dyDescent="0.3">
      <c r="A3129" t="s">
        <v>9525</v>
      </c>
      <c r="B3129" t="s">
        <v>18</v>
      </c>
      <c r="C3129" t="s">
        <v>117</v>
      </c>
      <c r="D3129" t="s">
        <v>8468</v>
      </c>
      <c r="E3129" t="s">
        <v>9526</v>
      </c>
      <c r="F3129" t="s">
        <v>9527</v>
      </c>
      <c r="G3129" s="2" t="str">
        <f t="shared" si="48"/>
        <v>1986</v>
      </c>
      <c r="H3129" t="s">
        <v>1213</v>
      </c>
      <c r="I3129" t="str">
        <f>VLOOKUP(RawData!H3129,PadCountry[],2)</f>
        <v>United States</v>
      </c>
      <c r="J3129" t="str">
        <f>VLOOKUP(I3129,CountryGeoLoc[],3)</f>
        <v>37.09024</v>
      </c>
      <c r="K3129" t="str">
        <f>VLOOKUP(I3129,CountryGeoLoc[],4)</f>
        <v>-95.712891</v>
      </c>
    </row>
    <row r="3130" spans="1:11" x14ac:dyDescent="0.3">
      <c r="A3130" t="s">
        <v>9528</v>
      </c>
      <c r="B3130" t="s">
        <v>8</v>
      </c>
      <c r="C3130" t="s">
        <v>9</v>
      </c>
      <c r="D3130" t="s">
        <v>1670</v>
      </c>
      <c r="E3130" t="s">
        <v>9529</v>
      </c>
      <c r="F3130" t="s">
        <v>9530</v>
      </c>
      <c r="G3130" s="2" t="str">
        <f t="shared" si="48"/>
        <v>1986</v>
      </c>
      <c r="H3130" t="s">
        <v>1882</v>
      </c>
      <c r="I3130" t="str">
        <f>VLOOKUP(RawData!H3130,PadCountry[],2)</f>
        <v>Russia</v>
      </c>
      <c r="J3130" t="str">
        <f>VLOOKUP(I3130,CountryGeoLoc[],3)</f>
        <v>61.52401</v>
      </c>
      <c r="K3130" t="str">
        <f>VLOOKUP(I3130,CountryGeoLoc[],4)</f>
        <v>105.318756</v>
      </c>
    </row>
    <row r="3131" spans="1:11" x14ac:dyDescent="0.3">
      <c r="A3131" t="s">
        <v>9531</v>
      </c>
      <c r="B3131" t="s">
        <v>8</v>
      </c>
      <c r="C3131" t="s">
        <v>9</v>
      </c>
      <c r="D3131" t="s">
        <v>8276</v>
      </c>
      <c r="E3131" t="s">
        <v>357</v>
      </c>
      <c r="F3131" t="s">
        <v>9532</v>
      </c>
      <c r="G3131" s="2" t="str">
        <f t="shared" si="48"/>
        <v>1986</v>
      </c>
      <c r="H3131" t="s">
        <v>13</v>
      </c>
      <c r="I3131" t="str">
        <f>VLOOKUP(RawData!H3131,PadCountry[],2)</f>
        <v>Kazakhstan</v>
      </c>
      <c r="J3131" t="str">
        <f>VLOOKUP(I3131,CountryGeoLoc[],3)</f>
        <v>48.019573</v>
      </c>
      <c r="K3131" t="str">
        <f>VLOOKUP(I3131,CountryGeoLoc[],4)</f>
        <v>66.923684</v>
      </c>
    </row>
    <row r="3132" spans="1:11" x14ac:dyDescent="0.3">
      <c r="A3132" t="s">
        <v>9533</v>
      </c>
      <c r="B3132" t="s">
        <v>18</v>
      </c>
      <c r="C3132" t="s">
        <v>117</v>
      </c>
      <c r="D3132" t="s">
        <v>5677</v>
      </c>
      <c r="E3132" t="s">
        <v>9534</v>
      </c>
      <c r="F3132" t="s">
        <v>9535</v>
      </c>
      <c r="G3132" s="2" t="str">
        <f t="shared" si="48"/>
        <v>1986</v>
      </c>
      <c r="H3132" t="s">
        <v>63</v>
      </c>
      <c r="I3132" t="str">
        <f>VLOOKUP(RawData!H3132,PadCountry[],2)</f>
        <v>United States</v>
      </c>
      <c r="J3132" t="str">
        <f>VLOOKUP(I3132,CountryGeoLoc[],3)</f>
        <v>37.09024</v>
      </c>
      <c r="K3132" t="str">
        <f>VLOOKUP(I3132,CountryGeoLoc[],4)</f>
        <v>-95.712891</v>
      </c>
    </row>
    <row r="3133" spans="1:11" x14ac:dyDescent="0.3">
      <c r="A3133" t="s">
        <v>9536</v>
      </c>
      <c r="B3133" t="s">
        <v>8</v>
      </c>
      <c r="C3133" t="s">
        <v>9</v>
      </c>
      <c r="D3133" t="s">
        <v>4695</v>
      </c>
      <c r="E3133" t="s">
        <v>9537</v>
      </c>
      <c r="F3133" t="s">
        <v>9538</v>
      </c>
      <c r="G3133" s="2" t="str">
        <f t="shared" si="48"/>
        <v>1986</v>
      </c>
      <c r="H3133" t="s">
        <v>7572</v>
      </c>
      <c r="I3133" t="str">
        <f>VLOOKUP(RawData!H3133,PadCountry[],2)</f>
        <v>Russia</v>
      </c>
      <c r="J3133" t="str">
        <f>VLOOKUP(I3133,CountryGeoLoc[],3)</f>
        <v>61.52401</v>
      </c>
      <c r="K3133" t="str">
        <f>VLOOKUP(I3133,CountryGeoLoc[],4)</f>
        <v>105.318756</v>
      </c>
    </row>
    <row r="3134" spans="1:11" x14ac:dyDescent="0.3">
      <c r="A3134" t="s">
        <v>9539</v>
      </c>
      <c r="B3134" t="s">
        <v>8</v>
      </c>
      <c r="C3134" t="s">
        <v>9</v>
      </c>
      <c r="D3134" t="s">
        <v>6270</v>
      </c>
      <c r="E3134" t="s">
        <v>9540</v>
      </c>
      <c r="F3134" t="s">
        <v>9541</v>
      </c>
      <c r="G3134" s="2" t="str">
        <f t="shared" si="48"/>
        <v>1986</v>
      </c>
      <c r="H3134" t="s">
        <v>7213</v>
      </c>
      <c r="I3134" t="str">
        <f>VLOOKUP(RawData!H3134,PadCountry[],2)</f>
        <v>Russia</v>
      </c>
      <c r="J3134" t="str">
        <f>VLOOKUP(I3134,CountryGeoLoc[],3)</f>
        <v>61.52401</v>
      </c>
      <c r="K3134" t="str">
        <f>VLOOKUP(I3134,CountryGeoLoc[],4)</f>
        <v>105.318756</v>
      </c>
    </row>
    <row r="3135" spans="1:11" x14ac:dyDescent="0.3">
      <c r="A3135" t="s">
        <v>9542</v>
      </c>
      <c r="B3135" t="s">
        <v>8</v>
      </c>
      <c r="C3135" t="s">
        <v>9</v>
      </c>
      <c r="D3135" t="s">
        <v>8276</v>
      </c>
      <c r="E3135" t="s">
        <v>357</v>
      </c>
      <c r="F3135" t="s">
        <v>9543</v>
      </c>
      <c r="G3135" s="2" t="str">
        <f t="shared" si="48"/>
        <v>1986</v>
      </c>
      <c r="H3135" t="s">
        <v>13</v>
      </c>
      <c r="I3135" t="str">
        <f>VLOOKUP(RawData!H3135,PadCountry[],2)</f>
        <v>Kazakhstan</v>
      </c>
      <c r="J3135" t="str">
        <f>VLOOKUP(I3135,CountryGeoLoc[],3)</f>
        <v>48.019573</v>
      </c>
      <c r="K3135" t="str">
        <f>VLOOKUP(I3135,CountryGeoLoc[],4)</f>
        <v>66.923684</v>
      </c>
    </row>
    <row r="3136" spans="1:11" x14ac:dyDescent="0.3">
      <c r="A3136" t="s">
        <v>9544</v>
      </c>
      <c r="B3136" t="s">
        <v>8</v>
      </c>
      <c r="C3136" t="s">
        <v>9</v>
      </c>
      <c r="D3136" t="s">
        <v>4695</v>
      </c>
      <c r="E3136" t="s">
        <v>9545</v>
      </c>
      <c r="F3136" t="s">
        <v>9546</v>
      </c>
      <c r="G3136" s="2" t="str">
        <f t="shared" si="48"/>
        <v>1986</v>
      </c>
      <c r="H3136" t="s">
        <v>1882</v>
      </c>
      <c r="I3136" t="str">
        <f>VLOOKUP(RawData!H3136,PadCountry[],2)</f>
        <v>Russia</v>
      </c>
      <c r="J3136" t="str">
        <f>VLOOKUP(I3136,CountryGeoLoc[],3)</f>
        <v>61.52401</v>
      </c>
      <c r="K3136" t="str">
        <f>VLOOKUP(I3136,CountryGeoLoc[],4)</f>
        <v>105.318756</v>
      </c>
    </row>
    <row r="3137" spans="1:11" x14ac:dyDescent="0.3">
      <c r="A3137" t="s">
        <v>9547</v>
      </c>
      <c r="B3137" t="s">
        <v>8</v>
      </c>
      <c r="C3137" t="s">
        <v>9</v>
      </c>
      <c r="D3137" t="s">
        <v>2391</v>
      </c>
      <c r="E3137" t="s">
        <v>9548</v>
      </c>
      <c r="F3137" t="s">
        <v>9549</v>
      </c>
      <c r="G3137" s="2" t="str">
        <f t="shared" si="48"/>
        <v>1986</v>
      </c>
      <c r="H3137" t="s">
        <v>3399</v>
      </c>
      <c r="I3137" t="str">
        <f>VLOOKUP(RawData!H3137,PadCountry[],2)</f>
        <v>Russia</v>
      </c>
      <c r="J3137" t="str">
        <f>VLOOKUP(I3137,CountryGeoLoc[],3)</f>
        <v>61.52401</v>
      </c>
      <c r="K3137" t="str">
        <f>VLOOKUP(I3137,CountryGeoLoc[],4)</f>
        <v>105.318756</v>
      </c>
    </row>
    <row r="3138" spans="1:11" x14ac:dyDescent="0.3">
      <c r="A3138" t="s">
        <v>6034</v>
      </c>
      <c r="B3138" t="s">
        <v>8</v>
      </c>
      <c r="C3138" t="s">
        <v>9</v>
      </c>
      <c r="D3138" t="s">
        <v>5012</v>
      </c>
      <c r="E3138" t="s">
        <v>6035</v>
      </c>
      <c r="F3138" t="s">
        <v>9550</v>
      </c>
      <c r="G3138" s="2" t="str">
        <f t="shared" si="48"/>
        <v>1986</v>
      </c>
      <c r="H3138" t="s">
        <v>7249</v>
      </c>
      <c r="I3138" t="str">
        <f>VLOOKUP(RawData!H3138,PadCountry[],2)</f>
        <v>Kazakhstan</v>
      </c>
      <c r="J3138" t="str">
        <f>VLOOKUP(I3138,CountryGeoLoc[],3)</f>
        <v>48.019573</v>
      </c>
      <c r="K3138" t="str">
        <f>VLOOKUP(I3138,CountryGeoLoc[],4)</f>
        <v>66.923684</v>
      </c>
    </row>
    <row r="3139" spans="1:11" x14ac:dyDescent="0.3">
      <c r="A3139" t="s">
        <v>9551</v>
      </c>
      <c r="B3139" t="s">
        <v>8</v>
      </c>
      <c r="C3139" t="s">
        <v>9</v>
      </c>
      <c r="D3139" t="s">
        <v>6270</v>
      </c>
      <c r="E3139" t="s">
        <v>9552</v>
      </c>
      <c r="F3139" t="s">
        <v>9553</v>
      </c>
      <c r="G3139" s="2" t="str">
        <f t="shared" ref="G3139:G3202" si="49">MID(F3139,7,4)</f>
        <v>1986</v>
      </c>
      <c r="H3139" t="s">
        <v>7213</v>
      </c>
      <c r="I3139" t="str">
        <f>VLOOKUP(RawData!H3139,PadCountry[],2)</f>
        <v>Russia</v>
      </c>
      <c r="J3139" t="str">
        <f>VLOOKUP(I3139,CountryGeoLoc[],3)</f>
        <v>61.52401</v>
      </c>
      <c r="K3139" t="str">
        <f>VLOOKUP(I3139,CountryGeoLoc[],4)</f>
        <v>105.318756</v>
      </c>
    </row>
    <row r="3140" spans="1:11" x14ac:dyDescent="0.3">
      <c r="A3140" t="s">
        <v>9554</v>
      </c>
      <c r="B3140" t="s">
        <v>8</v>
      </c>
      <c r="C3140" t="s">
        <v>9</v>
      </c>
      <c r="D3140" t="s">
        <v>4695</v>
      </c>
      <c r="E3140" t="s">
        <v>9555</v>
      </c>
      <c r="F3140" t="s">
        <v>9556</v>
      </c>
      <c r="G3140" s="2" t="str">
        <f t="shared" si="49"/>
        <v>1986</v>
      </c>
      <c r="H3140" t="s">
        <v>3442</v>
      </c>
      <c r="I3140" t="str">
        <f>VLOOKUP(RawData!H3140,PadCountry[],2)</f>
        <v>Russia</v>
      </c>
      <c r="J3140" t="str">
        <f>VLOOKUP(I3140,CountryGeoLoc[],3)</f>
        <v>61.52401</v>
      </c>
      <c r="K3140" t="str">
        <f>VLOOKUP(I3140,CountryGeoLoc[],4)</f>
        <v>105.318756</v>
      </c>
    </row>
    <row r="3141" spans="1:11" x14ac:dyDescent="0.3">
      <c r="A3141" t="s">
        <v>9557</v>
      </c>
      <c r="B3141" t="s">
        <v>8</v>
      </c>
      <c r="C3141" t="s">
        <v>9</v>
      </c>
      <c r="D3141" t="s">
        <v>4695</v>
      </c>
      <c r="E3141" t="s">
        <v>9558</v>
      </c>
      <c r="F3141" t="s">
        <v>9559</v>
      </c>
      <c r="G3141" s="2" t="str">
        <f t="shared" si="49"/>
        <v>1986</v>
      </c>
      <c r="H3141" t="s">
        <v>987</v>
      </c>
      <c r="I3141" t="str">
        <f>VLOOKUP(RawData!H3141,PadCountry[],2)</f>
        <v>Kazakhstan</v>
      </c>
      <c r="J3141" t="str">
        <f>VLOOKUP(I3141,CountryGeoLoc[],3)</f>
        <v>48.019573</v>
      </c>
      <c r="K3141" t="str">
        <f>VLOOKUP(I3141,CountryGeoLoc[],4)</f>
        <v>66.923684</v>
      </c>
    </row>
    <row r="3142" spans="1:11" x14ac:dyDescent="0.3">
      <c r="A3142" t="s">
        <v>9560</v>
      </c>
      <c r="B3142" t="s">
        <v>18</v>
      </c>
      <c r="C3142" t="s">
        <v>7321</v>
      </c>
      <c r="D3142" t="s">
        <v>9561</v>
      </c>
      <c r="E3142" t="s">
        <v>9562</v>
      </c>
      <c r="F3142" t="s">
        <v>9563</v>
      </c>
      <c r="G3142" s="2" t="str">
        <f t="shared" si="49"/>
        <v>1986</v>
      </c>
      <c r="H3142" t="s">
        <v>4173</v>
      </c>
      <c r="I3142" t="str">
        <f>VLOOKUP(RawData!H3142,PadCountry[],2)</f>
        <v>French Guiana</v>
      </c>
      <c r="J3142" t="str">
        <f>VLOOKUP(I3142,CountryGeoLoc[],3)</f>
        <v>3.933889</v>
      </c>
      <c r="K3142" t="str">
        <f>VLOOKUP(I3142,CountryGeoLoc[],4)</f>
        <v>-53.125782</v>
      </c>
    </row>
    <row r="3143" spans="1:11" x14ac:dyDescent="0.3">
      <c r="A3143" t="s">
        <v>9564</v>
      </c>
      <c r="B3143" t="s">
        <v>8</v>
      </c>
      <c r="C3143" t="s">
        <v>9</v>
      </c>
      <c r="D3143" t="s">
        <v>2391</v>
      </c>
      <c r="E3143" t="s">
        <v>9565</v>
      </c>
      <c r="F3143" t="s">
        <v>9566</v>
      </c>
      <c r="G3143" s="2" t="str">
        <f t="shared" si="49"/>
        <v>1986</v>
      </c>
      <c r="H3143" t="s">
        <v>3399</v>
      </c>
      <c r="I3143" t="str">
        <f>VLOOKUP(RawData!H3143,PadCountry[],2)</f>
        <v>Russia</v>
      </c>
      <c r="J3143" t="str">
        <f>VLOOKUP(I3143,CountryGeoLoc[],3)</f>
        <v>61.52401</v>
      </c>
      <c r="K3143" t="str">
        <f>VLOOKUP(I3143,CountryGeoLoc[],4)</f>
        <v>105.318756</v>
      </c>
    </row>
    <row r="3144" spans="1:11" x14ac:dyDescent="0.3">
      <c r="A3144" t="s">
        <v>9567</v>
      </c>
      <c r="B3144" t="s">
        <v>8</v>
      </c>
      <c r="C3144" t="s">
        <v>9</v>
      </c>
      <c r="D3144" t="s">
        <v>4695</v>
      </c>
      <c r="E3144" t="s">
        <v>9568</v>
      </c>
      <c r="F3144" t="s">
        <v>9569</v>
      </c>
      <c r="G3144" s="2" t="str">
        <f t="shared" si="49"/>
        <v>1986</v>
      </c>
      <c r="H3144" t="s">
        <v>987</v>
      </c>
      <c r="I3144" t="str">
        <f>VLOOKUP(RawData!H3144,PadCountry[],2)</f>
        <v>Kazakhstan</v>
      </c>
      <c r="J3144" t="str">
        <f>VLOOKUP(I3144,CountryGeoLoc[],3)</f>
        <v>48.019573</v>
      </c>
      <c r="K3144" t="str">
        <f>VLOOKUP(I3144,CountryGeoLoc[],4)</f>
        <v>66.923684</v>
      </c>
    </row>
    <row r="3145" spans="1:11" x14ac:dyDescent="0.3">
      <c r="A3145" t="s">
        <v>9570</v>
      </c>
      <c r="B3145" t="s">
        <v>8</v>
      </c>
      <c r="C3145" t="s">
        <v>9</v>
      </c>
      <c r="D3145" t="s">
        <v>5012</v>
      </c>
      <c r="E3145" t="s">
        <v>9571</v>
      </c>
      <c r="F3145" t="s">
        <v>9572</v>
      </c>
      <c r="G3145" s="2" t="str">
        <f t="shared" si="49"/>
        <v>1986</v>
      </c>
      <c r="H3145" t="s">
        <v>6322</v>
      </c>
      <c r="I3145" t="str">
        <f>VLOOKUP(RawData!H3145,PadCountry[],2)</f>
        <v>Kazakhstan</v>
      </c>
      <c r="J3145" t="str">
        <f>VLOOKUP(I3145,CountryGeoLoc[],3)</f>
        <v>48.019573</v>
      </c>
      <c r="K3145" t="str">
        <f>VLOOKUP(I3145,CountryGeoLoc[],4)</f>
        <v>66.923684</v>
      </c>
    </row>
    <row r="3146" spans="1:11" x14ac:dyDescent="0.3">
      <c r="A3146" t="s">
        <v>9573</v>
      </c>
      <c r="B3146" t="s">
        <v>8</v>
      </c>
      <c r="C3146" t="s">
        <v>9</v>
      </c>
      <c r="D3146" t="s">
        <v>4695</v>
      </c>
      <c r="E3146" t="s">
        <v>9574</v>
      </c>
      <c r="F3146" t="s">
        <v>9575</v>
      </c>
      <c r="G3146" s="2" t="str">
        <f t="shared" si="49"/>
        <v>1986</v>
      </c>
      <c r="H3146" t="s">
        <v>3442</v>
      </c>
      <c r="I3146" t="str">
        <f>VLOOKUP(RawData!H3146,PadCountry[],2)</f>
        <v>Russia</v>
      </c>
      <c r="J3146" t="str">
        <f>VLOOKUP(I3146,CountryGeoLoc[],3)</f>
        <v>61.52401</v>
      </c>
      <c r="K3146" t="str">
        <f>VLOOKUP(I3146,CountryGeoLoc[],4)</f>
        <v>105.318756</v>
      </c>
    </row>
    <row r="3147" spans="1:11" x14ac:dyDescent="0.3">
      <c r="A3147" t="s">
        <v>9576</v>
      </c>
      <c r="B3147" t="s">
        <v>8</v>
      </c>
      <c r="C3147" t="s">
        <v>9</v>
      </c>
      <c r="D3147" t="s">
        <v>6270</v>
      </c>
      <c r="E3147" t="s">
        <v>9577</v>
      </c>
      <c r="F3147" t="s">
        <v>9578</v>
      </c>
      <c r="G3147" s="2" t="str">
        <f t="shared" si="49"/>
        <v>1986</v>
      </c>
      <c r="H3147" t="s">
        <v>7213</v>
      </c>
      <c r="I3147" t="str">
        <f>VLOOKUP(RawData!H3147,PadCountry[],2)</f>
        <v>Russia</v>
      </c>
      <c r="J3147" t="str">
        <f>VLOOKUP(I3147,CountryGeoLoc[],3)</f>
        <v>61.52401</v>
      </c>
      <c r="K3147" t="str">
        <f>VLOOKUP(I3147,CountryGeoLoc[],4)</f>
        <v>105.318756</v>
      </c>
    </row>
    <row r="3148" spans="1:11" x14ac:dyDescent="0.3">
      <c r="A3148" t="s">
        <v>9579</v>
      </c>
      <c r="B3148" t="s">
        <v>8</v>
      </c>
      <c r="C3148" t="s">
        <v>9</v>
      </c>
      <c r="D3148" t="s">
        <v>2391</v>
      </c>
      <c r="E3148" t="s">
        <v>9580</v>
      </c>
      <c r="F3148" t="s">
        <v>9581</v>
      </c>
      <c r="G3148" s="2" t="str">
        <f t="shared" si="49"/>
        <v>1986</v>
      </c>
      <c r="H3148" t="s">
        <v>3399</v>
      </c>
      <c r="I3148" t="str">
        <f>VLOOKUP(RawData!H3148,PadCountry[],2)</f>
        <v>Russia</v>
      </c>
      <c r="J3148" t="str">
        <f>VLOOKUP(I3148,CountryGeoLoc[],3)</f>
        <v>61.52401</v>
      </c>
      <c r="K3148" t="str">
        <f>VLOOKUP(I3148,CountryGeoLoc[],4)</f>
        <v>105.318756</v>
      </c>
    </row>
    <row r="3149" spans="1:11" x14ac:dyDescent="0.3">
      <c r="A3149" t="s">
        <v>9582</v>
      </c>
      <c r="B3149" t="s">
        <v>8</v>
      </c>
      <c r="C3149" t="s">
        <v>9</v>
      </c>
      <c r="D3149" t="s">
        <v>4695</v>
      </c>
      <c r="E3149" t="s">
        <v>9583</v>
      </c>
      <c r="F3149" t="s">
        <v>9584</v>
      </c>
      <c r="G3149" s="2" t="str">
        <f t="shared" si="49"/>
        <v>1986</v>
      </c>
      <c r="H3149" t="s">
        <v>13</v>
      </c>
      <c r="I3149" t="str">
        <f>VLOOKUP(RawData!H3149,PadCountry[],2)</f>
        <v>Kazakhstan</v>
      </c>
      <c r="J3149" t="str">
        <f>VLOOKUP(I3149,CountryGeoLoc[],3)</f>
        <v>48.019573</v>
      </c>
      <c r="K3149" t="str">
        <f>VLOOKUP(I3149,CountryGeoLoc[],4)</f>
        <v>66.923684</v>
      </c>
    </row>
    <row r="3150" spans="1:11" x14ac:dyDescent="0.3">
      <c r="A3150" t="s">
        <v>9585</v>
      </c>
      <c r="B3150" t="s">
        <v>8</v>
      </c>
      <c r="C3150" t="s">
        <v>9</v>
      </c>
      <c r="D3150" t="s">
        <v>1670</v>
      </c>
      <c r="E3150" t="s">
        <v>9586</v>
      </c>
      <c r="F3150" t="s">
        <v>9587</v>
      </c>
      <c r="G3150" s="2" t="str">
        <f t="shared" si="49"/>
        <v>1986</v>
      </c>
      <c r="H3150" t="s">
        <v>1882</v>
      </c>
      <c r="I3150" t="str">
        <f>VLOOKUP(RawData!H3150,PadCountry[],2)</f>
        <v>Russia</v>
      </c>
      <c r="J3150" t="str">
        <f>VLOOKUP(I3150,CountryGeoLoc[],3)</f>
        <v>61.52401</v>
      </c>
      <c r="K3150" t="str">
        <f>VLOOKUP(I3150,CountryGeoLoc[],4)</f>
        <v>105.318756</v>
      </c>
    </row>
    <row r="3151" spans="1:11" x14ac:dyDescent="0.3">
      <c r="A3151" t="s">
        <v>9588</v>
      </c>
      <c r="B3151" t="s">
        <v>8</v>
      </c>
      <c r="C3151" t="s">
        <v>9</v>
      </c>
      <c r="D3151" t="s">
        <v>1670</v>
      </c>
      <c r="E3151" t="s">
        <v>9589</v>
      </c>
      <c r="F3151" t="s">
        <v>9590</v>
      </c>
      <c r="G3151" s="2" t="str">
        <f t="shared" si="49"/>
        <v>1986</v>
      </c>
      <c r="H3151" t="s">
        <v>3442</v>
      </c>
      <c r="I3151" t="str">
        <f>VLOOKUP(RawData!H3151,PadCountry[],2)</f>
        <v>Russia</v>
      </c>
      <c r="J3151" t="str">
        <f>VLOOKUP(I3151,CountryGeoLoc[],3)</f>
        <v>61.52401</v>
      </c>
      <c r="K3151" t="str">
        <f>VLOOKUP(I3151,CountryGeoLoc[],4)</f>
        <v>105.318756</v>
      </c>
    </row>
    <row r="3152" spans="1:11" x14ac:dyDescent="0.3">
      <c r="A3152" t="s">
        <v>9591</v>
      </c>
      <c r="B3152" t="s">
        <v>8</v>
      </c>
      <c r="C3152" t="s">
        <v>9</v>
      </c>
      <c r="D3152" t="s">
        <v>4695</v>
      </c>
      <c r="E3152" t="s">
        <v>9592</v>
      </c>
      <c r="F3152" t="s">
        <v>9593</v>
      </c>
      <c r="G3152" s="2" t="str">
        <f t="shared" si="49"/>
        <v>1986</v>
      </c>
      <c r="H3152" t="s">
        <v>7572</v>
      </c>
      <c r="I3152" t="str">
        <f>VLOOKUP(RawData!H3152,PadCountry[],2)</f>
        <v>Russia</v>
      </c>
      <c r="J3152" t="str">
        <f>VLOOKUP(I3152,CountryGeoLoc[],3)</f>
        <v>61.52401</v>
      </c>
      <c r="K3152" t="str">
        <f>VLOOKUP(I3152,CountryGeoLoc[],4)</f>
        <v>105.318756</v>
      </c>
    </row>
    <row r="3153" spans="1:11" x14ac:dyDescent="0.3">
      <c r="A3153" t="s">
        <v>9594</v>
      </c>
      <c r="B3153" t="s">
        <v>8</v>
      </c>
      <c r="C3153" t="s">
        <v>9</v>
      </c>
      <c r="D3153" t="s">
        <v>2391</v>
      </c>
      <c r="E3153" t="s">
        <v>9595</v>
      </c>
      <c r="F3153" t="s">
        <v>9596</v>
      </c>
      <c r="G3153" s="2" t="str">
        <f t="shared" si="49"/>
        <v>1986</v>
      </c>
      <c r="H3153" t="s">
        <v>2313</v>
      </c>
      <c r="I3153" t="str">
        <f>VLOOKUP(RawData!H3153,PadCountry[],2)</f>
        <v>Russia</v>
      </c>
      <c r="J3153" t="str">
        <f>VLOOKUP(I3153,CountryGeoLoc[],3)</f>
        <v>61.52401</v>
      </c>
      <c r="K3153" t="str">
        <f>VLOOKUP(I3153,CountryGeoLoc[],4)</f>
        <v>105.318756</v>
      </c>
    </row>
    <row r="3154" spans="1:11" x14ac:dyDescent="0.3">
      <c r="A3154" t="s">
        <v>9597</v>
      </c>
      <c r="B3154" t="s">
        <v>8</v>
      </c>
      <c r="C3154" t="s">
        <v>9</v>
      </c>
      <c r="D3154" t="s">
        <v>4695</v>
      </c>
      <c r="E3154" t="s">
        <v>9598</v>
      </c>
      <c r="F3154" t="s">
        <v>9599</v>
      </c>
      <c r="G3154" s="2" t="str">
        <f t="shared" si="49"/>
        <v>1986</v>
      </c>
      <c r="H3154" t="s">
        <v>987</v>
      </c>
      <c r="I3154" t="str">
        <f>VLOOKUP(RawData!H3154,PadCountry[],2)</f>
        <v>Kazakhstan</v>
      </c>
      <c r="J3154" t="str">
        <f>VLOOKUP(I3154,CountryGeoLoc[],3)</f>
        <v>48.019573</v>
      </c>
      <c r="K3154" t="str">
        <f>VLOOKUP(I3154,CountryGeoLoc[],4)</f>
        <v>66.923684</v>
      </c>
    </row>
    <row r="3155" spans="1:11" x14ac:dyDescent="0.3">
      <c r="A3155" t="s">
        <v>9600</v>
      </c>
      <c r="B3155" t="s">
        <v>8</v>
      </c>
      <c r="C3155" t="s">
        <v>9</v>
      </c>
      <c r="D3155" t="s">
        <v>4695</v>
      </c>
      <c r="E3155" t="s">
        <v>9601</v>
      </c>
      <c r="F3155" t="s">
        <v>9602</v>
      </c>
      <c r="G3155" s="2" t="str">
        <f t="shared" si="49"/>
        <v>1986</v>
      </c>
      <c r="H3155" t="s">
        <v>7572</v>
      </c>
      <c r="I3155" t="str">
        <f>VLOOKUP(RawData!H3155,PadCountry[],2)</f>
        <v>Russia</v>
      </c>
      <c r="J3155" t="str">
        <f>VLOOKUP(I3155,CountryGeoLoc[],3)</f>
        <v>61.52401</v>
      </c>
      <c r="K3155" t="str">
        <f>VLOOKUP(I3155,CountryGeoLoc[],4)</f>
        <v>105.318756</v>
      </c>
    </row>
    <row r="3156" spans="1:11" x14ac:dyDescent="0.3">
      <c r="A3156" t="s">
        <v>9603</v>
      </c>
      <c r="B3156" t="s">
        <v>8</v>
      </c>
      <c r="C3156" t="s">
        <v>9</v>
      </c>
      <c r="D3156" t="s">
        <v>6270</v>
      </c>
      <c r="E3156" t="s">
        <v>9604</v>
      </c>
      <c r="F3156" t="s">
        <v>9605</v>
      </c>
      <c r="G3156" s="2" t="str">
        <f t="shared" si="49"/>
        <v>1986</v>
      </c>
      <c r="H3156" t="s">
        <v>6273</v>
      </c>
      <c r="I3156" t="str">
        <f>VLOOKUP(RawData!H3156,PadCountry[],2)</f>
        <v>Russia</v>
      </c>
      <c r="J3156" t="str">
        <f>VLOOKUP(I3156,CountryGeoLoc[],3)</f>
        <v>61.52401</v>
      </c>
      <c r="K3156" t="str">
        <f>VLOOKUP(I3156,CountryGeoLoc[],4)</f>
        <v>105.318756</v>
      </c>
    </row>
    <row r="3157" spans="1:11" x14ac:dyDescent="0.3">
      <c r="A3157" t="s">
        <v>9142</v>
      </c>
      <c r="B3157" t="s">
        <v>8</v>
      </c>
      <c r="C3157" t="s">
        <v>9</v>
      </c>
      <c r="D3157" t="s">
        <v>9143</v>
      </c>
      <c r="E3157" t="s">
        <v>9144</v>
      </c>
      <c r="F3157" t="s">
        <v>9606</v>
      </c>
      <c r="G3157" s="2" t="str">
        <f t="shared" si="49"/>
        <v>1986</v>
      </c>
      <c r="H3157" t="s">
        <v>9146</v>
      </c>
      <c r="I3157" t="str">
        <f>VLOOKUP(RawData!H3157,PadCountry[],2)</f>
        <v>Kazakhstan</v>
      </c>
      <c r="J3157" t="str">
        <f>VLOOKUP(I3157,CountryGeoLoc[],3)</f>
        <v>48.019573</v>
      </c>
      <c r="K3157" t="str">
        <f>VLOOKUP(I3157,CountryGeoLoc[],4)</f>
        <v>66.923684</v>
      </c>
    </row>
    <row r="3158" spans="1:11" x14ac:dyDescent="0.3">
      <c r="A3158" t="s">
        <v>9607</v>
      </c>
      <c r="B3158" t="s">
        <v>8</v>
      </c>
      <c r="C3158" t="s">
        <v>9</v>
      </c>
      <c r="D3158" t="s">
        <v>1670</v>
      </c>
      <c r="E3158" t="s">
        <v>9608</v>
      </c>
      <c r="F3158" t="s">
        <v>9609</v>
      </c>
      <c r="G3158" s="2" t="str">
        <f t="shared" si="49"/>
        <v>1986</v>
      </c>
      <c r="H3158" t="s">
        <v>3442</v>
      </c>
      <c r="I3158" t="str">
        <f>VLOOKUP(RawData!H3158,PadCountry[],2)</f>
        <v>Russia</v>
      </c>
      <c r="J3158" t="str">
        <f>VLOOKUP(I3158,CountryGeoLoc[],3)</f>
        <v>61.52401</v>
      </c>
      <c r="K3158" t="str">
        <f>VLOOKUP(I3158,CountryGeoLoc[],4)</f>
        <v>105.318756</v>
      </c>
    </row>
    <row r="3159" spans="1:11" x14ac:dyDescent="0.3">
      <c r="A3159" t="s">
        <v>9610</v>
      </c>
      <c r="B3159" t="s">
        <v>8</v>
      </c>
      <c r="C3159" t="s">
        <v>9</v>
      </c>
      <c r="D3159" t="s">
        <v>4695</v>
      </c>
      <c r="E3159" t="s">
        <v>9611</v>
      </c>
      <c r="F3159" t="s">
        <v>9612</v>
      </c>
      <c r="G3159" s="2" t="str">
        <f t="shared" si="49"/>
        <v>1986</v>
      </c>
      <c r="H3159" t="s">
        <v>7572</v>
      </c>
      <c r="I3159" t="str">
        <f>VLOOKUP(RawData!H3159,PadCountry[],2)</f>
        <v>Russia</v>
      </c>
      <c r="J3159" t="str">
        <f>VLOOKUP(I3159,CountryGeoLoc[],3)</f>
        <v>61.52401</v>
      </c>
      <c r="K3159" t="str">
        <f>VLOOKUP(I3159,CountryGeoLoc[],4)</f>
        <v>105.318756</v>
      </c>
    </row>
    <row r="3160" spans="1:11" x14ac:dyDescent="0.3">
      <c r="A3160" t="s">
        <v>9613</v>
      </c>
      <c r="B3160" t="s">
        <v>8</v>
      </c>
      <c r="C3160" t="s">
        <v>9</v>
      </c>
      <c r="D3160" t="s">
        <v>3313</v>
      </c>
      <c r="E3160" t="s">
        <v>9614</v>
      </c>
      <c r="F3160" t="s">
        <v>9615</v>
      </c>
      <c r="G3160" s="2" t="str">
        <f t="shared" si="49"/>
        <v>1986</v>
      </c>
      <c r="H3160" t="s">
        <v>4676</v>
      </c>
      <c r="I3160" t="str">
        <f>VLOOKUP(RawData!H3160,PadCountry[],2)</f>
        <v>Kazakhstan</v>
      </c>
      <c r="J3160" t="str">
        <f>VLOOKUP(I3160,CountryGeoLoc[],3)</f>
        <v>48.019573</v>
      </c>
      <c r="K3160" t="str">
        <f>VLOOKUP(I3160,CountryGeoLoc[],4)</f>
        <v>66.923684</v>
      </c>
    </row>
    <row r="3161" spans="1:11" x14ac:dyDescent="0.3">
      <c r="A3161" t="s">
        <v>9616</v>
      </c>
      <c r="B3161" t="s">
        <v>8</v>
      </c>
      <c r="C3161" t="s">
        <v>9</v>
      </c>
      <c r="D3161" t="s">
        <v>4695</v>
      </c>
      <c r="E3161" t="s">
        <v>9617</v>
      </c>
      <c r="F3161" t="s">
        <v>9618</v>
      </c>
      <c r="G3161" s="2" t="str">
        <f t="shared" si="49"/>
        <v>1986</v>
      </c>
      <c r="H3161" t="s">
        <v>13</v>
      </c>
      <c r="I3161" t="str">
        <f>VLOOKUP(RawData!H3161,PadCountry[],2)</f>
        <v>Kazakhstan</v>
      </c>
      <c r="J3161" t="str">
        <f>VLOOKUP(I3161,CountryGeoLoc[],3)</f>
        <v>48.019573</v>
      </c>
      <c r="K3161" t="str">
        <f>VLOOKUP(I3161,CountryGeoLoc[],4)</f>
        <v>66.923684</v>
      </c>
    </row>
    <row r="3162" spans="1:11" x14ac:dyDescent="0.3">
      <c r="A3162" t="s">
        <v>9619</v>
      </c>
      <c r="B3162" t="s">
        <v>8</v>
      </c>
      <c r="C3162" t="s">
        <v>9620</v>
      </c>
      <c r="D3162" t="s">
        <v>9621</v>
      </c>
      <c r="E3162" t="s">
        <v>9622</v>
      </c>
      <c r="F3162" t="s">
        <v>9623</v>
      </c>
      <c r="G3162" s="2" t="str">
        <f t="shared" si="49"/>
        <v>1986</v>
      </c>
      <c r="H3162" t="s">
        <v>5568</v>
      </c>
      <c r="I3162" t="str">
        <f>VLOOKUP(RawData!H3162,PadCountry[],2)</f>
        <v>Japan</v>
      </c>
      <c r="J3162" t="str">
        <f>VLOOKUP(I3162,CountryGeoLoc[],3)</f>
        <v>36.204824</v>
      </c>
      <c r="K3162" t="str">
        <f>VLOOKUP(I3162,CountryGeoLoc[],4)</f>
        <v>138.252924</v>
      </c>
    </row>
    <row r="3163" spans="1:11" x14ac:dyDescent="0.3">
      <c r="A3163" t="s">
        <v>9624</v>
      </c>
      <c r="B3163" t="s">
        <v>8</v>
      </c>
      <c r="C3163" t="s">
        <v>9</v>
      </c>
      <c r="D3163" t="s">
        <v>3313</v>
      </c>
      <c r="E3163" t="s">
        <v>9625</v>
      </c>
      <c r="F3163" t="s">
        <v>9626</v>
      </c>
      <c r="G3163" s="2" t="str">
        <f t="shared" si="49"/>
        <v>1986</v>
      </c>
      <c r="H3163" t="s">
        <v>4676</v>
      </c>
      <c r="I3163" t="str">
        <f>VLOOKUP(RawData!H3163,PadCountry[],2)</f>
        <v>Kazakhstan</v>
      </c>
      <c r="J3163" t="str">
        <f>VLOOKUP(I3163,CountryGeoLoc[],3)</f>
        <v>48.019573</v>
      </c>
      <c r="K3163" t="str">
        <f>VLOOKUP(I3163,CountryGeoLoc[],4)</f>
        <v>66.923684</v>
      </c>
    </row>
    <row r="3164" spans="1:11" x14ac:dyDescent="0.3">
      <c r="A3164" t="s">
        <v>9627</v>
      </c>
      <c r="B3164" t="s">
        <v>8</v>
      </c>
      <c r="C3164" t="s">
        <v>9</v>
      </c>
      <c r="D3164" t="s">
        <v>4695</v>
      </c>
      <c r="E3164" t="s">
        <v>9628</v>
      </c>
      <c r="F3164" t="s">
        <v>9629</v>
      </c>
      <c r="G3164" s="2" t="str">
        <f t="shared" si="49"/>
        <v>1986</v>
      </c>
      <c r="H3164" t="s">
        <v>3442</v>
      </c>
      <c r="I3164" t="str">
        <f>VLOOKUP(RawData!H3164,PadCountry[],2)</f>
        <v>Russia</v>
      </c>
      <c r="J3164" t="str">
        <f>VLOOKUP(I3164,CountryGeoLoc[],3)</f>
        <v>61.52401</v>
      </c>
      <c r="K3164" t="str">
        <f>VLOOKUP(I3164,CountryGeoLoc[],4)</f>
        <v>105.318756</v>
      </c>
    </row>
    <row r="3165" spans="1:11" x14ac:dyDescent="0.3">
      <c r="A3165" t="s">
        <v>9630</v>
      </c>
      <c r="B3165" t="s">
        <v>8</v>
      </c>
      <c r="C3165" t="s">
        <v>9</v>
      </c>
      <c r="D3165" t="s">
        <v>4695</v>
      </c>
      <c r="E3165" t="s">
        <v>9631</v>
      </c>
      <c r="F3165" t="s">
        <v>9632</v>
      </c>
      <c r="G3165" s="2" t="str">
        <f t="shared" si="49"/>
        <v>1986</v>
      </c>
      <c r="H3165" t="s">
        <v>987</v>
      </c>
      <c r="I3165" t="str">
        <f>VLOOKUP(RawData!H3165,PadCountry[],2)</f>
        <v>Kazakhstan</v>
      </c>
      <c r="J3165" t="str">
        <f>VLOOKUP(I3165,CountryGeoLoc[],3)</f>
        <v>48.019573</v>
      </c>
      <c r="K3165" t="str">
        <f>VLOOKUP(I3165,CountryGeoLoc[],4)</f>
        <v>66.923684</v>
      </c>
    </row>
    <row r="3166" spans="1:11" x14ac:dyDescent="0.3">
      <c r="A3166" t="s">
        <v>9633</v>
      </c>
      <c r="B3166" t="s">
        <v>8</v>
      </c>
      <c r="C3166" t="s">
        <v>9</v>
      </c>
      <c r="D3166" t="s">
        <v>1670</v>
      </c>
      <c r="E3166" t="s">
        <v>9634</v>
      </c>
      <c r="F3166" t="s">
        <v>9635</v>
      </c>
      <c r="G3166" s="2" t="str">
        <f t="shared" si="49"/>
        <v>1986</v>
      </c>
      <c r="H3166" t="s">
        <v>7572</v>
      </c>
      <c r="I3166" t="str">
        <f>VLOOKUP(RawData!H3166,PadCountry[],2)</f>
        <v>Russia</v>
      </c>
      <c r="J3166" t="str">
        <f>VLOOKUP(I3166,CountryGeoLoc[],3)</f>
        <v>61.52401</v>
      </c>
      <c r="K3166" t="str">
        <f>VLOOKUP(I3166,CountryGeoLoc[],4)</f>
        <v>105.318756</v>
      </c>
    </row>
    <row r="3167" spans="1:11" x14ac:dyDescent="0.3">
      <c r="A3167" t="s">
        <v>9636</v>
      </c>
      <c r="B3167" t="s">
        <v>8</v>
      </c>
      <c r="C3167" t="s">
        <v>9</v>
      </c>
      <c r="D3167" t="s">
        <v>4695</v>
      </c>
      <c r="E3167" t="s">
        <v>9637</v>
      </c>
      <c r="F3167" t="s">
        <v>9638</v>
      </c>
      <c r="G3167" s="2" t="str">
        <f t="shared" si="49"/>
        <v>1986</v>
      </c>
      <c r="H3167" t="s">
        <v>987</v>
      </c>
      <c r="I3167" t="str">
        <f>VLOOKUP(RawData!H3167,PadCountry[],2)</f>
        <v>Kazakhstan</v>
      </c>
      <c r="J3167" t="str">
        <f>VLOOKUP(I3167,CountryGeoLoc[],3)</f>
        <v>48.019573</v>
      </c>
      <c r="K3167" t="str">
        <f>VLOOKUP(I3167,CountryGeoLoc[],4)</f>
        <v>66.923684</v>
      </c>
    </row>
    <row r="3168" spans="1:11" x14ac:dyDescent="0.3">
      <c r="A3168" t="s">
        <v>9639</v>
      </c>
      <c r="B3168" t="s">
        <v>8</v>
      </c>
      <c r="C3168" t="s">
        <v>9</v>
      </c>
      <c r="D3168" t="s">
        <v>2391</v>
      </c>
      <c r="E3168" t="s">
        <v>9640</v>
      </c>
      <c r="F3168" t="s">
        <v>9641</v>
      </c>
      <c r="G3168" s="2" t="str">
        <f t="shared" si="49"/>
        <v>1986</v>
      </c>
      <c r="H3168" t="s">
        <v>3399</v>
      </c>
      <c r="I3168" t="str">
        <f>VLOOKUP(RawData!H3168,PadCountry[],2)</f>
        <v>Russia</v>
      </c>
      <c r="J3168" t="str">
        <f>VLOOKUP(I3168,CountryGeoLoc[],3)</f>
        <v>61.52401</v>
      </c>
      <c r="K3168" t="str">
        <f>VLOOKUP(I3168,CountryGeoLoc[],4)</f>
        <v>105.318756</v>
      </c>
    </row>
    <row r="3169" spans="1:11" x14ac:dyDescent="0.3">
      <c r="A3169" t="s">
        <v>9642</v>
      </c>
      <c r="B3169" t="s">
        <v>8</v>
      </c>
      <c r="C3169" t="s">
        <v>9</v>
      </c>
      <c r="D3169" t="s">
        <v>1670</v>
      </c>
      <c r="E3169" t="s">
        <v>9643</v>
      </c>
      <c r="F3169" t="s">
        <v>9644</v>
      </c>
      <c r="G3169" s="2" t="str">
        <f t="shared" si="49"/>
        <v>1986</v>
      </c>
      <c r="H3169" t="s">
        <v>3442</v>
      </c>
      <c r="I3169" t="str">
        <f>VLOOKUP(RawData!H3169,PadCountry[],2)</f>
        <v>Russia</v>
      </c>
      <c r="J3169" t="str">
        <f>VLOOKUP(I3169,CountryGeoLoc[],3)</f>
        <v>61.52401</v>
      </c>
      <c r="K3169" t="str">
        <f>VLOOKUP(I3169,CountryGeoLoc[],4)</f>
        <v>105.318756</v>
      </c>
    </row>
    <row r="3170" spans="1:11" x14ac:dyDescent="0.3">
      <c r="A3170" t="s">
        <v>9645</v>
      </c>
      <c r="B3170" t="s">
        <v>8</v>
      </c>
      <c r="C3170" t="s">
        <v>117</v>
      </c>
      <c r="D3170" t="s">
        <v>8123</v>
      </c>
      <c r="E3170" t="s">
        <v>9646</v>
      </c>
      <c r="F3170" t="s">
        <v>9647</v>
      </c>
      <c r="G3170" s="2" t="str">
        <f t="shared" si="49"/>
        <v>1986</v>
      </c>
      <c r="H3170" t="s">
        <v>229</v>
      </c>
      <c r="I3170" t="str">
        <f>VLOOKUP(RawData!H3170,PadCountry[],2)</f>
        <v>United States</v>
      </c>
      <c r="J3170" t="str">
        <f>VLOOKUP(I3170,CountryGeoLoc[],3)</f>
        <v>37.09024</v>
      </c>
      <c r="K3170" t="str">
        <f>VLOOKUP(I3170,CountryGeoLoc[],4)</f>
        <v>-95.712891</v>
      </c>
    </row>
    <row r="3171" spans="1:11" x14ac:dyDescent="0.3">
      <c r="A3171" t="s">
        <v>9648</v>
      </c>
      <c r="B3171" t="s">
        <v>8</v>
      </c>
      <c r="C3171" t="s">
        <v>9</v>
      </c>
      <c r="D3171" t="s">
        <v>2391</v>
      </c>
      <c r="E3171" t="s">
        <v>9649</v>
      </c>
      <c r="F3171" t="s">
        <v>9650</v>
      </c>
      <c r="G3171" s="2" t="str">
        <f t="shared" si="49"/>
        <v>1986</v>
      </c>
      <c r="H3171" t="s">
        <v>2313</v>
      </c>
      <c r="I3171" t="str">
        <f>VLOOKUP(RawData!H3171,PadCountry[],2)</f>
        <v>Russia</v>
      </c>
      <c r="J3171" t="str">
        <f>VLOOKUP(I3171,CountryGeoLoc[],3)</f>
        <v>61.52401</v>
      </c>
      <c r="K3171" t="str">
        <f>VLOOKUP(I3171,CountryGeoLoc[],4)</f>
        <v>105.318756</v>
      </c>
    </row>
    <row r="3172" spans="1:11" x14ac:dyDescent="0.3">
      <c r="A3172" t="s">
        <v>9651</v>
      </c>
      <c r="B3172" t="s">
        <v>8</v>
      </c>
      <c r="C3172" t="s">
        <v>9</v>
      </c>
      <c r="D3172" t="s">
        <v>2305</v>
      </c>
      <c r="E3172" t="s">
        <v>9652</v>
      </c>
      <c r="F3172" t="s">
        <v>9653</v>
      </c>
      <c r="G3172" s="2" t="str">
        <f t="shared" si="49"/>
        <v>1986</v>
      </c>
      <c r="H3172" t="s">
        <v>6322</v>
      </c>
      <c r="I3172" t="str">
        <f>VLOOKUP(RawData!H3172,PadCountry[],2)</f>
        <v>Kazakhstan</v>
      </c>
      <c r="J3172" t="str">
        <f>VLOOKUP(I3172,CountryGeoLoc[],3)</f>
        <v>48.019573</v>
      </c>
      <c r="K3172" t="str">
        <f>VLOOKUP(I3172,CountryGeoLoc[],4)</f>
        <v>66.923684</v>
      </c>
    </row>
    <row r="3173" spans="1:11" x14ac:dyDescent="0.3">
      <c r="A3173" t="s">
        <v>9654</v>
      </c>
      <c r="B3173" t="s">
        <v>8</v>
      </c>
      <c r="C3173" t="s">
        <v>9</v>
      </c>
      <c r="D3173" t="s">
        <v>4695</v>
      </c>
      <c r="E3173" t="s">
        <v>9655</v>
      </c>
      <c r="F3173" t="s">
        <v>9656</v>
      </c>
      <c r="G3173" s="2" t="str">
        <f t="shared" si="49"/>
        <v>1986</v>
      </c>
      <c r="H3173" t="s">
        <v>987</v>
      </c>
      <c r="I3173" t="str">
        <f>VLOOKUP(RawData!H3173,PadCountry[],2)</f>
        <v>Kazakhstan</v>
      </c>
      <c r="J3173" t="str">
        <f>VLOOKUP(I3173,CountryGeoLoc[],3)</f>
        <v>48.019573</v>
      </c>
      <c r="K3173" t="str">
        <f>VLOOKUP(I3173,CountryGeoLoc[],4)</f>
        <v>66.923684</v>
      </c>
    </row>
    <row r="3174" spans="1:11" x14ac:dyDescent="0.3">
      <c r="A3174" t="s">
        <v>9657</v>
      </c>
      <c r="B3174" t="s">
        <v>8</v>
      </c>
      <c r="C3174" t="s">
        <v>117</v>
      </c>
      <c r="D3174" t="s">
        <v>8272</v>
      </c>
      <c r="E3174" t="s">
        <v>9658</v>
      </c>
      <c r="F3174" t="s">
        <v>9659</v>
      </c>
      <c r="G3174" s="2" t="str">
        <f t="shared" si="49"/>
        <v>1986</v>
      </c>
      <c r="H3174" t="s">
        <v>303</v>
      </c>
      <c r="I3174" t="str">
        <f>VLOOKUP(RawData!H3174,PadCountry[],2)</f>
        <v>United States</v>
      </c>
      <c r="J3174" t="str">
        <f>VLOOKUP(I3174,CountryGeoLoc[],3)</f>
        <v>37.09024</v>
      </c>
      <c r="K3174" t="str">
        <f>VLOOKUP(I3174,CountryGeoLoc[],4)</f>
        <v>-95.712891</v>
      </c>
    </row>
    <row r="3175" spans="1:11" x14ac:dyDescent="0.3">
      <c r="A3175" t="s">
        <v>9660</v>
      </c>
      <c r="B3175" t="s">
        <v>8</v>
      </c>
      <c r="C3175" t="s">
        <v>9</v>
      </c>
      <c r="D3175" t="s">
        <v>6270</v>
      </c>
      <c r="E3175" t="s">
        <v>9661</v>
      </c>
      <c r="F3175" t="s">
        <v>9662</v>
      </c>
      <c r="G3175" s="2" t="str">
        <f t="shared" si="49"/>
        <v>1986</v>
      </c>
      <c r="H3175" t="s">
        <v>7213</v>
      </c>
      <c r="I3175" t="str">
        <f>VLOOKUP(RawData!H3175,PadCountry[],2)</f>
        <v>Russia</v>
      </c>
      <c r="J3175" t="str">
        <f>VLOOKUP(I3175,CountryGeoLoc[],3)</f>
        <v>61.52401</v>
      </c>
      <c r="K3175" t="str">
        <f>VLOOKUP(I3175,CountryGeoLoc[],4)</f>
        <v>105.318756</v>
      </c>
    </row>
    <row r="3176" spans="1:11" x14ac:dyDescent="0.3">
      <c r="A3176" t="s">
        <v>9663</v>
      </c>
      <c r="B3176" t="s">
        <v>18</v>
      </c>
      <c r="C3176" t="s">
        <v>9</v>
      </c>
      <c r="D3176" t="s">
        <v>1670</v>
      </c>
      <c r="E3176" t="s">
        <v>9664</v>
      </c>
      <c r="F3176" t="s">
        <v>9665</v>
      </c>
      <c r="G3176" s="2" t="str">
        <f t="shared" si="49"/>
        <v>1986</v>
      </c>
      <c r="H3176" t="s">
        <v>1882</v>
      </c>
      <c r="I3176" t="str">
        <f>VLOOKUP(RawData!H3176,PadCountry[],2)</f>
        <v>Russia</v>
      </c>
      <c r="J3176" t="str">
        <f>VLOOKUP(I3176,CountryGeoLoc[],3)</f>
        <v>61.52401</v>
      </c>
      <c r="K3176" t="str">
        <f>VLOOKUP(I3176,CountryGeoLoc[],4)</f>
        <v>105.318756</v>
      </c>
    </row>
    <row r="3177" spans="1:11" x14ac:dyDescent="0.3">
      <c r="A3177" t="s">
        <v>9666</v>
      </c>
      <c r="B3177" t="s">
        <v>8</v>
      </c>
      <c r="C3177" t="s">
        <v>8186</v>
      </c>
      <c r="D3177" t="s">
        <v>5243</v>
      </c>
      <c r="E3177" t="s">
        <v>9667</v>
      </c>
      <c r="F3177" t="s">
        <v>9668</v>
      </c>
      <c r="G3177" s="2" t="str">
        <f t="shared" si="49"/>
        <v>1986</v>
      </c>
      <c r="H3177" t="s">
        <v>4822</v>
      </c>
      <c r="I3177" t="str">
        <f>VLOOKUP(RawData!H3177,PadCountry[],2)</f>
        <v>China</v>
      </c>
      <c r="J3177" t="str">
        <f>VLOOKUP(I3177,CountryGeoLoc[],3)</f>
        <v>35.86166</v>
      </c>
      <c r="K3177" t="str">
        <f>VLOOKUP(I3177,CountryGeoLoc[],4)</f>
        <v>104.195397</v>
      </c>
    </row>
    <row r="3178" spans="1:11" x14ac:dyDescent="0.3">
      <c r="A3178" t="s">
        <v>9669</v>
      </c>
      <c r="B3178" t="s">
        <v>8</v>
      </c>
      <c r="C3178" t="s">
        <v>9</v>
      </c>
      <c r="D3178" t="s">
        <v>4695</v>
      </c>
      <c r="E3178" t="s">
        <v>9670</v>
      </c>
      <c r="F3178" t="s">
        <v>9671</v>
      </c>
      <c r="G3178" s="2" t="str">
        <f t="shared" si="49"/>
        <v>1986</v>
      </c>
      <c r="H3178" t="s">
        <v>13</v>
      </c>
      <c r="I3178" t="str">
        <f>VLOOKUP(RawData!H3178,PadCountry[],2)</f>
        <v>Kazakhstan</v>
      </c>
      <c r="J3178" t="str">
        <f>VLOOKUP(I3178,CountryGeoLoc[],3)</f>
        <v>48.019573</v>
      </c>
      <c r="K3178" t="str">
        <f>VLOOKUP(I3178,CountryGeoLoc[],4)</f>
        <v>66.923684</v>
      </c>
    </row>
    <row r="3179" spans="1:11" x14ac:dyDescent="0.3">
      <c r="A3179" t="s">
        <v>9672</v>
      </c>
      <c r="B3179" t="s">
        <v>18</v>
      </c>
      <c r="C3179" t="s">
        <v>9</v>
      </c>
      <c r="D3179" t="s">
        <v>6270</v>
      </c>
      <c r="E3179" t="s">
        <v>9673</v>
      </c>
      <c r="F3179" t="s">
        <v>9674</v>
      </c>
      <c r="G3179" s="2" t="str">
        <f t="shared" si="49"/>
        <v>1986</v>
      </c>
      <c r="H3179" t="s">
        <v>6273</v>
      </c>
      <c r="I3179" t="str">
        <f>VLOOKUP(RawData!H3179,PadCountry[],2)</f>
        <v>Russia</v>
      </c>
      <c r="J3179" t="str">
        <f>VLOOKUP(I3179,CountryGeoLoc[],3)</f>
        <v>61.52401</v>
      </c>
      <c r="K3179" t="str">
        <f>VLOOKUP(I3179,CountryGeoLoc[],4)</f>
        <v>105.318756</v>
      </c>
    </row>
    <row r="3180" spans="1:11" x14ac:dyDescent="0.3">
      <c r="A3180" t="s">
        <v>9675</v>
      </c>
      <c r="B3180" t="s">
        <v>8</v>
      </c>
      <c r="C3180" t="s">
        <v>9</v>
      </c>
      <c r="D3180" t="s">
        <v>1670</v>
      </c>
      <c r="E3180" t="s">
        <v>9676</v>
      </c>
      <c r="F3180" t="s">
        <v>9677</v>
      </c>
      <c r="G3180" s="2" t="str">
        <f t="shared" si="49"/>
        <v>1986</v>
      </c>
      <c r="H3180" t="s">
        <v>1882</v>
      </c>
      <c r="I3180" t="str">
        <f>VLOOKUP(RawData!H3180,PadCountry[],2)</f>
        <v>Russia</v>
      </c>
      <c r="J3180" t="str">
        <f>VLOOKUP(I3180,CountryGeoLoc[],3)</f>
        <v>61.52401</v>
      </c>
      <c r="K3180" t="str">
        <f>VLOOKUP(I3180,CountryGeoLoc[],4)</f>
        <v>105.318756</v>
      </c>
    </row>
    <row r="3181" spans="1:11" x14ac:dyDescent="0.3">
      <c r="A3181" t="s">
        <v>9678</v>
      </c>
      <c r="B3181" t="s">
        <v>8</v>
      </c>
      <c r="C3181" t="s">
        <v>9</v>
      </c>
      <c r="D3181" t="s">
        <v>1670</v>
      </c>
      <c r="E3181" t="s">
        <v>9679</v>
      </c>
      <c r="F3181" t="s">
        <v>9680</v>
      </c>
      <c r="G3181" s="2" t="str">
        <f t="shared" si="49"/>
        <v>1986</v>
      </c>
      <c r="H3181" t="s">
        <v>3442</v>
      </c>
      <c r="I3181" t="str">
        <f>VLOOKUP(RawData!H3181,PadCountry[],2)</f>
        <v>Russia</v>
      </c>
      <c r="J3181" t="str">
        <f>VLOOKUP(I3181,CountryGeoLoc[],3)</f>
        <v>61.52401</v>
      </c>
      <c r="K3181" t="str">
        <f>VLOOKUP(I3181,CountryGeoLoc[],4)</f>
        <v>105.318756</v>
      </c>
    </row>
    <row r="3182" spans="1:11" x14ac:dyDescent="0.3">
      <c r="A3182" t="s">
        <v>9681</v>
      </c>
      <c r="B3182" t="s">
        <v>8</v>
      </c>
      <c r="C3182" t="s">
        <v>9</v>
      </c>
      <c r="D3182" t="s">
        <v>9143</v>
      </c>
      <c r="E3182" t="s">
        <v>9682</v>
      </c>
      <c r="F3182" t="s">
        <v>9683</v>
      </c>
      <c r="G3182" s="2" t="str">
        <f t="shared" si="49"/>
        <v>1986</v>
      </c>
      <c r="H3182" t="s">
        <v>9146</v>
      </c>
      <c r="I3182" t="str">
        <f>VLOOKUP(RawData!H3182,PadCountry[],2)</f>
        <v>Kazakhstan</v>
      </c>
      <c r="J3182" t="str">
        <f>VLOOKUP(I3182,CountryGeoLoc[],3)</f>
        <v>48.019573</v>
      </c>
      <c r="K3182" t="str">
        <f>VLOOKUP(I3182,CountryGeoLoc[],4)</f>
        <v>66.923684</v>
      </c>
    </row>
    <row r="3183" spans="1:11" x14ac:dyDescent="0.3">
      <c r="A3183" t="s">
        <v>9684</v>
      </c>
      <c r="B3183" t="s">
        <v>8</v>
      </c>
      <c r="C3183" t="s">
        <v>9</v>
      </c>
      <c r="D3183" t="s">
        <v>4695</v>
      </c>
      <c r="E3183" t="s">
        <v>9685</v>
      </c>
      <c r="F3183" t="s">
        <v>9686</v>
      </c>
      <c r="G3183" s="2" t="str">
        <f t="shared" si="49"/>
        <v>1986</v>
      </c>
      <c r="H3183" t="s">
        <v>13</v>
      </c>
      <c r="I3183" t="str">
        <f>VLOOKUP(RawData!H3183,PadCountry[],2)</f>
        <v>Kazakhstan</v>
      </c>
      <c r="J3183" t="str">
        <f>VLOOKUP(I3183,CountryGeoLoc[],3)</f>
        <v>48.019573</v>
      </c>
      <c r="K3183" t="str">
        <f>VLOOKUP(I3183,CountryGeoLoc[],4)</f>
        <v>66.923684</v>
      </c>
    </row>
    <row r="3184" spans="1:11" x14ac:dyDescent="0.3">
      <c r="A3184" t="s">
        <v>9687</v>
      </c>
      <c r="B3184" t="s">
        <v>8</v>
      </c>
      <c r="C3184" t="s">
        <v>9</v>
      </c>
      <c r="D3184" t="s">
        <v>5012</v>
      </c>
      <c r="E3184" t="s">
        <v>9688</v>
      </c>
      <c r="F3184" t="s">
        <v>9689</v>
      </c>
      <c r="G3184" s="2" t="str">
        <f t="shared" si="49"/>
        <v>1986</v>
      </c>
      <c r="H3184" t="s">
        <v>6322</v>
      </c>
      <c r="I3184" t="str">
        <f>VLOOKUP(RawData!H3184,PadCountry[],2)</f>
        <v>Kazakhstan</v>
      </c>
      <c r="J3184" t="str">
        <f>VLOOKUP(I3184,CountryGeoLoc[],3)</f>
        <v>48.019573</v>
      </c>
      <c r="K3184" t="str">
        <f>VLOOKUP(I3184,CountryGeoLoc[],4)</f>
        <v>66.923684</v>
      </c>
    </row>
    <row r="3185" spans="1:11" x14ac:dyDescent="0.3">
      <c r="A3185" t="s">
        <v>9690</v>
      </c>
      <c r="B3185" t="s">
        <v>8</v>
      </c>
      <c r="C3185" t="s">
        <v>9</v>
      </c>
      <c r="D3185" t="s">
        <v>2391</v>
      </c>
      <c r="E3185" t="s">
        <v>9691</v>
      </c>
      <c r="F3185" t="s">
        <v>9692</v>
      </c>
      <c r="G3185" s="2" t="str">
        <f t="shared" si="49"/>
        <v>1986</v>
      </c>
      <c r="H3185" t="s">
        <v>2313</v>
      </c>
      <c r="I3185" t="str">
        <f>VLOOKUP(RawData!H3185,PadCountry[],2)</f>
        <v>Russia</v>
      </c>
      <c r="J3185" t="str">
        <f>VLOOKUP(I3185,CountryGeoLoc[],3)</f>
        <v>61.52401</v>
      </c>
      <c r="K3185" t="str">
        <f>VLOOKUP(I3185,CountryGeoLoc[],4)</f>
        <v>105.318756</v>
      </c>
    </row>
    <row r="3186" spans="1:11" x14ac:dyDescent="0.3">
      <c r="A3186" t="s">
        <v>9693</v>
      </c>
      <c r="B3186" t="s">
        <v>8</v>
      </c>
      <c r="C3186" t="s">
        <v>9</v>
      </c>
      <c r="D3186" t="s">
        <v>4695</v>
      </c>
      <c r="E3186" t="s">
        <v>9694</v>
      </c>
      <c r="F3186" t="s">
        <v>9695</v>
      </c>
      <c r="G3186" s="2" t="str">
        <f t="shared" si="49"/>
        <v>1986</v>
      </c>
      <c r="H3186" t="s">
        <v>7572</v>
      </c>
      <c r="I3186" t="str">
        <f>VLOOKUP(RawData!H3186,PadCountry[],2)</f>
        <v>Russia</v>
      </c>
      <c r="J3186" t="str">
        <f>VLOOKUP(I3186,CountryGeoLoc[],3)</f>
        <v>61.52401</v>
      </c>
      <c r="K3186" t="str">
        <f>VLOOKUP(I3186,CountryGeoLoc[],4)</f>
        <v>105.318756</v>
      </c>
    </row>
    <row r="3187" spans="1:11" x14ac:dyDescent="0.3">
      <c r="A3187" t="s">
        <v>9696</v>
      </c>
      <c r="B3187" t="s">
        <v>8</v>
      </c>
      <c r="C3187" t="s">
        <v>9</v>
      </c>
      <c r="D3187" t="s">
        <v>4695</v>
      </c>
      <c r="E3187" t="s">
        <v>9697</v>
      </c>
      <c r="F3187" t="s">
        <v>9698</v>
      </c>
      <c r="G3187" s="2" t="str">
        <f t="shared" si="49"/>
        <v>1986</v>
      </c>
      <c r="H3187" t="s">
        <v>7572</v>
      </c>
      <c r="I3187" t="str">
        <f>VLOOKUP(RawData!H3187,PadCountry[],2)</f>
        <v>Russia</v>
      </c>
      <c r="J3187" t="str">
        <f>VLOOKUP(I3187,CountryGeoLoc[],3)</f>
        <v>61.52401</v>
      </c>
      <c r="K3187" t="str">
        <f>VLOOKUP(I3187,CountryGeoLoc[],4)</f>
        <v>105.318756</v>
      </c>
    </row>
    <row r="3188" spans="1:11" x14ac:dyDescent="0.3">
      <c r="A3188" t="s">
        <v>9699</v>
      </c>
      <c r="B3188" t="s">
        <v>8</v>
      </c>
      <c r="C3188" t="s">
        <v>9</v>
      </c>
      <c r="D3188" t="s">
        <v>2391</v>
      </c>
      <c r="E3188" t="s">
        <v>9700</v>
      </c>
      <c r="F3188" t="s">
        <v>9701</v>
      </c>
      <c r="G3188" s="2" t="str">
        <f t="shared" si="49"/>
        <v>1986</v>
      </c>
      <c r="H3188" t="s">
        <v>2394</v>
      </c>
      <c r="I3188" t="str">
        <f>VLOOKUP(RawData!H3188,PadCountry[],2)</f>
        <v>Russia</v>
      </c>
      <c r="J3188" t="str">
        <f>VLOOKUP(I3188,CountryGeoLoc[],3)</f>
        <v>61.52401</v>
      </c>
      <c r="K3188" t="str">
        <f>VLOOKUP(I3188,CountryGeoLoc[],4)</f>
        <v>105.318756</v>
      </c>
    </row>
    <row r="3189" spans="1:11" x14ac:dyDescent="0.3">
      <c r="A3189" t="s">
        <v>9702</v>
      </c>
      <c r="B3189" t="s">
        <v>8</v>
      </c>
      <c r="C3189" t="s">
        <v>9</v>
      </c>
      <c r="D3189" t="s">
        <v>4695</v>
      </c>
      <c r="E3189" t="s">
        <v>9703</v>
      </c>
      <c r="F3189" t="s">
        <v>9704</v>
      </c>
      <c r="G3189" s="2" t="str">
        <f t="shared" si="49"/>
        <v>1986</v>
      </c>
      <c r="H3189" t="s">
        <v>987</v>
      </c>
      <c r="I3189" t="str">
        <f>VLOOKUP(RawData!H3189,PadCountry[],2)</f>
        <v>Kazakhstan</v>
      </c>
      <c r="J3189" t="str">
        <f>VLOOKUP(I3189,CountryGeoLoc[],3)</f>
        <v>48.019573</v>
      </c>
      <c r="K3189" t="str">
        <f>VLOOKUP(I3189,CountryGeoLoc[],4)</f>
        <v>66.923684</v>
      </c>
    </row>
    <row r="3190" spans="1:11" x14ac:dyDescent="0.3">
      <c r="A3190" t="s">
        <v>9705</v>
      </c>
      <c r="B3190" t="s">
        <v>8</v>
      </c>
      <c r="C3190" t="s">
        <v>117</v>
      </c>
      <c r="D3190" t="s">
        <v>7157</v>
      </c>
      <c r="E3190" t="s">
        <v>9706</v>
      </c>
      <c r="F3190" t="s">
        <v>9707</v>
      </c>
      <c r="G3190" s="2" t="str">
        <f t="shared" si="49"/>
        <v>1986</v>
      </c>
      <c r="H3190" t="s">
        <v>573</v>
      </c>
      <c r="I3190" t="str">
        <f>VLOOKUP(RawData!H3190,PadCountry[],2)</f>
        <v>United States</v>
      </c>
      <c r="J3190" t="str">
        <f>VLOOKUP(I3190,CountryGeoLoc[],3)</f>
        <v>37.09024</v>
      </c>
      <c r="K3190" t="str">
        <f>VLOOKUP(I3190,CountryGeoLoc[],4)</f>
        <v>-95.712891</v>
      </c>
    </row>
    <row r="3191" spans="1:11" x14ac:dyDescent="0.3">
      <c r="A3191" t="s">
        <v>9708</v>
      </c>
      <c r="B3191" t="s">
        <v>8</v>
      </c>
      <c r="C3191" t="s">
        <v>9</v>
      </c>
      <c r="D3191" t="s">
        <v>1670</v>
      </c>
      <c r="E3191" t="s">
        <v>9709</v>
      </c>
      <c r="F3191" t="s">
        <v>9710</v>
      </c>
      <c r="G3191" s="2" t="str">
        <f t="shared" si="49"/>
        <v>1986</v>
      </c>
      <c r="H3191" t="s">
        <v>1882</v>
      </c>
      <c r="I3191" t="str">
        <f>VLOOKUP(RawData!H3191,PadCountry[],2)</f>
        <v>Russia</v>
      </c>
      <c r="J3191" t="str">
        <f>VLOOKUP(I3191,CountryGeoLoc[],3)</f>
        <v>61.52401</v>
      </c>
      <c r="K3191" t="str">
        <f>VLOOKUP(I3191,CountryGeoLoc[],4)</f>
        <v>105.318756</v>
      </c>
    </row>
    <row r="3192" spans="1:11" x14ac:dyDescent="0.3">
      <c r="A3192" t="s">
        <v>9711</v>
      </c>
      <c r="B3192" t="s">
        <v>8</v>
      </c>
      <c r="C3192" t="s">
        <v>9</v>
      </c>
      <c r="D3192" t="s">
        <v>5012</v>
      </c>
      <c r="E3192" t="s">
        <v>9712</v>
      </c>
      <c r="F3192" t="s">
        <v>9713</v>
      </c>
      <c r="G3192" s="2" t="str">
        <f t="shared" si="49"/>
        <v>1986</v>
      </c>
      <c r="H3192" t="s">
        <v>7249</v>
      </c>
      <c r="I3192" t="str">
        <f>VLOOKUP(RawData!H3192,PadCountry[],2)</f>
        <v>Kazakhstan</v>
      </c>
      <c r="J3192" t="str">
        <f>VLOOKUP(I3192,CountryGeoLoc[],3)</f>
        <v>48.019573</v>
      </c>
      <c r="K3192" t="str">
        <f>VLOOKUP(I3192,CountryGeoLoc[],4)</f>
        <v>66.923684</v>
      </c>
    </row>
    <row r="3193" spans="1:11" x14ac:dyDescent="0.3">
      <c r="A3193" t="s">
        <v>9714</v>
      </c>
      <c r="B3193" t="s">
        <v>8</v>
      </c>
      <c r="C3193" t="s">
        <v>9</v>
      </c>
      <c r="D3193" t="s">
        <v>1670</v>
      </c>
      <c r="E3193" t="s">
        <v>9715</v>
      </c>
      <c r="F3193" t="s">
        <v>9716</v>
      </c>
      <c r="G3193" s="2" t="str">
        <f t="shared" si="49"/>
        <v>1986</v>
      </c>
      <c r="H3193" t="s">
        <v>7572</v>
      </c>
      <c r="I3193" t="str">
        <f>VLOOKUP(RawData!H3193,PadCountry[],2)</f>
        <v>Russia</v>
      </c>
      <c r="J3193" t="str">
        <f>VLOOKUP(I3193,CountryGeoLoc[],3)</f>
        <v>61.52401</v>
      </c>
      <c r="K3193" t="str">
        <f>VLOOKUP(I3193,CountryGeoLoc[],4)</f>
        <v>105.318756</v>
      </c>
    </row>
    <row r="3194" spans="1:11" x14ac:dyDescent="0.3">
      <c r="A3194" t="s">
        <v>9717</v>
      </c>
      <c r="B3194" t="s">
        <v>8</v>
      </c>
      <c r="C3194" t="s">
        <v>9</v>
      </c>
      <c r="D3194" t="s">
        <v>2391</v>
      </c>
      <c r="E3194" t="s">
        <v>9718</v>
      </c>
      <c r="F3194" t="s">
        <v>9719</v>
      </c>
      <c r="G3194" s="2" t="str">
        <f t="shared" si="49"/>
        <v>1986</v>
      </c>
      <c r="H3194" t="s">
        <v>2394</v>
      </c>
      <c r="I3194" t="str">
        <f>VLOOKUP(RawData!H3194,PadCountry[],2)</f>
        <v>Russia</v>
      </c>
      <c r="J3194" t="str">
        <f>VLOOKUP(I3194,CountryGeoLoc[],3)</f>
        <v>61.52401</v>
      </c>
      <c r="K3194" t="str">
        <f>VLOOKUP(I3194,CountryGeoLoc[],4)</f>
        <v>105.318756</v>
      </c>
    </row>
    <row r="3195" spans="1:11" x14ac:dyDescent="0.3">
      <c r="A3195" t="s">
        <v>9720</v>
      </c>
      <c r="B3195" t="s">
        <v>8</v>
      </c>
      <c r="C3195" t="s">
        <v>9</v>
      </c>
      <c r="D3195" t="s">
        <v>2391</v>
      </c>
      <c r="E3195" t="s">
        <v>9721</v>
      </c>
      <c r="F3195" t="s">
        <v>9722</v>
      </c>
      <c r="G3195" s="2" t="str">
        <f t="shared" si="49"/>
        <v>1986</v>
      </c>
      <c r="H3195" t="s">
        <v>2394</v>
      </c>
      <c r="I3195" t="str">
        <f>VLOOKUP(RawData!H3195,PadCountry[],2)</f>
        <v>Russia</v>
      </c>
      <c r="J3195" t="str">
        <f>VLOOKUP(I3195,CountryGeoLoc[],3)</f>
        <v>61.52401</v>
      </c>
      <c r="K3195" t="str">
        <f>VLOOKUP(I3195,CountryGeoLoc[],4)</f>
        <v>105.318756</v>
      </c>
    </row>
    <row r="3196" spans="1:11" x14ac:dyDescent="0.3">
      <c r="A3196" t="s">
        <v>9723</v>
      </c>
      <c r="B3196" t="s">
        <v>18</v>
      </c>
      <c r="C3196" t="s">
        <v>9</v>
      </c>
      <c r="D3196" t="s">
        <v>2305</v>
      </c>
      <c r="E3196" t="s">
        <v>9724</v>
      </c>
      <c r="F3196" t="s">
        <v>9725</v>
      </c>
      <c r="G3196" s="2" t="str">
        <f t="shared" si="49"/>
        <v>1986</v>
      </c>
      <c r="H3196" t="s">
        <v>6322</v>
      </c>
      <c r="I3196" t="str">
        <f>VLOOKUP(RawData!H3196,PadCountry[],2)</f>
        <v>Kazakhstan</v>
      </c>
      <c r="J3196" t="str">
        <f>VLOOKUP(I3196,CountryGeoLoc[],3)</f>
        <v>48.019573</v>
      </c>
      <c r="K3196" t="str">
        <f>VLOOKUP(I3196,CountryGeoLoc[],4)</f>
        <v>66.923684</v>
      </c>
    </row>
    <row r="3197" spans="1:11" x14ac:dyDescent="0.3">
      <c r="A3197" t="s">
        <v>9726</v>
      </c>
      <c r="B3197" t="s">
        <v>8</v>
      </c>
      <c r="C3197" t="s">
        <v>9</v>
      </c>
      <c r="D3197" t="s">
        <v>6270</v>
      </c>
      <c r="E3197" t="s">
        <v>9727</v>
      </c>
      <c r="F3197" t="s">
        <v>9728</v>
      </c>
      <c r="G3197" s="2" t="str">
        <f t="shared" si="49"/>
        <v>1986</v>
      </c>
      <c r="H3197" t="s">
        <v>7213</v>
      </c>
      <c r="I3197" t="str">
        <f>VLOOKUP(RawData!H3197,PadCountry[],2)</f>
        <v>Russia</v>
      </c>
      <c r="J3197" t="str">
        <f>VLOOKUP(I3197,CountryGeoLoc[],3)</f>
        <v>61.52401</v>
      </c>
      <c r="K3197" t="str">
        <f>VLOOKUP(I3197,CountryGeoLoc[],4)</f>
        <v>105.318756</v>
      </c>
    </row>
    <row r="3198" spans="1:11" x14ac:dyDescent="0.3">
      <c r="A3198" t="s">
        <v>9729</v>
      </c>
      <c r="B3198" t="s">
        <v>8</v>
      </c>
      <c r="C3198" t="s">
        <v>9</v>
      </c>
      <c r="D3198" t="s">
        <v>4695</v>
      </c>
      <c r="E3198" t="s">
        <v>9730</v>
      </c>
      <c r="F3198" t="s">
        <v>9731</v>
      </c>
      <c r="G3198" s="2" t="str">
        <f t="shared" si="49"/>
        <v>1986</v>
      </c>
      <c r="H3198" t="s">
        <v>13</v>
      </c>
      <c r="I3198" t="str">
        <f>VLOOKUP(RawData!H3198,PadCountry[],2)</f>
        <v>Kazakhstan</v>
      </c>
      <c r="J3198" t="str">
        <f>VLOOKUP(I3198,CountryGeoLoc[],3)</f>
        <v>48.019573</v>
      </c>
      <c r="K3198" t="str">
        <f>VLOOKUP(I3198,CountryGeoLoc[],4)</f>
        <v>66.923684</v>
      </c>
    </row>
    <row r="3199" spans="1:11" x14ac:dyDescent="0.3">
      <c r="A3199" t="s">
        <v>9732</v>
      </c>
      <c r="B3199" t="s">
        <v>8</v>
      </c>
      <c r="C3199" t="s">
        <v>117</v>
      </c>
      <c r="D3199" t="s">
        <v>8841</v>
      </c>
      <c r="E3199" t="s">
        <v>9733</v>
      </c>
      <c r="F3199" t="s">
        <v>9734</v>
      </c>
      <c r="G3199" s="2" t="str">
        <f t="shared" si="49"/>
        <v>1986</v>
      </c>
      <c r="H3199" t="s">
        <v>1623</v>
      </c>
      <c r="I3199" t="str">
        <f>VLOOKUP(RawData!H3199,PadCountry[],2)</f>
        <v>United States</v>
      </c>
      <c r="J3199" t="str">
        <f>VLOOKUP(I3199,CountryGeoLoc[],3)</f>
        <v>37.09024</v>
      </c>
      <c r="K3199" t="str">
        <f>VLOOKUP(I3199,CountryGeoLoc[],4)</f>
        <v>-95.712891</v>
      </c>
    </row>
    <row r="3200" spans="1:11" x14ac:dyDescent="0.3">
      <c r="A3200" t="s">
        <v>9735</v>
      </c>
      <c r="B3200" t="s">
        <v>8</v>
      </c>
      <c r="C3200" t="s">
        <v>9</v>
      </c>
      <c r="D3200" t="s">
        <v>6270</v>
      </c>
      <c r="E3200" t="s">
        <v>9736</v>
      </c>
      <c r="F3200" t="s">
        <v>9737</v>
      </c>
      <c r="G3200" s="2" t="str">
        <f t="shared" si="49"/>
        <v>1986</v>
      </c>
      <c r="H3200" t="s">
        <v>6273</v>
      </c>
      <c r="I3200" t="str">
        <f>VLOOKUP(RawData!H3200,PadCountry[],2)</f>
        <v>Russia</v>
      </c>
      <c r="J3200" t="str">
        <f>VLOOKUP(I3200,CountryGeoLoc[],3)</f>
        <v>61.52401</v>
      </c>
      <c r="K3200" t="str">
        <f>VLOOKUP(I3200,CountryGeoLoc[],4)</f>
        <v>105.318756</v>
      </c>
    </row>
    <row r="3201" spans="1:11" x14ac:dyDescent="0.3">
      <c r="A3201" t="s">
        <v>9738</v>
      </c>
      <c r="B3201" t="s">
        <v>8</v>
      </c>
      <c r="C3201" t="s">
        <v>9</v>
      </c>
      <c r="D3201" t="s">
        <v>1670</v>
      </c>
      <c r="E3201" t="s">
        <v>9739</v>
      </c>
      <c r="F3201" t="s">
        <v>9740</v>
      </c>
      <c r="G3201" s="2" t="str">
        <f t="shared" si="49"/>
        <v>1986</v>
      </c>
      <c r="H3201" t="s">
        <v>3442</v>
      </c>
      <c r="I3201" t="str">
        <f>VLOOKUP(RawData!H3201,PadCountry[],2)</f>
        <v>Russia</v>
      </c>
      <c r="J3201" t="str">
        <f>VLOOKUP(I3201,CountryGeoLoc[],3)</f>
        <v>61.52401</v>
      </c>
      <c r="K3201" t="str">
        <f>VLOOKUP(I3201,CountryGeoLoc[],4)</f>
        <v>105.318756</v>
      </c>
    </row>
    <row r="3202" spans="1:11" x14ac:dyDescent="0.3">
      <c r="A3202" t="s">
        <v>9741</v>
      </c>
      <c r="B3202" t="s">
        <v>8</v>
      </c>
      <c r="C3202" t="s">
        <v>9</v>
      </c>
      <c r="D3202" t="s">
        <v>4695</v>
      </c>
      <c r="E3202" t="s">
        <v>9742</v>
      </c>
      <c r="F3202" t="s">
        <v>9743</v>
      </c>
      <c r="G3202" s="2" t="str">
        <f t="shared" si="49"/>
        <v>1986</v>
      </c>
      <c r="H3202" t="s">
        <v>1882</v>
      </c>
      <c r="I3202" t="str">
        <f>VLOOKUP(RawData!H3202,PadCountry[],2)</f>
        <v>Russia</v>
      </c>
      <c r="J3202" t="str">
        <f>VLOOKUP(I3202,CountryGeoLoc[],3)</f>
        <v>61.52401</v>
      </c>
      <c r="K3202" t="str">
        <f>VLOOKUP(I3202,CountryGeoLoc[],4)</f>
        <v>105.318756</v>
      </c>
    </row>
    <row r="3203" spans="1:11" x14ac:dyDescent="0.3">
      <c r="A3203" t="s">
        <v>9744</v>
      </c>
      <c r="B3203" t="s">
        <v>8</v>
      </c>
      <c r="C3203" t="s">
        <v>9</v>
      </c>
      <c r="D3203" t="s">
        <v>2391</v>
      </c>
      <c r="E3203" t="s">
        <v>9745</v>
      </c>
      <c r="F3203" t="s">
        <v>9746</v>
      </c>
      <c r="G3203" s="2" t="str">
        <f t="shared" ref="G3203:G3266" si="50">MID(F3203,7,4)</f>
        <v>1986</v>
      </c>
      <c r="H3203" t="s">
        <v>3399</v>
      </c>
      <c r="I3203" t="str">
        <f>VLOOKUP(RawData!H3203,PadCountry[],2)</f>
        <v>Russia</v>
      </c>
      <c r="J3203" t="str">
        <f>VLOOKUP(I3203,CountryGeoLoc[],3)</f>
        <v>61.52401</v>
      </c>
      <c r="K3203" t="str">
        <f>VLOOKUP(I3203,CountryGeoLoc[],4)</f>
        <v>105.318756</v>
      </c>
    </row>
    <row r="3204" spans="1:11" x14ac:dyDescent="0.3">
      <c r="A3204" t="s">
        <v>9747</v>
      </c>
      <c r="B3204" t="s">
        <v>8</v>
      </c>
      <c r="C3204" t="s">
        <v>9</v>
      </c>
      <c r="D3204" t="s">
        <v>6270</v>
      </c>
      <c r="E3204" t="s">
        <v>9748</v>
      </c>
      <c r="F3204" t="s">
        <v>9749</v>
      </c>
      <c r="G3204" s="2" t="str">
        <f t="shared" si="50"/>
        <v>1986</v>
      </c>
      <c r="H3204" t="s">
        <v>6273</v>
      </c>
      <c r="I3204" t="str">
        <f>VLOOKUP(RawData!H3204,PadCountry[],2)</f>
        <v>Russia</v>
      </c>
      <c r="J3204" t="str">
        <f>VLOOKUP(I3204,CountryGeoLoc[],3)</f>
        <v>61.52401</v>
      </c>
      <c r="K3204" t="str">
        <f>VLOOKUP(I3204,CountryGeoLoc[],4)</f>
        <v>105.318756</v>
      </c>
    </row>
    <row r="3205" spans="1:11" x14ac:dyDescent="0.3">
      <c r="A3205" t="s">
        <v>9750</v>
      </c>
      <c r="B3205" t="s">
        <v>8</v>
      </c>
      <c r="C3205" t="s">
        <v>9</v>
      </c>
      <c r="D3205" t="s">
        <v>4695</v>
      </c>
      <c r="E3205" t="s">
        <v>9751</v>
      </c>
      <c r="F3205" t="s">
        <v>9752</v>
      </c>
      <c r="G3205" s="2" t="str">
        <f t="shared" si="50"/>
        <v>1986</v>
      </c>
      <c r="H3205" t="s">
        <v>13</v>
      </c>
      <c r="I3205" t="str">
        <f>VLOOKUP(RawData!H3205,PadCountry[],2)</f>
        <v>Kazakhstan</v>
      </c>
      <c r="J3205" t="str">
        <f>VLOOKUP(I3205,CountryGeoLoc[],3)</f>
        <v>48.019573</v>
      </c>
      <c r="K3205" t="str">
        <f>VLOOKUP(I3205,CountryGeoLoc[],4)</f>
        <v>66.923684</v>
      </c>
    </row>
    <row r="3206" spans="1:11" x14ac:dyDescent="0.3">
      <c r="A3206" t="s">
        <v>9753</v>
      </c>
      <c r="B3206" t="s">
        <v>8</v>
      </c>
      <c r="C3206" t="s">
        <v>9</v>
      </c>
      <c r="D3206" t="s">
        <v>1670</v>
      </c>
      <c r="E3206" t="s">
        <v>9754</v>
      </c>
      <c r="F3206" t="s">
        <v>9755</v>
      </c>
      <c r="G3206" s="2" t="str">
        <f t="shared" si="50"/>
        <v>1986</v>
      </c>
      <c r="H3206" t="s">
        <v>3892</v>
      </c>
      <c r="I3206" t="str">
        <f>VLOOKUP(RawData!H3206,PadCountry[],2)</f>
        <v>Russia</v>
      </c>
      <c r="J3206" t="str">
        <f>VLOOKUP(I3206,CountryGeoLoc[],3)</f>
        <v>61.52401</v>
      </c>
      <c r="K3206" t="str">
        <f>VLOOKUP(I3206,CountryGeoLoc[],4)</f>
        <v>105.318756</v>
      </c>
    </row>
    <row r="3207" spans="1:11" x14ac:dyDescent="0.3">
      <c r="A3207" t="s">
        <v>9756</v>
      </c>
      <c r="B3207" t="s">
        <v>8</v>
      </c>
      <c r="C3207" t="s">
        <v>9</v>
      </c>
      <c r="D3207" t="s">
        <v>6270</v>
      </c>
      <c r="E3207" t="s">
        <v>9757</v>
      </c>
      <c r="F3207" t="s">
        <v>9758</v>
      </c>
      <c r="G3207" s="2" t="str">
        <f t="shared" si="50"/>
        <v>1987</v>
      </c>
      <c r="H3207" t="s">
        <v>6273</v>
      </c>
      <c r="I3207" t="str">
        <f>VLOOKUP(RawData!H3207,PadCountry[],2)</f>
        <v>Russia</v>
      </c>
      <c r="J3207" t="str">
        <f>VLOOKUP(I3207,CountryGeoLoc[],3)</f>
        <v>61.52401</v>
      </c>
      <c r="K3207" t="str">
        <f>VLOOKUP(I3207,CountryGeoLoc[],4)</f>
        <v>105.318756</v>
      </c>
    </row>
    <row r="3208" spans="1:11" x14ac:dyDescent="0.3">
      <c r="A3208" t="s">
        <v>9759</v>
      </c>
      <c r="B3208" t="s">
        <v>8</v>
      </c>
      <c r="C3208" t="s">
        <v>9</v>
      </c>
      <c r="D3208" t="s">
        <v>4695</v>
      </c>
      <c r="E3208" t="s">
        <v>9760</v>
      </c>
      <c r="F3208" t="s">
        <v>9761</v>
      </c>
      <c r="G3208" s="2" t="str">
        <f t="shared" si="50"/>
        <v>1987</v>
      </c>
      <c r="H3208" t="s">
        <v>987</v>
      </c>
      <c r="I3208" t="str">
        <f>VLOOKUP(RawData!H3208,PadCountry[],2)</f>
        <v>Kazakhstan</v>
      </c>
      <c r="J3208" t="str">
        <f>VLOOKUP(I3208,CountryGeoLoc[],3)</f>
        <v>48.019573</v>
      </c>
      <c r="K3208" t="str">
        <f>VLOOKUP(I3208,CountryGeoLoc[],4)</f>
        <v>66.923684</v>
      </c>
    </row>
    <row r="3209" spans="1:11" x14ac:dyDescent="0.3">
      <c r="A3209" t="s">
        <v>9762</v>
      </c>
      <c r="B3209" t="s">
        <v>8</v>
      </c>
      <c r="C3209" t="s">
        <v>9</v>
      </c>
      <c r="D3209" t="s">
        <v>6270</v>
      </c>
      <c r="E3209" t="s">
        <v>9763</v>
      </c>
      <c r="F3209" t="s">
        <v>9764</v>
      </c>
      <c r="G3209" s="2" t="str">
        <f t="shared" si="50"/>
        <v>1987</v>
      </c>
      <c r="H3209" t="s">
        <v>6273</v>
      </c>
      <c r="I3209" t="str">
        <f>VLOOKUP(RawData!H3209,PadCountry[],2)</f>
        <v>Russia</v>
      </c>
      <c r="J3209" t="str">
        <f>VLOOKUP(I3209,CountryGeoLoc[],3)</f>
        <v>61.52401</v>
      </c>
      <c r="K3209" t="str">
        <f>VLOOKUP(I3209,CountryGeoLoc[],4)</f>
        <v>105.318756</v>
      </c>
    </row>
    <row r="3210" spans="1:11" x14ac:dyDescent="0.3">
      <c r="A3210" t="s">
        <v>9765</v>
      </c>
      <c r="B3210" t="s">
        <v>8</v>
      </c>
      <c r="C3210" t="s">
        <v>9</v>
      </c>
      <c r="D3210" t="s">
        <v>4695</v>
      </c>
      <c r="E3210" t="s">
        <v>9766</v>
      </c>
      <c r="F3210" t="s">
        <v>9767</v>
      </c>
      <c r="G3210" s="2" t="str">
        <f t="shared" si="50"/>
        <v>1987</v>
      </c>
      <c r="H3210" t="s">
        <v>3892</v>
      </c>
      <c r="I3210" t="str">
        <f>VLOOKUP(RawData!H3210,PadCountry[],2)</f>
        <v>Russia</v>
      </c>
      <c r="J3210" t="str">
        <f>VLOOKUP(I3210,CountryGeoLoc[],3)</f>
        <v>61.52401</v>
      </c>
      <c r="K3210" t="str">
        <f>VLOOKUP(I3210,CountryGeoLoc[],4)</f>
        <v>105.318756</v>
      </c>
    </row>
    <row r="3211" spans="1:11" x14ac:dyDescent="0.3">
      <c r="A3211" t="s">
        <v>9768</v>
      </c>
      <c r="B3211" t="s">
        <v>8</v>
      </c>
      <c r="C3211" t="s">
        <v>9</v>
      </c>
      <c r="D3211" t="s">
        <v>8276</v>
      </c>
      <c r="E3211" t="s">
        <v>357</v>
      </c>
      <c r="F3211" t="s">
        <v>9769</v>
      </c>
      <c r="G3211" s="2" t="str">
        <f t="shared" si="50"/>
        <v>1987</v>
      </c>
      <c r="H3211" t="s">
        <v>13</v>
      </c>
      <c r="I3211" t="str">
        <f>VLOOKUP(RawData!H3211,PadCountry[],2)</f>
        <v>Kazakhstan</v>
      </c>
      <c r="J3211" t="str">
        <f>VLOOKUP(I3211,CountryGeoLoc[],3)</f>
        <v>48.019573</v>
      </c>
      <c r="K3211" t="str">
        <f>VLOOKUP(I3211,CountryGeoLoc[],4)</f>
        <v>66.923684</v>
      </c>
    </row>
    <row r="3212" spans="1:11" x14ac:dyDescent="0.3">
      <c r="A3212" t="s">
        <v>9770</v>
      </c>
      <c r="B3212" t="s">
        <v>8</v>
      </c>
      <c r="C3212" t="s">
        <v>9</v>
      </c>
      <c r="D3212" t="s">
        <v>2391</v>
      </c>
      <c r="E3212" t="s">
        <v>9771</v>
      </c>
      <c r="F3212" t="s">
        <v>9772</v>
      </c>
      <c r="G3212" s="2" t="str">
        <f t="shared" si="50"/>
        <v>1987</v>
      </c>
      <c r="H3212" t="s">
        <v>2394</v>
      </c>
      <c r="I3212" t="str">
        <f>VLOOKUP(RawData!H3212,PadCountry[],2)</f>
        <v>Russia</v>
      </c>
      <c r="J3212" t="str">
        <f>VLOOKUP(I3212,CountryGeoLoc[],3)</f>
        <v>61.52401</v>
      </c>
      <c r="K3212" t="str">
        <f>VLOOKUP(I3212,CountryGeoLoc[],4)</f>
        <v>105.318756</v>
      </c>
    </row>
    <row r="3213" spans="1:11" x14ac:dyDescent="0.3">
      <c r="A3213" t="s">
        <v>9773</v>
      </c>
      <c r="B3213" t="s">
        <v>8</v>
      </c>
      <c r="C3213" t="s">
        <v>9</v>
      </c>
      <c r="D3213" t="s">
        <v>2391</v>
      </c>
      <c r="E3213" t="s">
        <v>9774</v>
      </c>
      <c r="F3213" t="s">
        <v>9775</v>
      </c>
      <c r="G3213" s="2" t="str">
        <f t="shared" si="50"/>
        <v>1987</v>
      </c>
      <c r="H3213" t="s">
        <v>4617</v>
      </c>
      <c r="I3213" t="str">
        <f>VLOOKUP(RawData!H3213,PadCountry[],2)</f>
        <v>Russia</v>
      </c>
      <c r="J3213" t="str">
        <f>VLOOKUP(I3213,CountryGeoLoc[],3)</f>
        <v>61.52401</v>
      </c>
      <c r="K3213" t="str">
        <f>VLOOKUP(I3213,CountryGeoLoc[],4)</f>
        <v>105.318756</v>
      </c>
    </row>
    <row r="3214" spans="1:11" x14ac:dyDescent="0.3">
      <c r="A3214" t="s">
        <v>9776</v>
      </c>
      <c r="B3214" t="s">
        <v>8</v>
      </c>
      <c r="C3214" t="s">
        <v>9</v>
      </c>
      <c r="D3214" t="s">
        <v>1670</v>
      </c>
      <c r="E3214" t="s">
        <v>9777</v>
      </c>
      <c r="F3214" t="s">
        <v>9778</v>
      </c>
      <c r="G3214" s="2" t="str">
        <f t="shared" si="50"/>
        <v>1987</v>
      </c>
      <c r="H3214" t="s">
        <v>1882</v>
      </c>
      <c r="I3214" t="str">
        <f>VLOOKUP(RawData!H3214,PadCountry[],2)</f>
        <v>Russia</v>
      </c>
      <c r="J3214" t="str">
        <f>VLOOKUP(I3214,CountryGeoLoc[],3)</f>
        <v>61.52401</v>
      </c>
      <c r="K3214" t="str">
        <f>VLOOKUP(I3214,CountryGeoLoc[],4)</f>
        <v>105.318756</v>
      </c>
    </row>
    <row r="3215" spans="1:11" x14ac:dyDescent="0.3">
      <c r="A3215" t="s">
        <v>9779</v>
      </c>
      <c r="B3215" t="s">
        <v>8</v>
      </c>
      <c r="C3215" t="s">
        <v>9</v>
      </c>
      <c r="D3215" t="s">
        <v>2391</v>
      </c>
      <c r="E3215" t="s">
        <v>9780</v>
      </c>
      <c r="F3215" t="s">
        <v>9781</v>
      </c>
      <c r="G3215" s="2" t="str">
        <f t="shared" si="50"/>
        <v>1987</v>
      </c>
      <c r="H3215" t="s">
        <v>2394</v>
      </c>
      <c r="I3215" t="str">
        <f>VLOOKUP(RawData!H3215,PadCountry[],2)</f>
        <v>Russia</v>
      </c>
      <c r="J3215" t="str">
        <f>VLOOKUP(I3215,CountryGeoLoc[],3)</f>
        <v>61.52401</v>
      </c>
      <c r="K3215" t="str">
        <f>VLOOKUP(I3215,CountryGeoLoc[],4)</f>
        <v>105.318756</v>
      </c>
    </row>
    <row r="3216" spans="1:11" x14ac:dyDescent="0.3">
      <c r="A3216" t="s">
        <v>9782</v>
      </c>
      <c r="B3216" t="s">
        <v>18</v>
      </c>
      <c r="C3216" t="s">
        <v>9</v>
      </c>
      <c r="D3216" t="s">
        <v>2305</v>
      </c>
      <c r="E3216" t="s">
        <v>9783</v>
      </c>
      <c r="F3216" t="s">
        <v>9784</v>
      </c>
      <c r="G3216" s="2" t="str">
        <f t="shared" si="50"/>
        <v>1987</v>
      </c>
      <c r="H3216" t="s">
        <v>6322</v>
      </c>
      <c r="I3216" t="str">
        <f>VLOOKUP(RawData!H3216,PadCountry[],2)</f>
        <v>Kazakhstan</v>
      </c>
      <c r="J3216" t="str">
        <f>VLOOKUP(I3216,CountryGeoLoc[],3)</f>
        <v>48.019573</v>
      </c>
      <c r="K3216" t="str">
        <f>VLOOKUP(I3216,CountryGeoLoc[],4)</f>
        <v>66.923684</v>
      </c>
    </row>
    <row r="3217" spans="1:11" x14ac:dyDescent="0.3">
      <c r="A3217" t="s">
        <v>9785</v>
      </c>
      <c r="B3217" t="s">
        <v>8</v>
      </c>
      <c r="C3217" t="s">
        <v>9</v>
      </c>
      <c r="D3217" t="s">
        <v>3313</v>
      </c>
      <c r="E3217" t="s">
        <v>9786</v>
      </c>
      <c r="F3217" t="s">
        <v>9787</v>
      </c>
      <c r="G3217" s="2" t="str">
        <f t="shared" si="50"/>
        <v>1987</v>
      </c>
      <c r="H3217" t="s">
        <v>4676</v>
      </c>
      <c r="I3217" t="str">
        <f>VLOOKUP(RawData!H3217,PadCountry[],2)</f>
        <v>Kazakhstan</v>
      </c>
      <c r="J3217" t="str">
        <f>VLOOKUP(I3217,CountryGeoLoc[],3)</f>
        <v>48.019573</v>
      </c>
      <c r="K3217" t="str">
        <f>VLOOKUP(I3217,CountryGeoLoc[],4)</f>
        <v>66.923684</v>
      </c>
    </row>
    <row r="3218" spans="1:11" x14ac:dyDescent="0.3">
      <c r="A3218" t="s">
        <v>9788</v>
      </c>
      <c r="B3218" t="s">
        <v>8</v>
      </c>
      <c r="C3218" t="s">
        <v>2118</v>
      </c>
      <c r="D3218" t="s">
        <v>9059</v>
      </c>
      <c r="E3218" t="s">
        <v>9789</v>
      </c>
      <c r="F3218" t="s">
        <v>9790</v>
      </c>
      <c r="G3218" s="2" t="str">
        <f t="shared" si="50"/>
        <v>1987</v>
      </c>
      <c r="H3218" t="s">
        <v>3722</v>
      </c>
      <c r="I3218" t="str">
        <f>VLOOKUP(RawData!H3218,PadCountry[],2)</f>
        <v>Japan</v>
      </c>
      <c r="J3218" t="str">
        <f>VLOOKUP(I3218,CountryGeoLoc[],3)</f>
        <v>36.204824</v>
      </c>
      <c r="K3218" t="str">
        <f>VLOOKUP(I3218,CountryGeoLoc[],4)</f>
        <v>138.252924</v>
      </c>
    </row>
    <row r="3219" spans="1:11" x14ac:dyDescent="0.3">
      <c r="A3219" t="s">
        <v>9791</v>
      </c>
      <c r="B3219" t="s">
        <v>8</v>
      </c>
      <c r="C3219" t="s">
        <v>9</v>
      </c>
      <c r="D3219" t="s">
        <v>8276</v>
      </c>
      <c r="E3219" t="s">
        <v>9792</v>
      </c>
      <c r="F3219" t="s">
        <v>9793</v>
      </c>
      <c r="G3219" s="2" t="str">
        <f t="shared" si="50"/>
        <v>1987</v>
      </c>
      <c r="H3219" t="s">
        <v>13</v>
      </c>
      <c r="I3219" t="str">
        <f>VLOOKUP(RawData!H3219,PadCountry[],2)</f>
        <v>Kazakhstan</v>
      </c>
      <c r="J3219" t="str">
        <f>VLOOKUP(I3219,CountryGeoLoc[],3)</f>
        <v>48.019573</v>
      </c>
      <c r="K3219" t="str">
        <f>VLOOKUP(I3219,CountryGeoLoc[],4)</f>
        <v>66.923684</v>
      </c>
    </row>
    <row r="3220" spans="1:11" x14ac:dyDescent="0.3">
      <c r="A3220" t="s">
        <v>9794</v>
      </c>
      <c r="B3220" t="s">
        <v>8</v>
      </c>
      <c r="C3220" t="s">
        <v>9</v>
      </c>
      <c r="D3220" t="s">
        <v>4695</v>
      </c>
      <c r="E3220" t="s">
        <v>9795</v>
      </c>
      <c r="F3220" t="s">
        <v>9796</v>
      </c>
      <c r="G3220" s="2" t="str">
        <f t="shared" si="50"/>
        <v>1987</v>
      </c>
      <c r="H3220" t="s">
        <v>3442</v>
      </c>
      <c r="I3220" t="str">
        <f>VLOOKUP(RawData!H3220,PadCountry[],2)</f>
        <v>Russia</v>
      </c>
      <c r="J3220" t="str">
        <f>VLOOKUP(I3220,CountryGeoLoc[],3)</f>
        <v>61.52401</v>
      </c>
      <c r="K3220" t="str">
        <f>VLOOKUP(I3220,CountryGeoLoc[],4)</f>
        <v>105.318756</v>
      </c>
    </row>
    <row r="3221" spans="1:11" x14ac:dyDescent="0.3">
      <c r="A3221" t="s">
        <v>9797</v>
      </c>
      <c r="B3221" t="s">
        <v>8</v>
      </c>
      <c r="C3221" t="s">
        <v>117</v>
      </c>
      <c r="D3221" t="s">
        <v>5355</v>
      </c>
      <c r="E3221" t="s">
        <v>9798</v>
      </c>
      <c r="F3221" t="s">
        <v>9799</v>
      </c>
      <c r="G3221" s="2" t="str">
        <f t="shared" si="50"/>
        <v>1987</v>
      </c>
      <c r="H3221" t="s">
        <v>914</v>
      </c>
      <c r="I3221" t="str">
        <f>VLOOKUP(RawData!H3221,PadCountry[],2)</f>
        <v>United States</v>
      </c>
      <c r="J3221" t="str">
        <f>VLOOKUP(I3221,CountryGeoLoc[],3)</f>
        <v>37.09024</v>
      </c>
      <c r="K3221" t="str">
        <f>VLOOKUP(I3221,CountryGeoLoc[],4)</f>
        <v>-95.712891</v>
      </c>
    </row>
    <row r="3222" spans="1:11" x14ac:dyDescent="0.3">
      <c r="A3222" t="s">
        <v>9142</v>
      </c>
      <c r="B3222" t="s">
        <v>8</v>
      </c>
      <c r="C3222" t="s">
        <v>9</v>
      </c>
      <c r="D3222" t="s">
        <v>9143</v>
      </c>
      <c r="E3222" t="s">
        <v>9144</v>
      </c>
      <c r="F3222" t="s">
        <v>9800</v>
      </c>
      <c r="G3222" s="2" t="str">
        <f t="shared" si="50"/>
        <v>1987</v>
      </c>
      <c r="H3222" t="s">
        <v>9146</v>
      </c>
      <c r="I3222" t="str">
        <f>VLOOKUP(RawData!H3222,PadCountry[],2)</f>
        <v>Kazakhstan</v>
      </c>
      <c r="J3222" t="str">
        <f>VLOOKUP(I3222,CountryGeoLoc[],3)</f>
        <v>48.019573</v>
      </c>
      <c r="K3222" t="str">
        <f>VLOOKUP(I3222,CountryGeoLoc[],4)</f>
        <v>66.923684</v>
      </c>
    </row>
    <row r="3223" spans="1:11" x14ac:dyDescent="0.3">
      <c r="A3223" t="s">
        <v>9801</v>
      </c>
      <c r="B3223" t="s">
        <v>8</v>
      </c>
      <c r="C3223" t="s">
        <v>9</v>
      </c>
      <c r="D3223" t="s">
        <v>2391</v>
      </c>
      <c r="E3223" t="s">
        <v>9802</v>
      </c>
      <c r="F3223" t="s">
        <v>9803</v>
      </c>
      <c r="G3223" s="2" t="str">
        <f t="shared" si="50"/>
        <v>1987</v>
      </c>
      <c r="H3223" t="s">
        <v>2394</v>
      </c>
      <c r="I3223" t="str">
        <f>VLOOKUP(RawData!H3223,PadCountry[],2)</f>
        <v>Russia</v>
      </c>
      <c r="J3223" t="str">
        <f>VLOOKUP(I3223,CountryGeoLoc[],3)</f>
        <v>61.52401</v>
      </c>
      <c r="K3223" t="str">
        <f>VLOOKUP(I3223,CountryGeoLoc[],4)</f>
        <v>105.318756</v>
      </c>
    </row>
    <row r="3224" spans="1:11" x14ac:dyDescent="0.3">
      <c r="A3224" t="s">
        <v>9804</v>
      </c>
      <c r="B3224" t="s">
        <v>8</v>
      </c>
      <c r="C3224" t="s">
        <v>5564</v>
      </c>
      <c r="D3224" t="s">
        <v>7557</v>
      </c>
      <c r="E3224" t="s">
        <v>9805</v>
      </c>
      <c r="F3224" t="s">
        <v>9806</v>
      </c>
      <c r="G3224" s="2" t="str">
        <f t="shared" si="50"/>
        <v>1987</v>
      </c>
      <c r="H3224" t="s">
        <v>5568</v>
      </c>
      <c r="I3224" t="str">
        <f>VLOOKUP(RawData!H3224,PadCountry[],2)</f>
        <v>Japan</v>
      </c>
      <c r="J3224" t="str">
        <f>VLOOKUP(I3224,CountryGeoLoc[],3)</f>
        <v>36.204824</v>
      </c>
      <c r="K3224" t="str">
        <f>VLOOKUP(I3224,CountryGeoLoc[],4)</f>
        <v>138.252924</v>
      </c>
    </row>
    <row r="3225" spans="1:11" x14ac:dyDescent="0.3">
      <c r="A3225" t="s">
        <v>9807</v>
      </c>
      <c r="B3225" t="s">
        <v>8</v>
      </c>
      <c r="C3225" t="s">
        <v>9</v>
      </c>
      <c r="D3225" t="s">
        <v>4695</v>
      </c>
      <c r="E3225" t="s">
        <v>9808</v>
      </c>
      <c r="F3225" t="s">
        <v>9809</v>
      </c>
      <c r="G3225" s="2" t="str">
        <f t="shared" si="50"/>
        <v>1987</v>
      </c>
      <c r="H3225" t="s">
        <v>7572</v>
      </c>
      <c r="I3225" t="str">
        <f>VLOOKUP(RawData!H3225,PadCountry[],2)</f>
        <v>Russia</v>
      </c>
      <c r="J3225" t="str">
        <f>VLOOKUP(I3225,CountryGeoLoc[],3)</f>
        <v>61.52401</v>
      </c>
      <c r="K3225" t="str">
        <f>VLOOKUP(I3225,CountryGeoLoc[],4)</f>
        <v>105.318756</v>
      </c>
    </row>
    <row r="3226" spans="1:11" x14ac:dyDescent="0.3">
      <c r="A3226" t="s">
        <v>9810</v>
      </c>
      <c r="B3226" t="s">
        <v>8</v>
      </c>
      <c r="C3226" t="s">
        <v>9</v>
      </c>
      <c r="D3226" t="s">
        <v>6270</v>
      </c>
      <c r="E3226" t="s">
        <v>9811</v>
      </c>
      <c r="F3226" t="s">
        <v>9812</v>
      </c>
      <c r="G3226" s="2" t="str">
        <f t="shared" si="50"/>
        <v>1987</v>
      </c>
      <c r="H3226" t="s">
        <v>6273</v>
      </c>
      <c r="I3226" t="str">
        <f>VLOOKUP(RawData!H3226,PadCountry[],2)</f>
        <v>Russia</v>
      </c>
      <c r="J3226" t="str">
        <f>VLOOKUP(I3226,CountryGeoLoc[],3)</f>
        <v>61.52401</v>
      </c>
      <c r="K3226" t="str">
        <f>VLOOKUP(I3226,CountryGeoLoc[],4)</f>
        <v>105.318756</v>
      </c>
    </row>
    <row r="3227" spans="1:11" x14ac:dyDescent="0.3">
      <c r="A3227" t="s">
        <v>9813</v>
      </c>
      <c r="B3227" t="s">
        <v>8</v>
      </c>
      <c r="C3227" t="s">
        <v>9</v>
      </c>
      <c r="D3227" t="s">
        <v>4695</v>
      </c>
      <c r="E3227" t="s">
        <v>9814</v>
      </c>
      <c r="F3227" t="s">
        <v>9815</v>
      </c>
      <c r="G3227" s="2" t="str">
        <f t="shared" si="50"/>
        <v>1987</v>
      </c>
      <c r="H3227" t="s">
        <v>1882</v>
      </c>
      <c r="I3227" t="str">
        <f>VLOOKUP(RawData!H3227,PadCountry[],2)</f>
        <v>Russia</v>
      </c>
      <c r="J3227" t="str">
        <f>VLOOKUP(I3227,CountryGeoLoc[],3)</f>
        <v>61.52401</v>
      </c>
      <c r="K3227" t="str">
        <f>VLOOKUP(I3227,CountryGeoLoc[],4)</f>
        <v>105.318756</v>
      </c>
    </row>
    <row r="3228" spans="1:11" x14ac:dyDescent="0.3">
      <c r="A3228" t="s">
        <v>9816</v>
      </c>
      <c r="B3228" t="s">
        <v>8</v>
      </c>
      <c r="C3228" t="s">
        <v>117</v>
      </c>
      <c r="D3228" t="s">
        <v>8229</v>
      </c>
      <c r="E3228" t="s">
        <v>9817</v>
      </c>
      <c r="F3228" t="s">
        <v>9818</v>
      </c>
      <c r="G3228" s="2" t="str">
        <f t="shared" si="50"/>
        <v>1987</v>
      </c>
      <c r="H3228" t="s">
        <v>63</v>
      </c>
      <c r="I3228" t="str">
        <f>VLOOKUP(RawData!H3228,PadCountry[],2)</f>
        <v>United States</v>
      </c>
      <c r="J3228" t="str">
        <f>VLOOKUP(I3228,CountryGeoLoc[],3)</f>
        <v>37.09024</v>
      </c>
      <c r="K3228" t="str">
        <f>VLOOKUP(I3228,CountryGeoLoc[],4)</f>
        <v>-95.712891</v>
      </c>
    </row>
    <row r="3229" spans="1:11" x14ac:dyDescent="0.3">
      <c r="A3229" t="s">
        <v>9819</v>
      </c>
      <c r="B3229" t="s">
        <v>8</v>
      </c>
      <c r="C3229" t="s">
        <v>9</v>
      </c>
      <c r="D3229" t="s">
        <v>8276</v>
      </c>
      <c r="E3229" t="s">
        <v>357</v>
      </c>
      <c r="F3229" t="s">
        <v>9820</v>
      </c>
      <c r="G3229" s="2" t="str">
        <f t="shared" si="50"/>
        <v>1987</v>
      </c>
      <c r="H3229" t="s">
        <v>13</v>
      </c>
      <c r="I3229" t="str">
        <f>VLOOKUP(RawData!H3229,PadCountry[],2)</f>
        <v>Kazakhstan</v>
      </c>
      <c r="J3229" t="str">
        <f>VLOOKUP(I3229,CountryGeoLoc[],3)</f>
        <v>48.019573</v>
      </c>
      <c r="K3229" t="str">
        <f>VLOOKUP(I3229,CountryGeoLoc[],4)</f>
        <v>66.923684</v>
      </c>
    </row>
    <row r="3230" spans="1:11" x14ac:dyDescent="0.3">
      <c r="A3230" t="s">
        <v>9821</v>
      </c>
      <c r="B3230" t="s">
        <v>8</v>
      </c>
      <c r="C3230" t="s">
        <v>9</v>
      </c>
      <c r="D3230" t="s">
        <v>6270</v>
      </c>
      <c r="E3230" t="s">
        <v>9822</v>
      </c>
      <c r="F3230" t="s">
        <v>9823</v>
      </c>
      <c r="G3230" s="2" t="str">
        <f t="shared" si="50"/>
        <v>1987</v>
      </c>
      <c r="H3230" t="s">
        <v>6273</v>
      </c>
      <c r="I3230" t="str">
        <f>VLOOKUP(RawData!H3230,PadCountry[],2)</f>
        <v>Russia</v>
      </c>
      <c r="J3230" t="str">
        <f>VLOOKUP(I3230,CountryGeoLoc[],3)</f>
        <v>61.52401</v>
      </c>
      <c r="K3230" t="str">
        <f>VLOOKUP(I3230,CountryGeoLoc[],4)</f>
        <v>105.318756</v>
      </c>
    </row>
    <row r="3231" spans="1:11" x14ac:dyDescent="0.3">
      <c r="A3231" t="s">
        <v>9824</v>
      </c>
      <c r="B3231" t="s">
        <v>8</v>
      </c>
      <c r="C3231" t="s">
        <v>9</v>
      </c>
      <c r="D3231" t="s">
        <v>4695</v>
      </c>
      <c r="E3231" t="s">
        <v>9825</v>
      </c>
      <c r="F3231" t="s">
        <v>9826</v>
      </c>
      <c r="G3231" s="2" t="str">
        <f t="shared" si="50"/>
        <v>1987</v>
      </c>
      <c r="H3231" t="s">
        <v>7572</v>
      </c>
      <c r="I3231" t="str">
        <f>VLOOKUP(RawData!H3231,PadCountry[],2)</f>
        <v>Russia</v>
      </c>
      <c r="J3231" t="str">
        <f>VLOOKUP(I3231,CountryGeoLoc[],3)</f>
        <v>61.52401</v>
      </c>
      <c r="K3231" t="str">
        <f>VLOOKUP(I3231,CountryGeoLoc[],4)</f>
        <v>105.318756</v>
      </c>
    </row>
    <row r="3232" spans="1:11" x14ac:dyDescent="0.3">
      <c r="A3232" t="s">
        <v>9827</v>
      </c>
      <c r="B3232" t="s">
        <v>8</v>
      </c>
      <c r="C3232" t="s">
        <v>9</v>
      </c>
      <c r="D3232" t="s">
        <v>6270</v>
      </c>
      <c r="E3232" t="s">
        <v>9828</v>
      </c>
      <c r="F3232" t="s">
        <v>9829</v>
      </c>
      <c r="G3232" s="2" t="str">
        <f t="shared" si="50"/>
        <v>1987</v>
      </c>
      <c r="H3232" t="s">
        <v>6273</v>
      </c>
      <c r="I3232" t="str">
        <f>VLOOKUP(RawData!H3232,PadCountry[],2)</f>
        <v>Russia</v>
      </c>
      <c r="J3232" t="str">
        <f>VLOOKUP(I3232,CountryGeoLoc[],3)</f>
        <v>61.52401</v>
      </c>
      <c r="K3232" t="str">
        <f>VLOOKUP(I3232,CountryGeoLoc[],4)</f>
        <v>105.318756</v>
      </c>
    </row>
    <row r="3233" spans="1:11" x14ac:dyDescent="0.3">
      <c r="A3233" t="s">
        <v>9142</v>
      </c>
      <c r="B3233" t="s">
        <v>8</v>
      </c>
      <c r="C3233" t="s">
        <v>9</v>
      </c>
      <c r="D3233" t="s">
        <v>9143</v>
      </c>
      <c r="E3233" t="s">
        <v>9144</v>
      </c>
      <c r="F3233" t="s">
        <v>9830</v>
      </c>
      <c r="G3233" s="2" t="str">
        <f t="shared" si="50"/>
        <v>1987</v>
      </c>
      <c r="H3233" t="s">
        <v>9146</v>
      </c>
      <c r="I3233" t="str">
        <f>VLOOKUP(RawData!H3233,PadCountry[],2)</f>
        <v>Kazakhstan</v>
      </c>
      <c r="J3233" t="str">
        <f>VLOOKUP(I3233,CountryGeoLoc[],3)</f>
        <v>48.019573</v>
      </c>
      <c r="K3233" t="str">
        <f>VLOOKUP(I3233,CountryGeoLoc[],4)</f>
        <v>66.923684</v>
      </c>
    </row>
    <row r="3234" spans="1:11" x14ac:dyDescent="0.3">
      <c r="A3234" t="s">
        <v>9831</v>
      </c>
      <c r="B3234" t="s">
        <v>8</v>
      </c>
      <c r="C3234" t="s">
        <v>9</v>
      </c>
      <c r="D3234" t="s">
        <v>5012</v>
      </c>
      <c r="E3234" t="s">
        <v>9832</v>
      </c>
      <c r="F3234" t="s">
        <v>9833</v>
      </c>
      <c r="G3234" s="2" t="str">
        <f t="shared" si="50"/>
        <v>1987</v>
      </c>
      <c r="H3234" t="s">
        <v>6322</v>
      </c>
      <c r="I3234" t="str">
        <f>VLOOKUP(RawData!H3234,PadCountry[],2)</f>
        <v>Kazakhstan</v>
      </c>
      <c r="J3234" t="str">
        <f>VLOOKUP(I3234,CountryGeoLoc[],3)</f>
        <v>48.019573</v>
      </c>
      <c r="K3234" t="str">
        <f>VLOOKUP(I3234,CountryGeoLoc[],4)</f>
        <v>66.923684</v>
      </c>
    </row>
    <row r="3235" spans="1:11" x14ac:dyDescent="0.3">
      <c r="A3235" t="s">
        <v>9834</v>
      </c>
      <c r="B3235" t="s">
        <v>8</v>
      </c>
      <c r="C3235" t="s">
        <v>117</v>
      </c>
      <c r="D3235" t="s">
        <v>8155</v>
      </c>
      <c r="E3235" t="s">
        <v>9835</v>
      </c>
      <c r="F3235" t="s">
        <v>9836</v>
      </c>
      <c r="G3235" s="2" t="str">
        <f t="shared" si="50"/>
        <v>1987</v>
      </c>
      <c r="H3235" t="s">
        <v>229</v>
      </c>
      <c r="I3235" t="str">
        <f>VLOOKUP(RawData!H3235,PadCountry[],2)</f>
        <v>United States</v>
      </c>
      <c r="J3235" t="str">
        <f>VLOOKUP(I3235,CountryGeoLoc[],3)</f>
        <v>37.09024</v>
      </c>
      <c r="K3235" t="str">
        <f>VLOOKUP(I3235,CountryGeoLoc[],4)</f>
        <v>-95.712891</v>
      </c>
    </row>
    <row r="3236" spans="1:11" x14ac:dyDescent="0.3">
      <c r="A3236" t="s">
        <v>9837</v>
      </c>
      <c r="B3236" t="s">
        <v>18</v>
      </c>
      <c r="C3236" t="s">
        <v>7087</v>
      </c>
      <c r="D3236" t="s">
        <v>9838</v>
      </c>
      <c r="E3236" t="s">
        <v>9839</v>
      </c>
      <c r="F3236" t="s">
        <v>9840</v>
      </c>
      <c r="G3236" s="2" t="str">
        <f t="shared" si="50"/>
        <v>1987</v>
      </c>
      <c r="H3236" t="s">
        <v>7091</v>
      </c>
      <c r="I3236" t="str">
        <f>VLOOKUP(RawData!H3236,PadCountry[],2)</f>
        <v>India</v>
      </c>
      <c r="J3236" t="str">
        <f>VLOOKUP(I3236,CountryGeoLoc[],3)</f>
        <v>20.593684</v>
      </c>
      <c r="K3236" t="str">
        <f>VLOOKUP(I3236,CountryGeoLoc[],4)</f>
        <v>78.96288</v>
      </c>
    </row>
    <row r="3237" spans="1:11" x14ac:dyDescent="0.3">
      <c r="A3237" t="s">
        <v>9841</v>
      </c>
      <c r="B3237" t="s">
        <v>18</v>
      </c>
      <c r="C3237" t="s">
        <v>117</v>
      </c>
      <c r="D3237" t="s">
        <v>8841</v>
      </c>
      <c r="E3237" t="s">
        <v>9842</v>
      </c>
      <c r="F3237" t="s">
        <v>9843</v>
      </c>
      <c r="G3237" s="2" t="str">
        <f t="shared" si="50"/>
        <v>1987</v>
      </c>
      <c r="H3237" t="s">
        <v>1623</v>
      </c>
      <c r="I3237" t="str">
        <f>VLOOKUP(RawData!H3237,PadCountry[],2)</f>
        <v>United States</v>
      </c>
      <c r="J3237" t="str">
        <f>VLOOKUP(I3237,CountryGeoLoc[],3)</f>
        <v>37.09024</v>
      </c>
      <c r="K3237" t="str">
        <f>VLOOKUP(I3237,CountryGeoLoc[],4)</f>
        <v>-95.712891</v>
      </c>
    </row>
    <row r="3238" spans="1:11" x14ac:dyDescent="0.3">
      <c r="A3238" t="s">
        <v>9844</v>
      </c>
      <c r="B3238" t="s">
        <v>8</v>
      </c>
      <c r="C3238" t="s">
        <v>9</v>
      </c>
      <c r="D3238" t="s">
        <v>2305</v>
      </c>
      <c r="E3238" t="s">
        <v>9845</v>
      </c>
      <c r="F3238" t="s">
        <v>9846</v>
      </c>
      <c r="G3238" s="2" t="str">
        <f t="shared" si="50"/>
        <v>1987</v>
      </c>
      <c r="H3238" t="s">
        <v>7249</v>
      </c>
      <c r="I3238" t="str">
        <f>VLOOKUP(RawData!H3238,PadCountry[],2)</f>
        <v>Kazakhstan</v>
      </c>
      <c r="J3238" t="str">
        <f>VLOOKUP(I3238,CountryGeoLoc[],3)</f>
        <v>48.019573</v>
      </c>
      <c r="K3238" t="str">
        <f>VLOOKUP(I3238,CountryGeoLoc[],4)</f>
        <v>66.923684</v>
      </c>
    </row>
    <row r="3239" spans="1:11" x14ac:dyDescent="0.3">
      <c r="A3239" t="s">
        <v>9847</v>
      </c>
      <c r="B3239" t="s">
        <v>8</v>
      </c>
      <c r="C3239" t="s">
        <v>9</v>
      </c>
      <c r="D3239" t="s">
        <v>3313</v>
      </c>
      <c r="E3239" t="s">
        <v>9848</v>
      </c>
      <c r="F3239" t="s">
        <v>9849</v>
      </c>
      <c r="G3239" s="2" t="str">
        <f t="shared" si="50"/>
        <v>1987</v>
      </c>
      <c r="H3239" t="s">
        <v>4676</v>
      </c>
      <c r="I3239" t="str">
        <f>VLOOKUP(RawData!H3239,PadCountry[],2)</f>
        <v>Kazakhstan</v>
      </c>
      <c r="J3239" t="str">
        <f>VLOOKUP(I3239,CountryGeoLoc[],3)</f>
        <v>48.019573</v>
      </c>
      <c r="K3239" t="str">
        <f>VLOOKUP(I3239,CountryGeoLoc[],4)</f>
        <v>66.923684</v>
      </c>
    </row>
    <row r="3240" spans="1:11" x14ac:dyDescent="0.3">
      <c r="A3240" t="s">
        <v>9850</v>
      </c>
      <c r="B3240" t="s">
        <v>8</v>
      </c>
      <c r="C3240" t="s">
        <v>9</v>
      </c>
      <c r="D3240" t="s">
        <v>4695</v>
      </c>
      <c r="E3240" t="s">
        <v>9851</v>
      </c>
      <c r="F3240" t="s">
        <v>9852</v>
      </c>
      <c r="G3240" s="2" t="str">
        <f t="shared" si="50"/>
        <v>1987</v>
      </c>
      <c r="H3240" t="s">
        <v>13</v>
      </c>
      <c r="I3240" t="str">
        <f>VLOOKUP(RawData!H3240,PadCountry[],2)</f>
        <v>Kazakhstan</v>
      </c>
      <c r="J3240" t="str">
        <f>VLOOKUP(I3240,CountryGeoLoc[],3)</f>
        <v>48.019573</v>
      </c>
      <c r="K3240" t="str">
        <f>VLOOKUP(I3240,CountryGeoLoc[],4)</f>
        <v>66.923684</v>
      </c>
    </row>
    <row r="3241" spans="1:11" x14ac:dyDescent="0.3">
      <c r="A3241" t="s">
        <v>9853</v>
      </c>
      <c r="B3241" t="s">
        <v>8</v>
      </c>
      <c r="C3241" t="s">
        <v>9</v>
      </c>
      <c r="D3241" t="s">
        <v>4695</v>
      </c>
      <c r="E3241" t="s">
        <v>9854</v>
      </c>
      <c r="F3241" t="s">
        <v>9855</v>
      </c>
      <c r="G3241" s="2" t="str">
        <f t="shared" si="50"/>
        <v>1987</v>
      </c>
      <c r="H3241" t="s">
        <v>13</v>
      </c>
      <c r="I3241" t="str">
        <f>VLOOKUP(RawData!H3241,PadCountry[],2)</f>
        <v>Kazakhstan</v>
      </c>
      <c r="J3241" t="str">
        <f>VLOOKUP(I3241,CountryGeoLoc[],3)</f>
        <v>48.019573</v>
      </c>
      <c r="K3241" t="str">
        <f>VLOOKUP(I3241,CountryGeoLoc[],4)</f>
        <v>66.923684</v>
      </c>
    </row>
    <row r="3242" spans="1:11" x14ac:dyDescent="0.3">
      <c r="A3242" t="s">
        <v>9856</v>
      </c>
      <c r="B3242" t="s">
        <v>8</v>
      </c>
      <c r="C3242" t="s">
        <v>9</v>
      </c>
      <c r="D3242" t="s">
        <v>8276</v>
      </c>
      <c r="E3242" t="s">
        <v>357</v>
      </c>
      <c r="F3242" t="s">
        <v>9857</v>
      </c>
      <c r="G3242" s="2" t="str">
        <f t="shared" si="50"/>
        <v>1987</v>
      </c>
      <c r="H3242" t="s">
        <v>13</v>
      </c>
      <c r="I3242" t="str">
        <f>VLOOKUP(RawData!H3242,PadCountry[],2)</f>
        <v>Kazakhstan</v>
      </c>
      <c r="J3242" t="str">
        <f>VLOOKUP(I3242,CountryGeoLoc[],3)</f>
        <v>48.019573</v>
      </c>
      <c r="K3242" t="str">
        <f>VLOOKUP(I3242,CountryGeoLoc[],4)</f>
        <v>66.923684</v>
      </c>
    </row>
    <row r="3243" spans="1:11" x14ac:dyDescent="0.3">
      <c r="A3243" t="s">
        <v>9858</v>
      </c>
      <c r="B3243" t="s">
        <v>8</v>
      </c>
      <c r="C3243" t="s">
        <v>9</v>
      </c>
      <c r="D3243" t="s">
        <v>4695</v>
      </c>
      <c r="E3243" t="s">
        <v>9859</v>
      </c>
      <c r="F3243" t="s">
        <v>9860</v>
      </c>
      <c r="G3243" s="2" t="str">
        <f t="shared" si="50"/>
        <v>1987</v>
      </c>
      <c r="H3243" t="s">
        <v>3892</v>
      </c>
      <c r="I3243" t="str">
        <f>VLOOKUP(RawData!H3243,PadCountry[],2)</f>
        <v>Russia</v>
      </c>
      <c r="J3243" t="str">
        <f>VLOOKUP(I3243,CountryGeoLoc[],3)</f>
        <v>61.52401</v>
      </c>
      <c r="K3243" t="str">
        <f>VLOOKUP(I3243,CountryGeoLoc[],4)</f>
        <v>105.318756</v>
      </c>
    </row>
    <row r="3244" spans="1:11" x14ac:dyDescent="0.3">
      <c r="A3244" t="s">
        <v>9861</v>
      </c>
      <c r="B3244" t="s">
        <v>18</v>
      </c>
      <c r="C3244" t="s">
        <v>9</v>
      </c>
      <c r="D3244" t="s">
        <v>2305</v>
      </c>
      <c r="E3244" t="s">
        <v>9862</v>
      </c>
      <c r="F3244" t="s">
        <v>9863</v>
      </c>
      <c r="G3244" s="2" t="str">
        <f t="shared" si="50"/>
        <v>1987</v>
      </c>
      <c r="H3244" t="s">
        <v>6322</v>
      </c>
      <c r="I3244" t="str">
        <f>VLOOKUP(RawData!H3244,PadCountry[],2)</f>
        <v>Kazakhstan</v>
      </c>
      <c r="J3244" t="str">
        <f>VLOOKUP(I3244,CountryGeoLoc[],3)</f>
        <v>48.019573</v>
      </c>
      <c r="K3244" t="str">
        <f>VLOOKUP(I3244,CountryGeoLoc[],4)</f>
        <v>66.923684</v>
      </c>
    </row>
    <row r="3245" spans="1:11" x14ac:dyDescent="0.3">
      <c r="A3245" t="s">
        <v>9864</v>
      </c>
      <c r="B3245" t="s">
        <v>8</v>
      </c>
      <c r="C3245" t="s">
        <v>9</v>
      </c>
      <c r="D3245" t="s">
        <v>4695</v>
      </c>
      <c r="E3245" t="s">
        <v>9865</v>
      </c>
      <c r="F3245" t="s">
        <v>9866</v>
      </c>
      <c r="G3245" s="2" t="str">
        <f t="shared" si="50"/>
        <v>1987</v>
      </c>
      <c r="H3245" t="s">
        <v>1882</v>
      </c>
      <c r="I3245" t="str">
        <f>VLOOKUP(RawData!H3245,PadCountry[],2)</f>
        <v>Russia</v>
      </c>
      <c r="J3245" t="str">
        <f>VLOOKUP(I3245,CountryGeoLoc[],3)</f>
        <v>61.52401</v>
      </c>
      <c r="K3245" t="str">
        <f>VLOOKUP(I3245,CountryGeoLoc[],4)</f>
        <v>105.318756</v>
      </c>
    </row>
    <row r="3246" spans="1:11" x14ac:dyDescent="0.3">
      <c r="A3246" t="s">
        <v>9867</v>
      </c>
      <c r="B3246" t="s">
        <v>8</v>
      </c>
      <c r="C3246" t="s">
        <v>9</v>
      </c>
      <c r="D3246" t="s">
        <v>6270</v>
      </c>
      <c r="E3246" t="s">
        <v>9868</v>
      </c>
      <c r="F3246" t="s">
        <v>9869</v>
      </c>
      <c r="G3246" s="2" t="str">
        <f t="shared" si="50"/>
        <v>1987</v>
      </c>
      <c r="H3246" t="s">
        <v>6273</v>
      </c>
      <c r="I3246" t="str">
        <f>VLOOKUP(RawData!H3246,PadCountry[],2)</f>
        <v>Russia</v>
      </c>
      <c r="J3246" t="str">
        <f>VLOOKUP(I3246,CountryGeoLoc[],3)</f>
        <v>61.52401</v>
      </c>
      <c r="K3246" t="str">
        <f>VLOOKUP(I3246,CountryGeoLoc[],4)</f>
        <v>105.318756</v>
      </c>
    </row>
    <row r="3247" spans="1:11" x14ac:dyDescent="0.3">
      <c r="A3247" t="s">
        <v>9870</v>
      </c>
      <c r="B3247" t="s">
        <v>8</v>
      </c>
      <c r="C3247" t="s">
        <v>9</v>
      </c>
      <c r="D3247" t="s">
        <v>4695</v>
      </c>
      <c r="E3247" t="s">
        <v>9871</v>
      </c>
      <c r="F3247" t="s">
        <v>9872</v>
      </c>
      <c r="G3247" s="2" t="str">
        <f t="shared" si="50"/>
        <v>1987</v>
      </c>
      <c r="H3247" t="s">
        <v>987</v>
      </c>
      <c r="I3247" t="str">
        <f>VLOOKUP(RawData!H3247,PadCountry[],2)</f>
        <v>Kazakhstan</v>
      </c>
      <c r="J3247" t="str">
        <f>VLOOKUP(I3247,CountryGeoLoc[],3)</f>
        <v>48.019573</v>
      </c>
      <c r="K3247" t="str">
        <f>VLOOKUP(I3247,CountryGeoLoc[],4)</f>
        <v>66.923684</v>
      </c>
    </row>
    <row r="3248" spans="1:11" x14ac:dyDescent="0.3">
      <c r="A3248" t="s">
        <v>9873</v>
      </c>
      <c r="B3248" t="s">
        <v>8</v>
      </c>
      <c r="C3248" t="s">
        <v>9</v>
      </c>
      <c r="D3248" t="s">
        <v>5012</v>
      </c>
      <c r="E3248" t="s">
        <v>9874</v>
      </c>
      <c r="F3248" t="s">
        <v>9875</v>
      </c>
      <c r="G3248" s="2" t="str">
        <f t="shared" si="50"/>
        <v>1987</v>
      </c>
      <c r="H3248" t="s">
        <v>7249</v>
      </c>
      <c r="I3248" t="str">
        <f>VLOOKUP(RawData!H3248,PadCountry[],2)</f>
        <v>Kazakhstan</v>
      </c>
      <c r="J3248" t="str">
        <f>VLOOKUP(I3248,CountryGeoLoc[],3)</f>
        <v>48.019573</v>
      </c>
      <c r="K3248" t="str">
        <f>VLOOKUP(I3248,CountryGeoLoc[],4)</f>
        <v>66.923684</v>
      </c>
    </row>
    <row r="3249" spans="1:11" x14ac:dyDescent="0.3">
      <c r="A3249" t="s">
        <v>9876</v>
      </c>
      <c r="B3249" t="s">
        <v>8</v>
      </c>
      <c r="C3249" t="s">
        <v>9</v>
      </c>
      <c r="D3249" t="s">
        <v>9143</v>
      </c>
      <c r="E3249" t="s">
        <v>9877</v>
      </c>
      <c r="F3249" t="s">
        <v>9878</v>
      </c>
      <c r="G3249" s="2" t="str">
        <f t="shared" si="50"/>
        <v>1987</v>
      </c>
      <c r="H3249" t="s">
        <v>9146</v>
      </c>
      <c r="I3249" t="str">
        <f>VLOOKUP(RawData!H3249,PadCountry[],2)</f>
        <v>Kazakhstan</v>
      </c>
      <c r="J3249" t="str">
        <f>VLOOKUP(I3249,CountryGeoLoc[],3)</f>
        <v>48.019573</v>
      </c>
      <c r="K3249" t="str">
        <f>VLOOKUP(I3249,CountryGeoLoc[],4)</f>
        <v>66.923684</v>
      </c>
    </row>
    <row r="3250" spans="1:11" x14ac:dyDescent="0.3">
      <c r="A3250" t="s">
        <v>9879</v>
      </c>
      <c r="B3250" t="s">
        <v>8</v>
      </c>
      <c r="C3250" t="s">
        <v>9</v>
      </c>
      <c r="D3250" t="s">
        <v>4695</v>
      </c>
      <c r="E3250" t="s">
        <v>9880</v>
      </c>
      <c r="F3250" t="s">
        <v>9881</v>
      </c>
      <c r="G3250" s="2" t="str">
        <f t="shared" si="50"/>
        <v>1987</v>
      </c>
      <c r="H3250" t="s">
        <v>987</v>
      </c>
      <c r="I3250" t="str">
        <f>VLOOKUP(RawData!H3250,PadCountry[],2)</f>
        <v>Kazakhstan</v>
      </c>
      <c r="J3250" t="str">
        <f>VLOOKUP(I3250,CountryGeoLoc[],3)</f>
        <v>48.019573</v>
      </c>
      <c r="K3250" t="str">
        <f>VLOOKUP(I3250,CountryGeoLoc[],4)</f>
        <v>66.923684</v>
      </c>
    </row>
    <row r="3251" spans="1:11" x14ac:dyDescent="0.3">
      <c r="A3251" t="s">
        <v>9882</v>
      </c>
      <c r="B3251" t="s">
        <v>8</v>
      </c>
      <c r="C3251" t="s">
        <v>117</v>
      </c>
      <c r="D3251" t="s">
        <v>8313</v>
      </c>
      <c r="E3251" t="s">
        <v>9883</v>
      </c>
      <c r="F3251" t="s">
        <v>9884</v>
      </c>
      <c r="G3251" s="2" t="str">
        <f t="shared" si="50"/>
        <v>1987</v>
      </c>
      <c r="H3251" t="s">
        <v>433</v>
      </c>
      <c r="I3251" t="str">
        <f>VLOOKUP(RawData!H3251,PadCountry[],2)</f>
        <v>United States</v>
      </c>
      <c r="J3251" t="str">
        <f>VLOOKUP(I3251,CountryGeoLoc[],3)</f>
        <v>37.09024</v>
      </c>
      <c r="K3251" t="str">
        <f>VLOOKUP(I3251,CountryGeoLoc[],4)</f>
        <v>-95.712891</v>
      </c>
    </row>
    <row r="3252" spans="1:11" x14ac:dyDescent="0.3">
      <c r="A3252" t="s">
        <v>9885</v>
      </c>
      <c r="B3252" t="s">
        <v>18</v>
      </c>
      <c r="C3252" t="s">
        <v>9</v>
      </c>
      <c r="D3252" t="s">
        <v>9886</v>
      </c>
      <c r="E3252" t="s">
        <v>9887</v>
      </c>
      <c r="F3252" t="s">
        <v>9888</v>
      </c>
      <c r="G3252" s="2" t="str">
        <f t="shared" si="50"/>
        <v>1987</v>
      </c>
      <c r="H3252" t="s">
        <v>9889</v>
      </c>
      <c r="I3252" t="str">
        <f>VLOOKUP(RawData!H3252,PadCountry[],2)</f>
        <v>Kazakhstan</v>
      </c>
      <c r="J3252" t="str">
        <f>VLOOKUP(I3252,CountryGeoLoc[],3)</f>
        <v>48.019573</v>
      </c>
      <c r="K3252" t="str">
        <f>VLOOKUP(I3252,CountryGeoLoc[],4)</f>
        <v>66.923684</v>
      </c>
    </row>
    <row r="3253" spans="1:11" x14ac:dyDescent="0.3">
      <c r="A3253" t="s">
        <v>9890</v>
      </c>
      <c r="B3253" t="s">
        <v>8</v>
      </c>
      <c r="C3253" t="s">
        <v>9</v>
      </c>
      <c r="D3253" t="s">
        <v>8276</v>
      </c>
      <c r="E3253" t="s">
        <v>357</v>
      </c>
      <c r="F3253" t="s">
        <v>9891</v>
      </c>
      <c r="G3253" s="2" t="str">
        <f t="shared" si="50"/>
        <v>1987</v>
      </c>
      <c r="H3253" t="s">
        <v>13</v>
      </c>
      <c r="I3253" t="str">
        <f>VLOOKUP(RawData!H3253,PadCountry[],2)</f>
        <v>Kazakhstan</v>
      </c>
      <c r="J3253" t="str">
        <f>VLOOKUP(I3253,CountryGeoLoc[],3)</f>
        <v>48.019573</v>
      </c>
      <c r="K3253" t="str">
        <f>VLOOKUP(I3253,CountryGeoLoc[],4)</f>
        <v>66.923684</v>
      </c>
    </row>
    <row r="3254" spans="1:11" x14ac:dyDescent="0.3">
      <c r="A3254" t="s">
        <v>9892</v>
      </c>
      <c r="B3254" t="s">
        <v>8</v>
      </c>
      <c r="C3254" t="s">
        <v>9</v>
      </c>
      <c r="D3254" t="s">
        <v>4695</v>
      </c>
      <c r="E3254" t="s">
        <v>9893</v>
      </c>
      <c r="F3254" t="s">
        <v>9894</v>
      </c>
      <c r="G3254" s="2" t="str">
        <f t="shared" si="50"/>
        <v>1987</v>
      </c>
      <c r="H3254" t="s">
        <v>3442</v>
      </c>
      <c r="I3254" t="str">
        <f>VLOOKUP(RawData!H3254,PadCountry[],2)</f>
        <v>Russia</v>
      </c>
      <c r="J3254" t="str">
        <f>VLOOKUP(I3254,CountryGeoLoc[],3)</f>
        <v>61.52401</v>
      </c>
      <c r="K3254" t="str">
        <f>VLOOKUP(I3254,CountryGeoLoc[],4)</f>
        <v>105.318756</v>
      </c>
    </row>
    <row r="3255" spans="1:11" x14ac:dyDescent="0.3">
      <c r="A3255" t="s">
        <v>9895</v>
      </c>
      <c r="B3255" t="s">
        <v>8</v>
      </c>
      <c r="C3255" t="s">
        <v>9</v>
      </c>
      <c r="D3255" t="s">
        <v>4695</v>
      </c>
      <c r="E3255" t="s">
        <v>9896</v>
      </c>
      <c r="F3255" t="s">
        <v>9897</v>
      </c>
      <c r="G3255" s="2" t="str">
        <f t="shared" si="50"/>
        <v>1987</v>
      </c>
      <c r="H3255" t="s">
        <v>7572</v>
      </c>
      <c r="I3255" t="str">
        <f>VLOOKUP(RawData!H3255,PadCountry[],2)</f>
        <v>Russia</v>
      </c>
      <c r="J3255" t="str">
        <f>VLOOKUP(I3255,CountryGeoLoc[],3)</f>
        <v>61.52401</v>
      </c>
      <c r="K3255" t="str">
        <f>VLOOKUP(I3255,CountryGeoLoc[],4)</f>
        <v>105.318756</v>
      </c>
    </row>
    <row r="3256" spans="1:11" x14ac:dyDescent="0.3">
      <c r="A3256" t="s">
        <v>9898</v>
      </c>
      <c r="B3256" t="s">
        <v>8</v>
      </c>
      <c r="C3256" t="s">
        <v>9</v>
      </c>
      <c r="D3256" t="s">
        <v>4695</v>
      </c>
      <c r="E3256" t="s">
        <v>9899</v>
      </c>
      <c r="F3256" t="s">
        <v>9900</v>
      </c>
      <c r="G3256" s="2" t="str">
        <f t="shared" si="50"/>
        <v>1987</v>
      </c>
      <c r="H3256" t="s">
        <v>3442</v>
      </c>
      <c r="I3256" t="str">
        <f>VLOOKUP(RawData!H3256,PadCountry[],2)</f>
        <v>Russia</v>
      </c>
      <c r="J3256" t="str">
        <f>VLOOKUP(I3256,CountryGeoLoc[],3)</f>
        <v>61.52401</v>
      </c>
      <c r="K3256" t="str">
        <f>VLOOKUP(I3256,CountryGeoLoc[],4)</f>
        <v>105.318756</v>
      </c>
    </row>
    <row r="3257" spans="1:11" x14ac:dyDescent="0.3">
      <c r="A3257" t="s">
        <v>9901</v>
      </c>
      <c r="B3257" t="s">
        <v>8</v>
      </c>
      <c r="C3257" t="s">
        <v>9</v>
      </c>
      <c r="D3257" t="s">
        <v>1670</v>
      </c>
      <c r="E3257" t="s">
        <v>9902</v>
      </c>
      <c r="F3257" t="s">
        <v>9903</v>
      </c>
      <c r="G3257" s="2" t="str">
        <f t="shared" si="50"/>
        <v>1987</v>
      </c>
      <c r="H3257" t="s">
        <v>7572</v>
      </c>
      <c r="I3257" t="str">
        <f>VLOOKUP(RawData!H3257,PadCountry[],2)</f>
        <v>Russia</v>
      </c>
      <c r="J3257" t="str">
        <f>VLOOKUP(I3257,CountryGeoLoc[],3)</f>
        <v>61.52401</v>
      </c>
      <c r="K3257" t="str">
        <f>VLOOKUP(I3257,CountryGeoLoc[],4)</f>
        <v>105.318756</v>
      </c>
    </row>
    <row r="3258" spans="1:11" x14ac:dyDescent="0.3">
      <c r="A3258" t="s">
        <v>9904</v>
      </c>
      <c r="B3258" t="s">
        <v>8</v>
      </c>
      <c r="C3258" t="s">
        <v>9</v>
      </c>
      <c r="D3258" t="s">
        <v>2391</v>
      </c>
      <c r="E3258" t="s">
        <v>9905</v>
      </c>
      <c r="F3258" t="s">
        <v>9906</v>
      </c>
      <c r="G3258" s="2" t="str">
        <f t="shared" si="50"/>
        <v>1987</v>
      </c>
      <c r="H3258" t="s">
        <v>3399</v>
      </c>
      <c r="I3258" t="str">
        <f>VLOOKUP(RawData!H3258,PadCountry[],2)</f>
        <v>Russia</v>
      </c>
      <c r="J3258" t="str">
        <f>VLOOKUP(I3258,CountryGeoLoc[],3)</f>
        <v>61.52401</v>
      </c>
      <c r="K3258" t="str">
        <f>VLOOKUP(I3258,CountryGeoLoc[],4)</f>
        <v>105.318756</v>
      </c>
    </row>
    <row r="3259" spans="1:11" x14ac:dyDescent="0.3">
      <c r="A3259" t="s">
        <v>9907</v>
      </c>
      <c r="B3259" t="s">
        <v>8</v>
      </c>
      <c r="C3259" t="s">
        <v>9</v>
      </c>
      <c r="D3259" t="s">
        <v>1670</v>
      </c>
      <c r="E3259" t="s">
        <v>9908</v>
      </c>
      <c r="F3259" t="s">
        <v>9909</v>
      </c>
      <c r="G3259" s="2" t="str">
        <f t="shared" si="50"/>
        <v>1987</v>
      </c>
      <c r="H3259" t="s">
        <v>3442</v>
      </c>
      <c r="I3259" t="str">
        <f>VLOOKUP(RawData!H3259,PadCountry[],2)</f>
        <v>Russia</v>
      </c>
      <c r="J3259" t="str">
        <f>VLOOKUP(I3259,CountryGeoLoc[],3)</f>
        <v>61.52401</v>
      </c>
      <c r="K3259" t="str">
        <f>VLOOKUP(I3259,CountryGeoLoc[],4)</f>
        <v>105.318756</v>
      </c>
    </row>
    <row r="3260" spans="1:11" x14ac:dyDescent="0.3">
      <c r="A3260" t="s">
        <v>9910</v>
      </c>
      <c r="B3260" t="s">
        <v>8</v>
      </c>
      <c r="C3260" t="s">
        <v>9</v>
      </c>
      <c r="D3260" t="s">
        <v>2391</v>
      </c>
      <c r="E3260" t="s">
        <v>9911</v>
      </c>
      <c r="F3260" t="s">
        <v>9912</v>
      </c>
      <c r="G3260" s="2" t="str">
        <f t="shared" si="50"/>
        <v>1987</v>
      </c>
      <c r="H3260" t="s">
        <v>3399</v>
      </c>
      <c r="I3260" t="str">
        <f>VLOOKUP(RawData!H3260,PadCountry[],2)</f>
        <v>Russia</v>
      </c>
      <c r="J3260" t="str">
        <f>VLOOKUP(I3260,CountryGeoLoc[],3)</f>
        <v>61.52401</v>
      </c>
      <c r="K3260" t="str">
        <f>VLOOKUP(I3260,CountryGeoLoc[],4)</f>
        <v>105.318756</v>
      </c>
    </row>
    <row r="3261" spans="1:11" x14ac:dyDescent="0.3">
      <c r="A3261" t="s">
        <v>9913</v>
      </c>
      <c r="B3261" t="s">
        <v>18</v>
      </c>
      <c r="C3261" t="s">
        <v>9</v>
      </c>
      <c r="D3261" t="s">
        <v>4695</v>
      </c>
      <c r="E3261" t="s">
        <v>9914</v>
      </c>
      <c r="F3261" t="s">
        <v>9915</v>
      </c>
      <c r="G3261" s="2" t="str">
        <f t="shared" si="50"/>
        <v>1987</v>
      </c>
      <c r="H3261" t="s">
        <v>3892</v>
      </c>
      <c r="I3261" t="str">
        <f>VLOOKUP(RawData!H3261,PadCountry[],2)</f>
        <v>Russia</v>
      </c>
      <c r="J3261" t="str">
        <f>VLOOKUP(I3261,CountryGeoLoc[],3)</f>
        <v>61.52401</v>
      </c>
      <c r="K3261" t="str">
        <f>VLOOKUP(I3261,CountryGeoLoc[],4)</f>
        <v>105.318756</v>
      </c>
    </row>
    <row r="3262" spans="1:11" x14ac:dyDescent="0.3">
      <c r="A3262" t="s">
        <v>9916</v>
      </c>
      <c r="B3262" t="s">
        <v>8</v>
      </c>
      <c r="C3262" t="s">
        <v>9</v>
      </c>
      <c r="D3262" t="s">
        <v>3313</v>
      </c>
      <c r="E3262" t="s">
        <v>9917</v>
      </c>
      <c r="F3262" t="s">
        <v>9918</v>
      </c>
      <c r="G3262" s="2" t="str">
        <f t="shared" si="50"/>
        <v>1987</v>
      </c>
      <c r="H3262" t="s">
        <v>4676</v>
      </c>
      <c r="I3262" t="str">
        <f>VLOOKUP(RawData!H3262,PadCountry[],2)</f>
        <v>Kazakhstan</v>
      </c>
      <c r="J3262" t="str">
        <f>VLOOKUP(I3262,CountryGeoLoc[],3)</f>
        <v>48.019573</v>
      </c>
      <c r="K3262" t="str">
        <f>VLOOKUP(I3262,CountryGeoLoc[],4)</f>
        <v>66.923684</v>
      </c>
    </row>
    <row r="3263" spans="1:11" x14ac:dyDescent="0.3">
      <c r="A3263" t="s">
        <v>9919</v>
      </c>
      <c r="B3263" t="s">
        <v>8</v>
      </c>
      <c r="C3263" t="s">
        <v>117</v>
      </c>
      <c r="D3263" t="s">
        <v>8272</v>
      </c>
      <c r="E3263" t="s">
        <v>9920</v>
      </c>
      <c r="F3263" t="s">
        <v>9921</v>
      </c>
      <c r="G3263" s="2" t="str">
        <f t="shared" si="50"/>
        <v>1987</v>
      </c>
      <c r="H3263" t="s">
        <v>303</v>
      </c>
      <c r="I3263" t="str">
        <f>VLOOKUP(RawData!H3263,PadCountry[],2)</f>
        <v>United States</v>
      </c>
      <c r="J3263" t="str">
        <f>VLOOKUP(I3263,CountryGeoLoc[],3)</f>
        <v>37.09024</v>
      </c>
      <c r="K3263" t="str">
        <f>VLOOKUP(I3263,CountryGeoLoc[],4)</f>
        <v>-95.712891</v>
      </c>
    </row>
    <row r="3264" spans="1:11" x14ac:dyDescent="0.3">
      <c r="A3264" t="s">
        <v>9922</v>
      </c>
      <c r="B3264" t="s">
        <v>8</v>
      </c>
      <c r="C3264" t="s">
        <v>9</v>
      </c>
      <c r="D3264" t="s">
        <v>2391</v>
      </c>
      <c r="E3264" t="s">
        <v>9923</v>
      </c>
      <c r="F3264" t="s">
        <v>9924</v>
      </c>
      <c r="G3264" s="2" t="str">
        <f t="shared" si="50"/>
        <v>1987</v>
      </c>
      <c r="H3264" t="s">
        <v>3399</v>
      </c>
      <c r="I3264" t="str">
        <f>VLOOKUP(RawData!H3264,PadCountry[],2)</f>
        <v>Russia</v>
      </c>
      <c r="J3264" t="str">
        <f>VLOOKUP(I3264,CountryGeoLoc[],3)</f>
        <v>61.52401</v>
      </c>
      <c r="K3264" t="str">
        <f>VLOOKUP(I3264,CountryGeoLoc[],4)</f>
        <v>105.318756</v>
      </c>
    </row>
    <row r="3265" spans="1:11" x14ac:dyDescent="0.3">
      <c r="A3265" t="s">
        <v>9925</v>
      </c>
      <c r="B3265" t="s">
        <v>8</v>
      </c>
      <c r="C3265" t="s">
        <v>9</v>
      </c>
      <c r="D3265" t="s">
        <v>6270</v>
      </c>
      <c r="E3265" t="s">
        <v>9926</v>
      </c>
      <c r="F3265" t="s">
        <v>9927</v>
      </c>
      <c r="G3265" s="2" t="str">
        <f t="shared" si="50"/>
        <v>1987</v>
      </c>
      <c r="H3265" t="s">
        <v>6273</v>
      </c>
      <c r="I3265" t="str">
        <f>VLOOKUP(RawData!H3265,PadCountry[],2)</f>
        <v>Russia</v>
      </c>
      <c r="J3265" t="str">
        <f>VLOOKUP(I3265,CountryGeoLoc[],3)</f>
        <v>61.52401</v>
      </c>
      <c r="K3265" t="str">
        <f>VLOOKUP(I3265,CountryGeoLoc[],4)</f>
        <v>105.318756</v>
      </c>
    </row>
    <row r="3266" spans="1:11" x14ac:dyDescent="0.3">
      <c r="A3266" t="s">
        <v>9928</v>
      </c>
      <c r="B3266" t="s">
        <v>8</v>
      </c>
      <c r="C3266" t="s">
        <v>9</v>
      </c>
      <c r="D3266" t="s">
        <v>4695</v>
      </c>
      <c r="E3266" t="s">
        <v>9929</v>
      </c>
      <c r="F3266" t="s">
        <v>9930</v>
      </c>
      <c r="G3266" s="2" t="str">
        <f t="shared" si="50"/>
        <v>1987</v>
      </c>
      <c r="H3266" t="s">
        <v>1882</v>
      </c>
      <c r="I3266" t="str">
        <f>VLOOKUP(RawData!H3266,PadCountry[],2)</f>
        <v>Russia</v>
      </c>
      <c r="J3266" t="str">
        <f>VLOOKUP(I3266,CountryGeoLoc[],3)</f>
        <v>61.52401</v>
      </c>
      <c r="K3266" t="str">
        <f>VLOOKUP(I3266,CountryGeoLoc[],4)</f>
        <v>105.318756</v>
      </c>
    </row>
    <row r="3267" spans="1:11" x14ac:dyDescent="0.3">
      <c r="A3267" t="s">
        <v>9931</v>
      </c>
      <c r="B3267" t="s">
        <v>8</v>
      </c>
      <c r="C3267" t="s">
        <v>9</v>
      </c>
      <c r="D3267" t="s">
        <v>2391</v>
      </c>
      <c r="E3267" t="s">
        <v>9932</v>
      </c>
      <c r="F3267" t="s">
        <v>9933</v>
      </c>
      <c r="G3267" s="2" t="str">
        <f t="shared" ref="G3267:G3330" si="51">MID(F3267,7,4)</f>
        <v>1987</v>
      </c>
      <c r="H3267" t="s">
        <v>2394</v>
      </c>
      <c r="I3267" t="str">
        <f>VLOOKUP(RawData!H3267,PadCountry[],2)</f>
        <v>Russia</v>
      </c>
      <c r="J3267" t="str">
        <f>VLOOKUP(I3267,CountryGeoLoc[],3)</f>
        <v>61.52401</v>
      </c>
      <c r="K3267" t="str">
        <f>VLOOKUP(I3267,CountryGeoLoc[],4)</f>
        <v>105.318756</v>
      </c>
    </row>
    <row r="3268" spans="1:11" x14ac:dyDescent="0.3">
      <c r="A3268" t="s">
        <v>9934</v>
      </c>
      <c r="B3268" t="s">
        <v>8</v>
      </c>
      <c r="C3268" t="s">
        <v>9</v>
      </c>
      <c r="D3268" t="s">
        <v>4695</v>
      </c>
      <c r="E3268" t="s">
        <v>9935</v>
      </c>
      <c r="F3268" t="s">
        <v>9936</v>
      </c>
      <c r="G3268" s="2" t="str">
        <f t="shared" si="51"/>
        <v>1987</v>
      </c>
      <c r="H3268" t="s">
        <v>13</v>
      </c>
      <c r="I3268" t="str">
        <f>VLOOKUP(RawData!H3268,PadCountry[],2)</f>
        <v>Kazakhstan</v>
      </c>
      <c r="J3268" t="str">
        <f>VLOOKUP(I3268,CountryGeoLoc[],3)</f>
        <v>48.019573</v>
      </c>
      <c r="K3268" t="str">
        <f>VLOOKUP(I3268,CountryGeoLoc[],4)</f>
        <v>66.923684</v>
      </c>
    </row>
    <row r="3269" spans="1:11" x14ac:dyDescent="0.3">
      <c r="A3269" t="s">
        <v>9937</v>
      </c>
      <c r="B3269" t="s">
        <v>8</v>
      </c>
      <c r="C3269" t="s">
        <v>9</v>
      </c>
      <c r="D3269" t="s">
        <v>4695</v>
      </c>
      <c r="E3269" t="s">
        <v>9938</v>
      </c>
      <c r="F3269" t="s">
        <v>9939</v>
      </c>
      <c r="G3269" s="2" t="str">
        <f t="shared" si="51"/>
        <v>1987</v>
      </c>
      <c r="H3269" t="s">
        <v>7572</v>
      </c>
      <c r="I3269" t="str">
        <f>VLOOKUP(RawData!H3269,PadCountry[],2)</f>
        <v>Russia</v>
      </c>
      <c r="J3269" t="str">
        <f>VLOOKUP(I3269,CountryGeoLoc[],3)</f>
        <v>61.52401</v>
      </c>
      <c r="K3269" t="str">
        <f>VLOOKUP(I3269,CountryGeoLoc[],4)</f>
        <v>105.318756</v>
      </c>
    </row>
    <row r="3270" spans="1:11" x14ac:dyDescent="0.3">
      <c r="A3270" t="s">
        <v>9940</v>
      </c>
      <c r="B3270" t="s">
        <v>8</v>
      </c>
      <c r="C3270" t="s">
        <v>9</v>
      </c>
      <c r="D3270" t="s">
        <v>3313</v>
      </c>
      <c r="E3270" t="s">
        <v>9941</v>
      </c>
      <c r="F3270" t="s">
        <v>9942</v>
      </c>
      <c r="G3270" s="2" t="str">
        <f t="shared" si="51"/>
        <v>1987</v>
      </c>
      <c r="H3270" t="s">
        <v>4676</v>
      </c>
      <c r="I3270" t="str">
        <f>VLOOKUP(RawData!H3270,PadCountry[],2)</f>
        <v>Kazakhstan</v>
      </c>
      <c r="J3270" t="str">
        <f>VLOOKUP(I3270,CountryGeoLoc[],3)</f>
        <v>48.019573</v>
      </c>
      <c r="K3270" t="str">
        <f>VLOOKUP(I3270,CountryGeoLoc[],4)</f>
        <v>66.923684</v>
      </c>
    </row>
    <row r="3271" spans="1:11" x14ac:dyDescent="0.3">
      <c r="A3271" t="s">
        <v>9943</v>
      </c>
      <c r="B3271" t="s">
        <v>8</v>
      </c>
      <c r="C3271" t="s">
        <v>9</v>
      </c>
      <c r="D3271" t="s">
        <v>2391</v>
      </c>
      <c r="E3271" t="s">
        <v>9944</v>
      </c>
      <c r="F3271" t="s">
        <v>9945</v>
      </c>
      <c r="G3271" s="2" t="str">
        <f t="shared" si="51"/>
        <v>1987</v>
      </c>
      <c r="H3271" t="s">
        <v>2394</v>
      </c>
      <c r="I3271" t="str">
        <f>VLOOKUP(RawData!H3271,PadCountry[],2)</f>
        <v>Russia</v>
      </c>
      <c r="J3271" t="str">
        <f>VLOOKUP(I3271,CountryGeoLoc[],3)</f>
        <v>61.52401</v>
      </c>
      <c r="K3271" t="str">
        <f>VLOOKUP(I3271,CountryGeoLoc[],4)</f>
        <v>105.318756</v>
      </c>
    </row>
    <row r="3272" spans="1:11" x14ac:dyDescent="0.3">
      <c r="A3272" t="s">
        <v>9946</v>
      </c>
      <c r="B3272" t="s">
        <v>8</v>
      </c>
      <c r="C3272" t="s">
        <v>9</v>
      </c>
      <c r="D3272" t="s">
        <v>6270</v>
      </c>
      <c r="E3272" t="s">
        <v>9947</v>
      </c>
      <c r="F3272" t="s">
        <v>9948</v>
      </c>
      <c r="G3272" s="2" t="str">
        <f t="shared" si="51"/>
        <v>1987</v>
      </c>
      <c r="H3272" t="s">
        <v>6273</v>
      </c>
      <c r="I3272" t="str">
        <f>VLOOKUP(RawData!H3272,PadCountry[],2)</f>
        <v>Russia</v>
      </c>
      <c r="J3272" t="str">
        <f>VLOOKUP(I3272,CountryGeoLoc[],3)</f>
        <v>61.52401</v>
      </c>
      <c r="K3272" t="str">
        <f>VLOOKUP(I3272,CountryGeoLoc[],4)</f>
        <v>105.318756</v>
      </c>
    </row>
    <row r="3273" spans="1:11" x14ac:dyDescent="0.3">
      <c r="A3273" t="s">
        <v>9949</v>
      </c>
      <c r="B3273" t="s">
        <v>8</v>
      </c>
      <c r="C3273" t="s">
        <v>9</v>
      </c>
      <c r="D3273" t="s">
        <v>8276</v>
      </c>
      <c r="E3273" t="s">
        <v>9950</v>
      </c>
      <c r="F3273" t="s">
        <v>9951</v>
      </c>
      <c r="G3273" s="2" t="str">
        <f t="shared" si="51"/>
        <v>1987</v>
      </c>
      <c r="H3273" t="s">
        <v>13</v>
      </c>
      <c r="I3273" t="str">
        <f>VLOOKUP(RawData!H3273,PadCountry[],2)</f>
        <v>Kazakhstan</v>
      </c>
      <c r="J3273" t="str">
        <f>VLOOKUP(I3273,CountryGeoLoc[],3)</f>
        <v>48.019573</v>
      </c>
      <c r="K3273" t="str">
        <f>VLOOKUP(I3273,CountryGeoLoc[],4)</f>
        <v>66.923684</v>
      </c>
    </row>
    <row r="3274" spans="1:11" x14ac:dyDescent="0.3">
      <c r="A3274" t="s">
        <v>9952</v>
      </c>
      <c r="B3274" t="s">
        <v>8</v>
      </c>
      <c r="C3274" t="s">
        <v>9</v>
      </c>
      <c r="D3274" t="s">
        <v>2305</v>
      </c>
      <c r="E3274" t="s">
        <v>9953</v>
      </c>
      <c r="F3274" t="s">
        <v>9954</v>
      </c>
      <c r="G3274" s="2" t="str">
        <f t="shared" si="51"/>
        <v>1987</v>
      </c>
      <c r="H3274" t="s">
        <v>6322</v>
      </c>
      <c r="I3274" t="str">
        <f>VLOOKUP(RawData!H3274,PadCountry[],2)</f>
        <v>Kazakhstan</v>
      </c>
      <c r="J3274" t="str">
        <f>VLOOKUP(I3274,CountryGeoLoc[],3)</f>
        <v>48.019573</v>
      </c>
      <c r="K3274" t="str">
        <f>VLOOKUP(I3274,CountryGeoLoc[],4)</f>
        <v>66.923684</v>
      </c>
    </row>
    <row r="3275" spans="1:11" x14ac:dyDescent="0.3">
      <c r="A3275" t="s">
        <v>9142</v>
      </c>
      <c r="B3275" t="s">
        <v>8</v>
      </c>
      <c r="C3275" t="s">
        <v>9</v>
      </c>
      <c r="D3275" t="s">
        <v>9143</v>
      </c>
      <c r="E3275" t="s">
        <v>9144</v>
      </c>
      <c r="F3275" t="s">
        <v>9955</v>
      </c>
      <c r="G3275" s="2" t="str">
        <f t="shared" si="51"/>
        <v>1987</v>
      </c>
      <c r="H3275" t="s">
        <v>9146</v>
      </c>
      <c r="I3275" t="str">
        <f>VLOOKUP(RawData!H3275,PadCountry[],2)</f>
        <v>Kazakhstan</v>
      </c>
      <c r="J3275" t="str">
        <f>VLOOKUP(I3275,CountryGeoLoc[],3)</f>
        <v>48.019573</v>
      </c>
      <c r="K3275" t="str">
        <f>VLOOKUP(I3275,CountryGeoLoc[],4)</f>
        <v>66.923684</v>
      </c>
    </row>
    <row r="3276" spans="1:11" x14ac:dyDescent="0.3">
      <c r="A3276" t="s">
        <v>9956</v>
      </c>
      <c r="B3276" t="s">
        <v>8</v>
      </c>
      <c r="C3276" t="s">
        <v>9</v>
      </c>
      <c r="D3276" t="s">
        <v>8276</v>
      </c>
      <c r="E3276" t="s">
        <v>357</v>
      </c>
      <c r="F3276" t="s">
        <v>9957</v>
      </c>
      <c r="G3276" s="2" t="str">
        <f t="shared" si="51"/>
        <v>1987</v>
      </c>
      <c r="H3276" t="s">
        <v>13</v>
      </c>
      <c r="I3276" t="str">
        <f>VLOOKUP(RawData!H3276,PadCountry[],2)</f>
        <v>Kazakhstan</v>
      </c>
      <c r="J3276" t="str">
        <f>VLOOKUP(I3276,CountryGeoLoc[],3)</f>
        <v>48.019573</v>
      </c>
      <c r="K3276" t="str">
        <f>VLOOKUP(I3276,CountryGeoLoc[],4)</f>
        <v>66.923684</v>
      </c>
    </row>
    <row r="3277" spans="1:11" x14ac:dyDescent="0.3">
      <c r="A3277" t="s">
        <v>9958</v>
      </c>
      <c r="B3277" t="s">
        <v>8</v>
      </c>
      <c r="C3277" t="s">
        <v>8186</v>
      </c>
      <c r="D3277" t="s">
        <v>5243</v>
      </c>
      <c r="E3277" t="s">
        <v>9959</v>
      </c>
      <c r="F3277" t="s">
        <v>9960</v>
      </c>
      <c r="G3277" s="2" t="str">
        <f t="shared" si="51"/>
        <v>1987</v>
      </c>
      <c r="H3277" t="s">
        <v>4822</v>
      </c>
      <c r="I3277" t="str">
        <f>VLOOKUP(RawData!H3277,PadCountry[],2)</f>
        <v>China</v>
      </c>
      <c r="J3277" t="str">
        <f>VLOOKUP(I3277,CountryGeoLoc[],3)</f>
        <v>35.86166</v>
      </c>
      <c r="K3277" t="str">
        <f>VLOOKUP(I3277,CountryGeoLoc[],4)</f>
        <v>104.195397</v>
      </c>
    </row>
    <row r="3278" spans="1:11" x14ac:dyDescent="0.3">
      <c r="A3278" t="s">
        <v>9961</v>
      </c>
      <c r="B3278" t="s">
        <v>8</v>
      </c>
      <c r="C3278" t="s">
        <v>9</v>
      </c>
      <c r="D3278" t="s">
        <v>6270</v>
      </c>
      <c r="E3278" t="s">
        <v>9962</v>
      </c>
      <c r="F3278" t="s">
        <v>9963</v>
      </c>
      <c r="G3278" s="2" t="str">
        <f t="shared" si="51"/>
        <v>1987</v>
      </c>
      <c r="H3278" t="s">
        <v>7213</v>
      </c>
      <c r="I3278" t="str">
        <f>VLOOKUP(RawData!H3278,PadCountry[],2)</f>
        <v>Russia</v>
      </c>
      <c r="J3278" t="str">
        <f>VLOOKUP(I3278,CountryGeoLoc[],3)</f>
        <v>61.52401</v>
      </c>
      <c r="K3278" t="str">
        <f>VLOOKUP(I3278,CountryGeoLoc[],4)</f>
        <v>105.318756</v>
      </c>
    </row>
    <row r="3279" spans="1:11" x14ac:dyDescent="0.3">
      <c r="A3279" t="s">
        <v>9964</v>
      </c>
      <c r="B3279" t="s">
        <v>8</v>
      </c>
      <c r="C3279" t="s">
        <v>9</v>
      </c>
      <c r="D3279" t="s">
        <v>4695</v>
      </c>
      <c r="E3279" t="s">
        <v>9965</v>
      </c>
      <c r="F3279" t="s">
        <v>9966</v>
      </c>
      <c r="G3279" s="2" t="str">
        <f t="shared" si="51"/>
        <v>1987</v>
      </c>
      <c r="H3279" t="s">
        <v>3442</v>
      </c>
      <c r="I3279" t="str">
        <f>VLOOKUP(RawData!H3279,PadCountry[],2)</f>
        <v>Russia</v>
      </c>
      <c r="J3279" t="str">
        <f>VLOOKUP(I3279,CountryGeoLoc[],3)</f>
        <v>61.52401</v>
      </c>
      <c r="K3279" t="str">
        <f>VLOOKUP(I3279,CountryGeoLoc[],4)</f>
        <v>105.318756</v>
      </c>
    </row>
    <row r="3280" spans="1:11" x14ac:dyDescent="0.3">
      <c r="A3280" t="s">
        <v>9967</v>
      </c>
      <c r="B3280" t="s">
        <v>8</v>
      </c>
      <c r="C3280" t="s">
        <v>9620</v>
      </c>
      <c r="D3280" t="s">
        <v>9621</v>
      </c>
      <c r="E3280" t="s">
        <v>9968</v>
      </c>
      <c r="F3280" t="s">
        <v>9969</v>
      </c>
      <c r="G3280" s="2" t="str">
        <f t="shared" si="51"/>
        <v>1987</v>
      </c>
      <c r="H3280" t="s">
        <v>5568</v>
      </c>
      <c r="I3280" t="str">
        <f>VLOOKUP(RawData!H3280,PadCountry[],2)</f>
        <v>Japan</v>
      </c>
      <c r="J3280" t="str">
        <f>VLOOKUP(I3280,CountryGeoLoc[],3)</f>
        <v>36.204824</v>
      </c>
      <c r="K3280" t="str">
        <f>VLOOKUP(I3280,CountryGeoLoc[],4)</f>
        <v>138.252924</v>
      </c>
    </row>
    <row r="3281" spans="1:11" x14ac:dyDescent="0.3">
      <c r="A3281" t="s">
        <v>9142</v>
      </c>
      <c r="B3281" t="s">
        <v>8</v>
      </c>
      <c r="C3281" t="s">
        <v>9</v>
      </c>
      <c r="D3281" t="s">
        <v>9143</v>
      </c>
      <c r="E3281" t="s">
        <v>9144</v>
      </c>
      <c r="F3281" t="s">
        <v>9970</v>
      </c>
      <c r="G3281" s="2" t="str">
        <f t="shared" si="51"/>
        <v>1987</v>
      </c>
      <c r="H3281" t="s">
        <v>9146</v>
      </c>
      <c r="I3281" t="str">
        <f>VLOOKUP(RawData!H3281,PadCountry[],2)</f>
        <v>Kazakhstan</v>
      </c>
      <c r="J3281" t="str">
        <f>VLOOKUP(I3281,CountryGeoLoc[],3)</f>
        <v>48.019573</v>
      </c>
      <c r="K3281" t="str">
        <f>VLOOKUP(I3281,CountryGeoLoc[],4)</f>
        <v>66.923684</v>
      </c>
    </row>
    <row r="3282" spans="1:11" x14ac:dyDescent="0.3">
      <c r="A3282" t="s">
        <v>9971</v>
      </c>
      <c r="B3282" t="s">
        <v>8</v>
      </c>
      <c r="C3282" t="s">
        <v>9</v>
      </c>
      <c r="D3282" t="s">
        <v>4695</v>
      </c>
      <c r="E3282" t="s">
        <v>9972</v>
      </c>
      <c r="F3282" t="s">
        <v>9973</v>
      </c>
      <c r="G3282" s="2" t="str">
        <f t="shared" si="51"/>
        <v>1987</v>
      </c>
      <c r="H3282" t="s">
        <v>3442</v>
      </c>
      <c r="I3282" t="str">
        <f>VLOOKUP(RawData!H3282,PadCountry[],2)</f>
        <v>Russia</v>
      </c>
      <c r="J3282" t="str">
        <f>VLOOKUP(I3282,CountryGeoLoc[],3)</f>
        <v>61.52401</v>
      </c>
      <c r="K3282" t="str">
        <f>VLOOKUP(I3282,CountryGeoLoc[],4)</f>
        <v>105.318756</v>
      </c>
    </row>
    <row r="3283" spans="1:11" x14ac:dyDescent="0.3">
      <c r="A3283" t="s">
        <v>6034</v>
      </c>
      <c r="B3283" t="s">
        <v>8</v>
      </c>
      <c r="C3283" t="s">
        <v>9</v>
      </c>
      <c r="D3283" t="s">
        <v>5012</v>
      </c>
      <c r="E3283" t="s">
        <v>6035</v>
      </c>
      <c r="F3283" t="s">
        <v>9974</v>
      </c>
      <c r="G3283" s="2" t="str">
        <f t="shared" si="51"/>
        <v>1987</v>
      </c>
      <c r="H3283" t="s">
        <v>7249</v>
      </c>
      <c r="I3283" t="str">
        <f>VLOOKUP(RawData!H3283,PadCountry[],2)</f>
        <v>Kazakhstan</v>
      </c>
      <c r="J3283" t="str">
        <f>VLOOKUP(I3283,CountryGeoLoc[],3)</f>
        <v>48.019573</v>
      </c>
      <c r="K3283" t="str">
        <f>VLOOKUP(I3283,CountryGeoLoc[],4)</f>
        <v>66.923684</v>
      </c>
    </row>
    <row r="3284" spans="1:11" x14ac:dyDescent="0.3">
      <c r="A3284" t="s">
        <v>9975</v>
      </c>
      <c r="B3284" t="s">
        <v>8</v>
      </c>
      <c r="C3284" t="s">
        <v>9</v>
      </c>
      <c r="D3284" t="s">
        <v>6270</v>
      </c>
      <c r="E3284" t="s">
        <v>9976</v>
      </c>
      <c r="F3284" t="s">
        <v>9977</v>
      </c>
      <c r="G3284" s="2" t="str">
        <f t="shared" si="51"/>
        <v>1987</v>
      </c>
      <c r="H3284" t="s">
        <v>7213</v>
      </c>
      <c r="I3284" t="str">
        <f>VLOOKUP(RawData!H3284,PadCountry[],2)</f>
        <v>Russia</v>
      </c>
      <c r="J3284" t="str">
        <f>VLOOKUP(I3284,CountryGeoLoc[],3)</f>
        <v>61.52401</v>
      </c>
      <c r="K3284" t="str">
        <f>VLOOKUP(I3284,CountryGeoLoc[],4)</f>
        <v>105.318756</v>
      </c>
    </row>
    <row r="3285" spans="1:11" x14ac:dyDescent="0.3">
      <c r="A3285" t="s">
        <v>9978</v>
      </c>
      <c r="B3285" t="s">
        <v>8</v>
      </c>
      <c r="C3285" t="s">
        <v>8186</v>
      </c>
      <c r="D3285" t="s">
        <v>5243</v>
      </c>
      <c r="E3285" t="s">
        <v>9979</v>
      </c>
      <c r="F3285" t="s">
        <v>9980</v>
      </c>
      <c r="G3285" s="2" t="str">
        <f t="shared" si="51"/>
        <v>1987</v>
      </c>
      <c r="H3285" t="s">
        <v>4822</v>
      </c>
      <c r="I3285" t="str">
        <f>VLOOKUP(RawData!H3285,PadCountry[],2)</f>
        <v>China</v>
      </c>
      <c r="J3285" t="str">
        <f>VLOOKUP(I3285,CountryGeoLoc[],3)</f>
        <v>35.86166</v>
      </c>
      <c r="K3285" t="str">
        <f>VLOOKUP(I3285,CountryGeoLoc[],4)</f>
        <v>104.195397</v>
      </c>
    </row>
    <row r="3286" spans="1:11" x14ac:dyDescent="0.3">
      <c r="A3286" t="s">
        <v>9981</v>
      </c>
      <c r="B3286" t="s">
        <v>8</v>
      </c>
      <c r="C3286" t="s">
        <v>9</v>
      </c>
      <c r="D3286" t="s">
        <v>4695</v>
      </c>
      <c r="E3286" t="s">
        <v>9982</v>
      </c>
      <c r="F3286" t="s">
        <v>9983</v>
      </c>
      <c r="G3286" s="2" t="str">
        <f t="shared" si="51"/>
        <v>1987</v>
      </c>
      <c r="H3286" t="s">
        <v>13</v>
      </c>
      <c r="I3286" t="str">
        <f>VLOOKUP(RawData!H3286,PadCountry[],2)</f>
        <v>Kazakhstan</v>
      </c>
      <c r="J3286" t="str">
        <f>VLOOKUP(I3286,CountryGeoLoc[],3)</f>
        <v>48.019573</v>
      </c>
      <c r="K3286" t="str">
        <f>VLOOKUP(I3286,CountryGeoLoc[],4)</f>
        <v>66.923684</v>
      </c>
    </row>
    <row r="3287" spans="1:11" x14ac:dyDescent="0.3">
      <c r="A3287" t="s">
        <v>9984</v>
      </c>
      <c r="B3287" t="s">
        <v>8</v>
      </c>
      <c r="C3287" t="s">
        <v>9</v>
      </c>
      <c r="D3287" t="s">
        <v>4695</v>
      </c>
      <c r="E3287" t="s">
        <v>9985</v>
      </c>
      <c r="F3287" t="s">
        <v>9986</v>
      </c>
      <c r="G3287" s="2" t="str">
        <f t="shared" si="51"/>
        <v>1987</v>
      </c>
      <c r="H3287" t="s">
        <v>3442</v>
      </c>
      <c r="I3287" t="str">
        <f>VLOOKUP(RawData!H3287,PadCountry[],2)</f>
        <v>Russia</v>
      </c>
      <c r="J3287" t="str">
        <f>VLOOKUP(I3287,CountryGeoLoc[],3)</f>
        <v>61.52401</v>
      </c>
      <c r="K3287" t="str">
        <f>VLOOKUP(I3287,CountryGeoLoc[],4)</f>
        <v>105.318756</v>
      </c>
    </row>
    <row r="3288" spans="1:11" x14ac:dyDescent="0.3">
      <c r="A3288" t="s">
        <v>9987</v>
      </c>
      <c r="B3288" t="s">
        <v>8</v>
      </c>
      <c r="C3288" t="s">
        <v>7321</v>
      </c>
      <c r="D3288" t="s">
        <v>8914</v>
      </c>
      <c r="E3288" t="s">
        <v>9988</v>
      </c>
      <c r="F3288" t="s">
        <v>9989</v>
      </c>
      <c r="G3288" s="2" t="str">
        <f t="shared" si="51"/>
        <v>1987</v>
      </c>
      <c r="H3288" t="s">
        <v>4173</v>
      </c>
      <c r="I3288" t="str">
        <f>VLOOKUP(RawData!H3288,PadCountry[],2)</f>
        <v>French Guiana</v>
      </c>
      <c r="J3288" t="str">
        <f>VLOOKUP(I3288,CountryGeoLoc[],3)</f>
        <v>3.933889</v>
      </c>
      <c r="K3288" t="str">
        <f>VLOOKUP(I3288,CountryGeoLoc[],4)</f>
        <v>-53.125782</v>
      </c>
    </row>
    <row r="3289" spans="1:11" x14ac:dyDescent="0.3">
      <c r="A3289" t="s">
        <v>9990</v>
      </c>
      <c r="B3289" t="s">
        <v>8</v>
      </c>
      <c r="C3289" t="s">
        <v>9</v>
      </c>
      <c r="D3289" t="s">
        <v>2305</v>
      </c>
      <c r="E3289" t="s">
        <v>9991</v>
      </c>
      <c r="F3289" t="s">
        <v>9992</v>
      </c>
      <c r="G3289" s="2" t="str">
        <f t="shared" si="51"/>
        <v>1987</v>
      </c>
      <c r="H3289" t="s">
        <v>6322</v>
      </c>
      <c r="I3289" t="str">
        <f>VLOOKUP(RawData!H3289,PadCountry[],2)</f>
        <v>Kazakhstan</v>
      </c>
      <c r="J3289" t="str">
        <f>VLOOKUP(I3289,CountryGeoLoc[],3)</f>
        <v>48.019573</v>
      </c>
      <c r="K3289" t="str">
        <f>VLOOKUP(I3289,CountryGeoLoc[],4)</f>
        <v>66.923684</v>
      </c>
    </row>
    <row r="3290" spans="1:11" x14ac:dyDescent="0.3">
      <c r="A3290" t="s">
        <v>9993</v>
      </c>
      <c r="B3290" t="s">
        <v>8</v>
      </c>
      <c r="C3290" t="s">
        <v>117</v>
      </c>
      <c r="D3290" t="s">
        <v>7157</v>
      </c>
      <c r="E3290" t="s">
        <v>9994</v>
      </c>
      <c r="F3290" t="s">
        <v>9995</v>
      </c>
      <c r="G3290" s="2" t="str">
        <f t="shared" si="51"/>
        <v>1987</v>
      </c>
      <c r="H3290" t="s">
        <v>573</v>
      </c>
      <c r="I3290" t="str">
        <f>VLOOKUP(RawData!H3290,PadCountry[],2)</f>
        <v>United States</v>
      </c>
      <c r="J3290" t="str">
        <f>VLOOKUP(I3290,CountryGeoLoc[],3)</f>
        <v>37.09024</v>
      </c>
      <c r="K3290" t="str">
        <f>VLOOKUP(I3290,CountryGeoLoc[],4)</f>
        <v>-95.712891</v>
      </c>
    </row>
    <row r="3291" spans="1:11" x14ac:dyDescent="0.3">
      <c r="A3291" t="s">
        <v>9996</v>
      </c>
      <c r="B3291" t="s">
        <v>8</v>
      </c>
      <c r="C3291" t="s">
        <v>9</v>
      </c>
      <c r="D3291" t="s">
        <v>4695</v>
      </c>
      <c r="E3291" t="s">
        <v>9997</v>
      </c>
      <c r="F3291" t="s">
        <v>9998</v>
      </c>
      <c r="G3291" s="2" t="str">
        <f t="shared" si="51"/>
        <v>1987</v>
      </c>
      <c r="H3291" t="s">
        <v>1882</v>
      </c>
      <c r="I3291" t="str">
        <f>VLOOKUP(RawData!H3291,PadCountry[],2)</f>
        <v>Russia</v>
      </c>
      <c r="J3291" t="str">
        <f>VLOOKUP(I3291,CountryGeoLoc[],3)</f>
        <v>61.52401</v>
      </c>
      <c r="K3291" t="str">
        <f>VLOOKUP(I3291,CountryGeoLoc[],4)</f>
        <v>105.318756</v>
      </c>
    </row>
    <row r="3292" spans="1:11" x14ac:dyDescent="0.3">
      <c r="A3292" t="s">
        <v>9999</v>
      </c>
      <c r="B3292" t="s">
        <v>8</v>
      </c>
      <c r="C3292" t="s">
        <v>9</v>
      </c>
      <c r="D3292" t="s">
        <v>8276</v>
      </c>
      <c r="E3292" t="s">
        <v>357</v>
      </c>
      <c r="F3292" t="s">
        <v>10000</v>
      </c>
      <c r="G3292" s="2" t="str">
        <f t="shared" si="51"/>
        <v>1987</v>
      </c>
      <c r="H3292" t="s">
        <v>13</v>
      </c>
      <c r="I3292" t="str">
        <f>VLOOKUP(RawData!H3292,PadCountry[],2)</f>
        <v>Kazakhstan</v>
      </c>
      <c r="J3292" t="str">
        <f>VLOOKUP(I3292,CountryGeoLoc[],3)</f>
        <v>48.019573</v>
      </c>
      <c r="K3292" t="str">
        <f>VLOOKUP(I3292,CountryGeoLoc[],4)</f>
        <v>66.923684</v>
      </c>
    </row>
    <row r="3293" spans="1:11" x14ac:dyDescent="0.3">
      <c r="A3293" t="s">
        <v>10001</v>
      </c>
      <c r="B3293" t="s">
        <v>8</v>
      </c>
      <c r="C3293" t="s">
        <v>9</v>
      </c>
      <c r="D3293" t="s">
        <v>4695</v>
      </c>
      <c r="E3293" t="s">
        <v>10002</v>
      </c>
      <c r="F3293" t="s">
        <v>10003</v>
      </c>
      <c r="G3293" s="2" t="str">
        <f t="shared" si="51"/>
        <v>1987</v>
      </c>
      <c r="H3293" t="s">
        <v>1882</v>
      </c>
      <c r="I3293" t="str">
        <f>VLOOKUP(RawData!H3293,PadCountry[],2)</f>
        <v>Russia</v>
      </c>
      <c r="J3293" t="str">
        <f>VLOOKUP(I3293,CountryGeoLoc[],3)</f>
        <v>61.52401</v>
      </c>
      <c r="K3293" t="str">
        <f>VLOOKUP(I3293,CountryGeoLoc[],4)</f>
        <v>105.318756</v>
      </c>
    </row>
    <row r="3294" spans="1:11" x14ac:dyDescent="0.3">
      <c r="A3294" t="s">
        <v>10004</v>
      </c>
      <c r="B3294" t="s">
        <v>8</v>
      </c>
      <c r="C3294" t="s">
        <v>9</v>
      </c>
      <c r="D3294" t="s">
        <v>2305</v>
      </c>
      <c r="E3294" t="s">
        <v>10005</v>
      </c>
      <c r="F3294" t="s">
        <v>10006</v>
      </c>
      <c r="G3294" s="2" t="str">
        <f t="shared" si="51"/>
        <v>1987</v>
      </c>
      <c r="H3294" t="s">
        <v>7249</v>
      </c>
      <c r="I3294" t="str">
        <f>VLOOKUP(RawData!H3294,PadCountry[],2)</f>
        <v>Kazakhstan</v>
      </c>
      <c r="J3294" t="str">
        <f>VLOOKUP(I3294,CountryGeoLoc[],3)</f>
        <v>48.019573</v>
      </c>
      <c r="K3294" t="str">
        <f>VLOOKUP(I3294,CountryGeoLoc[],4)</f>
        <v>66.923684</v>
      </c>
    </row>
    <row r="3295" spans="1:11" x14ac:dyDescent="0.3">
      <c r="A3295" t="s">
        <v>10007</v>
      </c>
      <c r="B3295" t="s">
        <v>8</v>
      </c>
      <c r="C3295" t="s">
        <v>9</v>
      </c>
      <c r="D3295" t="s">
        <v>4695</v>
      </c>
      <c r="E3295" t="s">
        <v>10008</v>
      </c>
      <c r="F3295" t="s">
        <v>10009</v>
      </c>
      <c r="G3295" s="2" t="str">
        <f t="shared" si="51"/>
        <v>1987</v>
      </c>
      <c r="H3295" t="s">
        <v>13</v>
      </c>
      <c r="I3295" t="str">
        <f>VLOOKUP(RawData!H3295,PadCountry[],2)</f>
        <v>Kazakhstan</v>
      </c>
      <c r="J3295" t="str">
        <f>VLOOKUP(I3295,CountryGeoLoc[],3)</f>
        <v>48.019573</v>
      </c>
      <c r="K3295" t="str">
        <f>VLOOKUP(I3295,CountryGeoLoc[],4)</f>
        <v>66.923684</v>
      </c>
    </row>
    <row r="3296" spans="1:11" x14ac:dyDescent="0.3">
      <c r="A3296" t="s">
        <v>10010</v>
      </c>
      <c r="B3296" t="s">
        <v>8</v>
      </c>
      <c r="C3296" t="s">
        <v>9</v>
      </c>
      <c r="D3296" t="s">
        <v>3313</v>
      </c>
      <c r="E3296" t="s">
        <v>10011</v>
      </c>
      <c r="F3296" t="s">
        <v>10012</v>
      </c>
      <c r="G3296" s="2" t="str">
        <f t="shared" si="51"/>
        <v>1987</v>
      </c>
      <c r="H3296" t="s">
        <v>4676</v>
      </c>
      <c r="I3296" t="str">
        <f>VLOOKUP(RawData!H3296,PadCountry[],2)</f>
        <v>Kazakhstan</v>
      </c>
      <c r="J3296" t="str">
        <f>VLOOKUP(I3296,CountryGeoLoc[],3)</f>
        <v>48.019573</v>
      </c>
      <c r="K3296" t="str">
        <f>VLOOKUP(I3296,CountryGeoLoc[],4)</f>
        <v>66.923684</v>
      </c>
    </row>
    <row r="3297" spans="1:11" x14ac:dyDescent="0.3">
      <c r="A3297" t="s">
        <v>10013</v>
      </c>
      <c r="B3297" t="s">
        <v>8</v>
      </c>
      <c r="C3297" t="s">
        <v>9</v>
      </c>
      <c r="D3297" t="s">
        <v>2391</v>
      </c>
      <c r="E3297" t="s">
        <v>10014</v>
      </c>
      <c r="F3297" t="s">
        <v>10015</v>
      </c>
      <c r="G3297" s="2" t="str">
        <f t="shared" si="51"/>
        <v>1987</v>
      </c>
      <c r="H3297" t="s">
        <v>2313</v>
      </c>
      <c r="I3297" t="str">
        <f>VLOOKUP(RawData!H3297,PadCountry[],2)</f>
        <v>Russia</v>
      </c>
      <c r="J3297" t="str">
        <f>VLOOKUP(I3297,CountryGeoLoc[],3)</f>
        <v>61.52401</v>
      </c>
      <c r="K3297" t="str">
        <f>VLOOKUP(I3297,CountryGeoLoc[],4)</f>
        <v>105.318756</v>
      </c>
    </row>
    <row r="3298" spans="1:11" x14ac:dyDescent="0.3">
      <c r="A3298" t="s">
        <v>10016</v>
      </c>
      <c r="B3298" t="s">
        <v>8</v>
      </c>
      <c r="C3298" t="s">
        <v>9</v>
      </c>
      <c r="D3298" t="s">
        <v>6270</v>
      </c>
      <c r="E3298" t="s">
        <v>10017</v>
      </c>
      <c r="F3298" t="s">
        <v>10018</v>
      </c>
      <c r="G3298" s="2" t="str">
        <f t="shared" si="51"/>
        <v>1987</v>
      </c>
      <c r="H3298" t="s">
        <v>7213</v>
      </c>
      <c r="I3298" t="str">
        <f>VLOOKUP(RawData!H3298,PadCountry[],2)</f>
        <v>Russia</v>
      </c>
      <c r="J3298" t="str">
        <f>VLOOKUP(I3298,CountryGeoLoc[],3)</f>
        <v>61.52401</v>
      </c>
      <c r="K3298" t="str">
        <f>VLOOKUP(I3298,CountryGeoLoc[],4)</f>
        <v>105.318756</v>
      </c>
    </row>
    <row r="3299" spans="1:11" x14ac:dyDescent="0.3">
      <c r="A3299" t="s">
        <v>10019</v>
      </c>
      <c r="B3299" t="s">
        <v>8</v>
      </c>
      <c r="C3299" t="s">
        <v>9</v>
      </c>
      <c r="D3299" t="s">
        <v>4695</v>
      </c>
      <c r="E3299" t="s">
        <v>10020</v>
      </c>
      <c r="F3299" t="s">
        <v>10021</v>
      </c>
      <c r="G3299" s="2" t="str">
        <f t="shared" si="51"/>
        <v>1987</v>
      </c>
      <c r="H3299" t="s">
        <v>7572</v>
      </c>
      <c r="I3299" t="str">
        <f>VLOOKUP(RawData!H3299,PadCountry[],2)</f>
        <v>Russia</v>
      </c>
      <c r="J3299" t="str">
        <f>VLOOKUP(I3299,CountryGeoLoc[],3)</f>
        <v>61.52401</v>
      </c>
      <c r="K3299" t="str">
        <f>VLOOKUP(I3299,CountryGeoLoc[],4)</f>
        <v>105.318756</v>
      </c>
    </row>
    <row r="3300" spans="1:11" x14ac:dyDescent="0.3">
      <c r="A3300" t="s">
        <v>10022</v>
      </c>
      <c r="B3300" t="s">
        <v>8</v>
      </c>
      <c r="C3300" t="s">
        <v>117</v>
      </c>
      <c r="D3300" t="s">
        <v>8468</v>
      </c>
      <c r="E3300" t="s">
        <v>10023</v>
      </c>
      <c r="F3300" t="s">
        <v>10024</v>
      </c>
      <c r="G3300" s="2" t="str">
        <f t="shared" si="51"/>
        <v>1987</v>
      </c>
      <c r="H3300" t="s">
        <v>1213</v>
      </c>
      <c r="I3300" t="str">
        <f>VLOOKUP(RawData!H3300,PadCountry[],2)</f>
        <v>United States</v>
      </c>
      <c r="J3300" t="str">
        <f>VLOOKUP(I3300,CountryGeoLoc[],3)</f>
        <v>37.09024</v>
      </c>
      <c r="K3300" t="str">
        <f>VLOOKUP(I3300,CountryGeoLoc[],4)</f>
        <v>-95.712891</v>
      </c>
    </row>
    <row r="3301" spans="1:11" x14ac:dyDescent="0.3">
      <c r="A3301" t="s">
        <v>10025</v>
      </c>
      <c r="B3301" t="s">
        <v>8</v>
      </c>
      <c r="C3301" t="s">
        <v>9</v>
      </c>
      <c r="D3301" t="s">
        <v>2305</v>
      </c>
      <c r="E3301" t="s">
        <v>10026</v>
      </c>
      <c r="F3301" t="s">
        <v>10027</v>
      </c>
      <c r="G3301" s="2" t="str">
        <f t="shared" si="51"/>
        <v>1987</v>
      </c>
      <c r="H3301" t="s">
        <v>6322</v>
      </c>
      <c r="I3301" t="str">
        <f>VLOOKUP(RawData!H3301,PadCountry[],2)</f>
        <v>Kazakhstan</v>
      </c>
      <c r="J3301" t="str">
        <f>VLOOKUP(I3301,CountryGeoLoc[],3)</f>
        <v>48.019573</v>
      </c>
      <c r="K3301" t="str">
        <f>VLOOKUP(I3301,CountryGeoLoc[],4)</f>
        <v>66.923684</v>
      </c>
    </row>
    <row r="3302" spans="1:11" x14ac:dyDescent="0.3">
      <c r="A3302" t="s">
        <v>10028</v>
      </c>
      <c r="B3302" t="s">
        <v>8</v>
      </c>
      <c r="C3302" t="s">
        <v>9</v>
      </c>
      <c r="D3302" t="s">
        <v>4695</v>
      </c>
      <c r="E3302" t="s">
        <v>10029</v>
      </c>
      <c r="F3302" t="s">
        <v>10030</v>
      </c>
      <c r="G3302" s="2" t="str">
        <f t="shared" si="51"/>
        <v>1987</v>
      </c>
      <c r="H3302" t="s">
        <v>10031</v>
      </c>
      <c r="I3302" t="str">
        <f>VLOOKUP(RawData!H3302,PadCountry[],2)</f>
        <v>Kazakhstan</v>
      </c>
      <c r="J3302" t="str">
        <f>VLOOKUP(I3302,CountryGeoLoc[],3)</f>
        <v>48.019573</v>
      </c>
      <c r="K3302" t="str">
        <f>VLOOKUP(I3302,CountryGeoLoc[],4)</f>
        <v>66.923684</v>
      </c>
    </row>
    <row r="3303" spans="1:11" x14ac:dyDescent="0.3">
      <c r="A3303" t="s">
        <v>10032</v>
      </c>
      <c r="B3303" t="s">
        <v>8</v>
      </c>
      <c r="C3303" t="s">
        <v>9</v>
      </c>
      <c r="D3303" t="s">
        <v>4695</v>
      </c>
      <c r="E3303" t="s">
        <v>10033</v>
      </c>
      <c r="F3303" t="s">
        <v>10034</v>
      </c>
      <c r="G3303" s="2" t="str">
        <f t="shared" si="51"/>
        <v>1987</v>
      </c>
      <c r="H3303" t="s">
        <v>13</v>
      </c>
      <c r="I3303" t="str">
        <f>VLOOKUP(RawData!H3303,PadCountry[],2)</f>
        <v>Kazakhstan</v>
      </c>
      <c r="J3303" t="str">
        <f>VLOOKUP(I3303,CountryGeoLoc[],3)</f>
        <v>48.019573</v>
      </c>
      <c r="K3303" t="str">
        <f>VLOOKUP(I3303,CountryGeoLoc[],4)</f>
        <v>66.923684</v>
      </c>
    </row>
    <row r="3304" spans="1:11" x14ac:dyDescent="0.3">
      <c r="A3304" t="s">
        <v>10035</v>
      </c>
      <c r="B3304" t="s">
        <v>8</v>
      </c>
      <c r="C3304" t="s">
        <v>9</v>
      </c>
      <c r="D3304" t="s">
        <v>8276</v>
      </c>
      <c r="E3304" t="s">
        <v>357</v>
      </c>
      <c r="F3304" t="s">
        <v>10036</v>
      </c>
      <c r="G3304" s="2" t="str">
        <f t="shared" si="51"/>
        <v>1987</v>
      </c>
      <c r="H3304" t="s">
        <v>13</v>
      </c>
      <c r="I3304" t="str">
        <f>VLOOKUP(RawData!H3304,PadCountry[],2)</f>
        <v>Kazakhstan</v>
      </c>
      <c r="J3304" t="str">
        <f>VLOOKUP(I3304,CountryGeoLoc[],3)</f>
        <v>48.019573</v>
      </c>
      <c r="K3304" t="str">
        <f>VLOOKUP(I3304,CountryGeoLoc[],4)</f>
        <v>66.923684</v>
      </c>
    </row>
    <row r="3305" spans="1:11" x14ac:dyDescent="0.3">
      <c r="A3305" t="s">
        <v>10037</v>
      </c>
      <c r="B3305" t="s">
        <v>8</v>
      </c>
      <c r="C3305" t="s">
        <v>7321</v>
      </c>
      <c r="D3305" t="s">
        <v>9561</v>
      </c>
      <c r="E3305" t="s">
        <v>10038</v>
      </c>
      <c r="F3305" t="s">
        <v>10039</v>
      </c>
      <c r="G3305" s="2" t="str">
        <f t="shared" si="51"/>
        <v>1987</v>
      </c>
      <c r="H3305" t="s">
        <v>9512</v>
      </c>
      <c r="I3305" t="str">
        <f>VLOOKUP(RawData!H3305,PadCountry[],2)</f>
        <v>French Guiana</v>
      </c>
      <c r="J3305" t="str">
        <f>VLOOKUP(I3305,CountryGeoLoc[],3)</f>
        <v>3.933889</v>
      </c>
      <c r="K3305" t="str">
        <f>VLOOKUP(I3305,CountryGeoLoc[],4)</f>
        <v>-53.125782</v>
      </c>
    </row>
    <row r="3306" spans="1:11" x14ac:dyDescent="0.3">
      <c r="A3306" t="s">
        <v>10040</v>
      </c>
      <c r="B3306" t="s">
        <v>8</v>
      </c>
      <c r="C3306" t="s">
        <v>9</v>
      </c>
      <c r="D3306" t="s">
        <v>2305</v>
      </c>
      <c r="E3306" t="s">
        <v>10041</v>
      </c>
      <c r="F3306" t="s">
        <v>10042</v>
      </c>
      <c r="G3306" s="2" t="str">
        <f t="shared" si="51"/>
        <v>1987</v>
      </c>
      <c r="H3306" t="s">
        <v>7249</v>
      </c>
      <c r="I3306" t="str">
        <f>VLOOKUP(RawData!H3306,PadCountry[],2)</f>
        <v>Kazakhstan</v>
      </c>
      <c r="J3306" t="str">
        <f>VLOOKUP(I3306,CountryGeoLoc[],3)</f>
        <v>48.019573</v>
      </c>
      <c r="K3306" t="str">
        <f>VLOOKUP(I3306,CountryGeoLoc[],4)</f>
        <v>66.923684</v>
      </c>
    </row>
    <row r="3307" spans="1:11" x14ac:dyDescent="0.3">
      <c r="A3307" t="s">
        <v>10043</v>
      </c>
      <c r="B3307" t="s">
        <v>8</v>
      </c>
      <c r="C3307" t="s">
        <v>117</v>
      </c>
      <c r="D3307" t="s">
        <v>8700</v>
      </c>
      <c r="E3307" t="s">
        <v>10044</v>
      </c>
      <c r="F3307" t="s">
        <v>10045</v>
      </c>
      <c r="G3307" s="2" t="str">
        <f t="shared" si="51"/>
        <v>1987</v>
      </c>
      <c r="H3307" t="s">
        <v>1555</v>
      </c>
      <c r="I3307" t="str">
        <f>VLOOKUP(RawData!H3307,PadCountry[],2)</f>
        <v>United States</v>
      </c>
      <c r="J3307" t="str">
        <f>VLOOKUP(I3307,CountryGeoLoc[],3)</f>
        <v>37.09024</v>
      </c>
      <c r="K3307" t="str">
        <f>VLOOKUP(I3307,CountryGeoLoc[],4)</f>
        <v>-95.712891</v>
      </c>
    </row>
    <row r="3308" spans="1:11" x14ac:dyDescent="0.3">
      <c r="A3308" t="s">
        <v>10046</v>
      </c>
      <c r="B3308" t="s">
        <v>8</v>
      </c>
      <c r="C3308" t="s">
        <v>9</v>
      </c>
      <c r="D3308" t="s">
        <v>2391</v>
      </c>
      <c r="E3308" t="s">
        <v>10047</v>
      </c>
      <c r="F3308" t="s">
        <v>10048</v>
      </c>
      <c r="G3308" s="2" t="str">
        <f t="shared" si="51"/>
        <v>1987</v>
      </c>
      <c r="H3308" t="s">
        <v>2313</v>
      </c>
      <c r="I3308" t="str">
        <f>VLOOKUP(RawData!H3308,PadCountry[],2)</f>
        <v>Russia</v>
      </c>
      <c r="J3308" t="str">
        <f>VLOOKUP(I3308,CountryGeoLoc[],3)</f>
        <v>61.52401</v>
      </c>
      <c r="K3308" t="str">
        <f>VLOOKUP(I3308,CountryGeoLoc[],4)</f>
        <v>105.318756</v>
      </c>
    </row>
    <row r="3309" spans="1:11" x14ac:dyDescent="0.3">
      <c r="A3309" t="s">
        <v>10049</v>
      </c>
      <c r="B3309" t="s">
        <v>8</v>
      </c>
      <c r="C3309" t="s">
        <v>9</v>
      </c>
      <c r="D3309" t="s">
        <v>4695</v>
      </c>
      <c r="E3309" t="s">
        <v>10050</v>
      </c>
      <c r="F3309" t="s">
        <v>10051</v>
      </c>
      <c r="G3309" s="2" t="str">
        <f t="shared" si="51"/>
        <v>1987</v>
      </c>
      <c r="H3309" t="s">
        <v>987</v>
      </c>
      <c r="I3309" t="str">
        <f>VLOOKUP(RawData!H3309,PadCountry[],2)</f>
        <v>Kazakhstan</v>
      </c>
      <c r="J3309" t="str">
        <f>VLOOKUP(I3309,CountryGeoLoc[],3)</f>
        <v>48.019573</v>
      </c>
      <c r="K3309" t="str">
        <f>VLOOKUP(I3309,CountryGeoLoc[],4)</f>
        <v>66.923684</v>
      </c>
    </row>
    <row r="3310" spans="1:11" x14ac:dyDescent="0.3">
      <c r="A3310" t="s">
        <v>10052</v>
      </c>
      <c r="B3310" t="s">
        <v>8</v>
      </c>
      <c r="C3310" t="s">
        <v>9</v>
      </c>
      <c r="D3310" t="s">
        <v>2305</v>
      </c>
      <c r="E3310" t="s">
        <v>10053</v>
      </c>
      <c r="F3310" t="s">
        <v>10054</v>
      </c>
      <c r="G3310" s="2" t="str">
        <f t="shared" si="51"/>
        <v>1987</v>
      </c>
      <c r="H3310" t="s">
        <v>6322</v>
      </c>
      <c r="I3310" t="str">
        <f>VLOOKUP(RawData!H3310,PadCountry[],2)</f>
        <v>Kazakhstan</v>
      </c>
      <c r="J3310" t="str">
        <f>VLOOKUP(I3310,CountryGeoLoc[],3)</f>
        <v>48.019573</v>
      </c>
      <c r="K3310" t="str">
        <f>VLOOKUP(I3310,CountryGeoLoc[],4)</f>
        <v>66.923684</v>
      </c>
    </row>
    <row r="3311" spans="1:11" x14ac:dyDescent="0.3">
      <c r="A3311" t="s">
        <v>10055</v>
      </c>
      <c r="B3311" t="s">
        <v>8</v>
      </c>
      <c r="C3311" t="s">
        <v>9</v>
      </c>
      <c r="D3311" t="s">
        <v>3313</v>
      </c>
      <c r="E3311" t="s">
        <v>10056</v>
      </c>
      <c r="F3311" t="s">
        <v>10057</v>
      </c>
      <c r="G3311" s="2" t="str">
        <f t="shared" si="51"/>
        <v>1987</v>
      </c>
      <c r="H3311" t="s">
        <v>4676</v>
      </c>
      <c r="I3311" t="str">
        <f>VLOOKUP(RawData!H3311,PadCountry[],2)</f>
        <v>Kazakhstan</v>
      </c>
      <c r="J3311" t="str">
        <f>VLOOKUP(I3311,CountryGeoLoc[],3)</f>
        <v>48.019573</v>
      </c>
      <c r="K3311" t="str">
        <f>VLOOKUP(I3311,CountryGeoLoc[],4)</f>
        <v>66.923684</v>
      </c>
    </row>
    <row r="3312" spans="1:11" x14ac:dyDescent="0.3">
      <c r="A3312" t="s">
        <v>10058</v>
      </c>
      <c r="B3312" t="s">
        <v>8</v>
      </c>
      <c r="C3312" t="s">
        <v>9</v>
      </c>
      <c r="D3312" t="s">
        <v>4695</v>
      </c>
      <c r="E3312" t="s">
        <v>10059</v>
      </c>
      <c r="F3312" t="s">
        <v>10060</v>
      </c>
      <c r="G3312" s="2" t="str">
        <f t="shared" si="51"/>
        <v>1987</v>
      </c>
      <c r="H3312" t="s">
        <v>987</v>
      </c>
      <c r="I3312" t="str">
        <f>VLOOKUP(RawData!H3312,PadCountry[],2)</f>
        <v>Kazakhstan</v>
      </c>
      <c r="J3312" t="str">
        <f>VLOOKUP(I3312,CountryGeoLoc[],3)</f>
        <v>48.019573</v>
      </c>
      <c r="K3312" t="str">
        <f>VLOOKUP(I3312,CountryGeoLoc[],4)</f>
        <v>66.923684</v>
      </c>
    </row>
    <row r="3313" spans="1:11" x14ac:dyDescent="0.3">
      <c r="A3313" t="s">
        <v>10061</v>
      </c>
      <c r="B3313" t="s">
        <v>8</v>
      </c>
      <c r="C3313" t="s">
        <v>9</v>
      </c>
      <c r="D3313" t="s">
        <v>2391</v>
      </c>
      <c r="E3313" t="s">
        <v>10062</v>
      </c>
      <c r="F3313" t="s">
        <v>10063</v>
      </c>
      <c r="G3313" s="2" t="str">
        <f t="shared" si="51"/>
        <v>1987</v>
      </c>
      <c r="H3313" t="s">
        <v>2313</v>
      </c>
      <c r="I3313" t="str">
        <f>VLOOKUP(RawData!H3313,PadCountry[],2)</f>
        <v>Russia</v>
      </c>
      <c r="J3313" t="str">
        <f>VLOOKUP(I3313,CountryGeoLoc[],3)</f>
        <v>61.52401</v>
      </c>
      <c r="K3313" t="str">
        <f>VLOOKUP(I3313,CountryGeoLoc[],4)</f>
        <v>105.318756</v>
      </c>
    </row>
    <row r="3314" spans="1:11" x14ac:dyDescent="0.3">
      <c r="A3314" t="s">
        <v>10064</v>
      </c>
      <c r="B3314" t="s">
        <v>8</v>
      </c>
      <c r="C3314" t="s">
        <v>9</v>
      </c>
      <c r="D3314" t="s">
        <v>8276</v>
      </c>
      <c r="E3314" t="s">
        <v>10065</v>
      </c>
      <c r="F3314" t="s">
        <v>10066</v>
      </c>
      <c r="G3314" s="2" t="str">
        <f t="shared" si="51"/>
        <v>1987</v>
      </c>
      <c r="H3314" t="s">
        <v>13</v>
      </c>
      <c r="I3314" t="str">
        <f>VLOOKUP(RawData!H3314,PadCountry[],2)</f>
        <v>Kazakhstan</v>
      </c>
      <c r="J3314" t="str">
        <f>VLOOKUP(I3314,CountryGeoLoc[],3)</f>
        <v>48.019573</v>
      </c>
      <c r="K3314" t="str">
        <f>VLOOKUP(I3314,CountryGeoLoc[],4)</f>
        <v>66.923684</v>
      </c>
    </row>
    <row r="3315" spans="1:11" x14ac:dyDescent="0.3">
      <c r="A3315" t="s">
        <v>10067</v>
      </c>
      <c r="B3315" t="s">
        <v>8</v>
      </c>
      <c r="C3315" t="s">
        <v>9</v>
      </c>
      <c r="D3315" t="s">
        <v>1670</v>
      </c>
      <c r="E3315" t="s">
        <v>10068</v>
      </c>
      <c r="F3315" t="s">
        <v>10069</v>
      </c>
      <c r="G3315" s="2" t="str">
        <f t="shared" si="51"/>
        <v>1987</v>
      </c>
      <c r="H3315" t="s">
        <v>1882</v>
      </c>
      <c r="I3315" t="str">
        <f>VLOOKUP(RawData!H3315,PadCountry[],2)</f>
        <v>Russia</v>
      </c>
      <c r="J3315" t="str">
        <f>VLOOKUP(I3315,CountryGeoLoc[],3)</f>
        <v>61.52401</v>
      </c>
      <c r="K3315" t="str">
        <f>VLOOKUP(I3315,CountryGeoLoc[],4)</f>
        <v>105.318756</v>
      </c>
    </row>
    <row r="3316" spans="1:11" x14ac:dyDescent="0.3">
      <c r="A3316" t="s">
        <v>10070</v>
      </c>
      <c r="B3316" t="s">
        <v>8</v>
      </c>
      <c r="C3316" t="s">
        <v>9</v>
      </c>
      <c r="D3316" t="s">
        <v>2391</v>
      </c>
      <c r="E3316" t="s">
        <v>10071</v>
      </c>
      <c r="F3316" t="s">
        <v>10072</v>
      </c>
      <c r="G3316" s="2" t="str">
        <f t="shared" si="51"/>
        <v>1987</v>
      </c>
      <c r="H3316" t="s">
        <v>2313</v>
      </c>
      <c r="I3316" t="str">
        <f>VLOOKUP(RawData!H3316,PadCountry[],2)</f>
        <v>Russia</v>
      </c>
      <c r="J3316" t="str">
        <f>VLOOKUP(I3316,CountryGeoLoc[],3)</f>
        <v>61.52401</v>
      </c>
      <c r="K3316" t="str">
        <f>VLOOKUP(I3316,CountryGeoLoc[],4)</f>
        <v>105.318756</v>
      </c>
    </row>
    <row r="3317" spans="1:11" x14ac:dyDescent="0.3">
      <c r="A3317" t="s">
        <v>10073</v>
      </c>
      <c r="B3317" t="s">
        <v>8</v>
      </c>
      <c r="C3317" t="s">
        <v>9</v>
      </c>
      <c r="D3317" t="s">
        <v>4695</v>
      </c>
      <c r="E3317" t="s">
        <v>10074</v>
      </c>
      <c r="F3317" t="s">
        <v>10075</v>
      </c>
      <c r="G3317" s="2" t="str">
        <f t="shared" si="51"/>
        <v>1987</v>
      </c>
      <c r="H3317" t="s">
        <v>987</v>
      </c>
      <c r="I3317" t="str">
        <f>VLOOKUP(RawData!H3317,PadCountry[],2)</f>
        <v>Kazakhstan</v>
      </c>
      <c r="J3317" t="str">
        <f>VLOOKUP(I3317,CountryGeoLoc[],3)</f>
        <v>48.019573</v>
      </c>
      <c r="K3317" t="str">
        <f>VLOOKUP(I3317,CountryGeoLoc[],4)</f>
        <v>66.923684</v>
      </c>
    </row>
    <row r="3318" spans="1:11" x14ac:dyDescent="0.3">
      <c r="A3318" t="s">
        <v>10076</v>
      </c>
      <c r="B3318" t="s">
        <v>8</v>
      </c>
      <c r="C3318" t="s">
        <v>9</v>
      </c>
      <c r="D3318" t="s">
        <v>4695</v>
      </c>
      <c r="E3318" t="s">
        <v>10077</v>
      </c>
      <c r="F3318" t="s">
        <v>10078</v>
      </c>
      <c r="G3318" s="2" t="str">
        <f t="shared" si="51"/>
        <v>1987</v>
      </c>
      <c r="H3318" t="s">
        <v>7572</v>
      </c>
      <c r="I3318" t="str">
        <f>VLOOKUP(RawData!H3318,PadCountry[],2)</f>
        <v>Russia</v>
      </c>
      <c r="J3318" t="str">
        <f>VLOOKUP(I3318,CountryGeoLoc[],3)</f>
        <v>61.52401</v>
      </c>
      <c r="K3318" t="str">
        <f>VLOOKUP(I3318,CountryGeoLoc[],4)</f>
        <v>105.318756</v>
      </c>
    </row>
    <row r="3319" spans="1:11" x14ac:dyDescent="0.3">
      <c r="A3319" t="s">
        <v>10079</v>
      </c>
      <c r="B3319" t="s">
        <v>8</v>
      </c>
      <c r="C3319" t="s">
        <v>9</v>
      </c>
      <c r="D3319" t="s">
        <v>2305</v>
      </c>
      <c r="E3319" t="s">
        <v>10080</v>
      </c>
      <c r="F3319" t="s">
        <v>10081</v>
      </c>
      <c r="G3319" s="2" t="str">
        <f t="shared" si="51"/>
        <v>1987</v>
      </c>
      <c r="H3319" t="s">
        <v>7249</v>
      </c>
      <c r="I3319" t="str">
        <f>VLOOKUP(RawData!H3319,PadCountry[],2)</f>
        <v>Kazakhstan</v>
      </c>
      <c r="J3319" t="str">
        <f>VLOOKUP(I3319,CountryGeoLoc[],3)</f>
        <v>48.019573</v>
      </c>
      <c r="K3319" t="str">
        <f>VLOOKUP(I3319,CountryGeoLoc[],4)</f>
        <v>66.923684</v>
      </c>
    </row>
    <row r="3320" spans="1:11" x14ac:dyDescent="0.3">
      <c r="A3320" t="s">
        <v>10082</v>
      </c>
      <c r="B3320" t="s">
        <v>8</v>
      </c>
      <c r="C3320" t="s">
        <v>9</v>
      </c>
      <c r="D3320" t="s">
        <v>4695</v>
      </c>
      <c r="E3320" t="s">
        <v>10083</v>
      </c>
      <c r="F3320" t="s">
        <v>10084</v>
      </c>
      <c r="G3320" s="2" t="str">
        <f t="shared" si="51"/>
        <v>1987</v>
      </c>
      <c r="H3320" t="s">
        <v>3442</v>
      </c>
      <c r="I3320" t="str">
        <f>VLOOKUP(RawData!H3320,PadCountry[],2)</f>
        <v>Russia</v>
      </c>
      <c r="J3320" t="str">
        <f>VLOOKUP(I3320,CountryGeoLoc[],3)</f>
        <v>61.52401</v>
      </c>
      <c r="K3320" t="str">
        <f>VLOOKUP(I3320,CountryGeoLoc[],4)</f>
        <v>105.318756</v>
      </c>
    </row>
    <row r="3321" spans="1:11" x14ac:dyDescent="0.3">
      <c r="A3321" t="s">
        <v>10085</v>
      </c>
      <c r="B3321" t="s">
        <v>8</v>
      </c>
      <c r="C3321" t="s">
        <v>9</v>
      </c>
      <c r="D3321" t="s">
        <v>6270</v>
      </c>
      <c r="E3321" t="s">
        <v>10086</v>
      </c>
      <c r="F3321" t="s">
        <v>10087</v>
      </c>
      <c r="G3321" s="2" t="str">
        <f t="shared" si="51"/>
        <v>1988</v>
      </c>
      <c r="H3321" t="s">
        <v>6273</v>
      </c>
      <c r="I3321" t="str">
        <f>VLOOKUP(RawData!H3321,PadCountry[],2)</f>
        <v>Russia</v>
      </c>
      <c r="J3321" t="str">
        <f>VLOOKUP(I3321,CountryGeoLoc[],3)</f>
        <v>61.52401</v>
      </c>
      <c r="K3321" t="str">
        <f>VLOOKUP(I3321,CountryGeoLoc[],4)</f>
        <v>105.318756</v>
      </c>
    </row>
    <row r="3322" spans="1:11" x14ac:dyDescent="0.3">
      <c r="A3322" t="s">
        <v>10088</v>
      </c>
      <c r="B3322" t="s">
        <v>8</v>
      </c>
      <c r="C3322" t="s">
        <v>9</v>
      </c>
      <c r="D3322" t="s">
        <v>6270</v>
      </c>
      <c r="E3322" t="s">
        <v>10089</v>
      </c>
      <c r="F3322" t="s">
        <v>10090</v>
      </c>
      <c r="G3322" s="2" t="str">
        <f t="shared" si="51"/>
        <v>1988</v>
      </c>
      <c r="H3322" t="s">
        <v>7213</v>
      </c>
      <c r="I3322" t="str">
        <f>VLOOKUP(RawData!H3322,PadCountry[],2)</f>
        <v>Russia</v>
      </c>
      <c r="J3322" t="str">
        <f>VLOOKUP(I3322,CountryGeoLoc[],3)</f>
        <v>61.52401</v>
      </c>
      <c r="K3322" t="str">
        <f>VLOOKUP(I3322,CountryGeoLoc[],4)</f>
        <v>105.318756</v>
      </c>
    </row>
    <row r="3323" spans="1:11" x14ac:dyDescent="0.3">
      <c r="A3323" t="s">
        <v>10091</v>
      </c>
      <c r="B3323" t="s">
        <v>18</v>
      </c>
      <c r="C3323" t="s">
        <v>9</v>
      </c>
      <c r="D3323" t="s">
        <v>2305</v>
      </c>
      <c r="E3323" t="s">
        <v>10092</v>
      </c>
      <c r="F3323" t="s">
        <v>10093</v>
      </c>
      <c r="G3323" s="2" t="str">
        <f t="shared" si="51"/>
        <v>1988</v>
      </c>
      <c r="H3323" t="s">
        <v>6322</v>
      </c>
      <c r="I3323" t="str">
        <f>VLOOKUP(RawData!H3323,PadCountry[],2)</f>
        <v>Kazakhstan</v>
      </c>
      <c r="J3323" t="str">
        <f>VLOOKUP(I3323,CountryGeoLoc[],3)</f>
        <v>48.019573</v>
      </c>
      <c r="K3323" t="str">
        <f>VLOOKUP(I3323,CountryGeoLoc[],4)</f>
        <v>66.923684</v>
      </c>
    </row>
    <row r="3324" spans="1:11" x14ac:dyDescent="0.3">
      <c r="A3324" t="s">
        <v>10094</v>
      </c>
      <c r="B3324" t="s">
        <v>8</v>
      </c>
      <c r="C3324" t="s">
        <v>9</v>
      </c>
      <c r="D3324" t="s">
        <v>8276</v>
      </c>
      <c r="E3324" t="s">
        <v>357</v>
      </c>
      <c r="F3324" t="s">
        <v>10095</v>
      </c>
      <c r="G3324" s="2" t="str">
        <f t="shared" si="51"/>
        <v>1988</v>
      </c>
      <c r="H3324" t="s">
        <v>13</v>
      </c>
      <c r="I3324" t="str">
        <f>VLOOKUP(RawData!H3324,PadCountry[],2)</f>
        <v>Kazakhstan</v>
      </c>
      <c r="J3324" t="str">
        <f>VLOOKUP(I3324,CountryGeoLoc[],3)</f>
        <v>48.019573</v>
      </c>
      <c r="K3324" t="str">
        <f>VLOOKUP(I3324,CountryGeoLoc[],4)</f>
        <v>66.923684</v>
      </c>
    </row>
    <row r="3325" spans="1:11" x14ac:dyDescent="0.3">
      <c r="A3325" t="s">
        <v>10096</v>
      </c>
      <c r="B3325" t="s">
        <v>8</v>
      </c>
      <c r="C3325" t="s">
        <v>9</v>
      </c>
      <c r="D3325" t="s">
        <v>4695</v>
      </c>
      <c r="E3325" t="s">
        <v>10097</v>
      </c>
      <c r="F3325" t="s">
        <v>10098</v>
      </c>
      <c r="G3325" s="2" t="str">
        <f t="shared" si="51"/>
        <v>1988</v>
      </c>
      <c r="H3325" t="s">
        <v>1882</v>
      </c>
      <c r="I3325" t="str">
        <f>VLOOKUP(RawData!H3325,PadCountry[],2)</f>
        <v>Russia</v>
      </c>
      <c r="J3325" t="str">
        <f>VLOOKUP(I3325,CountryGeoLoc[],3)</f>
        <v>61.52401</v>
      </c>
      <c r="K3325" t="str">
        <f>VLOOKUP(I3325,CountryGeoLoc[],4)</f>
        <v>105.318756</v>
      </c>
    </row>
    <row r="3326" spans="1:11" x14ac:dyDescent="0.3">
      <c r="A3326" t="s">
        <v>10099</v>
      </c>
      <c r="B3326" t="s">
        <v>8</v>
      </c>
      <c r="C3326" t="s">
        <v>9</v>
      </c>
      <c r="D3326" t="s">
        <v>6270</v>
      </c>
      <c r="E3326" t="s">
        <v>10100</v>
      </c>
      <c r="F3326" t="s">
        <v>10101</v>
      </c>
      <c r="G3326" s="2" t="str">
        <f t="shared" si="51"/>
        <v>1988</v>
      </c>
      <c r="H3326" t="s">
        <v>7213</v>
      </c>
      <c r="I3326" t="str">
        <f>VLOOKUP(RawData!H3326,PadCountry[],2)</f>
        <v>Russia</v>
      </c>
      <c r="J3326" t="str">
        <f>VLOOKUP(I3326,CountryGeoLoc[],3)</f>
        <v>61.52401</v>
      </c>
      <c r="K3326" t="str">
        <f>VLOOKUP(I3326,CountryGeoLoc[],4)</f>
        <v>105.318756</v>
      </c>
    </row>
    <row r="3327" spans="1:11" x14ac:dyDescent="0.3">
      <c r="A3327" t="s">
        <v>10102</v>
      </c>
      <c r="B3327" t="s">
        <v>8</v>
      </c>
      <c r="C3327" t="s">
        <v>117</v>
      </c>
      <c r="D3327" t="s">
        <v>8272</v>
      </c>
      <c r="E3327" t="s">
        <v>10103</v>
      </c>
      <c r="F3327" t="s">
        <v>10104</v>
      </c>
      <c r="G3327" s="2" t="str">
        <f t="shared" si="51"/>
        <v>1988</v>
      </c>
      <c r="H3327" t="s">
        <v>303</v>
      </c>
      <c r="I3327" t="str">
        <f>VLOOKUP(RawData!H3327,PadCountry[],2)</f>
        <v>United States</v>
      </c>
      <c r="J3327" t="str">
        <f>VLOOKUP(I3327,CountryGeoLoc[],3)</f>
        <v>37.09024</v>
      </c>
      <c r="K3327" t="str">
        <f>VLOOKUP(I3327,CountryGeoLoc[],4)</f>
        <v>-95.712891</v>
      </c>
    </row>
    <row r="3328" spans="1:11" x14ac:dyDescent="0.3">
      <c r="A3328" t="s">
        <v>10105</v>
      </c>
      <c r="B3328" t="s">
        <v>8</v>
      </c>
      <c r="C3328" t="s">
        <v>9</v>
      </c>
      <c r="D3328" t="s">
        <v>4695</v>
      </c>
      <c r="E3328" t="s">
        <v>10106</v>
      </c>
      <c r="F3328" t="s">
        <v>10107</v>
      </c>
      <c r="G3328" s="2" t="str">
        <f t="shared" si="51"/>
        <v>1988</v>
      </c>
      <c r="H3328" t="s">
        <v>987</v>
      </c>
      <c r="I3328" t="str">
        <f>VLOOKUP(RawData!H3328,PadCountry[],2)</f>
        <v>Kazakhstan</v>
      </c>
      <c r="J3328" t="str">
        <f>VLOOKUP(I3328,CountryGeoLoc[],3)</f>
        <v>48.019573</v>
      </c>
      <c r="K3328" t="str">
        <f>VLOOKUP(I3328,CountryGeoLoc[],4)</f>
        <v>66.923684</v>
      </c>
    </row>
    <row r="3329" spans="1:11" x14ac:dyDescent="0.3">
      <c r="A3329" t="s">
        <v>10108</v>
      </c>
      <c r="B3329" t="s">
        <v>8</v>
      </c>
      <c r="C3329" t="s">
        <v>117</v>
      </c>
      <c r="D3329" t="s">
        <v>7239</v>
      </c>
      <c r="E3329" t="s">
        <v>10109</v>
      </c>
      <c r="F3329" t="s">
        <v>10110</v>
      </c>
      <c r="G3329" s="2" t="str">
        <f t="shared" si="51"/>
        <v>1988</v>
      </c>
      <c r="H3329" t="s">
        <v>229</v>
      </c>
      <c r="I3329" t="str">
        <f>VLOOKUP(RawData!H3329,PadCountry[],2)</f>
        <v>United States</v>
      </c>
      <c r="J3329" t="str">
        <f>VLOOKUP(I3329,CountryGeoLoc[],3)</f>
        <v>37.09024</v>
      </c>
      <c r="K3329" t="str">
        <f>VLOOKUP(I3329,CountryGeoLoc[],4)</f>
        <v>-95.712891</v>
      </c>
    </row>
    <row r="3330" spans="1:11" x14ac:dyDescent="0.3">
      <c r="A3330" t="s">
        <v>10111</v>
      </c>
      <c r="B3330" t="s">
        <v>18</v>
      </c>
      <c r="C3330" t="s">
        <v>9</v>
      </c>
      <c r="D3330" t="s">
        <v>2305</v>
      </c>
      <c r="E3330" t="s">
        <v>10112</v>
      </c>
      <c r="F3330" t="s">
        <v>10113</v>
      </c>
      <c r="G3330" s="2" t="str">
        <f t="shared" si="51"/>
        <v>1988</v>
      </c>
      <c r="H3330" t="s">
        <v>7249</v>
      </c>
      <c r="I3330" t="str">
        <f>VLOOKUP(RawData!H3330,PadCountry[],2)</f>
        <v>Kazakhstan</v>
      </c>
      <c r="J3330" t="str">
        <f>VLOOKUP(I3330,CountryGeoLoc[],3)</f>
        <v>48.019573</v>
      </c>
      <c r="K3330" t="str">
        <f>VLOOKUP(I3330,CountryGeoLoc[],4)</f>
        <v>66.923684</v>
      </c>
    </row>
    <row r="3331" spans="1:11" x14ac:dyDescent="0.3">
      <c r="A3331" t="s">
        <v>10114</v>
      </c>
      <c r="B3331" t="s">
        <v>8</v>
      </c>
      <c r="C3331" t="s">
        <v>9</v>
      </c>
      <c r="D3331" t="s">
        <v>4695</v>
      </c>
      <c r="E3331" t="s">
        <v>10115</v>
      </c>
      <c r="F3331" t="s">
        <v>10116</v>
      </c>
      <c r="G3331" s="2" t="str">
        <f t="shared" ref="G3331:G3394" si="52">MID(F3331,7,4)</f>
        <v>1988</v>
      </c>
      <c r="H3331" t="s">
        <v>7572</v>
      </c>
      <c r="I3331" t="str">
        <f>VLOOKUP(RawData!H3331,PadCountry[],2)</f>
        <v>Russia</v>
      </c>
      <c r="J3331" t="str">
        <f>VLOOKUP(I3331,CountryGeoLoc[],3)</f>
        <v>61.52401</v>
      </c>
      <c r="K3331" t="str">
        <f>VLOOKUP(I3331,CountryGeoLoc[],4)</f>
        <v>105.318756</v>
      </c>
    </row>
    <row r="3332" spans="1:11" x14ac:dyDescent="0.3">
      <c r="A3332" t="s">
        <v>10117</v>
      </c>
      <c r="B3332" t="s">
        <v>8</v>
      </c>
      <c r="C3332" t="s">
        <v>9</v>
      </c>
      <c r="D3332" t="s">
        <v>4695</v>
      </c>
      <c r="E3332" t="s">
        <v>10118</v>
      </c>
      <c r="F3332" t="s">
        <v>10119</v>
      </c>
      <c r="G3332" s="2" t="str">
        <f t="shared" si="52"/>
        <v>1988</v>
      </c>
      <c r="H3332" t="s">
        <v>13</v>
      </c>
      <c r="I3332" t="str">
        <f>VLOOKUP(RawData!H3332,PadCountry[],2)</f>
        <v>Kazakhstan</v>
      </c>
      <c r="J3332" t="str">
        <f>VLOOKUP(I3332,CountryGeoLoc[],3)</f>
        <v>48.019573</v>
      </c>
      <c r="K3332" t="str">
        <f>VLOOKUP(I3332,CountryGeoLoc[],4)</f>
        <v>66.923684</v>
      </c>
    </row>
    <row r="3333" spans="1:11" x14ac:dyDescent="0.3">
      <c r="A3333" t="s">
        <v>10120</v>
      </c>
      <c r="B3333" t="s">
        <v>8</v>
      </c>
      <c r="C3333" t="s">
        <v>9620</v>
      </c>
      <c r="D3333" t="s">
        <v>9621</v>
      </c>
      <c r="E3333" t="s">
        <v>10121</v>
      </c>
      <c r="F3333" t="s">
        <v>10122</v>
      </c>
      <c r="G3333" s="2" t="str">
        <f t="shared" si="52"/>
        <v>1988</v>
      </c>
      <c r="H3333" t="s">
        <v>5568</v>
      </c>
      <c r="I3333" t="str">
        <f>VLOOKUP(RawData!H3333,PadCountry[],2)</f>
        <v>Japan</v>
      </c>
      <c r="J3333" t="str">
        <f>VLOOKUP(I3333,CountryGeoLoc[],3)</f>
        <v>36.204824</v>
      </c>
      <c r="K3333" t="str">
        <f>VLOOKUP(I3333,CountryGeoLoc[],4)</f>
        <v>138.252924</v>
      </c>
    </row>
    <row r="3334" spans="1:11" x14ac:dyDescent="0.3">
      <c r="A3334" t="s">
        <v>10123</v>
      </c>
      <c r="B3334" t="s">
        <v>8</v>
      </c>
      <c r="C3334" t="s">
        <v>9</v>
      </c>
      <c r="D3334" t="s">
        <v>1670</v>
      </c>
      <c r="E3334" t="s">
        <v>10124</v>
      </c>
      <c r="F3334" t="s">
        <v>10125</v>
      </c>
      <c r="G3334" s="2" t="str">
        <f t="shared" si="52"/>
        <v>1988</v>
      </c>
      <c r="H3334" t="s">
        <v>1882</v>
      </c>
      <c r="I3334" t="str">
        <f>VLOOKUP(RawData!H3334,PadCountry[],2)</f>
        <v>Russia</v>
      </c>
      <c r="J3334" t="str">
        <f>VLOOKUP(I3334,CountryGeoLoc[],3)</f>
        <v>61.52401</v>
      </c>
      <c r="K3334" t="str">
        <f>VLOOKUP(I3334,CountryGeoLoc[],4)</f>
        <v>105.318756</v>
      </c>
    </row>
    <row r="3335" spans="1:11" x14ac:dyDescent="0.3">
      <c r="A3335" t="s">
        <v>10126</v>
      </c>
      <c r="B3335" t="s">
        <v>8</v>
      </c>
      <c r="C3335" t="s">
        <v>8186</v>
      </c>
      <c r="D3335" t="s">
        <v>8695</v>
      </c>
      <c r="E3335" t="s">
        <v>10127</v>
      </c>
      <c r="F3335" t="s">
        <v>10128</v>
      </c>
      <c r="G3335" s="2" t="str">
        <f t="shared" si="52"/>
        <v>1988</v>
      </c>
      <c r="H3335" t="s">
        <v>8698</v>
      </c>
      <c r="I3335" t="str">
        <f>VLOOKUP(RawData!H3335,PadCountry[],2)</f>
        <v>China</v>
      </c>
      <c r="J3335" t="str">
        <f>VLOOKUP(I3335,CountryGeoLoc[],3)</f>
        <v>35.86166</v>
      </c>
      <c r="K3335" t="str">
        <f>VLOOKUP(I3335,CountryGeoLoc[],4)</f>
        <v>104.195397</v>
      </c>
    </row>
    <row r="3336" spans="1:11" x14ac:dyDescent="0.3">
      <c r="A3336" t="s">
        <v>10129</v>
      </c>
      <c r="B3336" t="s">
        <v>8</v>
      </c>
      <c r="C3336" t="s">
        <v>9</v>
      </c>
      <c r="D3336" t="s">
        <v>4695</v>
      </c>
      <c r="E3336" t="s">
        <v>10130</v>
      </c>
      <c r="F3336" t="s">
        <v>10131</v>
      </c>
      <c r="G3336" s="2" t="str">
        <f t="shared" si="52"/>
        <v>1988</v>
      </c>
      <c r="H3336" t="s">
        <v>3442</v>
      </c>
      <c r="I3336" t="str">
        <f>VLOOKUP(RawData!H3336,PadCountry[],2)</f>
        <v>Russia</v>
      </c>
      <c r="J3336" t="str">
        <f>VLOOKUP(I3336,CountryGeoLoc[],3)</f>
        <v>61.52401</v>
      </c>
      <c r="K3336" t="str">
        <f>VLOOKUP(I3336,CountryGeoLoc[],4)</f>
        <v>105.318756</v>
      </c>
    </row>
    <row r="3337" spans="1:11" x14ac:dyDescent="0.3">
      <c r="A3337" t="s">
        <v>10132</v>
      </c>
      <c r="B3337" t="s">
        <v>8</v>
      </c>
      <c r="C3337" t="s">
        <v>9</v>
      </c>
      <c r="D3337" t="s">
        <v>2391</v>
      </c>
      <c r="E3337" t="s">
        <v>10133</v>
      </c>
      <c r="F3337" t="s">
        <v>10134</v>
      </c>
      <c r="G3337" s="2" t="str">
        <f t="shared" si="52"/>
        <v>1988</v>
      </c>
      <c r="H3337" t="s">
        <v>3399</v>
      </c>
      <c r="I3337" t="str">
        <f>VLOOKUP(RawData!H3337,PadCountry[],2)</f>
        <v>Russia</v>
      </c>
      <c r="J3337" t="str">
        <f>VLOOKUP(I3337,CountryGeoLoc[],3)</f>
        <v>61.52401</v>
      </c>
      <c r="K3337" t="str">
        <f>VLOOKUP(I3337,CountryGeoLoc[],4)</f>
        <v>105.318756</v>
      </c>
    </row>
    <row r="3338" spans="1:11" x14ac:dyDescent="0.3">
      <c r="A3338" t="s">
        <v>10135</v>
      </c>
      <c r="B3338" t="s">
        <v>8</v>
      </c>
      <c r="C3338" t="s">
        <v>9</v>
      </c>
      <c r="D3338" t="s">
        <v>1670</v>
      </c>
      <c r="E3338" t="s">
        <v>10136</v>
      </c>
      <c r="F3338" t="s">
        <v>10137</v>
      </c>
      <c r="G3338" s="2" t="str">
        <f t="shared" si="52"/>
        <v>1988</v>
      </c>
      <c r="H3338" t="s">
        <v>13</v>
      </c>
      <c r="I3338" t="str">
        <f>VLOOKUP(RawData!H3338,PadCountry[],2)</f>
        <v>Kazakhstan</v>
      </c>
      <c r="J3338" t="str">
        <f>VLOOKUP(I3338,CountryGeoLoc[],3)</f>
        <v>48.019573</v>
      </c>
      <c r="K3338" t="str">
        <f>VLOOKUP(I3338,CountryGeoLoc[],4)</f>
        <v>66.923684</v>
      </c>
    </row>
    <row r="3339" spans="1:11" x14ac:dyDescent="0.3">
      <c r="A3339" t="s">
        <v>10138</v>
      </c>
      <c r="B3339" t="s">
        <v>8</v>
      </c>
      <c r="C3339" t="s">
        <v>7321</v>
      </c>
      <c r="D3339" t="s">
        <v>8914</v>
      </c>
      <c r="E3339" t="s">
        <v>10139</v>
      </c>
      <c r="F3339" t="s">
        <v>10140</v>
      </c>
      <c r="G3339" s="2" t="str">
        <f t="shared" si="52"/>
        <v>1988</v>
      </c>
      <c r="H3339" t="s">
        <v>4173</v>
      </c>
      <c r="I3339" t="str">
        <f>VLOOKUP(RawData!H3339,PadCountry[],2)</f>
        <v>French Guiana</v>
      </c>
      <c r="J3339" t="str">
        <f>VLOOKUP(I3339,CountryGeoLoc[],3)</f>
        <v>3.933889</v>
      </c>
      <c r="K3339" t="str">
        <f>VLOOKUP(I3339,CountryGeoLoc[],4)</f>
        <v>-53.125782</v>
      </c>
    </row>
    <row r="3340" spans="1:11" x14ac:dyDescent="0.3">
      <c r="A3340" t="s">
        <v>10141</v>
      </c>
      <c r="B3340" t="s">
        <v>8</v>
      </c>
      <c r="C3340" t="s">
        <v>9</v>
      </c>
      <c r="D3340" t="s">
        <v>3313</v>
      </c>
      <c r="E3340" t="s">
        <v>10142</v>
      </c>
      <c r="F3340" t="s">
        <v>10143</v>
      </c>
      <c r="G3340" s="2" t="str">
        <f t="shared" si="52"/>
        <v>1988</v>
      </c>
      <c r="H3340" t="s">
        <v>4676</v>
      </c>
      <c r="I3340" t="str">
        <f>VLOOKUP(RawData!H3340,PadCountry[],2)</f>
        <v>Kazakhstan</v>
      </c>
      <c r="J3340" t="str">
        <f>VLOOKUP(I3340,CountryGeoLoc[],3)</f>
        <v>48.019573</v>
      </c>
      <c r="K3340" t="str">
        <f>VLOOKUP(I3340,CountryGeoLoc[],4)</f>
        <v>66.923684</v>
      </c>
    </row>
    <row r="3341" spans="1:11" x14ac:dyDescent="0.3">
      <c r="A3341" t="s">
        <v>10144</v>
      </c>
      <c r="B3341" t="s">
        <v>8</v>
      </c>
      <c r="C3341" t="s">
        <v>9</v>
      </c>
      <c r="D3341" t="s">
        <v>6270</v>
      </c>
      <c r="E3341" t="s">
        <v>10145</v>
      </c>
      <c r="F3341" t="s">
        <v>10146</v>
      </c>
      <c r="G3341" s="2" t="str">
        <f t="shared" si="52"/>
        <v>1988</v>
      </c>
      <c r="H3341" t="s">
        <v>6273</v>
      </c>
      <c r="I3341" t="str">
        <f>VLOOKUP(RawData!H3341,PadCountry[],2)</f>
        <v>Russia</v>
      </c>
      <c r="J3341" t="str">
        <f>VLOOKUP(I3341,CountryGeoLoc[],3)</f>
        <v>61.52401</v>
      </c>
      <c r="K3341" t="str">
        <f>VLOOKUP(I3341,CountryGeoLoc[],4)</f>
        <v>105.318756</v>
      </c>
    </row>
    <row r="3342" spans="1:11" x14ac:dyDescent="0.3">
      <c r="A3342" t="s">
        <v>10147</v>
      </c>
      <c r="B3342" t="s">
        <v>8</v>
      </c>
      <c r="C3342" t="s">
        <v>9</v>
      </c>
      <c r="D3342" t="s">
        <v>1243</v>
      </c>
      <c r="E3342" t="s">
        <v>10148</v>
      </c>
      <c r="F3342" t="s">
        <v>10149</v>
      </c>
      <c r="G3342" s="2" t="str">
        <f t="shared" si="52"/>
        <v>1988</v>
      </c>
      <c r="H3342" t="s">
        <v>987</v>
      </c>
      <c r="I3342" t="str">
        <f>VLOOKUP(RawData!H3342,PadCountry[],2)</f>
        <v>Kazakhstan</v>
      </c>
      <c r="J3342" t="str">
        <f>VLOOKUP(I3342,CountryGeoLoc[],3)</f>
        <v>48.019573</v>
      </c>
      <c r="K3342" t="str">
        <f>VLOOKUP(I3342,CountryGeoLoc[],4)</f>
        <v>66.923684</v>
      </c>
    </row>
    <row r="3343" spans="1:11" x14ac:dyDescent="0.3">
      <c r="A3343" t="s">
        <v>10150</v>
      </c>
      <c r="B3343" t="s">
        <v>8</v>
      </c>
      <c r="C3343" t="s">
        <v>9</v>
      </c>
      <c r="D3343" t="s">
        <v>1670</v>
      </c>
      <c r="E3343" t="s">
        <v>10151</v>
      </c>
      <c r="F3343" t="s">
        <v>10152</v>
      </c>
      <c r="G3343" s="2" t="str">
        <f t="shared" si="52"/>
        <v>1988</v>
      </c>
      <c r="H3343" t="s">
        <v>3442</v>
      </c>
      <c r="I3343" t="str">
        <f>VLOOKUP(RawData!H3343,PadCountry[],2)</f>
        <v>Russia</v>
      </c>
      <c r="J3343" t="str">
        <f>VLOOKUP(I3343,CountryGeoLoc[],3)</f>
        <v>61.52401</v>
      </c>
      <c r="K3343" t="str">
        <f>VLOOKUP(I3343,CountryGeoLoc[],4)</f>
        <v>105.318756</v>
      </c>
    </row>
    <row r="3344" spans="1:11" x14ac:dyDescent="0.3">
      <c r="A3344" t="s">
        <v>10153</v>
      </c>
      <c r="B3344" t="s">
        <v>8</v>
      </c>
      <c r="C3344" t="s">
        <v>9</v>
      </c>
      <c r="D3344" t="s">
        <v>2391</v>
      </c>
      <c r="E3344" t="s">
        <v>10154</v>
      </c>
      <c r="F3344" t="s">
        <v>10155</v>
      </c>
      <c r="G3344" s="2" t="str">
        <f t="shared" si="52"/>
        <v>1988</v>
      </c>
      <c r="H3344" t="s">
        <v>3399</v>
      </c>
      <c r="I3344" t="str">
        <f>VLOOKUP(RawData!H3344,PadCountry[],2)</f>
        <v>Russia</v>
      </c>
      <c r="J3344" t="str">
        <f>VLOOKUP(I3344,CountryGeoLoc[],3)</f>
        <v>61.52401</v>
      </c>
      <c r="K3344" t="str">
        <f>VLOOKUP(I3344,CountryGeoLoc[],4)</f>
        <v>105.318756</v>
      </c>
    </row>
    <row r="3345" spans="1:11" x14ac:dyDescent="0.3">
      <c r="A3345" t="s">
        <v>10156</v>
      </c>
      <c r="B3345" t="s">
        <v>8</v>
      </c>
      <c r="C3345" t="s">
        <v>9</v>
      </c>
      <c r="D3345" t="s">
        <v>8276</v>
      </c>
      <c r="E3345" t="s">
        <v>357</v>
      </c>
      <c r="F3345" t="s">
        <v>10157</v>
      </c>
      <c r="G3345" s="2" t="str">
        <f t="shared" si="52"/>
        <v>1988</v>
      </c>
      <c r="H3345" t="s">
        <v>13</v>
      </c>
      <c r="I3345" t="str">
        <f>VLOOKUP(RawData!H3345,PadCountry[],2)</f>
        <v>Kazakhstan</v>
      </c>
      <c r="J3345" t="str">
        <f>VLOOKUP(I3345,CountryGeoLoc[],3)</f>
        <v>48.019573</v>
      </c>
      <c r="K3345" t="str">
        <f>VLOOKUP(I3345,CountryGeoLoc[],4)</f>
        <v>66.923684</v>
      </c>
    </row>
    <row r="3346" spans="1:11" x14ac:dyDescent="0.3">
      <c r="A3346" t="s">
        <v>10158</v>
      </c>
      <c r="B3346" t="s">
        <v>8</v>
      </c>
      <c r="C3346" t="s">
        <v>9</v>
      </c>
      <c r="D3346" t="s">
        <v>4695</v>
      </c>
      <c r="E3346" t="s">
        <v>10159</v>
      </c>
      <c r="F3346" t="s">
        <v>10160</v>
      </c>
      <c r="G3346" s="2" t="str">
        <f t="shared" si="52"/>
        <v>1988</v>
      </c>
      <c r="H3346" t="s">
        <v>7572</v>
      </c>
      <c r="I3346" t="str">
        <f>VLOOKUP(RawData!H3346,PadCountry[],2)</f>
        <v>Russia</v>
      </c>
      <c r="J3346" t="str">
        <f>VLOOKUP(I3346,CountryGeoLoc[],3)</f>
        <v>61.52401</v>
      </c>
      <c r="K3346" t="str">
        <f>VLOOKUP(I3346,CountryGeoLoc[],4)</f>
        <v>105.318756</v>
      </c>
    </row>
    <row r="3347" spans="1:11" x14ac:dyDescent="0.3">
      <c r="A3347" t="s">
        <v>10161</v>
      </c>
      <c r="B3347" t="s">
        <v>8</v>
      </c>
      <c r="C3347" t="s">
        <v>100</v>
      </c>
      <c r="D3347" t="s">
        <v>7157</v>
      </c>
      <c r="E3347" t="s">
        <v>10162</v>
      </c>
      <c r="F3347" t="s">
        <v>10163</v>
      </c>
      <c r="G3347" s="2" t="str">
        <f t="shared" si="52"/>
        <v>1988</v>
      </c>
      <c r="H3347" t="s">
        <v>2368</v>
      </c>
      <c r="I3347" t="str">
        <f>VLOOKUP(RawData!H3347,PadCountry[],2)</f>
        <v>Russia</v>
      </c>
      <c r="J3347" t="str">
        <f>VLOOKUP(I3347,CountryGeoLoc[],3)</f>
        <v>61.52401</v>
      </c>
      <c r="K3347" t="str">
        <f>VLOOKUP(I3347,CountryGeoLoc[],4)</f>
        <v>105.318756</v>
      </c>
    </row>
    <row r="3348" spans="1:11" x14ac:dyDescent="0.3">
      <c r="A3348" t="s">
        <v>10164</v>
      </c>
      <c r="B3348" t="s">
        <v>8</v>
      </c>
      <c r="C3348" t="s">
        <v>9</v>
      </c>
      <c r="D3348" t="s">
        <v>4695</v>
      </c>
      <c r="E3348" t="s">
        <v>10165</v>
      </c>
      <c r="F3348" t="s">
        <v>10166</v>
      </c>
      <c r="G3348" s="2" t="str">
        <f t="shared" si="52"/>
        <v>1988</v>
      </c>
      <c r="H3348" t="s">
        <v>13</v>
      </c>
      <c r="I3348" t="str">
        <f>VLOOKUP(RawData!H3348,PadCountry[],2)</f>
        <v>Kazakhstan</v>
      </c>
      <c r="J3348" t="str">
        <f>VLOOKUP(I3348,CountryGeoLoc[],3)</f>
        <v>48.019573</v>
      </c>
      <c r="K3348" t="str">
        <f>VLOOKUP(I3348,CountryGeoLoc[],4)</f>
        <v>66.923684</v>
      </c>
    </row>
    <row r="3349" spans="1:11" x14ac:dyDescent="0.3">
      <c r="A3349" t="s">
        <v>10167</v>
      </c>
      <c r="B3349" t="s">
        <v>8</v>
      </c>
      <c r="C3349" t="s">
        <v>9</v>
      </c>
      <c r="D3349" t="s">
        <v>5012</v>
      </c>
      <c r="E3349" t="s">
        <v>10168</v>
      </c>
      <c r="F3349" t="s">
        <v>10169</v>
      </c>
      <c r="G3349" s="2" t="str">
        <f t="shared" si="52"/>
        <v>1988</v>
      </c>
      <c r="H3349" t="s">
        <v>6322</v>
      </c>
      <c r="I3349" t="str">
        <f>VLOOKUP(RawData!H3349,PadCountry[],2)</f>
        <v>Kazakhstan</v>
      </c>
      <c r="J3349" t="str">
        <f>VLOOKUP(I3349,CountryGeoLoc[],3)</f>
        <v>48.019573</v>
      </c>
      <c r="K3349" t="str">
        <f>VLOOKUP(I3349,CountryGeoLoc[],4)</f>
        <v>66.923684</v>
      </c>
    </row>
    <row r="3350" spans="1:11" x14ac:dyDescent="0.3">
      <c r="A3350" t="s">
        <v>10170</v>
      </c>
      <c r="B3350" t="s">
        <v>8</v>
      </c>
      <c r="C3350" t="s">
        <v>9</v>
      </c>
      <c r="D3350" t="s">
        <v>2391</v>
      </c>
      <c r="E3350" t="s">
        <v>10171</v>
      </c>
      <c r="F3350" t="s">
        <v>10172</v>
      </c>
      <c r="G3350" s="2" t="str">
        <f t="shared" si="52"/>
        <v>1988</v>
      </c>
      <c r="H3350" t="s">
        <v>2313</v>
      </c>
      <c r="I3350" t="str">
        <f>VLOOKUP(RawData!H3350,PadCountry[],2)</f>
        <v>Russia</v>
      </c>
      <c r="J3350" t="str">
        <f>VLOOKUP(I3350,CountryGeoLoc[],3)</f>
        <v>61.52401</v>
      </c>
      <c r="K3350" t="str">
        <f>VLOOKUP(I3350,CountryGeoLoc[],4)</f>
        <v>105.318756</v>
      </c>
    </row>
    <row r="3351" spans="1:11" x14ac:dyDescent="0.3">
      <c r="A3351" t="s">
        <v>10173</v>
      </c>
      <c r="B3351" t="s">
        <v>8</v>
      </c>
      <c r="C3351" t="s">
        <v>9</v>
      </c>
      <c r="D3351" t="s">
        <v>4695</v>
      </c>
      <c r="E3351" t="s">
        <v>10174</v>
      </c>
      <c r="F3351" t="s">
        <v>10175</v>
      </c>
      <c r="G3351" s="2" t="str">
        <f t="shared" si="52"/>
        <v>1988</v>
      </c>
      <c r="H3351" t="s">
        <v>7572</v>
      </c>
      <c r="I3351" t="str">
        <f>VLOOKUP(RawData!H3351,PadCountry[],2)</f>
        <v>Russia</v>
      </c>
      <c r="J3351" t="str">
        <f>VLOOKUP(I3351,CountryGeoLoc[],3)</f>
        <v>61.52401</v>
      </c>
      <c r="K3351" t="str">
        <f>VLOOKUP(I3351,CountryGeoLoc[],4)</f>
        <v>105.318756</v>
      </c>
    </row>
    <row r="3352" spans="1:11" x14ac:dyDescent="0.3">
      <c r="A3352" t="s">
        <v>10176</v>
      </c>
      <c r="B3352" t="s">
        <v>8</v>
      </c>
      <c r="C3352" t="s">
        <v>9</v>
      </c>
      <c r="D3352" t="s">
        <v>4695</v>
      </c>
      <c r="E3352" t="s">
        <v>10177</v>
      </c>
      <c r="F3352" t="s">
        <v>10178</v>
      </c>
      <c r="G3352" s="2" t="str">
        <f t="shared" si="52"/>
        <v>1988</v>
      </c>
      <c r="H3352" t="s">
        <v>1882</v>
      </c>
      <c r="I3352" t="str">
        <f>VLOOKUP(RawData!H3352,PadCountry[],2)</f>
        <v>Russia</v>
      </c>
      <c r="J3352" t="str">
        <f>VLOOKUP(I3352,CountryGeoLoc[],3)</f>
        <v>61.52401</v>
      </c>
      <c r="K3352" t="str">
        <f>VLOOKUP(I3352,CountryGeoLoc[],4)</f>
        <v>105.318756</v>
      </c>
    </row>
    <row r="3353" spans="1:11" x14ac:dyDescent="0.3">
      <c r="A3353" t="s">
        <v>10179</v>
      </c>
      <c r="B3353" t="s">
        <v>8</v>
      </c>
      <c r="C3353" t="s">
        <v>9</v>
      </c>
      <c r="D3353" t="s">
        <v>1243</v>
      </c>
      <c r="E3353" t="s">
        <v>10180</v>
      </c>
      <c r="F3353" t="s">
        <v>10181</v>
      </c>
      <c r="G3353" s="2" t="str">
        <f t="shared" si="52"/>
        <v>1988</v>
      </c>
      <c r="H3353" t="s">
        <v>987</v>
      </c>
      <c r="I3353" t="str">
        <f>VLOOKUP(RawData!H3353,PadCountry[],2)</f>
        <v>Kazakhstan</v>
      </c>
      <c r="J3353" t="str">
        <f>VLOOKUP(I3353,CountryGeoLoc[],3)</f>
        <v>48.019573</v>
      </c>
      <c r="K3353" t="str">
        <f>VLOOKUP(I3353,CountryGeoLoc[],4)</f>
        <v>66.923684</v>
      </c>
    </row>
    <row r="3354" spans="1:11" x14ac:dyDescent="0.3">
      <c r="A3354" t="s">
        <v>10182</v>
      </c>
      <c r="B3354" t="s">
        <v>8</v>
      </c>
      <c r="C3354" t="s">
        <v>117</v>
      </c>
      <c r="D3354" t="s">
        <v>7157</v>
      </c>
      <c r="E3354" t="s">
        <v>10183</v>
      </c>
      <c r="F3354" t="s">
        <v>10184</v>
      </c>
      <c r="G3354" s="2" t="str">
        <f t="shared" si="52"/>
        <v>1988</v>
      </c>
      <c r="H3354" t="s">
        <v>573</v>
      </c>
      <c r="I3354" t="str">
        <f>VLOOKUP(RawData!H3354,PadCountry[],2)</f>
        <v>United States</v>
      </c>
      <c r="J3354" t="str">
        <f>VLOOKUP(I3354,CountryGeoLoc[],3)</f>
        <v>37.09024</v>
      </c>
      <c r="K3354" t="str">
        <f>VLOOKUP(I3354,CountryGeoLoc[],4)</f>
        <v>-95.712891</v>
      </c>
    </row>
    <row r="3355" spans="1:11" x14ac:dyDescent="0.3">
      <c r="A3355" t="s">
        <v>10185</v>
      </c>
      <c r="B3355" t="s">
        <v>8</v>
      </c>
      <c r="C3355" t="s">
        <v>9</v>
      </c>
      <c r="D3355" t="s">
        <v>2305</v>
      </c>
      <c r="E3355" t="s">
        <v>10186</v>
      </c>
      <c r="F3355" t="s">
        <v>10187</v>
      </c>
      <c r="G3355" s="2" t="str">
        <f t="shared" si="52"/>
        <v>1988</v>
      </c>
      <c r="H3355" t="s">
        <v>7249</v>
      </c>
      <c r="I3355" t="str">
        <f>VLOOKUP(RawData!H3355,PadCountry[],2)</f>
        <v>Kazakhstan</v>
      </c>
      <c r="J3355" t="str">
        <f>VLOOKUP(I3355,CountryGeoLoc[],3)</f>
        <v>48.019573</v>
      </c>
      <c r="K3355" t="str">
        <f>VLOOKUP(I3355,CountryGeoLoc[],4)</f>
        <v>66.923684</v>
      </c>
    </row>
    <row r="3356" spans="1:11" x14ac:dyDescent="0.3">
      <c r="A3356" t="s">
        <v>10188</v>
      </c>
      <c r="B3356" t="s">
        <v>8</v>
      </c>
      <c r="C3356" t="s">
        <v>9</v>
      </c>
      <c r="D3356" t="s">
        <v>4695</v>
      </c>
      <c r="E3356" t="s">
        <v>10189</v>
      </c>
      <c r="F3356" t="s">
        <v>10190</v>
      </c>
      <c r="G3356" s="2" t="str">
        <f t="shared" si="52"/>
        <v>1988</v>
      </c>
      <c r="H3356" t="s">
        <v>987</v>
      </c>
      <c r="I3356" t="str">
        <f>VLOOKUP(RawData!H3356,PadCountry[],2)</f>
        <v>Kazakhstan</v>
      </c>
      <c r="J3356" t="str">
        <f>VLOOKUP(I3356,CountryGeoLoc[],3)</f>
        <v>48.019573</v>
      </c>
      <c r="K3356" t="str">
        <f>VLOOKUP(I3356,CountryGeoLoc[],4)</f>
        <v>66.923684</v>
      </c>
    </row>
    <row r="3357" spans="1:11" x14ac:dyDescent="0.3">
      <c r="A3357" t="s">
        <v>6034</v>
      </c>
      <c r="B3357" t="s">
        <v>8</v>
      </c>
      <c r="C3357" t="s">
        <v>9</v>
      </c>
      <c r="D3357" t="s">
        <v>5012</v>
      </c>
      <c r="E3357" t="s">
        <v>6035</v>
      </c>
      <c r="F3357" t="s">
        <v>10191</v>
      </c>
      <c r="G3357" s="2" t="str">
        <f t="shared" si="52"/>
        <v>1988</v>
      </c>
      <c r="H3357" t="s">
        <v>7249</v>
      </c>
      <c r="I3357" t="str">
        <f>VLOOKUP(RawData!H3357,PadCountry[],2)</f>
        <v>Kazakhstan</v>
      </c>
      <c r="J3357" t="str">
        <f>VLOOKUP(I3357,CountryGeoLoc[],3)</f>
        <v>48.019573</v>
      </c>
      <c r="K3357" t="str">
        <f>VLOOKUP(I3357,CountryGeoLoc[],4)</f>
        <v>66.923684</v>
      </c>
    </row>
    <row r="3358" spans="1:11" x14ac:dyDescent="0.3">
      <c r="A3358" t="s">
        <v>10192</v>
      </c>
      <c r="B3358" t="s">
        <v>8</v>
      </c>
      <c r="C3358" t="s">
        <v>9</v>
      </c>
      <c r="D3358" t="s">
        <v>4695</v>
      </c>
      <c r="E3358" t="s">
        <v>10193</v>
      </c>
      <c r="F3358" t="s">
        <v>10194</v>
      </c>
      <c r="G3358" s="2" t="str">
        <f t="shared" si="52"/>
        <v>1988</v>
      </c>
      <c r="H3358" t="s">
        <v>3442</v>
      </c>
      <c r="I3358" t="str">
        <f>VLOOKUP(RawData!H3358,PadCountry[],2)</f>
        <v>Russia</v>
      </c>
      <c r="J3358" t="str">
        <f>VLOOKUP(I3358,CountryGeoLoc[],3)</f>
        <v>61.52401</v>
      </c>
      <c r="K3358" t="str">
        <f>VLOOKUP(I3358,CountryGeoLoc[],4)</f>
        <v>105.318756</v>
      </c>
    </row>
    <row r="3359" spans="1:11" x14ac:dyDescent="0.3">
      <c r="A3359" t="s">
        <v>10195</v>
      </c>
      <c r="B3359" t="s">
        <v>8</v>
      </c>
      <c r="C3359" t="s">
        <v>9</v>
      </c>
      <c r="D3359" t="s">
        <v>8276</v>
      </c>
      <c r="E3359" t="s">
        <v>357</v>
      </c>
      <c r="F3359" t="s">
        <v>10196</v>
      </c>
      <c r="G3359" s="2" t="str">
        <f t="shared" si="52"/>
        <v>1988</v>
      </c>
      <c r="H3359" t="s">
        <v>13</v>
      </c>
      <c r="I3359" t="str">
        <f>VLOOKUP(RawData!H3359,PadCountry[],2)</f>
        <v>Kazakhstan</v>
      </c>
      <c r="J3359" t="str">
        <f>VLOOKUP(I3359,CountryGeoLoc[],3)</f>
        <v>48.019573</v>
      </c>
      <c r="K3359" t="str">
        <f>VLOOKUP(I3359,CountryGeoLoc[],4)</f>
        <v>66.923684</v>
      </c>
    </row>
    <row r="3360" spans="1:11" x14ac:dyDescent="0.3">
      <c r="A3360" t="s">
        <v>10197</v>
      </c>
      <c r="B3360" t="s">
        <v>8</v>
      </c>
      <c r="C3360" t="s">
        <v>9</v>
      </c>
      <c r="D3360" t="s">
        <v>9143</v>
      </c>
      <c r="E3360" t="s">
        <v>10198</v>
      </c>
      <c r="F3360" t="s">
        <v>10199</v>
      </c>
      <c r="G3360" s="2" t="str">
        <f t="shared" si="52"/>
        <v>1988</v>
      </c>
      <c r="H3360" t="s">
        <v>9146</v>
      </c>
      <c r="I3360" t="str">
        <f>VLOOKUP(RawData!H3360,PadCountry[],2)</f>
        <v>Kazakhstan</v>
      </c>
      <c r="J3360" t="str">
        <f>VLOOKUP(I3360,CountryGeoLoc[],3)</f>
        <v>48.019573</v>
      </c>
      <c r="K3360" t="str">
        <f>VLOOKUP(I3360,CountryGeoLoc[],4)</f>
        <v>66.923684</v>
      </c>
    </row>
    <row r="3361" spans="1:11" x14ac:dyDescent="0.3">
      <c r="A3361" t="s">
        <v>10200</v>
      </c>
      <c r="B3361" t="s">
        <v>8</v>
      </c>
      <c r="C3361" t="s">
        <v>7321</v>
      </c>
      <c r="D3361" t="s">
        <v>9561</v>
      </c>
      <c r="E3361" t="s">
        <v>10201</v>
      </c>
      <c r="F3361" t="s">
        <v>10202</v>
      </c>
      <c r="G3361" s="2" t="str">
        <f t="shared" si="52"/>
        <v>1988</v>
      </c>
      <c r="H3361" t="s">
        <v>4173</v>
      </c>
      <c r="I3361" t="str">
        <f>VLOOKUP(RawData!H3361,PadCountry[],2)</f>
        <v>French Guiana</v>
      </c>
      <c r="J3361" t="str">
        <f>VLOOKUP(I3361,CountryGeoLoc[],3)</f>
        <v>3.933889</v>
      </c>
      <c r="K3361" t="str">
        <f>VLOOKUP(I3361,CountryGeoLoc[],4)</f>
        <v>-53.125782</v>
      </c>
    </row>
    <row r="3362" spans="1:11" x14ac:dyDescent="0.3">
      <c r="A3362" t="s">
        <v>10203</v>
      </c>
      <c r="B3362" t="s">
        <v>8</v>
      </c>
      <c r="C3362" t="s">
        <v>9</v>
      </c>
      <c r="D3362" t="s">
        <v>4695</v>
      </c>
      <c r="E3362" t="s">
        <v>10204</v>
      </c>
      <c r="F3362" t="s">
        <v>10205</v>
      </c>
      <c r="G3362" s="2" t="str">
        <f t="shared" si="52"/>
        <v>1988</v>
      </c>
      <c r="H3362" t="s">
        <v>13</v>
      </c>
      <c r="I3362" t="str">
        <f>VLOOKUP(RawData!H3362,PadCountry[],2)</f>
        <v>Kazakhstan</v>
      </c>
      <c r="J3362" t="str">
        <f>VLOOKUP(I3362,CountryGeoLoc[],3)</f>
        <v>48.019573</v>
      </c>
      <c r="K3362" t="str">
        <f>VLOOKUP(I3362,CountryGeoLoc[],4)</f>
        <v>66.923684</v>
      </c>
    </row>
    <row r="3363" spans="1:11" x14ac:dyDescent="0.3">
      <c r="A3363" t="s">
        <v>10206</v>
      </c>
      <c r="B3363" t="s">
        <v>8</v>
      </c>
      <c r="C3363" t="s">
        <v>9</v>
      </c>
      <c r="D3363" t="s">
        <v>4695</v>
      </c>
      <c r="E3363" t="s">
        <v>10207</v>
      </c>
      <c r="F3363" t="s">
        <v>10208</v>
      </c>
      <c r="G3363" s="2" t="str">
        <f t="shared" si="52"/>
        <v>1988</v>
      </c>
      <c r="H3363" t="s">
        <v>987</v>
      </c>
      <c r="I3363" t="str">
        <f>VLOOKUP(RawData!H3363,PadCountry[],2)</f>
        <v>Kazakhstan</v>
      </c>
      <c r="J3363" t="str">
        <f>VLOOKUP(I3363,CountryGeoLoc[],3)</f>
        <v>48.019573</v>
      </c>
      <c r="K3363" t="str">
        <f>VLOOKUP(I3363,CountryGeoLoc[],4)</f>
        <v>66.923684</v>
      </c>
    </row>
    <row r="3364" spans="1:11" x14ac:dyDescent="0.3">
      <c r="A3364" t="s">
        <v>10209</v>
      </c>
      <c r="B3364" t="s">
        <v>8</v>
      </c>
      <c r="C3364" t="s">
        <v>9</v>
      </c>
      <c r="D3364" t="s">
        <v>2305</v>
      </c>
      <c r="E3364" t="s">
        <v>10210</v>
      </c>
      <c r="F3364" t="s">
        <v>10211</v>
      </c>
      <c r="G3364" s="2" t="str">
        <f t="shared" si="52"/>
        <v>1988</v>
      </c>
      <c r="H3364" t="s">
        <v>7249</v>
      </c>
      <c r="I3364" t="str">
        <f>VLOOKUP(RawData!H3364,PadCountry[],2)</f>
        <v>Kazakhstan</v>
      </c>
      <c r="J3364" t="str">
        <f>VLOOKUP(I3364,CountryGeoLoc[],3)</f>
        <v>48.019573</v>
      </c>
      <c r="K3364" t="str">
        <f>VLOOKUP(I3364,CountryGeoLoc[],4)</f>
        <v>66.923684</v>
      </c>
    </row>
    <row r="3365" spans="1:11" x14ac:dyDescent="0.3">
      <c r="A3365" t="s">
        <v>10212</v>
      </c>
      <c r="B3365" t="s">
        <v>8</v>
      </c>
      <c r="C3365" t="s">
        <v>9</v>
      </c>
      <c r="D3365" t="s">
        <v>1670</v>
      </c>
      <c r="E3365" t="s">
        <v>10213</v>
      </c>
      <c r="F3365" t="s">
        <v>10214</v>
      </c>
      <c r="G3365" s="2" t="str">
        <f t="shared" si="52"/>
        <v>1988</v>
      </c>
      <c r="H3365" t="s">
        <v>3442</v>
      </c>
      <c r="I3365" t="str">
        <f>VLOOKUP(RawData!H3365,PadCountry[],2)</f>
        <v>Russia</v>
      </c>
      <c r="J3365" t="str">
        <f>VLOOKUP(I3365,CountryGeoLoc[],3)</f>
        <v>61.52401</v>
      </c>
      <c r="K3365" t="str">
        <f>VLOOKUP(I3365,CountryGeoLoc[],4)</f>
        <v>105.318756</v>
      </c>
    </row>
    <row r="3366" spans="1:11" x14ac:dyDescent="0.3">
      <c r="A3366" t="s">
        <v>10215</v>
      </c>
      <c r="B3366" t="s">
        <v>8</v>
      </c>
      <c r="C3366" t="s">
        <v>9</v>
      </c>
      <c r="D3366" t="s">
        <v>3313</v>
      </c>
      <c r="E3366" t="s">
        <v>10216</v>
      </c>
      <c r="F3366" t="s">
        <v>10217</v>
      </c>
      <c r="G3366" s="2" t="str">
        <f t="shared" si="52"/>
        <v>1988</v>
      </c>
      <c r="H3366" t="s">
        <v>4676</v>
      </c>
      <c r="I3366" t="str">
        <f>VLOOKUP(RawData!H3366,PadCountry[],2)</f>
        <v>Kazakhstan</v>
      </c>
      <c r="J3366" t="str">
        <f>VLOOKUP(I3366,CountryGeoLoc[],3)</f>
        <v>48.019573</v>
      </c>
      <c r="K3366" t="str">
        <f>VLOOKUP(I3366,CountryGeoLoc[],4)</f>
        <v>66.923684</v>
      </c>
    </row>
    <row r="3367" spans="1:11" x14ac:dyDescent="0.3">
      <c r="A3367" t="s">
        <v>10218</v>
      </c>
      <c r="B3367" t="s">
        <v>8</v>
      </c>
      <c r="C3367" t="s">
        <v>9</v>
      </c>
      <c r="D3367" t="s">
        <v>6270</v>
      </c>
      <c r="E3367" t="s">
        <v>10219</v>
      </c>
      <c r="F3367" t="s">
        <v>10220</v>
      </c>
      <c r="G3367" s="2" t="str">
        <f t="shared" si="52"/>
        <v>1988</v>
      </c>
      <c r="H3367" t="s">
        <v>7213</v>
      </c>
      <c r="I3367" t="str">
        <f>VLOOKUP(RawData!H3367,PadCountry[],2)</f>
        <v>Russia</v>
      </c>
      <c r="J3367" t="str">
        <f>VLOOKUP(I3367,CountryGeoLoc[],3)</f>
        <v>61.52401</v>
      </c>
      <c r="K3367" t="str">
        <f>VLOOKUP(I3367,CountryGeoLoc[],4)</f>
        <v>105.318756</v>
      </c>
    </row>
    <row r="3368" spans="1:11" x14ac:dyDescent="0.3">
      <c r="A3368" t="s">
        <v>10221</v>
      </c>
      <c r="B3368" t="s">
        <v>8</v>
      </c>
      <c r="C3368" t="s">
        <v>9</v>
      </c>
      <c r="D3368" t="s">
        <v>4695</v>
      </c>
      <c r="E3368" t="s">
        <v>10222</v>
      </c>
      <c r="F3368" t="s">
        <v>10223</v>
      </c>
      <c r="G3368" s="2" t="str">
        <f t="shared" si="52"/>
        <v>1988</v>
      </c>
      <c r="H3368" t="s">
        <v>1882</v>
      </c>
      <c r="I3368" t="str">
        <f>VLOOKUP(RawData!H3368,PadCountry[],2)</f>
        <v>Russia</v>
      </c>
      <c r="J3368" t="str">
        <f>VLOOKUP(I3368,CountryGeoLoc[],3)</f>
        <v>61.52401</v>
      </c>
      <c r="K3368" t="str">
        <f>VLOOKUP(I3368,CountryGeoLoc[],4)</f>
        <v>105.318756</v>
      </c>
    </row>
    <row r="3369" spans="1:11" x14ac:dyDescent="0.3">
      <c r="A3369" t="s">
        <v>10224</v>
      </c>
      <c r="B3369" t="s">
        <v>8</v>
      </c>
      <c r="C3369" t="s">
        <v>9</v>
      </c>
      <c r="D3369" t="s">
        <v>8276</v>
      </c>
      <c r="E3369" t="s">
        <v>10225</v>
      </c>
      <c r="F3369" t="s">
        <v>10226</v>
      </c>
      <c r="G3369" s="2" t="str">
        <f t="shared" si="52"/>
        <v>1988</v>
      </c>
      <c r="H3369" t="s">
        <v>13</v>
      </c>
      <c r="I3369" t="str">
        <f>VLOOKUP(RawData!H3369,PadCountry[],2)</f>
        <v>Kazakhstan</v>
      </c>
      <c r="J3369" t="str">
        <f>VLOOKUP(I3369,CountryGeoLoc[],3)</f>
        <v>48.019573</v>
      </c>
      <c r="K3369" t="str">
        <f>VLOOKUP(I3369,CountryGeoLoc[],4)</f>
        <v>66.923684</v>
      </c>
    </row>
    <row r="3370" spans="1:11" x14ac:dyDescent="0.3">
      <c r="A3370" t="s">
        <v>10227</v>
      </c>
      <c r="B3370" t="s">
        <v>8</v>
      </c>
      <c r="C3370" t="s">
        <v>9</v>
      </c>
      <c r="D3370" t="s">
        <v>4695</v>
      </c>
      <c r="E3370" t="s">
        <v>10228</v>
      </c>
      <c r="F3370" t="s">
        <v>10229</v>
      </c>
      <c r="G3370" s="2" t="str">
        <f t="shared" si="52"/>
        <v>1988</v>
      </c>
      <c r="H3370" t="s">
        <v>13</v>
      </c>
      <c r="I3370" t="str">
        <f>VLOOKUP(RawData!H3370,PadCountry[],2)</f>
        <v>Kazakhstan</v>
      </c>
      <c r="J3370" t="str">
        <f>VLOOKUP(I3370,CountryGeoLoc[],3)</f>
        <v>48.019573</v>
      </c>
      <c r="K3370" t="str">
        <f>VLOOKUP(I3370,CountryGeoLoc[],4)</f>
        <v>66.923684</v>
      </c>
    </row>
    <row r="3371" spans="1:11" x14ac:dyDescent="0.3">
      <c r="A3371" t="s">
        <v>10230</v>
      </c>
      <c r="B3371" t="s">
        <v>8</v>
      </c>
      <c r="C3371" t="s">
        <v>9</v>
      </c>
      <c r="D3371" t="s">
        <v>6270</v>
      </c>
      <c r="E3371" t="s">
        <v>10231</v>
      </c>
      <c r="F3371" t="s">
        <v>10232</v>
      </c>
      <c r="G3371" s="2" t="str">
        <f t="shared" si="52"/>
        <v>1988</v>
      </c>
      <c r="H3371" t="s">
        <v>6273</v>
      </c>
      <c r="I3371" t="str">
        <f>VLOOKUP(RawData!H3371,PadCountry[],2)</f>
        <v>Russia</v>
      </c>
      <c r="J3371" t="str">
        <f>VLOOKUP(I3371,CountryGeoLoc[],3)</f>
        <v>61.52401</v>
      </c>
      <c r="K3371" t="str">
        <f>VLOOKUP(I3371,CountryGeoLoc[],4)</f>
        <v>105.318756</v>
      </c>
    </row>
    <row r="3372" spans="1:11" x14ac:dyDescent="0.3">
      <c r="A3372" t="s">
        <v>10233</v>
      </c>
      <c r="B3372" t="s">
        <v>8</v>
      </c>
      <c r="C3372" t="s">
        <v>7321</v>
      </c>
      <c r="D3372" t="s">
        <v>10234</v>
      </c>
      <c r="E3372" t="s">
        <v>10235</v>
      </c>
      <c r="F3372" t="s">
        <v>10236</v>
      </c>
      <c r="G3372" s="2" t="str">
        <f t="shared" si="52"/>
        <v>1988</v>
      </c>
      <c r="H3372" t="s">
        <v>9512</v>
      </c>
      <c r="I3372" t="str">
        <f>VLOOKUP(RawData!H3372,PadCountry[],2)</f>
        <v>French Guiana</v>
      </c>
      <c r="J3372" t="str">
        <f>VLOOKUP(I3372,CountryGeoLoc[],3)</f>
        <v>3.933889</v>
      </c>
      <c r="K3372" t="str">
        <f>VLOOKUP(I3372,CountryGeoLoc[],4)</f>
        <v>-53.125782</v>
      </c>
    </row>
    <row r="3373" spans="1:11" x14ac:dyDescent="0.3">
      <c r="A3373" t="s">
        <v>10237</v>
      </c>
      <c r="B3373" t="s">
        <v>8</v>
      </c>
      <c r="C3373" t="s">
        <v>117</v>
      </c>
      <c r="D3373" t="s">
        <v>7157</v>
      </c>
      <c r="E3373" t="s">
        <v>10238</v>
      </c>
      <c r="F3373" t="s">
        <v>10239</v>
      </c>
      <c r="G3373" s="2" t="str">
        <f t="shared" si="52"/>
        <v>1988</v>
      </c>
      <c r="H3373" t="s">
        <v>573</v>
      </c>
      <c r="I3373" t="str">
        <f>VLOOKUP(RawData!H3373,PadCountry[],2)</f>
        <v>United States</v>
      </c>
      <c r="J3373" t="str">
        <f>VLOOKUP(I3373,CountryGeoLoc[],3)</f>
        <v>37.09024</v>
      </c>
      <c r="K3373" t="str">
        <f>VLOOKUP(I3373,CountryGeoLoc[],4)</f>
        <v>-95.712891</v>
      </c>
    </row>
    <row r="3374" spans="1:11" x14ac:dyDescent="0.3">
      <c r="A3374" t="s">
        <v>10240</v>
      </c>
      <c r="B3374" t="s">
        <v>8</v>
      </c>
      <c r="C3374" t="s">
        <v>9</v>
      </c>
      <c r="D3374" t="s">
        <v>2391</v>
      </c>
      <c r="E3374" t="s">
        <v>10241</v>
      </c>
      <c r="F3374" t="s">
        <v>10242</v>
      </c>
      <c r="G3374" s="2" t="str">
        <f t="shared" si="52"/>
        <v>1988</v>
      </c>
      <c r="H3374" t="s">
        <v>2313</v>
      </c>
      <c r="I3374" t="str">
        <f>VLOOKUP(RawData!H3374,PadCountry[],2)</f>
        <v>Russia</v>
      </c>
      <c r="J3374" t="str">
        <f>VLOOKUP(I3374,CountryGeoLoc[],3)</f>
        <v>61.52401</v>
      </c>
      <c r="K3374" t="str">
        <f>VLOOKUP(I3374,CountryGeoLoc[],4)</f>
        <v>105.318756</v>
      </c>
    </row>
    <row r="3375" spans="1:11" x14ac:dyDescent="0.3">
      <c r="A3375" t="s">
        <v>10243</v>
      </c>
      <c r="B3375" t="s">
        <v>8</v>
      </c>
      <c r="C3375" t="s">
        <v>9</v>
      </c>
      <c r="D3375" t="s">
        <v>4695</v>
      </c>
      <c r="E3375" t="s">
        <v>10244</v>
      </c>
      <c r="F3375" t="s">
        <v>10245</v>
      </c>
      <c r="G3375" s="2" t="str">
        <f t="shared" si="52"/>
        <v>1988</v>
      </c>
      <c r="H3375" t="s">
        <v>13</v>
      </c>
      <c r="I3375" t="str">
        <f>VLOOKUP(RawData!H3375,PadCountry[],2)</f>
        <v>Kazakhstan</v>
      </c>
      <c r="J3375" t="str">
        <f>VLOOKUP(I3375,CountryGeoLoc[],3)</f>
        <v>48.019573</v>
      </c>
      <c r="K3375" t="str">
        <f>VLOOKUP(I3375,CountryGeoLoc[],4)</f>
        <v>66.923684</v>
      </c>
    </row>
    <row r="3376" spans="1:11" x14ac:dyDescent="0.3">
      <c r="A3376" t="s">
        <v>10246</v>
      </c>
      <c r="B3376" t="s">
        <v>8</v>
      </c>
      <c r="C3376" t="s">
        <v>9</v>
      </c>
      <c r="D3376" t="s">
        <v>4695</v>
      </c>
      <c r="E3376" t="s">
        <v>10247</v>
      </c>
      <c r="F3376" t="s">
        <v>10248</v>
      </c>
      <c r="G3376" s="2" t="str">
        <f t="shared" si="52"/>
        <v>1988</v>
      </c>
      <c r="H3376" t="s">
        <v>1882</v>
      </c>
      <c r="I3376" t="str">
        <f>VLOOKUP(RawData!H3376,PadCountry[],2)</f>
        <v>Russia</v>
      </c>
      <c r="J3376" t="str">
        <f>VLOOKUP(I3376,CountryGeoLoc[],3)</f>
        <v>61.52401</v>
      </c>
      <c r="K3376" t="str">
        <f>VLOOKUP(I3376,CountryGeoLoc[],4)</f>
        <v>105.318756</v>
      </c>
    </row>
    <row r="3377" spans="1:11" x14ac:dyDescent="0.3">
      <c r="A3377" t="s">
        <v>10249</v>
      </c>
      <c r="B3377" t="s">
        <v>8</v>
      </c>
      <c r="C3377" t="s">
        <v>9</v>
      </c>
      <c r="D3377" t="s">
        <v>6270</v>
      </c>
      <c r="E3377" t="s">
        <v>10250</v>
      </c>
      <c r="F3377" t="s">
        <v>10251</v>
      </c>
      <c r="G3377" s="2" t="str">
        <f t="shared" si="52"/>
        <v>1988</v>
      </c>
      <c r="H3377" t="s">
        <v>7213</v>
      </c>
      <c r="I3377" t="str">
        <f>VLOOKUP(RawData!H3377,PadCountry[],2)</f>
        <v>Russia</v>
      </c>
      <c r="J3377" t="str">
        <f>VLOOKUP(I3377,CountryGeoLoc[],3)</f>
        <v>61.52401</v>
      </c>
      <c r="K3377" t="str">
        <f>VLOOKUP(I3377,CountryGeoLoc[],4)</f>
        <v>105.318756</v>
      </c>
    </row>
    <row r="3378" spans="1:11" x14ac:dyDescent="0.3">
      <c r="A3378" t="s">
        <v>10252</v>
      </c>
      <c r="B3378" t="s">
        <v>8</v>
      </c>
      <c r="C3378" t="s">
        <v>9</v>
      </c>
      <c r="D3378" t="s">
        <v>4695</v>
      </c>
      <c r="E3378" t="s">
        <v>10253</v>
      </c>
      <c r="F3378" t="s">
        <v>10254</v>
      </c>
      <c r="G3378" s="2" t="str">
        <f t="shared" si="52"/>
        <v>1988</v>
      </c>
      <c r="H3378" t="s">
        <v>7572</v>
      </c>
      <c r="I3378" t="str">
        <f>VLOOKUP(RawData!H3378,PadCountry[],2)</f>
        <v>Russia</v>
      </c>
      <c r="J3378" t="str">
        <f>VLOOKUP(I3378,CountryGeoLoc[],3)</f>
        <v>61.52401</v>
      </c>
      <c r="K3378" t="str">
        <f>VLOOKUP(I3378,CountryGeoLoc[],4)</f>
        <v>105.318756</v>
      </c>
    </row>
    <row r="3379" spans="1:11" x14ac:dyDescent="0.3">
      <c r="A3379" t="s">
        <v>10255</v>
      </c>
      <c r="B3379" t="s">
        <v>8</v>
      </c>
      <c r="C3379" t="s">
        <v>9</v>
      </c>
      <c r="D3379" t="s">
        <v>10256</v>
      </c>
      <c r="E3379" t="s">
        <v>10257</v>
      </c>
      <c r="F3379" t="s">
        <v>10258</v>
      </c>
      <c r="G3379" s="2" t="str">
        <f t="shared" si="52"/>
        <v>1988</v>
      </c>
      <c r="H3379" t="s">
        <v>7249</v>
      </c>
      <c r="I3379" t="str">
        <f>VLOOKUP(RawData!H3379,PadCountry[],2)</f>
        <v>Kazakhstan</v>
      </c>
      <c r="J3379" t="str">
        <f>VLOOKUP(I3379,CountryGeoLoc[],3)</f>
        <v>48.019573</v>
      </c>
      <c r="K3379" t="str">
        <f>VLOOKUP(I3379,CountryGeoLoc[],4)</f>
        <v>66.923684</v>
      </c>
    </row>
    <row r="3380" spans="1:11" x14ac:dyDescent="0.3">
      <c r="A3380" t="s">
        <v>10259</v>
      </c>
      <c r="B3380" t="s">
        <v>18</v>
      </c>
      <c r="C3380" t="s">
        <v>9</v>
      </c>
      <c r="D3380" t="s">
        <v>4695</v>
      </c>
      <c r="E3380" t="s">
        <v>10260</v>
      </c>
      <c r="F3380" t="s">
        <v>10261</v>
      </c>
      <c r="G3380" s="2" t="str">
        <f t="shared" si="52"/>
        <v>1988</v>
      </c>
      <c r="H3380" t="s">
        <v>13</v>
      </c>
      <c r="I3380" t="str">
        <f>VLOOKUP(RawData!H3380,PadCountry[],2)</f>
        <v>Kazakhstan</v>
      </c>
      <c r="J3380" t="str">
        <f>VLOOKUP(I3380,CountryGeoLoc[],3)</f>
        <v>48.019573</v>
      </c>
      <c r="K3380" t="str">
        <f>VLOOKUP(I3380,CountryGeoLoc[],4)</f>
        <v>66.923684</v>
      </c>
    </row>
    <row r="3381" spans="1:11" x14ac:dyDescent="0.3">
      <c r="A3381" t="s">
        <v>10262</v>
      </c>
      <c r="B3381" t="s">
        <v>8</v>
      </c>
      <c r="C3381" t="s">
        <v>9</v>
      </c>
      <c r="D3381" t="s">
        <v>10256</v>
      </c>
      <c r="E3381" t="s">
        <v>10263</v>
      </c>
      <c r="F3381" t="s">
        <v>10264</v>
      </c>
      <c r="G3381" s="2" t="str">
        <f t="shared" si="52"/>
        <v>1988</v>
      </c>
      <c r="H3381" t="s">
        <v>6322</v>
      </c>
      <c r="I3381" t="str">
        <f>VLOOKUP(RawData!H3381,PadCountry[],2)</f>
        <v>Kazakhstan</v>
      </c>
      <c r="J3381" t="str">
        <f>VLOOKUP(I3381,CountryGeoLoc[],3)</f>
        <v>48.019573</v>
      </c>
      <c r="K3381" t="str">
        <f>VLOOKUP(I3381,CountryGeoLoc[],4)</f>
        <v>66.923684</v>
      </c>
    </row>
    <row r="3382" spans="1:11" x14ac:dyDescent="0.3">
      <c r="A3382" t="s">
        <v>10265</v>
      </c>
      <c r="B3382" t="s">
        <v>18</v>
      </c>
      <c r="C3382" t="s">
        <v>7087</v>
      </c>
      <c r="D3382" t="s">
        <v>9838</v>
      </c>
      <c r="E3382" t="s">
        <v>10266</v>
      </c>
      <c r="F3382" t="s">
        <v>10267</v>
      </c>
      <c r="G3382" s="2" t="str">
        <f t="shared" si="52"/>
        <v>1988</v>
      </c>
      <c r="H3382" t="s">
        <v>7091</v>
      </c>
      <c r="I3382" t="str">
        <f>VLOOKUP(RawData!H3382,PadCountry[],2)</f>
        <v>India</v>
      </c>
      <c r="J3382" t="str">
        <f>VLOOKUP(I3382,CountryGeoLoc[],3)</f>
        <v>20.593684</v>
      </c>
      <c r="K3382" t="str">
        <f>VLOOKUP(I3382,CountryGeoLoc[],4)</f>
        <v>78.96288</v>
      </c>
    </row>
    <row r="3383" spans="1:11" x14ac:dyDescent="0.3">
      <c r="A3383" t="s">
        <v>10268</v>
      </c>
      <c r="B3383" t="s">
        <v>8</v>
      </c>
      <c r="C3383" t="s">
        <v>9</v>
      </c>
      <c r="D3383" t="s">
        <v>2391</v>
      </c>
      <c r="E3383" t="s">
        <v>10269</v>
      </c>
      <c r="F3383" t="s">
        <v>10270</v>
      </c>
      <c r="G3383" s="2" t="str">
        <f t="shared" si="52"/>
        <v>1988</v>
      </c>
      <c r="H3383" t="s">
        <v>3399</v>
      </c>
      <c r="I3383" t="str">
        <f>VLOOKUP(RawData!H3383,PadCountry[],2)</f>
        <v>Russia</v>
      </c>
      <c r="J3383" t="str">
        <f>VLOOKUP(I3383,CountryGeoLoc[],3)</f>
        <v>61.52401</v>
      </c>
      <c r="K3383" t="str">
        <f>VLOOKUP(I3383,CountryGeoLoc[],4)</f>
        <v>105.318756</v>
      </c>
    </row>
    <row r="3384" spans="1:11" x14ac:dyDescent="0.3">
      <c r="A3384" t="s">
        <v>10271</v>
      </c>
      <c r="B3384" t="s">
        <v>8</v>
      </c>
      <c r="C3384" t="s">
        <v>9</v>
      </c>
      <c r="D3384" t="s">
        <v>8276</v>
      </c>
      <c r="E3384" t="s">
        <v>357</v>
      </c>
      <c r="F3384" t="s">
        <v>10272</v>
      </c>
      <c r="G3384" s="2" t="str">
        <f t="shared" si="52"/>
        <v>1988</v>
      </c>
      <c r="H3384" t="s">
        <v>13</v>
      </c>
      <c r="I3384" t="str">
        <f>VLOOKUP(RawData!H3384,PadCountry[],2)</f>
        <v>Kazakhstan</v>
      </c>
      <c r="J3384" t="str">
        <f>VLOOKUP(I3384,CountryGeoLoc[],3)</f>
        <v>48.019573</v>
      </c>
      <c r="K3384" t="str">
        <f>VLOOKUP(I3384,CountryGeoLoc[],4)</f>
        <v>66.923684</v>
      </c>
    </row>
    <row r="3385" spans="1:11" x14ac:dyDescent="0.3">
      <c r="A3385" t="s">
        <v>10273</v>
      </c>
      <c r="B3385" t="s">
        <v>8</v>
      </c>
      <c r="C3385" t="s">
        <v>9</v>
      </c>
      <c r="D3385" t="s">
        <v>2391</v>
      </c>
      <c r="E3385" t="s">
        <v>10274</v>
      </c>
      <c r="F3385" t="s">
        <v>10275</v>
      </c>
      <c r="G3385" s="2" t="str">
        <f t="shared" si="52"/>
        <v>1988</v>
      </c>
      <c r="H3385" t="s">
        <v>2313</v>
      </c>
      <c r="I3385" t="str">
        <f>VLOOKUP(RawData!H3385,PadCountry[],2)</f>
        <v>Russia</v>
      </c>
      <c r="J3385" t="str">
        <f>VLOOKUP(I3385,CountryGeoLoc[],3)</f>
        <v>61.52401</v>
      </c>
      <c r="K3385" t="str">
        <f>VLOOKUP(I3385,CountryGeoLoc[],4)</f>
        <v>105.318756</v>
      </c>
    </row>
    <row r="3386" spans="1:11" x14ac:dyDescent="0.3">
      <c r="A3386" t="s">
        <v>10276</v>
      </c>
      <c r="B3386" t="s">
        <v>8</v>
      </c>
      <c r="C3386" t="s">
        <v>7321</v>
      </c>
      <c r="D3386" t="s">
        <v>8914</v>
      </c>
      <c r="E3386" t="s">
        <v>10277</v>
      </c>
      <c r="F3386" t="s">
        <v>10278</v>
      </c>
      <c r="G3386" s="2" t="str">
        <f t="shared" si="52"/>
        <v>1988</v>
      </c>
      <c r="H3386" t="s">
        <v>4173</v>
      </c>
      <c r="I3386" t="str">
        <f>VLOOKUP(RawData!H3386,PadCountry[],2)</f>
        <v>French Guiana</v>
      </c>
      <c r="J3386" t="str">
        <f>VLOOKUP(I3386,CountryGeoLoc[],3)</f>
        <v>3.933889</v>
      </c>
      <c r="K3386" t="str">
        <f>VLOOKUP(I3386,CountryGeoLoc[],4)</f>
        <v>-53.125782</v>
      </c>
    </row>
    <row r="3387" spans="1:11" x14ac:dyDescent="0.3">
      <c r="A3387" t="s">
        <v>10279</v>
      </c>
      <c r="B3387" t="s">
        <v>8</v>
      </c>
      <c r="C3387" t="s">
        <v>9</v>
      </c>
      <c r="D3387" t="s">
        <v>6270</v>
      </c>
      <c r="E3387" t="s">
        <v>10280</v>
      </c>
      <c r="F3387" t="s">
        <v>10281</v>
      </c>
      <c r="G3387" s="2" t="str">
        <f t="shared" si="52"/>
        <v>1988</v>
      </c>
      <c r="H3387" t="s">
        <v>6273</v>
      </c>
      <c r="I3387" t="str">
        <f>VLOOKUP(RawData!H3387,PadCountry[],2)</f>
        <v>Russia</v>
      </c>
      <c r="J3387" t="str">
        <f>VLOOKUP(I3387,CountryGeoLoc[],3)</f>
        <v>61.52401</v>
      </c>
      <c r="K3387" t="str">
        <f>VLOOKUP(I3387,CountryGeoLoc[],4)</f>
        <v>105.318756</v>
      </c>
    </row>
    <row r="3388" spans="1:11" x14ac:dyDescent="0.3">
      <c r="A3388" t="s">
        <v>10282</v>
      </c>
      <c r="B3388" t="s">
        <v>18</v>
      </c>
      <c r="C3388" t="s">
        <v>9</v>
      </c>
      <c r="D3388" t="s">
        <v>4695</v>
      </c>
      <c r="E3388" t="s">
        <v>10283</v>
      </c>
      <c r="F3388" t="s">
        <v>10284</v>
      </c>
      <c r="G3388" s="2" t="str">
        <f t="shared" si="52"/>
        <v>1988</v>
      </c>
      <c r="H3388" t="s">
        <v>3442</v>
      </c>
      <c r="I3388" t="str">
        <f>VLOOKUP(RawData!H3388,PadCountry[],2)</f>
        <v>Russia</v>
      </c>
      <c r="J3388" t="str">
        <f>VLOOKUP(I3388,CountryGeoLoc[],3)</f>
        <v>61.52401</v>
      </c>
      <c r="K3388" t="str">
        <f>VLOOKUP(I3388,CountryGeoLoc[],4)</f>
        <v>105.318756</v>
      </c>
    </row>
    <row r="3389" spans="1:11" x14ac:dyDescent="0.3">
      <c r="A3389" t="s">
        <v>10285</v>
      </c>
      <c r="B3389" t="s">
        <v>8</v>
      </c>
      <c r="C3389" t="s">
        <v>9</v>
      </c>
      <c r="D3389" t="s">
        <v>2391</v>
      </c>
      <c r="E3389" t="s">
        <v>10286</v>
      </c>
      <c r="F3389" t="s">
        <v>10287</v>
      </c>
      <c r="G3389" s="2" t="str">
        <f t="shared" si="52"/>
        <v>1988</v>
      </c>
      <c r="H3389" t="s">
        <v>3399</v>
      </c>
      <c r="I3389" t="str">
        <f>VLOOKUP(RawData!H3389,PadCountry[],2)</f>
        <v>Russia</v>
      </c>
      <c r="J3389" t="str">
        <f>VLOOKUP(I3389,CountryGeoLoc[],3)</f>
        <v>61.52401</v>
      </c>
      <c r="K3389" t="str">
        <f>VLOOKUP(I3389,CountryGeoLoc[],4)</f>
        <v>105.318756</v>
      </c>
    </row>
    <row r="3390" spans="1:11" x14ac:dyDescent="0.3">
      <c r="A3390" t="s">
        <v>10288</v>
      </c>
      <c r="B3390" t="s">
        <v>8</v>
      </c>
      <c r="C3390" t="s">
        <v>9</v>
      </c>
      <c r="D3390" t="s">
        <v>2305</v>
      </c>
      <c r="E3390" t="s">
        <v>10289</v>
      </c>
      <c r="F3390" t="s">
        <v>10290</v>
      </c>
      <c r="G3390" s="2" t="str">
        <f t="shared" si="52"/>
        <v>1988</v>
      </c>
      <c r="H3390" t="s">
        <v>7249</v>
      </c>
      <c r="I3390" t="str">
        <f>VLOOKUP(RawData!H3390,PadCountry[],2)</f>
        <v>Kazakhstan</v>
      </c>
      <c r="J3390" t="str">
        <f>VLOOKUP(I3390,CountryGeoLoc[],3)</f>
        <v>48.019573</v>
      </c>
      <c r="K3390" t="str">
        <f>VLOOKUP(I3390,CountryGeoLoc[],4)</f>
        <v>66.923684</v>
      </c>
    </row>
    <row r="3391" spans="1:11" x14ac:dyDescent="0.3">
      <c r="A3391" t="s">
        <v>10291</v>
      </c>
      <c r="B3391" t="s">
        <v>8</v>
      </c>
      <c r="C3391" t="s">
        <v>10292</v>
      </c>
      <c r="D3391" t="s">
        <v>5243</v>
      </c>
      <c r="E3391" t="s">
        <v>10293</v>
      </c>
      <c r="F3391" t="s">
        <v>10294</v>
      </c>
      <c r="G3391" s="2" t="str">
        <f t="shared" si="52"/>
        <v>1988</v>
      </c>
      <c r="H3391" t="s">
        <v>4822</v>
      </c>
      <c r="I3391" t="str">
        <f>VLOOKUP(RawData!H3391,PadCountry[],2)</f>
        <v>China</v>
      </c>
      <c r="J3391" t="str">
        <f>VLOOKUP(I3391,CountryGeoLoc[],3)</f>
        <v>35.86166</v>
      </c>
      <c r="K3391" t="str">
        <f>VLOOKUP(I3391,CountryGeoLoc[],4)</f>
        <v>104.195397</v>
      </c>
    </row>
    <row r="3392" spans="1:11" x14ac:dyDescent="0.3">
      <c r="A3392" t="s">
        <v>10295</v>
      </c>
      <c r="B3392" t="s">
        <v>8</v>
      </c>
      <c r="C3392" t="s">
        <v>9</v>
      </c>
      <c r="D3392" t="s">
        <v>4695</v>
      </c>
      <c r="E3392" t="s">
        <v>10296</v>
      </c>
      <c r="F3392" t="s">
        <v>10297</v>
      </c>
      <c r="G3392" s="2" t="str">
        <f t="shared" si="52"/>
        <v>1988</v>
      </c>
      <c r="H3392" t="s">
        <v>13</v>
      </c>
      <c r="I3392" t="str">
        <f>VLOOKUP(RawData!H3392,PadCountry[],2)</f>
        <v>Kazakhstan</v>
      </c>
      <c r="J3392" t="str">
        <f>VLOOKUP(I3392,CountryGeoLoc[],3)</f>
        <v>48.019573</v>
      </c>
      <c r="K3392" t="str">
        <f>VLOOKUP(I3392,CountryGeoLoc[],4)</f>
        <v>66.923684</v>
      </c>
    </row>
    <row r="3393" spans="1:11" x14ac:dyDescent="0.3">
      <c r="A3393" t="s">
        <v>10298</v>
      </c>
      <c r="B3393" t="s">
        <v>8</v>
      </c>
      <c r="C3393" t="s">
        <v>9</v>
      </c>
      <c r="D3393" t="s">
        <v>1670</v>
      </c>
      <c r="E3393" t="s">
        <v>10299</v>
      </c>
      <c r="F3393" t="s">
        <v>10300</v>
      </c>
      <c r="G3393" s="2" t="str">
        <f t="shared" si="52"/>
        <v>1988</v>
      </c>
      <c r="H3393" t="s">
        <v>1882</v>
      </c>
      <c r="I3393" t="str">
        <f>VLOOKUP(RawData!H3393,PadCountry[],2)</f>
        <v>Russia</v>
      </c>
      <c r="J3393" t="str">
        <f>VLOOKUP(I3393,CountryGeoLoc[],3)</f>
        <v>61.52401</v>
      </c>
      <c r="K3393" t="str">
        <f>VLOOKUP(I3393,CountryGeoLoc[],4)</f>
        <v>105.318756</v>
      </c>
    </row>
    <row r="3394" spans="1:11" x14ac:dyDescent="0.3">
      <c r="A3394" t="s">
        <v>10301</v>
      </c>
      <c r="B3394" t="s">
        <v>8</v>
      </c>
      <c r="C3394" t="s">
        <v>9</v>
      </c>
      <c r="D3394" t="s">
        <v>4695</v>
      </c>
      <c r="E3394" t="s">
        <v>10302</v>
      </c>
      <c r="F3394" t="s">
        <v>10303</v>
      </c>
      <c r="G3394" s="2" t="str">
        <f t="shared" si="52"/>
        <v>1988</v>
      </c>
      <c r="H3394" t="s">
        <v>13</v>
      </c>
      <c r="I3394" t="str">
        <f>VLOOKUP(RawData!H3394,PadCountry[],2)</f>
        <v>Kazakhstan</v>
      </c>
      <c r="J3394" t="str">
        <f>VLOOKUP(I3394,CountryGeoLoc[],3)</f>
        <v>48.019573</v>
      </c>
      <c r="K3394" t="str">
        <f>VLOOKUP(I3394,CountryGeoLoc[],4)</f>
        <v>66.923684</v>
      </c>
    </row>
    <row r="3395" spans="1:11" x14ac:dyDescent="0.3">
      <c r="A3395" t="s">
        <v>10304</v>
      </c>
      <c r="B3395" t="s">
        <v>8</v>
      </c>
      <c r="C3395" t="s">
        <v>9</v>
      </c>
      <c r="D3395" t="s">
        <v>2305</v>
      </c>
      <c r="E3395" t="s">
        <v>10305</v>
      </c>
      <c r="F3395" t="s">
        <v>10306</v>
      </c>
      <c r="G3395" s="2" t="str">
        <f t="shared" ref="G3395:G3458" si="53">MID(F3395,7,4)</f>
        <v>1988</v>
      </c>
      <c r="H3395" t="s">
        <v>6322</v>
      </c>
      <c r="I3395" t="str">
        <f>VLOOKUP(RawData!H3395,PadCountry[],2)</f>
        <v>Kazakhstan</v>
      </c>
      <c r="J3395" t="str">
        <f>VLOOKUP(I3395,CountryGeoLoc[],3)</f>
        <v>48.019573</v>
      </c>
      <c r="K3395" t="str">
        <f>VLOOKUP(I3395,CountryGeoLoc[],4)</f>
        <v>66.923684</v>
      </c>
    </row>
    <row r="3396" spans="1:11" x14ac:dyDescent="0.3">
      <c r="A3396" t="s">
        <v>10307</v>
      </c>
      <c r="B3396" t="s">
        <v>8</v>
      </c>
      <c r="C3396" t="s">
        <v>9</v>
      </c>
      <c r="D3396" t="s">
        <v>4695</v>
      </c>
      <c r="E3396" t="s">
        <v>10308</v>
      </c>
      <c r="F3396" t="s">
        <v>10309</v>
      </c>
      <c r="G3396" s="2" t="str">
        <f t="shared" si="53"/>
        <v>1988</v>
      </c>
      <c r="H3396" t="s">
        <v>13</v>
      </c>
      <c r="I3396" t="str">
        <f>VLOOKUP(RawData!H3396,PadCountry[],2)</f>
        <v>Kazakhstan</v>
      </c>
      <c r="J3396" t="str">
        <f>VLOOKUP(I3396,CountryGeoLoc[],3)</f>
        <v>48.019573</v>
      </c>
      <c r="K3396" t="str">
        <f>VLOOKUP(I3396,CountryGeoLoc[],4)</f>
        <v>66.923684</v>
      </c>
    </row>
    <row r="3397" spans="1:11" x14ac:dyDescent="0.3">
      <c r="A3397" t="s">
        <v>10310</v>
      </c>
      <c r="B3397" t="s">
        <v>8</v>
      </c>
      <c r="C3397" t="s">
        <v>9</v>
      </c>
      <c r="D3397" t="s">
        <v>4695</v>
      </c>
      <c r="E3397" t="s">
        <v>10311</v>
      </c>
      <c r="F3397" t="s">
        <v>10312</v>
      </c>
      <c r="G3397" s="2" t="str">
        <f t="shared" si="53"/>
        <v>1988</v>
      </c>
      <c r="H3397" t="s">
        <v>1882</v>
      </c>
      <c r="I3397" t="str">
        <f>VLOOKUP(RawData!H3397,PadCountry[],2)</f>
        <v>Russia</v>
      </c>
      <c r="J3397" t="str">
        <f>VLOOKUP(I3397,CountryGeoLoc[],3)</f>
        <v>61.52401</v>
      </c>
      <c r="K3397" t="str">
        <f>VLOOKUP(I3397,CountryGeoLoc[],4)</f>
        <v>105.318756</v>
      </c>
    </row>
    <row r="3398" spans="1:11" x14ac:dyDescent="0.3">
      <c r="A3398" t="s">
        <v>10313</v>
      </c>
      <c r="B3398" t="s">
        <v>8</v>
      </c>
      <c r="C3398" t="s">
        <v>3964</v>
      </c>
      <c r="D3398" t="s">
        <v>7157</v>
      </c>
      <c r="E3398" t="s">
        <v>10314</v>
      </c>
      <c r="F3398" t="s">
        <v>10315</v>
      </c>
      <c r="G3398" s="2" t="str">
        <f t="shared" si="53"/>
        <v>1988</v>
      </c>
      <c r="H3398" t="s">
        <v>573</v>
      </c>
      <c r="I3398" t="str">
        <f>VLOOKUP(RawData!H3398,PadCountry[],2)</f>
        <v>United States</v>
      </c>
      <c r="J3398" t="str">
        <f>VLOOKUP(I3398,CountryGeoLoc[],3)</f>
        <v>37.09024</v>
      </c>
      <c r="K3398" t="str">
        <f>VLOOKUP(I3398,CountryGeoLoc[],4)</f>
        <v>-95.712891</v>
      </c>
    </row>
    <row r="3399" spans="1:11" x14ac:dyDescent="0.3">
      <c r="A3399" t="s">
        <v>10316</v>
      </c>
      <c r="B3399" t="s">
        <v>8</v>
      </c>
      <c r="C3399" t="s">
        <v>9</v>
      </c>
      <c r="D3399" t="s">
        <v>8276</v>
      </c>
      <c r="E3399" t="s">
        <v>10317</v>
      </c>
      <c r="F3399" t="s">
        <v>10318</v>
      </c>
      <c r="G3399" s="2" t="str">
        <f t="shared" si="53"/>
        <v>1988</v>
      </c>
      <c r="H3399" t="s">
        <v>13</v>
      </c>
      <c r="I3399" t="str">
        <f>VLOOKUP(RawData!H3399,PadCountry[],2)</f>
        <v>Kazakhstan</v>
      </c>
      <c r="J3399" t="str">
        <f>VLOOKUP(I3399,CountryGeoLoc[],3)</f>
        <v>48.019573</v>
      </c>
      <c r="K3399" t="str">
        <f>VLOOKUP(I3399,CountryGeoLoc[],4)</f>
        <v>66.923684</v>
      </c>
    </row>
    <row r="3400" spans="1:11" x14ac:dyDescent="0.3">
      <c r="A3400" t="s">
        <v>10319</v>
      </c>
      <c r="B3400" t="s">
        <v>8</v>
      </c>
      <c r="C3400" t="s">
        <v>9</v>
      </c>
      <c r="D3400" t="s">
        <v>1670</v>
      </c>
      <c r="E3400" t="s">
        <v>10320</v>
      </c>
      <c r="F3400" t="s">
        <v>10321</v>
      </c>
      <c r="G3400" s="2" t="str">
        <f t="shared" si="53"/>
        <v>1988</v>
      </c>
      <c r="H3400" t="s">
        <v>7572</v>
      </c>
      <c r="I3400" t="str">
        <f>VLOOKUP(RawData!H3400,PadCountry[],2)</f>
        <v>Russia</v>
      </c>
      <c r="J3400" t="str">
        <f>VLOOKUP(I3400,CountryGeoLoc[],3)</f>
        <v>61.52401</v>
      </c>
      <c r="K3400" t="str">
        <f>VLOOKUP(I3400,CountryGeoLoc[],4)</f>
        <v>105.318756</v>
      </c>
    </row>
    <row r="3401" spans="1:11" x14ac:dyDescent="0.3">
      <c r="A3401" t="s">
        <v>10322</v>
      </c>
      <c r="B3401" t="s">
        <v>8</v>
      </c>
      <c r="C3401" t="s">
        <v>117</v>
      </c>
      <c r="D3401" t="s">
        <v>8700</v>
      </c>
      <c r="E3401" t="s">
        <v>10323</v>
      </c>
      <c r="F3401" t="s">
        <v>10324</v>
      </c>
      <c r="G3401" s="2" t="str">
        <f t="shared" si="53"/>
        <v>1988</v>
      </c>
      <c r="H3401" t="s">
        <v>1555</v>
      </c>
      <c r="I3401" t="str">
        <f>VLOOKUP(RawData!H3401,PadCountry[],2)</f>
        <v>United States</v>
      </c>
      <c r="J3401" t="str">
        <f>VLOOKUP(I3401,CountryGeoLoc[],3)</f>
        <v>37.09024</v>
      </c>
      <c r="K3401" t="str">
        <f>VLOOKUP(I3401,CountryGeoLoc[],4)</f>
        <v>-95.712891</v>
      </c>
    </row>
    <row r="3402" spans="1:11" x14ac:dyDescent="0.3">
      <c r="A3402" t="s">
        <v>10325</v>
      </c>
      <c r="B3402" t="s">
        <v>8</v>
      </c>
      <c r="C3402" t="s">
        <v>117</v>
      </c>
      <c r="D3402" t="s">
        <v>10326</v>
      </c>
      <c r="E3402" t="s">
        <v>10327</v>
      </c>
      <c r="F3402" t="s">
        <v>10328</v>
      </c>
      <c r="G3402" s="2" t="str">
        <f t="shared" si="53"/>
        <v>1988</v>
      </c>
      <c r="H3402" t="s">
        <v>914</v>
      </c>
      <c r="I3402" t="str">
        <f>VLOOKUP(RawData!H3402,PadCountry[],2)</f>
        <v>United States</v>
      </c>
      <c r="J3402" t="str">
        <f>VLOOKUP(I3402,CountryGeoLoc[],3)</f>
        <v>37.09024</v>
      </c>
      <c r="K3402" t="str">
        <f>VLOOKUP(I3402,CountryGeoLoc[],4)</f>
        <v>-95.712891</v>
      </c>
    </row>
    <row r="3403" spans="1:11" x14ac:dyDescent="0.3">
      <c r="A3403" t="s">
        <v>10329</v>
      </c>
      <c r="B3403" t="s">
        <v>8</v>
      </c>
      <c r="C3403" t="s">
        <v>9</v>
      </c>
      <c r="D3403" t="s">
        <v>4695</v>
      </c>
      <c r="E3403" t="s">
        <v>10330</v>
      </c>
      <c r="F3403" t="s">
        <v>10331</v>
      </c>
      <c r="G3403" s="2" t="str">
        <f t="shared" si="53"/>
        <v>1988</v>
      </c>
      <c r="H3403" t="s">
        <v>7572</v>
      </c>
      <c r="I3403" t="str">
        <f>VLOOKUP(RawData!H3403,PadCountry[],2)</f>
        <v>Russia</v>
      </c>
      <c r="J3403" t="str">
        <f>VLOOKUP(I3403,CountryGeoLoc[],3)</f>
        <v>61.52401</v>
      </c>
      <c r="K3403" t="str">
        <f>VLOOKUP(I3403,CountryGeoLoc[],4)</f>
        <v>105.318756</v>
      </c>
    </row>
    <row r="3404" spans="1:11" x14ac:dyDescent="0.3">
      <c r="A3404" t="s">
        <v>10332</v>
      </c>
      <c r="B3404" t="s">
        <v>8</v>
      </c>
      <c r="C3404" t="s">
        <v>10292</v>
      </c>
      <c r="D3404" t="s">
        <v>10333</v>
      </c>
      <c r="E3404" t="s">
        <v>10334</v>
      </c>
      <c r="F3404" t="s">
        <v>10335</v>
      </c>
      <c r="G3404" s="2" t="str">
        <f t="shared" si="53"/>
        <v>1988</v>
      </c>
      <c r="H3404" t="s">
        <v>10336</v>
      </c>
      <c r="I3404" t="str">
        <f>VLOOKUP(RawData!H3404,PadCountry[],2)</f>
        <v>China</v>
      </c>
      <c r="J3404" t="str">
        <f>VLOOKUP(I3404,CountryGeoLoc[],3)</f>
        <v>35.86166</v>
      </c>
      <c r="K3404" t="str">
        <f>VLOOKUP(I3404,CountryGeoLoc[],4)</f>
        <v>104.195397</v>
      </c>
    </row>
    <row r="3405" spans="1:11" x14ac:dyDescent="0.3">
      <c r="A3405" t="s">
        <v>10337</v>
      </c>
      <c r="B3405" t="s">
        <v>8</v>
      </c>
      <c r="C3405" t="s">
        <v>7321</v>
      </c>
      <c r="D3405" t="s">
        <v>8914</v>
      </c>
      <c r="E3405" t="s">
        <v>10338</v>
      </c>
      <c r="F3405" t="s">
        <v>10339</v>
      </c>
      <c r="G3405" s="2" t="str">
        <f t="shared" si="53"/>
        <v>1988</v>
      </c>
      <c r="H3405" t="s">
        <v>9512</v>
      </c>
      <c r="I3405" t="str">
        <f>VLOOKUP(RawData!H3405,PadCountry[],2)</f>
        <v>French Guiana</v>
      </c>
      <c r="J3405" t="str">
        <f>VLOOKUP(I3405,CountryGeoLoc[],3)</f>
        <v>3.933889</v>
      </c>
      <c r="K3405" t="str">
        <f>VLOOKUP(I3405,CountryGeoLoc[],4)</f>
        <v>-53.125782</v>
      </c>
    </row>
    <row r="3406" spans="1:11" x14ac:dyDescent="0.3">
      <c r="A3406" t="s">
        <v>10340</v>
      </c>
      <c r="B3406" t="s">
        <v>8</v>
      </c>
      <c r="C3406" t="s">
        <v>9</v>
      </c>
      <c r="D3406" t="s">
        <v>4695</v>
      </c>
      <c r="E3406" t="s">
        <v>10341</v>
      </c>
      <c r="F3406" t="s">
        <v>10342</v>
      </c>
      <c r="G3406" s="2" t="str">
        <f t="shared" si="53"/>
        <v>1988</v>
      </c>
      <c r="H3406" t="s">
        <v>1882</v>
      </c>
      <c r="I3406" t="str">
        <f>VLOOKUP(RawData!H3406,PadCountry[],2)</f>
        <v>Russia</v>
      </c>
      <c r="J3406" t="str">
        <f>VLOOKUP(I3406,CountryGeoLoc[],3)</f>
        <v>61.52401</v>
      </c>
      <c r="K3406" t="str">
        <f>VLOOKUP(I3406,CountryGeoLoc[],4)</f>
        <v>105.318756</v>
      </c>
    </row>
    <row r="3407" spans="1:11" x14ac:dyDescent="0.3">
      <c r="A3407" t="s">
        <v>10343</v>
      </c>
      <c r="B3407" t="s">
        <v>8</v>
      </c>
      <c r="C3407" t="s">
        <v>9</v>
      </c>
      <c r="D3407" t="s">
        <v>8276</v>
      </c>
      <c r="E3407" t="s">
        <v>357</v>
      </c>
      <c r="F3407" t="s">
        <v>10344</v>
      </c>
      <c r="G3407" s="2" t="str">
        <f t="shared" si="53"/>
        <v>1988</v>
      </c>
      <c r="H3407" t="s">
        <v>13</v>
      </c>
      <c r="I3407" t="str">
        <f>VLOOKUP(RawData!H3407,PadCountry[],2)</f>
        <v>Kazakhstan</v>
      </c>
      <c r="J3407" t="str">
        <f>VLOOKUP(I3407,CountryGeoLoc[],3)</f>
        <v>48.019573</v>
      </c>
      <c r="K3407" t="str">
        <f>VLOOKUP(I3407,CountryGeoLoc[],4)</f>
        <v>66.923684</v>
      </c>
    </row>
    <row r="3408" spans="1:11" x14ac:dyDescent="0.3">
      <c r="A3408" t="s">
        <v>10345</v>
      </c>
      <c r="B3408" t="s">
        <v>8</v>
      </c>
      <c r="C3408" t="s">
        <v>9</v>
      </c>
      <c r="D3408" t="s">
        <v>4695</v>
      </c>
      <c r="E3408" t="s">
        <v>10346</v>
      </c>
      <c r="F3408" t="s">
        <v>10347</v>
      </c>
      <c r="G3408" s="2" t="str">
        <f t="shared" si="53"/>
        <v>1988</v>
      </c>
      <c r="H3408" t="s">
        <v>1882</v>
      </c>
      <c r="I3408" t="str">
        <f>VLOOKUP(RawData!H3408,PadCountry[],2)</f>
        <v>Russia</v>
      </c>
      <c r="J3408" t="str">
        <f>VLOOKUP(I3408,CountryGeoLoc[],3)</f>
        <v>61.52401</v>
      </c>
      <c r="K3408" t="str">
        <f>VLOOKUP(I3408,CountryGeoLoc[],4)</f>
        <v>105.318756</v>
      </c>
    </row>
    <row r="3409" spans="1:11" x14ac:dyDescent="0.3">
      <c r="A3409" t="s">
        <v>10348</v>
      </c>
      <c r="B3409" t="s">
        <v>8</v>
      </c>
      <c r="C3409" t="s">
        <v>9</v>
      </c>
      <c r="D3409" t="s">
        <v>2305</v>
      </c>
      <c r="E3409" t="s">
        <v>10349</v>
      </c>
      <c r="F3409" t="s">
        <v>10350</v>
      </c>
      <c r="G3409" s="2" t="str">
        <f t="shared" si="53"/>
        <v>1988</v>
      </c>
      <c r="H3409" t="s">
        <v>7249</v>
      </c>
      <c r="I3409" t="str">
        <f>VLOOKUP(RawData!H3409,PadCountry[],2)</f>
        <v>Kazakhstan</v>
      </c>
      <c r="J3409" t="str">
        <f>VLOOKUP(I3409,CountryGeoLoc[],3)</f>
        <v>48.019573</v>
      </c>
      <c r="K3409" t="str">
        <f>VLOOKUP(I3409,CountryGeoLoc[],4)</f>
        <v>66.923684</v>
      </c>
    </row>
    <row r="3410" spans="1:11" x14ac:dyDescent="0.3">
      <c r="A3410" t="s">
        <v>10351</v>
      </c>
      <c r="B3410" t="s">
        <v>8</v>
      </c>
      <c r="C3410" t="s">
        <v>9620</v>
      </c>
      <c r="D3410" t="s">
        <v>9621</v>
      </c>
      <c r="E3410" t="s">
        <v>10352</v>
      </c>
      <c r="F3410" t="s">
        <v>10353</v>
      </c>
      <c r="G3410" s="2" t="str">
        <f t="shared" si="53"/>
        <v>1988</v>
      </c>
      <c r="H3410" t="s">
        <v>5568</v>
      </c>
      <c r="I3410" t="str">
        <f>VLOOKUP(RawData!H3410,PadCountry[],2)</f>
        <v>Japan</v>
      </c>
      <c r="J3410" t="str">
        <f>VLOOKUP(I3410,CountryGeoLoc[],3)</f>
        <v>36.204824</v>
      </c>
      <c r="K3410" t="str">
        <f>VLOOKUP(I3410,CountryGeoLoc[],4)</f>
        <v>138.252924</v>
      </c>
    </row>
    <row r="3411" spans="1:11" x14ac:dyDescent="0.3">
      <c r="A3411" t="s">
        <v>10354</v>
      </c>
      <c r="B3411" t="s">
        <v>8</v>
      </c>
      <c r="C3411" t="s">
        <v>10355</v>
      </c>
      <c r="D3411" t="s">
        <v>10356</v>
      </c>
      <c r="E3411" t="s">
        <v>10357</v>
      </c>
      <c r="F3411" t="s">
        <v>10358</v>
      </c>
      <c r="G3411" s="2" t="str">
        <f t="shared" si="53"/>
        <v>1988</v>
      </c>
      <c r="H3411" t="s">
        <v>10359</v>
      </c>
      <c r="I3411" t="str">
        <f>VLOOKUP(RawData!H3411,PadCountry[],2)</f>
        <v>Israel</v>
      </c>
      <c r="J3411" t="str">
        <f>VLOOKUP(I3411,CountryGeoLoc[],3)</f>
        <v>31.046051</v>
      </c>
      <c r="K3411" t="str">
        <f>VLOOKUP(I3411,CountryGeoLoc[],4)</f>
        <v>34.851612</v>
      </c>
    </row>
    <row r="3412" spans="1:11" x14ac:dyDescent="0.3">
      <c r="A3412" t="s">
        <v>10360</v>
      </c>
      <c r="B3412" t="s">
        <v>8</v>
      </c>
      <c r="C3412" t="s">
        <v>9</v>
      </c>
      <c r="D3412" t="s">
        <v>8762</v>
      </c>
      <c r="E3412" t="s">
        <v>10361</v>
      </c>
      <c r="F3412" t="s">
        <v>10362</v>
      </c>
      <c r="G3412" s="2" t="str">
        <f t="shared" si="53"/>
        <v>1988</v>
      </c>
      <c r="H3412" t="s">
        <v>7572</v>
      </c>
      <c r="I3412" t="str">
        <f>VLOOKUP(RawData!H3412,PadCountry[],2)</f>
        <v>Russia</v>
      </c>
      <c r="J3412" t="str">
        <f>VLOOKUP(I3412,CountryGeoLoc[],3)</f>
        <v>61.52401</v>
      </c>
      <c r="K3412" t="str">
        <f>VLOOKUP(I3412,CountryGeoLoc[],4)</f>
        <v>105.318756</v>
      </c>
    </row>
    <row r="3413" spans="1:11" x14ac:dyDescent="0.3">
      <c r="A3413" t="s">
        <v>10363</v>
      </c>
      <c r="B3413" t="s">
        <v>8</v>
      </c>
      <c r="C3413" t="s">
        <v>117</v>
      </c>
      <c r="D3413" t="s">
        <v>8272</v>
      </c>
      <c r="E3413" t="s">
        <v>10364</v>
      </c>
      <c r="F3413" t="s">
        <v>10365</v>
      </c>
      <c r="G3413" s="2" t="str">
        <f t="shared" si="53"/>
        <v>1988</v>
      </c>
      <c r="H3413" t="s">
        <v>303</v>
      </c>
      <c r="I3413" t="str">
        <f>VLOOKUP(RawData!H3413,PadCountry[],2)</f>
        <v>United States</v>
      </c>
      <c r="J3413" t="str">
        <f>VLOOKUP(I3413,CountryGeoLoc[],3)</f>
        <v>37.09024</v>
      </c>
      <c r="K3413" t="str">
        <f>VLOOKUP(I3413,CountryGeoLoc[],4)</f>
        <v>-95.712891</v>
      </c>
    </row>
    <row r="3414" spans="1:11" x14ac:dyDescent="0.3">
      <c r="A3414" t="s">
        <v>10366</v>
      </c>
      <c r="B3414" t="s">
        <v>8</v>
      </c>
      <c r="C3414" t="s">
        <v>9</v>
      </c>
      <c r="D3414" t="s">
        <v>1670</v>
      </c>
      <c r="E3414" t="s">
        <v>10367</v>
      </c>
      <c r="F3414" t="s">
        <v>10368</v>
      </c>
      <c r="G3414" s="2" t="str">
        <f t="shared" si="53"/>
        <v>1988</v>
      </c>
      <c r="H3414" t="s">
        <v>1882</v>
      </c>
      <c r="I3414" t="str">
        <f>VLOOKUP(RawData!H3414,PadCountry[],2)</f>
        <v>Russia</v>
      </c>
      <c r="J3414" t="str">
        <f>VLOOKUP(I3414,CountryGeoLoc[],3)</f>
        <v>61.52401</v>
      </c>
      <c r="K3414" t="str">
        <f>VLOOKUP(I3414,CountryGeoLoc[],4)</f>
        <v>105.318756</v>
      </c>
    </row>
    <row r="3415" spans="1:11" x14ac:dyDescent="0.3">
      <c r="A3415" t="s">
        <v>10369</v>
      </c>
      <c r="B3415" t="s">
        <v>8</v>
      </c>
      <c r="C3415" t="s">
        <v>8707</v>
      </c>
      <c r="D3415" t="s">
        <v>7629</v>
      </c>
      <c r="E3415" t="s">
        <v>10370</v>
      </c>
      <c r="F3415" t="s">
        <v>10371</v>
      </c>
      <c r="G3415" s="2" t="str">
        <f t="shared" si="53"/>
        <v>1988</v>
      </c>
      <c r="H3415" t="s">
        <v>3233</v>
      </c>
      <c r="I3415" t="str">
        <f>VLOOKUP(RawData!H3415,PadCountry[],2)</f>
        <v>United States</v>
      </c>
      <c r="J3415" t="str">
        <f>VLOOKUP(I3415,CountryGeoLoc[],3)</f>
        <v>37.09024</v>
      </c>
      <c r="K3415" t="str">
        <f>VLOOKUP(I3415,CountryGeoLoc[],4)</f>
        <v>-95.712891</v>
      </c>
    </row>
    <row r="3416" spans="1:11" x14ac:dyDescent="0.3">
      <c r="A3416" t="s">
        <v>10372</v>
      </c>
      <c r="B3416" t="s">
        <v>8</v>
      </c>
      <c r="C3416" t="s">
        <v>9</v>
      </c>
      <c r="D3416" t="s">
        <v>1670</v>
      </c>
      <c r="E3416" t="s">
        <v>10373</v>
      </c>
      <c r="F3416" t="s">
        <v>10374</v>
      </c>
      <c r="G3416" s="2" t="str">
        <f t="shared" si="53"/>
        <v>1988</v>
      </c>
      <c r="H3416" t="s">
        <v>1882</v>
      </c>
      <c r="I3416" t="str">
        <f>VLOOKUP(RawData!H3416,PadCountry[],2)</f>
        <v>Russia</v>
      </c>
      <c r="J3416" t="str">
        <f>VLOOKUP(I3416,CountryGeoLoc[],3)</f>
        <v>61.52401</v>
      </c>
      <c r="K3416" t="str">
        <f>VLOOKUP(I3416,CountryGeoLoc[],4)</f>
        <v>105.318756</v>
      </c>
    </row>
    <row r="3417" spans="1:11" x14ac:dyDescent="0.3">
      <c r="A3417" t="s">
        <v>10375</v>
      </c>
      <c r="B3417" t="s">
        <v>8</v>
      </c>
      <c r="C3417" t="s">
        <v>9</v>
      </c>
      <c r="D3417" t="s">
        <v>6270</v>
      </c>
      <c r="E3417" t="s">
        <v>10376</v>
      </c>
      <c r="F3417" t="s">
        <v>10377</v>
      </c>
      <c r="G3417" s="2" t="str">
        <f t="shared" si="53"/>
        <v>1988</v>
      </c>
      <c r="H3417" t="s">
        <v>7213</v>
      </c>
      <c r="I3417" t="str">
        <f>VLOOKUP(RawData!H3417,PadCountry[],2)</f>
        <v>Russia</v>
      </c>
      <c r="J3417" t="str">
        <f>VLOOKUP(I3417,CountryGeoLoc[],3)</f>
        <v>61.52401</v>
      </c>
      <c r="K3417" t="str">
        <f>VLOOKUP(I3417,CountryGeoLoc[],4)</f>
        <v>105.318756</v>
      </c>
    </row>
    <row r="3418" spans="1:11" x14ac:dyDescent="0.3">
      <c r="A3418" t="s">
        <v>10378</v>
      </c>
      <c r="B3418" t="s">
        <v>8</v>
      </c>
      <c r="C3418" t="s">
        <v>9</v>
      </c>
      <c r="D3418" t="s">
        <v>4695</v>
      </c>
      <c r="E3418" t="s">
        <v>10379</v>
      </c>
      <c r="F3418" t="s">
        <v>10380</v>
      </c>
      <c r="G3418" s="2" t="str">
        <f t="shared" si="53"/>
        <v>1988</v>
      </c>
      <c r="H3418" t="s">
        <v>7572</v>
      </c>
      <c r="I3418" t="str">
        <f>VLOOKUP(RawData!H3418,PadCountry[],2)</f>
        <v>Russia</v>
      </c>
      <c r="J3418" t="str">
        <f>VLOOKUP(I3418,CountryGeoLoc[],3)</f>
        <v>61.52401</v>
      </c>
      <c r="K3418" t="str">
        <f>VLOOKUP(I3418,CountryGeoLoc[],4)</f>
        <v>105.318756</v>
      </c>
    </row>
    <row r="3419" spans="1:11" x14ac:dyDescent="0.3">
      <c r="A3419" t="s">
        <v>10381</v>
      </c>
      <c r="B3419" t="s">
        <v>8</v>
      </c>
      <c r="C3419" t="s">
        <v>9</v>
      </c>
      <c r="D3419" t="s">
        <v>2305</v>
      </c>
      <c r="E3419" t="s">
        <v>10382</v>
      </c>
      <c r="F3419" t="s">
        <v>10383</v>
      </c>
      <c r="G3419" s="2" t="str">
        <f t="shared" si="53"/>
        <v>1988</v>
      </c>
      <c r="H3419" t="s">
        <v>7249</v>
      </c>
      <c r="I3419" t="str">
        <f>VLOOKUP(RawData!H3419,PadCountry[],2)</f>
        <v>Kazakhstan</v>
      </c>
      <c r="J3419" t="str">
        <f>VLOOKUP(I3419,CountryGeoLoc[],3)</f>
        <v>48.019573</v>
      </c>
      <c r="K3419" t="str">
        <f>VLOOKUP(I3419,CountryGeoLoc[],4)</f>
        <v>66.923684</v>
      </c>
    </row>
    <row r="3420" spans="1:11" x14ac:dyDescent="0.3">
      <c r="A3420" t="s">
        <v>10384</v>
      </c>
      <c r="B3420" t="s">
        <v>8</v>
      </c>
      <c r="C3420" t="s">
        <v>9</v>
      </c>
      <c r="D3420" t="s">
        <v>1670</v>
      </c>
      <c r="E3420" t="s">
        <v>10385</v>
      </c>
      <c r="F3420" t="s">
        <v>10386</v>
      </c>
      <c r="G3420" s="2" t="str">
        <f t="shared" si="53"/>
        <v>1988</v>
      </c>
      <c r="H3420" t="s">
        <v>1882</v>
      </c>
      <c r="I3420" t="str">
        <f>VLOOKUP(RawData!H3420,PadCountry[],2)</f>
        <v>Russia</v>
      </c>
      <c r="J3420" t="str">
        <f>VLOOKUP(I3420,CountryGeoLoc[],3)</f>
        <v>61.52401</v>
      </c>
      <c r="K3420" t="str">
        <f>VLOOKUP(I3420,CountryGeoLoc[],4)</f>
        <v>105.318756</v>
      </c>
    </row>
    <row r="3421" spans="1:11" x14ac:dyDescent="0.3">
      <c r="A3421" t="s">
        <v>10387</v>
      </c>
      <c r="B3421" t="s">
        <v>8</v>
      </c>
      <c r="C3421" t="s">
        <v>9</v>
      </c>
      <c r="D3421" t="s">
        <v>4695</v>
      </c>
      <c r="E3421" t="s">
        <v>10388</v>
      </c>
      <c r="F3421" t="s">
        <v>10389</v>
      </c>
      <c r="G3421" s="2" t="str">
        <f t="shared" si="53"/>
        <v>1988</v>
      </c>
      <c r="H3421" t="s">
        <v>7572</v>
      </c>
      <c r="I3421" t="str">
        <f>VLOOKUP(RawData!H3421,PadCountry[],2)</f>
        <v>Russia</v>
      </c>
      <c r="J3421" t="str">
        <f>VLOOKUP(I3421,CountryGeoLoc[],3)</f>
        <v>61.52401</v>
      </c>
      <c r="K3421" t="str">
        <f>VLOOKUP(I3421,CountryGeoLoc[],4)</f>
        <v>105.318756</v>
      </c>
    </row>
    <row r="3422" spans="1:11" x14ac:dyDescent="0.3">
      <c r="A3422" t="s">
        <v>10390</v>
      </c>
      <c r="B3422" t="s">
        <v>8</v>
      </c>
      <c r="C3422" t="s">
        <v>7321</v>
      </c>
      <c r="D3422" t="s">
        <v>9561</v>
      </c>
      <c r="E3422" t="s">
        <v>10391</v>
      </c>
      <c r="F3422" t="s">
        <v>10392</v>
      </c>
      <c r="G3422" s="2" t="str">
        <f t="shared" si="53"/>
        <v>1988</v>
      </c>
      <c r="H3422" t="s">
        <v>4173</v>
      </c>
      <c r="I3422" t="str">
        <f>VLOOKUP(RawData!H3422,PadCountry[],2)</f>
        <v>French Guiana</v>
      </c>
      <c r="J3422" t="str">
        <f>VLOOKUP(I3422,CountryGeoLoc[],3)</f>
        <v>3.933889</v>
      </c>
      <c r="K3422" t="str">
        <f>VLOOKUP(I3422,CountryGeoLoc[],4)</f>
        <v>-53.125782</v>
      </c>
    </row>
    <row r="3423" spans="1:11" x14ac:dyDescent="0.3">
      <c r="A3423" t="s">
        <v>10393</v>
      </c>
      <c r="B3423" t="s">
        <v>8</v>
      </c>
      <c r="C3423" t="s">
        <v>117</v>
      </c>
      <c r="D3423" t="s">
        <v>8468</v>
      </c>
      <c r="E3423" t="s">
        <v>10394</v>
      </c>
      <c r="F3423" t="s">
        <v>10395</v>
      </c>
      <c r="G3423" s="2" t="str">
        <f t="shared" si="53"/>
        <v>1988</v>
      </c>
      <c r="H3423" t="s">
        <v>1213</v>
      </c>
      <c r="I3423" t="str">
        <f>VLOOKUP(RawData!H3423,PadCountry[],2)</f>
        <v>United States</v>
      </c>
      <c r="J3423" t="str">
        <f>VLOOKUP(I3423,CountryGeoLoc[],3)</f>
        <v>37.09024</v>
      </c>
      <c r="K3423" t="str">
        <f>VLOOKUP(I3423,CountryGeoLoc[],4)</f>
        <v>-95.712891</v>
      </c>
    </row>
    <row r="3424" spans="1:11" x14ac:dyDescent="0.3">
      <c r="A3424" t="s">
        <v>10396</v>
      </c>
      <c r="B3424" t="s">
        <v>18</v>
      </c>
      <c r="C3424" t="s">
        <v>9</v>
      </c>
      <c r="D3424" t="s">
        <v>4695</v>
      </c>
      <c r="E3424" t="s">
        <v>10397</v>
      </c>
      <c r="F3424" t="s">
        <v>10398</v>
      </c>
      <c r="G3424" s="2" t="str">
        <f t="shared" si="53"/>
        <v>1988</v>
      </c>
      <c r="H3424" t="s">
        <v>13</v>
      </c>
      <c r="I3424" t="str">
        <f>VLOOKUP(RawData!H3424,PadCountry[],2)</f>
        <v>Kazakhstan</v>
      </c>
      <c r="J3424" t="str">
        <f>VLOOKUP(I3424,CountryGeoLoc[],3)</f>
        <v>48.019573</v>
      </c>
      <c r="K3424" t="str">
        <f>VLOOKUP(I3424,CountryGeoLoc[],4)</f>
        <v>66.923684</v>
      </c>
    </row>
    <row r="3425" spans="1:11" x14ac:dyDescent="0.3">
      <c r="A3425" t="s">
        <v>10399</v>
      </c>
      <c r="B3425" t="s">
        <v>8</v>
      </c>
      <c r="C3425" t="s">
        <v>9</v>
      </c>
      <c r="D3425" t="s">
        <v>10400</v>
      </c>
      <c r="E3425" t="s">
        <v>10401</v>
      </c>
      <c r="F3425" t="s">
        <v>10402</v>
      </c>
      <c r="G3425" s="2" t="str">
        <f t="shared" si="53"/>
        <v>1988</v>
      </c>
      <c r="H3425" t="s">
        <v>4039</v>
      </c>
      <c r="I3425" t="str">
        <f>VLOOKUP(RawData!H3425,PadCountry[],2)</f>
        <v>Kazakhstan</v>
      </c>
      <c r="J3425" t="str">
        <f>VLOOKUP(I3425,CountryGeoLoc[],3)</f>
        <v>48.019573</v>
      </c>
      <c r="K3425" t="str">
        <f>VLOOKUP(I3425,CountryGeoLoc[],4)</f>
        <v>66.923684</v>
      </c>
    </row>
    <row r="3426" spans="1:11" x14ac:dyDescent="0.3">
      <c r="A3426" t="s">
        <v>10403</v>
      </c>
      <c r="B3426" t="s">
        <v>8</v>
      </c>
      <c r="C3426" t="s">
        <v>9</v>
      </c>
      <c r="D3426" t="s">
        <v>3313</v>
      </c>
      <c r="E3426" t="s">
        <v>10404</v>
      </c>
      <c r="F3426" t="s">
        <v>10405</v>
      </c>
      <c r="G3426" s="2" t="str">
        <f t="shared" si="53"/>
        <v>1988</v>
      </c>
      <c r="H3426" t="s">
        <v>4676</v>
      </c>
      <c r="I3426" t="str">
        <f>VLOOKUP(RawData!H3426,PadCountry[],2)</f>
        <v>Kazakhstan</v>
      </c>
      <c r="J3426" t="str">
        <f>VLOOKUP(I3426,CountryGeoLoc[],3)</f>
        <v>48.019573</v>
      </c>
      <c r="K3426" t="str">
        <f>VLOOKUP(I3426,CountryGeoLoc[],4)</f>
        <v>66.923684</v>
      </c>
    </row>
    <row r="3427" spans="1:11" x14ac:dyDescent="0.3">
      <c r="A3427" t="s">
        <v>10406</v>
      </c>
      <c r="B3427" t="s">
        <v>8</v>
      </c>
      <c r="C3427" t="s">
        <v>9</v>
      </c>
      <c r="D3427" t="s">
        <v>9143</v>
      </c>
      <c r="E3427" t="s">
        <v>10407</v>
      </c>
      <c r="F3427" t="s">
        <v>10408</v>
      </c>
      <c r="G3427" s="2" t="str">
        <f t="shared" si="53"/>
        <v>1988</v>
      </c>
      <c r="H3427" t="s">
        <v>9146</v>
      </c>
      <c r="I3427" t="str">
        <f>VLOOKUP(RawData!H3427,PadCountry[],2)</f>
        <v>Kazakhstan</v>
      </c>
      <c r="J3427" t="str">
        <f>VLOOKUP(I3427,CountryGeoLoc[],3)</f>
        <v>48.019573</v>
      </c>
      <c r="K3427" t="str">
        <f>VLOOKUP(I3427,CountryGeoLoc[],4)</f>
        <v>66.923684</v>
      </c>
    </row>
    <row r="3428" spans="1:11" x14ac:dyDescent="0.3">
      <c r="A3428" t="s">
        <v>10409</v>
      </c>
      <c r="B3428" t="s">
        <v>8</v>
      </c>
      <c r="C3428" t="s">
        <v>9</v>
      </c>
      <c r="D3428" t="s">
        <v>4695</v>
      </c>
      <c r="E3428" t="s">
        <v>10410</v>
      </c>
      <c r="F3428" t="s">
        <v>10411</v>
      </c>
      <c r="G3428" s="2" t="str">
        <f t="shared" si="53"/>
        <v>1988</v>
      </c>
      <c r="H3428" t="s">
        <v>1882</v>
      </c>
      <c r="I3428" t="str">
        <f>VLOOKUP(RawData!H3428,PadCountry[],2)</f>
        <v>Russia</v>
      </c>
      <c r="J3428" t="str">
        <f>VLOOKUP(I3428,CountryGeoLoc[],3)</f>
        <v>61.52401</v>
      </c>
      <c r="K3428" t="str">
        <f>VLOOKUP(I3428,CountryGeoLoc[],4)</f>
        <v>105.318756</v>
      </c>
    </row>
    <row r="3429" spans="1:11" x14ac:dyDescent="0.3">
      <c r="A3429" t="s">
        <v>10412</v>
      </c>
      <c r="B3429" t="s">
        <v>8</v>
      </c>
      <c r="C3429" t="s">
        <v>9</v>
      </c>
      <c r="D3429" t="s">
        <v>8276</v>
      </c>
      <c r="E3429" t="s">
        <v>10413</v>
      </c>
      <c r="F3429" t="s">
        <v>10414</v>
      </c>
      <c r="G3429" s="2" t="str">
        <f t="shared" si="53"/>
        <v>1988</v>
      </c>
      <c r="H3429" t="s">
        <v>13</v>
      </c>
      <c r="I3429" t="str">
        <f>VLOOKUP(RawData!H3429,PadCountry[],2)</f>
        <v>Kazakhstan</v>
      </c>
      <c r="J3429" t="str">
        <f>VLOOKUP(I3429,CountryGeoLoc[],3)</f>
        <v>48.019573</v>
      </c>
      <c r="K3429" t="str">
        <f>VLOOKUP(I3429,CountryGeoLoc[],4)</f>
        <v>66.923684</v>
      </c>
    </row>
    <row r="3430" spans="1:11" x14ac:dyDescent="0.3">
      <c r="A3430" t="s">
        <v>10415</v>
      </c>
      <c r="B3430" t="s">
        <v>8</v>
      </c>
      <c r="C3430" t="s">
        <v>9</v>
      </c>
      <c r="D3430" t="s">
        <v>4695</v>
      </c>
      <c r="E3430" t="s">
        <v>10416</v>
      </c>
      <c r="F3430" t="s">
        <v>10417</v>
      </c>
      <c r="G3430" s="2" t="str">
        <f t="shared" si="53"/>
        <v>1988</v>
      </c>
      <c r="H3430" t="s">
        <v>13</v>
      </c>
      <c r="I3430" t="str">
        <f>VLOOKUP(RawData!H3430,PadCountry[],2)</f>
        <v>Kazakhstan</v>
      </c>
      <c r="J3430" t="str">
        <f>VLOOKUP(I3430,CountryGeoLoc[],3)</f>
        <v>48.019573</v>
      </c>
      <c r="K3430" t="str">
        <f>VLOOKUP(I3430,CountryGeoLoc[],4)</f>
        <v>66.923684</v>
      </c>
    </row>
    <row r="3431" spans="1:11" x14ac:dyDescent="0.3">
      <c r="A3431" t="s">
        <v>10418</v>
      </c>
      <c r="B3431" t="s">
        <v>8</v>
      </c>
      <c r="C3431" t="s">
        <v>8707</v>
      </c>
      <c r="D3431" t="s">
        <v>7629</v>
      </c>
      <c r="E3431" t="s">
        <v>10419</v>
      </c>
      <c r="F3431" t="s">
        <v>10420</v>
      </c>
      <c r="G3431" s="2" t="str">
        <f t="shared" si="53"/>
        <v>1988</v>
      </c>
      <c r="H3431" t="s">
        <v>3233</v>
      </c>
      <c r="I3431" t="str">
        <f>VLOOKUP(RawData!H3431,PadCountry[],2)</f>
        <v>United States</v>
      </c>
      <c r="J3431" t="str">
        <f>VLOOKUP(I3431,CountryGeoLoc[],3)</f>
        <v>37.09024</v>
      </c>
      <c r="K3431" t="str">
        <f>VLOOKUP(I3431,CountryGeoLoc[],4)</f>
        <v>-95.712891</v>
      </c>
    </row>
    <row r="3432" spans="1:11" x14ac:dyDescent="0.3">
      <c r="A3432" t="s">
        <v>10421</v>
      </c>
      <c r="B3432" t="s">
        <v>8</v>
      </c>
      <c r="C3432" t="s">
        <v>9</v>
      </c>
      <c r="D3432" t="s">
        <v>8762</v>
      </c>
      <c r="E3432" t="s">
        <v>10422</v>
      </c>
      <c r="F3432" t="s">
        <v>10423</v>
      </c>
      <c r="G3432" s="2" t="str">
        <f t="shared" si="53"/>
        <v>1988</v>
      </c>
      <c r="H3432" t="s">
        <v>3892</v>
      </c>
      <c r="I3432" t="str">
        <f>VLOOKUP(RawData!H3432,PadCountry[],2)</f>
        <v>Russia</v>
      </c>
      <c r="J3432" t="str">
        <f>VLOOKUP(I3432,CountryGeoLoc[],3)</f>
        <v>61.52401</v>
      </c>
      <c r="K3432" t="str">
        <f>VLOOKUP(I3432,CountryGeoLoc[],4)</f>
        <v>105.318756</v>
      </c>
    </row>
    <row r="3433" spans="1:11" x14ac:dyDescent="0.3">
      <c r="A3433" t="s">
        <v>10424</v>
      </c>
      <c r="B3433" t="s">
        <v>8</v>
      </c>
      <c r="C3433" t="s">
        <v>9</v>
      </c>
      <c r="D3433" t="s">
        <v>2305</v>
      </c>
      <c r="E3433" t="s">
        <v>10425</v>
      </c>
      <c r="F3433" t="s">
        <v>10426</v>
      </c>
      <c r="G3433" s="2" t="str">
        <f t="shared" si="53"/>
        <v>1988</v>
      </c>
      <c r="H3433" t="s">
        <v>6322</v>
      </c>
      <c r="I3433" t="str">
        <f>VLOOKUP(RawData!H3433,PadCountry[],2)</f>
        <v>Kazakhstan</v>
      </c>
      <c r="J3433" t="str">
        <f>VLOOKUP(I3433,CountryGeoLoc[],3)</f>
        <v>48.019573</v>
      </c>
      <c r="K3433" t="str">
        <f>VLOOKUP(I3433,CountryGeoLoc[],4)</f>
        <v>66.923684</v>
      </c>
    </row>
    <row r="3434" spans="1:11" x14ac:dyDescent="0.3">
      <c r="A3434" t="s">
        <v>10427</v>
      </c>
      <c r="B3434" t="s">
        <v>8</v>
      </c>
      <c r="C3434" t="s">
        <v>7321</v>
      </c>
      <c r="D3434" t="s">
        <v>10234</v>
      </c>
      <c r="E3434" t="s">
        <v>10428</v>
      </c>
      <c r="F3434" t="s">
        <v>10429</v>
      </c>
      <c r="G3434" s="2" t="str">
        <f t="shared" si="53"/>
        <v>1988</v>
      </c>
      <c r="H3434" t="s">
        <v>9512</v>
      </c>
      <c r="I3434" t="str">
        <f>VLOOKUP(RawData!H3434,PadCountry[],2)</f>
        <v>French Guiana</v>
      </c>
      <c r="J3434" t="str">
        <f>VLOOKUP(I3434,CountryGeoLoc[],3)</f>
        <v>3.933889</v>
      </c>
      <c r="K3434" t="str">
        <f>VLOOKUP(I3434,CountryGeoLoc[],4)</f>
        <v>-53.125782</v>
      </c>
    </row>
    <row r="3435" spans="1:11" x14ac:dyDescent="0.3">
      <c r="A3435" t="s">
        <v>10430</v>
      </c>
      <c r="B3435" t="s">
        <v>8</v>
      </c>
      <c r="C3435" t="s">
        <v>9</v>
      </c>
      <c r="D3435" t="s">
        <v>4695</v>
      </c>
      <c r="E3435" t="s">
        <v>10431</v>
      </c>
      <c r="F3435" t="s">
        <v>10432</v>
      </c>
      <c r="G3435" s="2" t="str">
        <f t="shared" si="53"/>
        <v>1988</v>
      </c>
      <c r="H3435" t="s">
        <v>7572</v>
      </c>
      <c r="I3435" t="str">
        <f>VLOOKUP(RawData!H3435,PadCountry[],2)</f>
        <v>Russia</v>
      </c>
      <c r="J3435" t="str">
        <f>VLOOKUP(I3435,CountryGeoLoc[],3)</f>
        <v>61.52401</v>
      </c>
      <c r="K3435" t="str">
        <f>VLOOKUP(I3435,CountryGeoLoc[],4)</f>
        <v>105.318756</v>
      </c>
    </row>
    <row r="3436" spans="1:11" x14ac:dyDescent="0.3">
      <c r="A3436" t="s">
        <v>10433</v>
      </c>
      <c r="B3436" t="s">
        <v>8</v>
      </c>
      <c r="C3436" t="s">
        <v>10292</v>
      </c>
      <c r="D3436" t="s">
        <v>8695</v>
      </c>
      <c r="E3436" t="s">
        <v>10434</v>
      </c>
      <c r="F3436" t="s">
        <v>10435</v>
      </c>
      <c r="G3436" s="2" t="str">
        <f t="shared" si="53"/>
        <v>1988</v>
      </c>
      <c r="H3436" t="s">
        <v>8698</v>
      </c>
      <c r="I3436" t="str">
        <f>VLOOKUP(RawData!H3436,PadCountry[],2)</f>
        <v>China</v>
      </c>
      <c r="J3436" t="str">
        <f>VLOOKUP(I3436,CountryGeoLoc[],3)</f>
        <v>35.86166</v>
      </c>
      <c r="K3436" t="str">
        <f>VLOOKUP(I3436,CountryGeoLoc[],4)</f>
        <v>104.195397</v>
      </c>
    </row>
    <row r="3437" spans="1:11" x14ac:dyDescent="0.3">
      <c r="A3437" t="s">
        <v>10436</v>
      </c>
      <c r="B3437" t="s">
        <v>8</v>
      </c>
      <c r="C3437" t="s">
        <v>9</v>
      </c>
      <c r="D3437" t="s">
        <v>1670</v>
      </c>
      <c r="E3437" t="s">
        <v>10437</v>
      </c>
      <c r="F3437" t="s">
        <v>10438</v>
      </c>
      <c r="G3437" s="2" t="str">
        <f t="shared" si="53"/>
        <v>1988</v>
      </c>
      <c r="H3437" t="s">
        <v>3892</v>
      </c>
      <c r="I3437" t="str">
        <f>VLOOKUP(RawData!H3437,PadCountry[],2)</f>
        <v>Russia</v>
      </c>
      <c r="J3437" t="str">
        <f>VLOOKUP(I3437,CountryGeoLoc[],3)</f>
        <v>61.52401</v>
      </c>
      <c r="K3437" t="str">
        <f>VLOOKUP(I3437,CountryGeoLoc[],4)</f>
        <v>105.318756</v>
      </c>
    </row>
    <row r="3438" spans="1:11" x14ac:dyDescent="0.3">
      <c r="A3438" t="s">
        <v>10439</v>
      </c>
      <c r="B3438" t="s">
        <v>8</v>
      </c>
      <c r="C3438" t="s">
        <v>9</v>
      </c>
      <c r="D3438" t="s">
        <v>6270</v>
      </c>
      <c r="E3438" t="s">
        <v>10440</v>
      </c>
      <c r="F3438" t="s">
        <v>10441</v>
      </c>
      <c r="G3438" s="2" t="str">
        <f t="shared" si="53"/>
        <v>1988</v>
      </c>
      <c r="H3438" t="s">
        <v>7213</v>
      </c>
      <c r="I3438" t="str">
        <f>VLOOKUP(RawData!H3438,PadCountry[],2)</f>
        <v>Russia</v>
      </c>
      <c r="J3438" t="str">
        <f>VLOOKUP(I3438,CountryGeoLoc[],3)</f>
        <v>61.52401</v>
      </c>
      <c r="K3438" t="str">
        <f>VLOOKUP(I3438,CountryGeoLoc[],4)</f>
        <v>105.318756</v>
      </c>
    </row>
    <row r="3439" spans="1:11" x14ac:dyDescent="0.3">
      <c r="A3439" t="s">
        <v>10442</v>
      </c>
      <c r="B3439" t="s">
        <v>8</v>
      </c>
      <c r="C3439" t="s">
        <v>9</v>
      </c>
      <c r="D3439" t="s">
        <v>8276</v>
      </c>
      <c r="E3439" t="s">
        <v>357</v>
      </c>
      <c r="F3439" t="s">
        <v>10443</v>
      </c>
      <c r="G3439" s="2" t="str">
        <f t="shared" si="53"/>
        <v>1988</v>
      </c>
      <c r="H3439" t="s">
        <v>13</v>
      </c>
      <c r="I3439" t="str">
        <f>VLOOKUP(RawData!H3439,PadCountry[],2)</f>
        <v>Kazakhstan</v>
      </c>
      <c r="J3439" t="str">
        <f>VLOOKUP(I3439,CountryGeoLoc[],3)</f>
        <v>48.019573</v>
      </c>
      <c r="K3439" t="str">
        <f>VLOOKUP(I3439,CountryGeoLoc[],4)</f>
        <v>66.923684</v>
      </c>
    </row>
    <row r="3440" spans="1:11" x14ac:dyDescent="0.3">
      <c r="A3440" t="s">
        <v>10444</v>
      </c>
      <c r="B3440" t="s">
        <v>8</v>
      </c>
      <c r="C3440" t="s">
        <v>9</v>
      </c>
      <c r="D3440" t="s">
        <v>1670</v>
      </c>
      <c r="E3440" t="s">
        <v>10445</v>
      </c>
      <c r="F3440" t="s">
        <v>10446</v>
      </c>
      <c r="G3440" s="2" t="str">
        <f t="shared" si="53"/>
        <v>1988</v>
      </c>
      <c r="H3440" t="s">
        <v>3892</v>
      </c>
      <c r="I3440" t="str">
        <f>VLOOKUP(RawData!H3440,PadCountry[],2)</f>
        <v>Russia</v>
      </c>
      <c r="J3440" t="str">
        <f>VLOOKUP(I3440,CountryGeoLoc[],3)</f>
        <v>61.52401</v>
      </c>
      <c r="K3440" t="str">
        <f>VLOOKUP(I3440,CountryGeoLoc[],4)</f>
        <v>105.318756</v>
      </c>
    </row>
    <row r="3441" spans="1:11" x14ac:dyDescent="0.3">
      <c r="A3441" t="s">
        <v>10447</v>
      </c>
      <c r="B3441" t="s">
        <v>8</v>
      </c>
      <c r="C3441" t="s">
        <v>9</v>
      </c>
      <c r="D3441" t="s">
        <v>4695</v>
      </c>
      <c r="E3441" t="s">
        <v>10448</v>
      </c>
      <c r="F3441" t="s">
        <v>10449</v>
      </c>
      <c r="G3441" s="2" t="str">
        <f t="shared" si="53"/>
        <v>1988</v>
      </c>
      <c r="H3441" t="s">
        <v>13</v>
      </c>
      <c r="I3441" t="str">
        <f>VLOOKUP(RawData!H3441,PadCountry[],2)</f>
        <v>Kazakhstan</v>
      </c>
      <c r="J3441" t="str">
        <f>VLOOKUP(I3441,CountryGeoLoc[],3)</f>
        <v>48.019573</v>
      </c>
      <c r="K3441" t="str">
        <f>VLOOKUP(I3441,CountryGeoLoc[],4)</f>
        <v>66.923684</v>
      </c>
    </row>
    <row r="3442" spans="1:11" x14ac:dyDescent="0.3">
      <c r="A3442" t="s">
        <v>10450</v>
      </c>
      <c r="B3442" t="s">
        <v>8</v>
      </c>
      <c r="C3442" t="s">
        <v>9</v>
      </c>
      <c r="D3442" t="s">
        <v>2305</v>
      </c>
      <c r="E3442" t="s">
        <v>10451</v>
      </c>
      <c r="F3442" t="s">
        <v>10452</v>
      </c>
      <c r="G3442" s="2" t="str">
        <f t="shared" si="53"/>
        <v>1989</v>
      </c>
      <c r="H3442" t="s">
        <v>7249</v>
      </c>
      <c r="I3442" t="str">
        <f>VLOOKUP(RawData!H3442,PadCountry[],2)</f>
        <v>Kazakhstan</v>
      </c>
      <c r="J3442" t="str">
        <f>VLOOKUP(I3442,CountryGeoLoc[],3)</f>
        <v>48.019573</v>
      </c>
      <c r="K3442" t="str">
        <f>VLOOKUP(I3442,CountryGeoLoc[],4)</f>
        <v>66.923684</v>
      </c>
    </row>
    <row r="3443" spans="1:11" x14ac:dyDescent="0.3">
      <c r="A3443" t="s">
        <v>10453</v>
      </c>
      <c r="B3443" t="s">
        <v>8</v>
      </c>
      <c r="C3443" t="s">
        <v>9</v>
      </c>
      <c r="D3443" t="s">
        <v>4695</v>
      </c>
      <c r="E3443" t="s">
        <v>10454</v>
      </c>
      <c r="F3443" t="s">
        <v>10455</v>
      </c>
      <c r="G3443" s="2" t="str">
        <f t="shared" si="53"/>
        <v>1989</v>
      </c>
      <c r="H3443" t="s">
        <v>7572</v>
      </c>
      <c r="I3443" t="str">
        <f>VLOOKUP(RawData!H3443,PadCountry[],2)</f>
        <v>Russia</v>
      </c>
      <c r="J3443" t="str">
        <f>VLOOKUP(I3443,CountryGeoLoc[],3)</f>
        <v>61.52401</v>
      </c>
      <c r="K3443" t="str">
        <f>VLOOKUP(I3443,CountryGeoLoc[],4)</f>
        <v>105.318756</v>
      </c>
    </row>
    <row r="3444" spans="1:11" x14ac:dyDescent="0.3">
      <c r="A3444" t="s">
        <v>10456</v>
      </c>
      <c r="B3444" t="s">
        <v>8</v>
      </c>
      <c r="C3444" t="s">
        <v>9</v>
      </c>
      <c r="D3444" t="s">
        <v>4695</v>
      </c>
      <c r="E3444" t="s">
        <v>10457</v>
      </c>
      <c r="F3444" t="s">
        <v>10458</v>
      </c>
      <c r="G3444" s="2" t="str">
        <f t="shared" si="53"/>
        <v>1989</v>
      </c>
      <c r="H3444" t="s">
        <v>13</v>
      </c>
      <c r="I3444" t="str">
        <f>VLOOKUP(RawData!H3444,PadCountry[],2)</f>
        <v>Kazakhstan</v>
      </c>
      <c r="J3444" t="str">
        <f>VLOOKUP(I3444,CountryGeoLoc[],3)</f>
        <v>48.019573</v>
      </c>
      <c r="K3444" t="str">
        <f>VLOOKUP(I3444,CountryGeoLoc[],4)</f>
        <v>66.923684</v>
      </c>
    </row>
    <row r="3445" spans="1:11" x14ac:dyDescent="0.3">
      <c r="A3445" t="s">
        <v>10459</v>
      </c>
      <c r="B3445" t="s">
        <v>8</v>
      </c>
      <c r="C3445" t="s">
        <v>9</v>
      </c>
      <c r="D3445" t="s">
        <v>2305</v>
      </c>
      <c r="E3445" t="s">
        <v>10460</v>
      </c>
      <c r="F3445" t="s">
        <v>10461</v>
      </c>
      <c r="G3445" s="2" t="str">
        <f t="shared" si="53"/>
        <v>1989</v>
      </c>
      <c r="H3445" t="s">
        <v>6322</v>
      </c>
      <c r="I3445" t="str">
        <f>VLOOKUP(RawData!H3445,PadCountry[],2)</f>
        <v>Kazakhstan</v>
      </c>
      <c r="J3445" t="str">
        <f>VLOOKUP(I3445,CountryGeoLoc[],3)</f>
        <v>48.019573</v>
      </c>
      <c r="K3445" t="str">
        <f>VLOOKUP(I3445,CountryGeoLoc[],4)</f>
        <v>66.923684</v>
      </c>
    </row>
    <row r="3446" spans="1:11" x14ac:dyDescent="0.3">
      <c r="A3446" t="s">
        <v>10462</v>
      </c>
      <c r="B3446" t="s">
        <v>8</v>
      </c>
      <c r="C3446" t="s">
        <v>9</v>
      </c>
      <c r="D3446" t="s">
        <v>2391</v>
      </c>
      <c r="E3446" t="s">
        <v>10463</v>
      </c>
      <c r="F3446" t="s">
        <v>10464</v>
      </c>
      <c r="G3446" s="2" t="str">
        <f t="shared" si="53"/>
        <v>1989</v>
      </c>
      <c r="H3446" t="s">
        <v>2394</v>
      </c>
      <c r="I3446" t="str">
        <f>VLOOKUP(RawData!H3446,PadCountry[],2)</f>
        <v>Russia</v>
      </c>
      <c r="J3446" t="str">
        <f>VLOOKUP(I3446,CountryGeoLoc[],3)</f>
        <v>61.52401</v>
      </c>
      <c r="K3446" t="str">
        <f>VLOOKUP(I3446,CountryGeoLoc[],4)</f>
        <v>105.318756</v>
      </c>
    </row>
    <row r="3447" spans="1:11" x14ac:dyDescent="0.3">
      <c r="A3447" t="s">
        <v>10465</v>
      </c>
      <c r="B3447" t="s">
        <v>8</v>
      </c>
      <c r="C3447" t="s">
        <v>7321</v>
      </c>
      <c r="D3447" t="s">
        <v>9561</v>
      </c>
      <c r="E3447" t="s">
        <v>10466</v>
      </c>
      <c r="F3447" t="s">
        <v>10467</v>
      </c>
      <c r="G3447" s="2" t="str">
        <f t="shared" si="53"/>
        <v>1989</v>
      </c>
      <c r="H3447" t="s">
        <v>4173</v>
      </c>
      <c r="I3447" t="str">
        <f>VLOOKUP(RawData!H3447,PadCountry[],2)</f>
        <v>French Guiana</v>
      </c>
      <c r="J3447" t="str">
        <f>VLOOKUP(I3447,CountryGeoLoc[],3)</f>
        <v>3.933889</v>
      </c>
      <c r="K3447" t="str">
        <f>VLOOKUP(I3447,CountryGeoLoc[],4)</f>
        <v>-53.125782</v>
      </c>
    </row>
    <row r="3448" spans="1:11" x14ac:dyDescent="0.3">
      <c r="A3448" t="s">
        <v>10468</v>
      </c>
      <c r="B3448" t="s">
        <v>8</v>
      </c>
      <c r="C3448" t="s">
        <v>9</v>
      </c>
      <c r="D3448" t="s">
        <v>4695</v>
      </c>
      <c r="E3448" t="s">
        <v>10469</v>
      </c>
      <c r="F3448" t="s">
        <v>10470</v>
      </c>
      <c r="G3448" s="2" t="str">
        <f t="shared" si="53"/>
        <v>1989</v>
      </c>
      <c r="H3448" t="s">
        <v>13</v>
      </c>
      <c r="I3448" t="str">
        <f>VLOOKUP(RawData!H3448,PadCountry[],2)</f>
        <v>Kazakhstan</v>
      </c>
      <c r="J3448" t="str">
        <f>VLOOKUP(I3448,CountryGeoLoc[],3)</f>
        <v>48.019573</v>
      </c>
      <c r="K3448" t="str">
        <f>VLOOKUP(I3448,CountryGeoLoc[],4)</f>
        <v>66.923684</v>
      </c>
    </row>
    <row r="3449" spans="1:11" x14ac:dyDescent="0.3">
      <c r="A3449" t="s">
        <v>10471</v>
      </c>
      <c r="B3449" t="s">
        <v>8</v>
      </c>
      <c r="C3449" t="s">
        <v>9</v>
      </c>
      <c r="D3449" t="s">
        <v>8276</v>
      </c>
      <c r="E3449" t="s">
        <v>357</v>
      </c>
      <c r="F3449" t="s">
        <v>10472</v>
      </c>
      <c r="G3449" s="2" t="str">
        <f t="shared" si="53"/>
        <v>1989</v>
      </c>
      <c r="H3449" t="s">
        <v>13</v>
      </c>
      <c r="I3449" t="str">
        <f>VLOOKUP(RawData!H3449,PadCountry[],2)</f>
        <v>Kazakhstan</v>
      </c>
      <c r="J3449" t="str">
        <f>VLOOKUP(I3449,CountryGeoLoc[],3)</f>
        <v>48.019573</v>
      </c>
      <c r="K3449" t="str">
        <f>VLOOKUP(I3449,CountryGeoLoc[],4)</f>
        <v>66.923684</v>
      </c>
    </row>
    <row r="3450" spans="1:11" x14ac:dyDescent="0.3">
      <c r="A3450" t="s">
        <v>10473</v>
      </c>
      <c r="B3450" t="s">
        <v>8</v>
      </c>
      <c r="C3450" t="s">
        <v>9</v>
      </c>
      <c r="D3450" t="s">
        <v>6270</v>
      </c>
      <c r="E3450" t="s">
        <v>10474</v>
      </c>
      <c r="F3450" t="s">
        <v>10475</v>
      </c>
      <c r="G3450" s="2" t="str">
        <f t="shared" si="53"/>
        <v>1989</v>
      </c>
      <c r="H3450" t="s">
        <v>7213</v>
      </c>
      <c r="I3450" t="str">
        <f>VLOOKUP(RawData!H3450,PadCountry[],2)</f>
        <v>Russia</v>
      </c>
      <c r="J3450" t="str">
        <f>VLOOKUP(I3450,CountryGeoLoc[],3)</f>
        <v>61.52401</v>
      </c>
      <c r="K3450" t="str">
        <f>VLOOKUP(I3450,CountryGeoLoc[],4)</f>
        <v>105.318756</v>
      </c>
    </row>
    <row r="3451" spans="1:11" x14ac:dyDescent="0.3">
      <c r="A3451" t="s">
        <v>10476</v>
      </c>
      <c r="B3451" t="s">
        <v>8</v>
      </c>
      <c r="C3451" t="s">
        <v>9</v>
      </c>
      <c r="D3451" t="s">
        <v>4695</v>
      </c>
      <c r="E3451" t="s">
        <v>10477</v>
      </c>
      <c r="F3451" t="s">
        <v>10478</v>
      </c>
      <c r="G3451" s="2" t="str">
        <f t="shared" si="53"/>
        <v>1989</v>
      </c>
      <c r="H3451" t="s">
        <v>1882</v>
      </c>
      <c r="I3451" t="str">
        <f>VLOOKUP(RawData!H3451,PadCountry[],2)</f>
        <v>Russia</v>
      </c>
      <c r="J3451" t="str">
        <f>VLOOKUP(I3451,CountryGeoLoc[],3)</f>
        <v>61.52401</v>
      </c>
      <c r="K3451" t="str">
        <f>VLOOKUP(I3451,CountryGeoLoc[],4)</f>
        <v>105.318756</v>
      </c>
    </row>
    <row r="3452" spans="1:11" x14ac:dyDescent="0.3">
      <c r="A3452" t="s">
        <v>10479</v>
      </c>
      <c r="B3452" t="s">
        <v>8</v>
      </c>
      <c r="C3452" t="s">
        <v>9</v>
      </c>
      <c r="D3452" t="s">
        <v>1670</v>
      </c>
      <c r="E3452" t="s">
        <v>10480</v>
      </c>
      <c r="F3452" t="s">
        <v>10481</v>
      </c>
      <c r="G3452" s="2" t="str">
        <f t="shared" si="53"/>
        <v>1989</v>
      </c>
      <c r="H3452" t="s">
        <v>3892</v>
      </c>
      <c r="I3452" t="str">
        <f>VLOOKUP(RawData!H3452,PadCountry[],2)</f>
        <v>Russia</v>
      </c>
      <c r="J3452" t="str">
        <f>VLOOKUP(I3452,CountryGeoLoc[],3)</f>
        <v>61.52401</v>
      </c>
      <c r="K3452" t="str">
        <f>VLOOKUP(I3452,CountryGeoLoc[],4)</f>
        <v>105.318756</v>
      </c>
    </row>
    <row r="3453" spans="1:11" x14ac:dyDescent="0.3">
      <c r="A3453" t="s">
        <v>10482</v>
      </c>
      <c r="B3453" t="s">
        <v>8</v>
      </c>
      <c r="C3453" t="s">
        <v>9</v>
      </c>
      <c r="D3453" t="s">
        <v>2391</v>
      </c>
      <c r="E3453" t="s">
        <v>10483</v>
      </c>
      <c r="F3453" t="s">
        <v>10484</v>
      </c>
      <c r="G3453" s="2" t="str">
        <f t="shared" si="53"/>
        <v>1989</v>
      </c>
      <c r="H3453" t="s">
        <v>2394</v>
      </c>
      <c r="I3453" t="str">
        <f>VLOOKUP(RawData!H3453,PadCountry[],2)</f>
        <v>Russia</v>
      </c>
      <c r="J3453" t="str">
        <f>VLOOKUP(I3453,CountryGeoLoc[],3)</f>
        <v>61.52401</v>
      </c>
      <c r="K3453" t="str">
        <f>VLOOKUP(I3453,CountryGeoLoc[],4)</f>
        <v>105.318756</v>
      </c>
    </row>
    <row r="3454" spans="1:11" x14ac:dyDescent="0.3">
      <c r="A3454" t="s">
        <v>10485</v>
      </c>
      <c r="B3454" t="s">
        <v>8</v>
      </c>
      <c r="C3454" t="s">
        <v>117</v>
      </c>
      <c r="D3454" t="s">
        <v>10486</v>
      </c>
      <c r="E3454" t="s">
        <v>10487</v>
      </c>
      <c r="F3454" t="s">
        <v>10488</v>
      </c>
      <c r="G3454" s="2" t="str">
        <f t="shared" si="53"/>
        <v>1989</v>
      </c>
      <c r="H3454" t="s">
        <v>63</v>
      </c>
      <c r="I3454" t="str">
        <f>VLOOKUP(RawData!H3454,PadCountry[],2)</f>
        <v>United States</v>
      </c>
      <c r="J3454" t="str">
        <f>VLOOKUP(I3454,CountryGeoLoc[],3)</f>
        <v>37.09024</v>
      </c>
      <c r="K3454" t="str">
        <f>VLOOKUP(I3454,CountryGeoLoc[],4)</f>
        <v>-95.712891</v>
      </c>
    </row>
    <row r="3455" spans="1:11" x14ac:dyDescent="0.3">
      <c r="A3455" t="s">
        <v>10489</v>
      </c>
      <c r="B3455" t="s">
        <v>8</v>
      </c>
      <c r="C3455" t="s">
        <v>9</v>
      </c>
      <c r="D3455" t="s">
        <v>1670</v>
      </c>
      <c r="E3455" t="s">
        <v>10490</v>
      </c>
      <c r="F3455" t="s">
        <v>10491</v>
      </c>
      <c r="G3455" s="2" t="str">
        <f t="shared" si="53"/>
        <v>1989</v>
      </c>
      <c r="H3455" t="s">
        <v>13</v>
      </c>
      <c r="I3455" t="str">
        <f>VLOOKUP(RawData!H3455,PadCountry[],2)</f>
        <v>Kazakhstan</v>
      </c>
      <c r="J3455" t="str">
        <f>VLOOKUP(I3455,CountryGeoLoc[],3)</f>
        <v>48.019573</v>
      </c>
      <c r="K3455" t="str">
        <f>VLOOKUP(I3455,CountryGeoLoc[],4)</f>
        <v>66.923684</v>
      </c>
    </row>
    <row r="3456" spans="1:11" x14ac:dyDescent="0.3">
      <c r="A3456" t="s">
        <v>10492</v>
      </c>
      <c r="B3456" t="s">
        <v>8</v>
      </c>
      <c r="C3456" t="s">
        <v>9</v>
      </c>
      <c r="D3456" t="s">
        <v>4695</v>
      </c>
      <c r="E3456" t="s">
        <v>10493</v>
      </c>
      <c r="F3456" t="s">
        <v>10494</v>
      </c>
      <c r="G3456" s="2" t="str">
        <f t="shared" si="53"/>
        <v>1989</v>
      </c>
      <c r="H3456" t="s">
        <v>3892</v>
      </c>
      <c r="I3456" t="str">
        <f>VLOOKUP(RawData!H3456,PadCountry[],2)</f>
        <v>Russia</v>
      </c>
      <c r="J3456" t="str">
        <f>VLOOKUP(I3456,CountryGeoLoc[],3)</f>
        <v>61.52401</v>
      </c>
      <c r="K3456" t="str">
        <f>VLOOKUP(I3456,CountryGeoLoc[],4)</f>
        <v>105.318756</v>
      </c>
    </row>
    <row r="3457" spans="1:11" x14ac:dyDescent="0.3">
      <c r="A3457" t="s">
        <v>10495</v>
      </c>
      <c r="B3457" t="s">
        <v>8</v>
      </c>
      <c r="C3457" t="s">
        <v>2118</v>
      </c>
      <c r="D3457" t="s">
        <v>9059</v>
      </c>
      <c r="E3457" t="s">
        <v>10496</v>
      </c>
      <c r="F3457" t="s">
        <v>10497</v>
      </c>
      <c r="G3457" s="2" t="str">
        <f t="shared" si="53"/>
        <v>1989</v>
      </c>
      <c r="H3457" t="s">
        <v>3722</v>
      </c>
      <c r="I3457" t="str">
        <f>VLOOKUP(RawData!H3457,PadCountry[],2)</f>
        <v>Japan</v>
      </c>
      <c r="J3457" t="str">
        <f>VLOOKUP(I3457,CountryGeoLoc[],3)</f>
        <v>36.204824</v>
      </c>
      <c r="K3457" t="str">
        <f>VLOOKUP(I3457,CountryGeoLoc[],4)</f>
        <v>138.252924</v>
      </c>
    </row>
    <row r="3458" spans="1:11" x14ac:dyDescent="0.3">
      <c r="A3458" t="s">
        <v>10498</v>
      </c>
      <c r="B3458" t="s">
        <v>8</v>
      </c>
      <c r="C3458" t="s">
        <v>9</v>
      </c>
      <c r="D3458" t="s">
        <v>2391</v>
      </c>
      <c r="E3458" t="s">
        <v>10499</v>
      </c>
      <c r="F3458" t="s">
        <v>10500</v>
      </c>
      <c r="G3458" s="2" t="str">
        <f t="shared" si="53"/>
        <v>1989</v>
      </c>
      <c r="H3458" t="s">
        <v>2394</v>
      </c>
      <c r="I3458" t="str">
        <f>VLOOKUP(RawData!H3458,PadCountry[],2)</f>
        <v>Russia</v>
      </c>
      <c r="J3458" t="str">
        <f>VLOOKUP(I3458,CountryGeoLoc[],3)</f>
        <v>61.52401</v>
      </c>
      <c r="K3458" t="str">
        <f>VLOOKUP(I3458,CountryGeoLoc[],4)</f>
        <v>105.318756</v>
      </c>
    </row>
    <row r="3459" spans="1:11" x14ac:dyDescent="0.3">
      <c r="A3459" t="s">
        <v>10501</v>
      </c>
      <c r="B3459" t="s">
        <v>8</v>
      </c>
      <c r="C3459" t="s">
        <v>9</v>
      </c>
      <c r="D3459" t="s">
        <v>6270</v>
      </c>
      <c r="E3459" t="s">
        <v>10502</v>
      </c>
      <c r="F3459" t="s">
        <v>10503</v>
      </c>
      <c r="G3459" s="2" t="str">
        <f t="shared" ref="G3459:G3522" si="54">MID(F3459,7,4)</f>
        <v>1989</v>
      </c>
      <c r="H3459" t="s">
        <v>6273</v>
      </c>
      <c r="I3459" t="str">
        <f>VLOOKUP(RawData!H3459,PadCountry[],2)</f>
        <v>Russia</v>
      </c>
      <c r="J3459" t="str">
        <f>VLOOKUP(I3459,CountryGeoLoc[],3)</f>
        <v>61.52401</v>
      </c>
      <c r="K3459" t="str">
        <f>VLOOKUP(I3459,CountryGeoLoc[],4)</f>
        <v>105.318756</v>
      </c>
    </row>
    <row r="3460" spans="1:11" x14ac:dyDescent="0.3">
      <c r="A3460" t="s">
        <v>10504</v>
      </c>
      <c r="B3460" t="s">
        <v>8</v>
      </c>
      <c r="C3460" t="s">
        <v>9</v>
      </c>
      <c r="D3460" t="s">
        <v>4695</v>
      </c>
      <c r="E3460" t="s">
        <v>10505</v>
      </c>
      <c r="F3460" t="s">
        <v>10506</v>
      </c>
      <c r="G3460" s="2" t="str">
        <f t="shared" si="54"/>
        <v>1989</v>
      </c>
      <c r="H3460" t="s">
        <v>3892</v>
      </c>
      <c r="I3460" t="str">
        <f>VLOOKUP(RawData!H3460,PadCountry[],2)</f>
        <v>Russia</v>
      </c>
      <c r="J3460" t="str">
        <f>VLOOKUP(I3460,CountryGeoLoc[],3)</f>
        <v>61.52401</v>
      </c>
      <c r="K3460" t="str">
        <f>VLOOKUP(I3460,CountryGeoLoc[],4)</f>
        <v>105.318756</v>
      </c>
    </row>
    <row r="3461" spans="1:11" x14ac:dyDescent="0.3">
      <c r="A3461" t="s">
        <v>10507</v>
      </c>
      <c r="B3461" t="s">
        <v>8</v>
      </c>
      <c r="C3461" t="s">
        <v>7321</v>
      </c>
      <c r="D3461" t="s">
        <v>10234</v>
      </c>
      <c r="E3461" t="s">
        <v>10508</v>
      </c>
      <c r="F3461" t="s">
        <v>10509</v>
      </c>
      <c r="G3461" s="2" t="str">
        <f t="shared" si="54"/>
        <v>1989</v>
      </c>
      <c r="H3461" t="s">
        <v>9512</v>
      </c>
      <c r="I3461" t="str">
        <f>VLOOKUP(RawData!H3461,PadCountry[],2)</f>
        <v>French Guiana</v>
      </c>
      <c r="J3461" t="str">
        <f>VLOOKUP(I3461,CountryGeoLoc[],3)</f>
        <v>3.933889</v>
      </c>
      <c r="K3461" t="str">
        <f>VLOOKUP(I3461,CountryGeoLoc[],4)</f>
        <v>-53.125782</v>
      </c>
    </row>
    <row r="3462" spans="1:11" x14ac:dyDescent="0.3">
      <c r="A3462" t="s">
        <v>10510</v>
      </c>
      <c r="B3462" t="s">
        <v>8</v>
      </c>
      <c r="C3462" t="s">
        <v>8707</v>
      </c>
      <c r="D3462" t="s">
        <v>7629</v>
      </c>
      <c r="E3462" t="s">
        <v>10511</v>
      </c>
      <c r="F3462" t="s">
        <v>10512</v>
      </c>
      <c r="G3462" s="2" t="str">
        <f t="shared" si="54"/>
        <v>1989</v>
      </c>
      <c r="H3462" t="s">
        <v>3233</v>
      </c>
      <c r="I3462" t="str">
        <f>VLOOKUP(RawData!H3462,PadCountry[],2)</f>
        <v>United States</v>
      </c>
      <c r="J3462" t="str">
        <f>VLOOKUP(I3462,CountryGeoLoc[],3)</f>
        <v>37.09024</v>
      </c>
      <c r="K3462" t="str">
        <f>VLOOKUP(I3462,CountryGeoLoc[],4)</f>
        <v>-95.712891</v>
      </c>
    </row>
    <row r="3463" spans="1:11" x14ac:dyDescent="0.3">
      <c r="A3463" t="s">
        <v>10513</v>
      </c>
      <c r="B3463" t="s">
        <v>8</v>
      </c>
      <c r="C3463" t="s">
        <v>9</v>
      </c>
      <c r="D3463" t="s">
        <v>8762</v>
      </c>
      <c r="E3463" t="s">
        <v>10514</v>
      </c>
      <c r="F3463" t="s">
        <v>10515</v>
      </c>
      <c r="G3463" s="2" t="str">
        <f t="shared" si="54"/>
        <v>1989</v>
      </c>
      <c r="H3463" t="s">
        <v>7572</v>
      </c>
      <c r="I3463" t="str">
        <f>VLOOKUP(RawData!H3463,PadCountry[],2)</f>
        <v>Russia</v>
      </c>
      <c r="J3463" t="str">
        <f>VLOOKUP(I3463,CountryGeoLoc[],3)</f>
        <v>61.52401</v>
      </c>
      <c r="K3463" t="str">
        <f>VLOOKUP(I3463,CountryGeoLoc[],4)</f>
        <v>105.318756</v>
      </c>
    </row>
    <row r="3464" spans="1:11" x14ac:dyDescent="0.3">
      <c r="A3464" t="s">
        <v>10516</v>
      </c>
      <c r="B3464" t="s">
        <v>8</v>
      </c>
      <c r="C3464" t="s">
        <v>9</v>
      </c>
      <c r="D3464" t="s">
        <v>8276</v>
      </c>
      <c r="E3464" t="s">
        <v>357</v>
      </c>
      <c r="F3464" t="s">
        <v>10517</v>
      </c>
      <c r="G3464" s="2" t="str">
        <f t="shared" si="54"/>
        <v>1989</v>
      </c>
      <c r="H3464" t="s">
        <v>13</v>
      </c>
      <c r="I3464" t="str">
        <f>VLOOKUP(RawData!H3464,PadCountry[],2)</f>
        <v>Kazakhstan</v>
      </c>
      <c r="J3464" t="str">
        <f>VLOOKUP(I3464,CountryGeoLoc[],3)</f>
        <v>48.019573</v>
      </c>
      <c r="K3464" t="str">
        <f>VLOOKUP(I3464,CountryGeoLoc[],4)</f>
        <v>66.923684</v>
      </c>
    </row>
    <row r="3465" spans="1:11" x14ac:dyDescent="0.3">
      <c r="A3465" t="s">
        <v>10518</v>
      </c>
      <c r="B3465" t="s">
        <v>8</v>
      </c>
      <c r="C3465" t="s">
        <v>9</v>
      </c>
      <c r="D3465" t="s">
        <v>4695</v>
      </c>
      <c r="E3465" t="s">
        <v>10519</v>
      </c>
      <c r="F3465" t="s">
        <v>10520</v>
      </c>
      <c r="G3465" s="2" t="str">
        <f t="shared" si="54"/>
        <v>1989</v>
      </c>
      <c r="H3465" t="s">
        <v>13</v>
      </c>
      <c r="I3465" t="str">
        <f>VLOOKUP(RawData!H3465,PadCountry[],2)</f>
        <v>Kazakhstan</v>
      </c>
      <c r="J3465" t="str">
        <f>VLOOKUP(I3465,CountryGeoLoc[],3)</f>
        <v>48.019573</v>
      </c>
      <c r="K3465" t="str">
        <f>VLOOKUP(I3465,CountryGeoLoc[],4)</f>
        <v>66.923684</v>
      </c>
    </row>
    <row r="3466" spans="1:11" x14ac:dyDescent="0.3">
      <c r="A3466" t="s">
        <v>10521</v>
      </c>
      <c r="B3466" t="s">
        <v>8</v>
      </c>
      <c r="C3466" t="s">
        <v>9</v>
      </c>
      <c r="D3466" t="s">
        <v>2391</v>
      </c>
      <c r="E3466" t="s">
        <v>10522</v>
      </c>
      <c r="F3466" t="s">
        <v>10523</v>
      </c>
      <c r="G3466" s="2" t="str">
        <f t="shared" si="54"/>
        <v>1989</v>
      </c>
      <c r="H3466" t="s">
        <v>2394</v>
      </c>
      <c r="I3466" t="str">
        <f>VLOOKUP(RawData!H3466,PadCountry[],2)</f>
        <v>Russia</v>
      </c>
      <c r="J3466" t="str">
        <f>VLOOKUP(I3466,CountryGeoLoc[],3)</f>
        <v>61.52401</v>
      </c>
      <c r="K3466" t="str">
        <f>VLOOKUP(I3466,CountryGeoLoc[],4)</f>
        <v>105.318756</v>
      </c>
    </row>
    <row r="3467" spans="1:11" x14ac:dyDescent="0.3">
      <c r="A3467" t="s">
        <v>10524</v>
      </c>
      <c r="B3467" t="s">
        <v>8</v>
      </c>
      <c r="C3467" t="s">
        <v>117</v>
      </c>
      <c r="D3467" t="s">
        <v>10525</v>
      </c>
      <c r="E3467" t="s">
        <v>10526</v>
      </c>
      <c r="F3467" t="s">
        <v>10527</v>
      </c>
      <c r="G3467" s="2" t="str">
        <f t="shared" si="54"/>
        <v>1989</v>
      </c>
      <c r="H3467" t="s">
        <v>229</v>
      </c>
      <c r="I3467" t="str">
        <f>VLOOKUP(RawData!H3467,PadCountry[],2)</f>
        <v>United States</v>
      </c>
      <c r="J3467" t="str">
        <f>VLOOKUP(I3467,CountryGeoLoc[],3)</f>
        <v>37.09024</v>
      </c>
      <c r="K3467" t="str">
        <f>VLOOKUP(I3467,CountryGeoLoc[],4)</f>
        <v>-95.712891</v>
      </c>
    </row>
    <row r="3468" spans="1:11" x14ac:dyDescent="0.3">
      <c r="A3468" t="s">
        <v>10528</v>
      </c>
      <c r="B3468" t="s">
        <v>8</v>
      </c>
      <c r="C3468" t="s">
        <v>7321</v>
      </c>
      <c r="D3468" t="s">
        <v>9561</v>
      </c>
      <c r="E3468" t="s">
        <v>10529</v>
      </c>
      <c r="F3468" t="s">
        <v>10530</v>
      </c>
      <c r="G3468" s="2" t="str">
        <f t="shared" si="54"/>
        <v>1989</v>
      </c>
      <c r="H3468" t="s">
        <v>4173</v>
      </c>
      <c r="I3468" t="str">
        <f>VLOOKUP(RawData!H3468,PadCountry[],2)</f>
        <v>French Guiana</v>
      </c>
      <c r="J3468" t="str">
        <f>VLOOKUP(I3468,CountryGeoLoc[],3)</f>
        <v>3.933889</v>
      </c>
      <c r="K3468" t="str">
        <f>VLOOKUP(I3468,CountryGeoLoc[],4)</f>
        <v>-53.125782</v>
      </c>
    </row>
    <row r="3469" spans="1:11" x14ac:dyDescent="0.3">
      <c r="A3469" t="s">
        <v>10531</v>
      </c>
      <c r="B3469" t="s">
        <v>8</v>
      </c>
      <c r="C3469" t="s">
        <v>9</v>
      </c>
      <c r="D3469" t="s">
        <v>2391</v>
      </c>
      <c r="E3469" t="s">
        <v>10532</v>
      </c>
      <c r="F3469" t="s">
        <v>10533</v>
      </c>
      <c r="G3469" s="2" t="str">
        <f t="shared" si="54"/>
        <v>1989</v>
      </c>
      <c r="H3469" t="s">
        <v>2394</v>
      </c>
      <c r="I3469" t="str">
        <f>VLOOKUP(RawData!H3469,PadCountry[],2)</f>
        <v>Russia</v>
      </c>
      <c r="J3469" t="str">
        <f>VLOOKUP(I3469,CountryGeoLoc[],3)</f>
        <v>61.52401</v>
      </c>
      <c r="K3469" t="str">
        <f>VLOOKUP(I3469,CountryGeoLoc[],4)</f>
        <v>105.318756</v>
      </c>
    </row>
    <row r="3470" spans="1:11" x14ac:dyDescent="0.3">
      <c r="A3470" t="s">
        <v>10534</v>
      </c>
      <c r="B3470" t="s">
        <v>8</v>
      </c>
      <c r="C3470" t="s">
        <v>9</v>
      </c>
      <c r="D3470" t="s">
        <v>8762</v>
      </c>
      <c r="E3470" t="s">
        <v>10535</v>
      </c>
      <c r="F3470" t="s">
        <v>10536</v>
      </c>
      <c r="G3470" s="2" t="str">
        <f t="shared" si="54"/>
        <v>1989</v>
      </c>
      <c r="H3470" t="s">
        <v>3892</v>
      </c>
      <c r="I3470" t="str">
        <f>VLOOKUP(RawData!H3470,PadCountry[],2)</f>
        <v>Russia</v>
      </c>
      <c r="J3470" t="str">
        <f>VLOOKUP(I3470,CountryGeoLoc[],3)</f>
        <v>61.52401</v>
      </c>
      <c r="K3470" t="str">
        <f>VLOOKUP(I3470,CountryGeoLoc[],4)</f>
        <v>105.318756</v>
      </c>
    </row>
    <row r="3471" spans="1:11" x14ac:dyDescent="0.3">
      <c r="A3471" t="s">
        <v>10537</v>
      </c>
      <c r="B3471" t="s">
        <v>8</v>
      </c>
      <c r="C3471" t="s">
        <v>9</v>
      </c>
      <c r="D3471" t="s">
        <v>2305</v>
      </c>
      <c r="E3471" t="s">
        <v>10538</v>
      </c>
      <c r="F3471" t="s">
        <v>10539</v>
      </c>
      <c r="G3471" s="2" t="str">
        <f t="shared" si="54"/>
        <v>1989</v>
      </c>
      <c r="H3471" t="s">
        <v>7249</v>
      </c>
      <c r="I3471" t="str">
        <f>VLOOKUP(RawData!H3471,PadCountry[],2)</f>
        <v>Kazakhstan</v>
      </c>
      <c r="J3471" t="str">
        <f>VLOOKUP(I3471,CountryGeoLoc[],3)</f>
        <v>48.019573</v>
      </c>
      <c r="K3471" t="str">
        <f>VLOOKUP(I3471,CountryGeoLoc[],4)</f>
        <v>66.923684</v>
      </c>
    </row>
    <row r="3472" spans="1:11" x14ac:dyDescent="0.3">
      <c r="A3472" t="s">
        <v>10540</v>
      </c>
      <c r="B3472" t="s">
        <v>8</v>
      </c>
      <c r="C3472" t="s">
        <v>9</v>
      </c>
      <c r="D3472" t="s">
        <v>4695</v>
      </c>
      <c r="E3472" t="s">
        <v>10541</v>
      </c>
      <c r="F3472" t="s">
        <v>10542</v>
      </c>
      <c r="G3472" s="2" t="str">
        <f t="shared" si="54"/>
        <v>1989</v>
      </c>
      <c r="H3472" t="s">
        <v>3892</v>
      </c>
      <c r="I3472" t="str">
        <f>VLOOKUP(RawData!H3472,PadCountry[],2)</f>
        <v>Russia</v>
      </c>
      <c r="J3472" t="str">
        <f>VLOOKUP(I3472,CountryGeoLoc[],3)</f>
        <v>61.52401</v>
      </c>
      <c r="K3472" t="str">
        <f>VLOOKUP(I3472,CountryGeoLoc[],4)</f>
        <v>105.318756</v>
      </c>
    </row>
    <row r="3473" spans="1:11" x14ac:dyDescent="0.3">
      <c r="A3473" t="s">
        <v>10543</v>
      </c>
      <c r="B3473" t="s">
        <v>8</v>
      </c>
      <c r="C3473" t="s">
        <v>9</v>
      </c>
      <c r="D3473" t="s">
        <v>4695</v>
      </c>
      <c r="E3473" t="s">
        <v>10544</v>
      </c>
      <c r="F3473" t="s">
        <v>10545</v>
      </c>
      <c r="G3473" s="2" t="str">
        <f t="shared" si="54"/>
        <v>1989</v>
      </c>
      <c r="H3473" t="s">
        <v>1882</v>
      </c>
      <c r="I3473" t="str">
        <f>VLOOKUP(RawData!H3473,PadCountry[],2)</f>
        <v>Russia</v>
      </c>
      <c r="J3473" t="str">
        <f>VLOOKUP(I3473,CountryGeoLoc[],3)</f>
        <v>61.52401</v>
      </c>
      <c r="K3473" t="str">
        <f>VLOOKUP(I3473,CountryGeoLoc[],4)</f>
        <v>105.318756</v>
      </c>
    </row>
    <row r="3474" spans="1:11" x14ac:dyDescent="0.3">
      <c r="A3474" t="s">
        <v>10546</v>
      </c>
      <c r="B3474" t="s">
        <v>8</v>
      </c>
      <c r="C3474" t="s">
        <v>8707</v>
      </c>
      <c r="D3474" t="s">
        <v>7629</v>
      </c>
      <c r="E3474" t="s">
        <v>10547</v>
      </c>
      <c r="F3474" t="s">
        <v>10548</v>
      </c>
      <c r="G3474" s="2" t="str">
        <f t="shared" si="54"/>
        <v>1989</v>
      </c>
      <c r="H3474" t="s">
        <v>3233</v>
      </c>
      <c r="I3474" t="str">
        <f>VLOOKUP(RawData!H3474,PadCountry[],2)</f>
        <v>United States</v>
      </c>
      <c r="J3474" t="str">
        <f>VLOOKUP(I3474,CountryGeoLoc[],3)</f>
        <v>37.09024</v>
      </c>
      <c r="K3474" t="str">
        <f>VLOOKUP(I3474,CountryGeoLoc[],4)</f>
        <v>-95.712891</v>
      </c>
    </row>
    <row r="3475" spans="1:11" x14ac:dyDescent="0.3">
      <c r="A3475" t="s">
        <v>10549</v>
      </c>
      <c r="B3475" t="s">
        <v>8</v>
      </c>
      <c r="C3475" t="s">
        <v>9</v>
      </c>
      <c r="D3475" t="s">
        <v>8762</v>
      </c>
      <c r="E3475" t="s">
        <v>10550</v>
      </c>
      <c r="F3475" t="s">
        <v>10551</v>
      </c>
      <c r="G3475" s="2" t="str">
        <f t="shared" si="54"/>
        <v>1989</v>
      </c>
      <c r="H3475" t="s">
        <v>7572</v>
      </c>
      <c r="I3475" t="str">
        <f>VLOOKUP(RawData!H3475,PadCountry[],2)</f>
        <v>Russia</v>
      </c>
      <c r="J3475" t="str">
        <f>VLOOKUP(I3475,CountryGeoLoc[],3)</f>
        <v>61.52401</v>
      </c>
      <c r="K3475" t="str">
        <f>VLOOKUP(I3475,CountryGeoLoc[],4)</f>
        <v>105.318756</v>
      </c>
    </row>
    <row r="3476" spans="1:11" x14ac:dyDescent="0.3">
      <c r="A3476" t="s">
        <v>10552</v>
      </c>
      <c r="B3476" t="s">
        <v>8</v>
      </c>
      <c r="C3476" t="s">
        <v>117</v>
      </c>
      <c r="D3476" t="s">
        <v>8700</v>
      </c>
      <c r="E3476" t="s">
        <v>10553</v>
      </c>
      <c r="F3476" t="s">
        <v>10554</v>
      </c>
      <c r="G3476" s="2" t="str">
        <f t="shared" si="54"/>
        <v>1989</v>
      </c>
      <c r="H3476" t="s">
        <v>1555</v>
      </c>
      <c r="I3476" t="str">
        <f>VLOOKUP(RawData!H3476,PadCountry[],2)</f>
        <v>United States</v>
      </c>
      <c r="J3476" t="str">
        <f>VLOOKUP(I3476,CountryGeoLoc[],3)</f>
        <v>37.09024</v>
      </c>
      <c r="K3476" t="str">
        <f>VLOOKUP(I3476,CountryGeoLoc[],4)</f>
        <v>-95.712891</v>
      </c>
    </row>
    <row r="3477" spans="1:11" x14ac:dyDescent="0.3">
      <c r="A3477" t="s">
        <v>10555</v>
      </c>
      <c r="B3477" t="s">
        <v>8</v>
      </c>
      <c r="C3477" t="s">
        <v>9</v>
      </c>
      <c r="D3477" t="s">
        <v>4695</v>
      </c>
      <c r="E3477" t="s">
        <v>10556</v>
      </c>
      <c r="F3477" t="s">
        <v>10557</v>
      </c>
      <c r="G3477" s="2" t="str">
        <f t="shared" si="54"/>
        <v>1989</v>
      </c>
      <c r="H3477" t="s">
        <v>13</v>
      </c>
      <c r="I3477" t="str">
        <f>VLOOKUP(RawData!H3477,PadCountry[],2)</f>
        <v>Kazakhstan</v>
      </c>
      <c r="J3477" t="str">
        <f>VLOOKUP(I3477,CountryGeoLoc[],3)</f>
        <v>48.019573</v>
      </c>
      <c r="K3477" t="str">
        <f>VLOOKUP(I3477,CountryGeoLoc[],4)</f>
        <v>66.923684</v>
      </c>
    </row>
    <row r="3478" spans="1:11" x14ac:dyDescent="0.3">
      <c r="A3478" t="s">
        <v>10558</v>
      </c>
      <c r="B3478" t="s">
        <v>8</v>
      </c>
      <c r="C3478" t="s">
        <v>9</v>
      </c>
      <c r="D3478" t="s">
        <v>4695</v>
      </c>
      <c r="E3478" t="s">
        <v>10559</v>
      </c>
      <c r="F3478" t="s">
        <v>10560</v>
      </c>
      <c r="G3478" s="2" t="str">
        <f t="shared" si="54"/>
        <v>1989</v>
      </c>
      <c r="H3478" t="s">
        <v>13</v>
      </c>
      <c r="I3478" t="str">
        <f>VLOOKUP(RawData!H3478,PadCountry[],2)</f>
        <v>Kazakhstan</v>
      </c>
      <c r="J3478" t="str">
        <f>VLOOKUP(I3478,CountryGeoLoc[],3)</f>
        <v>48.019573</v>
      </c>
      <c r="K3478" t="str">
        <f>VLOOKUP(I3478,CountryGeoLoc[],4)</f>
        <v>66.923684</v>
      </c>
    </row>
    <row r="3479" spans="1:11" x14ac:dyDescent="0.3">
      <c r="A3479" t="s">
        <v>10561</v>
      </c>
      <c r="B3479" t="s">
        <v>8</v>
      </c>
      <c r="C3479" t="s">
        <v>9</v>
      </c>
      <c r="D3479" t="s">
        <v>8762</v>
      </c>
      <c r="E3479" t="s">
        <v>10562</v>
      </c>
      <c r="F3479" t="s">
        <v>10563</v>
      </c>
      <c r="G3479" s="2" t="str">
        <f t="shared" si="54"/>
        <v>1989</v>
      </c>
      <c r="H3479" t="s">
        <v>3892</v>
      </c>
      <c r="I3479" t="str">
        <f>VLOOKUP(RawData!H3479,PadCountry[],2)</f>
        <v>Russia</v>
      </c>
      <c r="J3479" t="str">
        <f>VLOOKUP(I3479,CountryGeoLoc[],3)</f>
        <v>61.52401</v>
      </c>
      <c r="K3479" t="str">
        <f>VLOOKUP(I3479,CountryGeoLoc[],4)</f>
        <v>105.318756</v>
      </c>
    </row>
    <row r="3480" spans="1:11" x14ac:dyDescent="0.3">
      <c r="A3480" t="s">
        <v>10564</v>
      </c>
      <c r="B3480" t="s">
        <v>8</v>
      </c>
      <c r="C3480" t="s">
        <v>9</v>
      </c>
      <c r="D3480" t="s">
        <v>2305</v>
      </c>
      <c r="E3480" t="s">
        <v>10565</v>
      </c>
      <c r="F3480" t="s">
        <v>10566</v>
      </c>
      <c r="G3480" s="2" t="str">
        <f t="shared" si="54"/>
        <v>1989</v>
      </c>
      <c r="H3480" t="s">
        <v>6322</v>
      </c>
      <c r="I3480" t="str">
        <f>VLOOKUP(RawData!H3480,PadCountry[],2)</f>
        <v>Kazakhstan</v>
      </c>
      <c r="J3480" t="str">
        <f>VLOOKUP(I3480,CountryGeoLoc[],3)</f>
        <v>48.019573</v>
      </c>
      <c r="K3480" t="str">
        <f>VLOOKUP(I3480,CountryGeoLoc[],4)</f>
        <v>66.923684</v>
      </c>
    </row>
    <row r="3481" spans="1:11" x14ac:dyDescent="0.3">
      <c r="A3481" t="s">
        <v>10567</v>
      </c>
      <c r="B3481" t="s">
        <v>8</v>
      </c>
      <c r="C3481" t="s">
        <v>9</v>
      </c>
      <c r="D3481" t="s">
        <v>4695</v>
      </c>
      <c r="E3481" t="s">
        <v>10568</v>
      </c>
      <c r="F3481" t="s">
        <v>10569</v>
      </c>
      <c r="G3481" s="2" t="str">
        <f t="shared" si="54"/>
        <v>1989</v>
      </c>
      <c r="H3481" t="s">
        <v>3442</v>
      </c>
      <c r="I3481" t="str">
        <f>VLOOKUP(RawData!H3481,PadCountry[],2)</f>
        <v>Russia</v>
      </c>
      <c r="J3481" t="str">
        <f>VLOOKUP(I3481,CountryGeoLoc[],3)</f>
        <v>61.52401</v>
      </c>
      <c r="K3481" t="str">
        <f>VLOOKUP(I3481,CountryGeoLoc[],4)</f>
        <v>105.318756</v>
      </c>
    </row>
    <row r="3482" spans="1:11" x14ac:dyDescent="0.3">
      <c r="A3482" t="s">
        <v>10570</v>
      </c>
      <c r="B3482" t="s">
        <v>8</v>
      </c>
      <c r="C3482" t="s">
        <v>7321</v>
      </c>
      <c r="D3482" t="s">
        <v>10571</v>
      </c>
      <c r="E3482" t="s">
        <v>10572</v>
      </c>
      <c r="F3482" t="s">
        <v>10573</v>
      </c>
      <c r="G3482" s="2" t="str">
        <f t="shared" si="54"/>
        <v>1989</v>
      </c>
      <c r="H3482" t="s">
        <v>9512</v>
      </c>
      <c r="I3482" t="str">
        <f>VLOOKUP(RawData!H3482,PadCountry[],2)</f>
        <v>French Guiana</v>
      </c>
      <c r="J3482" t="str">
        <f>VLOOKUP(I3482,CountryGeoLoc[],3)</f>
        <v>3.933889</v>
      </c>
      <c r="K3482" t="str">
        <f>VLOOKUP(I3482,CountryGeoLoc[],4)</f>
        <v>-53.125782</v>
      </c>
    </row>
    <row r="3483" spans="1:11" x14ac:dyDescent="0.3">
      <c r="A3483" t="s">
        <v>10574</v>
      </c>
      <c r="B3483" t="s">
        <v>8</v>
      </c>
      <c r="C3483" t="s">
        <v>9</v>
      </c>
      <c r="D3483" t="s">
        <v>2391</v>
      </c>
      <c r="E3483" t="s">
        <v>10575</v>
      </c>
      <c r="F3483" t="s">
        <v>10576</v>
      </c>
      <c r="G3483" s="2" t="str">
        <f t="shared" si="54"/>
        <v>1989</v>
      </c>
      <c r="H3483" t="s">
        <v>2394</v>
      </c>
      <c r="I3483" t="str">
        <f>VLOOKUP(RawData!H3483,PadCountry[],2)</f>
        <v>Russia</v>
      </c>
      <c r="J3483" t="str">
        <f>VLOOKUP(I3483,CountryGeoLoc[],3)</f>
        <v>61.52401</v>
      </c>
      <c r="K3483" t="str">
        <f>VLOOKUP(I3483,CountryGeoLoc[],4)</f>
        <v>105.318756</v>
      </c>
    </row>
    <row r="3484" spans="1:11" x14ac:dyDescent="0.3">
      <c r="A3484" t="s">
        <v>10577</v>
      </c>
      <c r="B3484" t="s">
        <v>8</v>
      </c>
      <c r="C3484" t="s">
        <v>9</v>
      </c>
      <c r="D3484" t="s">
        <v>1670</v>
      </c>
      <c r="E3484" t="s">
        <v>10578</v>
      </c>
      <c r="F3484" t="s">
        <v>10579</v>
      </c>
      <c r="G3484" s="2" t="str">
        <f t="shared" si="54"/>
        <v>1989</v>
      </c>
      <c r="H3484" t="s">
        <v>3892</v>
      </c>
      <c r="I3484" t="str">
        <f>VLOOKUP(RawData!H3484,PadCountry[],2)</f>
        <v>Russia</v>
      </c>
      <c r="J3484" t="str">
        <f>VLOOKUP(I3484,CountryGeoLoc[],3)</f>
        <v>61.52401</v>
      </c>
      <c r="K3484" t="str">
        <f>VLOOKUP(I3484,CountryGeoLoc[],4)</f>
        <v>105.318756</v>
      </c>
    </row>
    <row r="3485" spans="1:11" x14ac:dyDescent="0.3">
      <c r="A3485" t="s">
        <v>10580</v>
      </c>
      <c r="B3485" t="s">
        <v>18</v>
      </c>
      <c r="C3485" t="s">
        <v>9</v>
      </c>
      <c r="D3485" t="s">
        <v>6270</v>
      </c>
      <c r="E3485" t="s">
        <v>10581</v>
      </c>
      <c r="F3485" t="s">
        <v>10582</v>
      </c>
      <c r="G3485" s="2" t="str">
        <f t="shared" si="54"/>
        <v>1989</v>
      </c>
      <c r="H3485" t="s">
        <v>6273</v>
      </c>
      <c r="I3485" t="str">
        <f>VLOOKUP(RawData!H3485,PadCountry[],2)</f>
        <v>Russia</v>
      </c>
      <c r="J3485" t="str">
        <f>VLOOKUP(I3485,CountryGeoLoc[],3)</f>
        <v>61.52401</v>
      </c>
      <c r="K3485" t="str">
        <f>VLOOKUP(I3485,CountryGeoLoc[],4)</f>
        <v>105.318756</v>
      </c>
    </row>
    <row r="3486" spans="1:11" x14ac:dyDescent="0.3">
      <c r="A3486" t="s">
        <v>10583</v>
      </c>
      <c r="B3486" t="s">
        <v>8</v>
      </c>
      <c r="C3486" t="s">
        <v>117</v>
      </c>
      <c r="D3486" t="s">
        <v>10486</v>
      </c>
      <c r="E3486" t="s">
        <v>10584</v>
      </c>
      <c r="F3486" t="s">
        <v>10585</v>
      </c>
      <c r="G3486" s="2" t="str">
        <f t="shared" si="54"/>
        <v>1989</v>
      </c>
      <c r="H3486" t="s">
        <v>63</v>
      </c>
      <c r="I3486" t="str">
        <f>VLOOKUP(RawData!H3486,PadCountry[],2)</f>
        <v>United States</v>
      </c>
      <c r="J3486" t="str">
        <f>VLOOKUP(I3486,CountryGeoLoc[],3)</f>
        <v>37.09024</v>
      </c>
      <c r="K3486" t="str">
        <f>VLOOKUP(I3486,CountryGeoLoc[],4)</f>
        <v>-95.712891</v>
      </c>
    </row>
    <row r="3487" spans="1:11" x14ac:dyDescent="0.3">
      <c r="A3487" t="s">
        <v>10586</v>
      </c>
      <c r="B3487" t="s">
        <v>8</v>
      </c>
      <c r="C3487" t="s">
        <v>9</v>
      </c>
      <c r="D3487" t="s">
        <v>2391</v>
      </c>
      <c r="E3487" t="s">
        <v>10587</v>
      </c>
      <c r="F3487" t="s">
        <v>10588</v>
      </c>
      <c r="G3487" s="2" t="str">
        <f t="shared" si="54"/>
        <v>1989</v>
      </c>
      <c r="H3487" t="s">
        <v>2313</v>
      </c>
      <c r="I3487" t="str">
        <f>VLOOKUP(RawData!H3487,PadCountry[],2)</f>
        <v>Russia</v>
      </c>
      <c r="J3487" t="str">
        <f>VLOOKUP(I3487,CountryGeoLoc[],3)</f>
        <v>61.52401</v>
      </c>
      <c r="K3487" t="str">
        <f>VLOOKUP(I3487,CountryGeoLoc[],4)</f>
        <v>105.318756</v>
      </c>
    </row>
    <row r="3488" spans="1:11" x14ac:dyDescent="0.3">
      <c r="A3488" t="s">
        <v>10589</v>
      </c>
      <c r="B3488" t="s">
        <v>8</v>
      </c>
      <c r="C3488" t="s">
        <v>117</v>
      </c>
      <c r="D3488" t="s">
        <v>10590</v>
      </c>
      <c r="E3488" t="s">
        <v>10591</v>
      </c>
      <c r="F3488" t="s">
        <v>10592</v>
      </c>
      <c r="G3488" s="2" t="str">
        <f t="shared" si="54"/>
        <v>1989</v>
      </c>
      <c r="H3488" t="s">
        <v>1782</v>
      </c>
      <c r="I3488" t="str">
        <f>VLOOKUP(RawData!H3488,PadCountry[],2)</f>
        <v>United States</v>
      </c>
      <c r="J3488" t="str">
        <f>VLOOKUP(I3488,CountryGeoLoc[],3)</f>
        <v>37.09024</v>
      </c>
      <c r="K3488" t="str">
        <f>VLOOKUP(I3488,CountryGeoLoc[],4)</f>
        <v>-95.712891</v>
      </c>
    </row>
    <row r="3489" spans="1:11" x14ac:dyDescent="0.3">
      <c r="A3489" t="s">
        <v>10593</v>
      </c>
      <c r="B3489" t="s">
        <v>8</v>
      </c>
      <c r="C3489" t="s">
        <v>9</v>
      </c>
      <c r="D3489" t="s">
        <v>4695</v>
      </c>
      <c r="E3489" t="s">
        <v>10594</v>
      </c>
      <c r="F3489" t="s">
        <v>10595</v>
      </c>
      <c r="G3489" s="2" t="str">
        <f t="shared" si="54"/>
        <v>1989</v>
      </c>
      <c r="H3489" t="s">
        <v>13</v>
      </c>
      <c r="I3489" t="str">
        <f>VLOOKUP(RawData!H3489,PadCountry[],2)</f>
        <v>Kazakhstan</v>
      </c>
      <c r="J3489" t="str">
        <f>VLOOKUP(I3489,CountryGeoLoc[],3)</f>
        <v>48.019573</v>
      </c>
      <c r="K3489" t="str">
        <f>VLOOKUP(I3489,CountryGeoLoc[],4)</f>
        <v>66.923684</v>
      </c>
    </row>
    <row r="3490" spans="1:11" x14ac:dyDescent="0.3">
      <c r="A3490" t="s">
        <v>10596</v>
      </c>
      <c r="B3490" t="s">
        <v>8</v>
      </c>
      <c r="C3490" t="s">
        <v>9</v>
      </c>
      <c r="D3490" t="s">
        <v>2305</v>
      </c>
      <c r="E3490" t="s">
        <v>10597</v>
      </c>
      <c r="F3490" t="s">
        <v>10598</v>
      </c>
      <c r="G3490" s="2" t="str">
        <f t="shared" si="54"/>
        <v>1989</v>
      </c>
      <c r="H3490" t="s">
        <v>7249</v>
      </c>
      <c r="I3490" t="str">
        <f>VLOOKUP(RawData!H3490,PadCountry[],2)</f>
        <v>Kazakhstan</v>
      </c>
      <c r="J3490" t="str">
        <f>VLOOKUP(I3490,CountryGeoLoc[],3)</f>
        <v>48.019573</v>
      </c>
      <c r="K3490" t="str">
        <f>VLOOKUP(I3490,CountryGeoLoc[],4)</f>
        <v>66.923684</v>
      </c>
    </row>
    <row r="3491" spans="1:11" x14ac:dyDescent="0.3">
      <c r="A3491" t="s">
        <v>10599</v>
      </c>
      <c r="B3491" t="s">
        <v>8</v>
      </c>
      <c r="C3491" t="s">
        <v>9</v>
      </c>
      <c r="D3491" t="s">
        <v>4695</v>
      </c>
      <c r="E3491" t="s">
        <v>10600</v>
      </c>
      <c r="F3491" t="s">
        <v>10601</v>
      </c>
      <c r="G3491" s="2" t="str">
        <f t="shared" si="54"/>
        <v>1989</v>
      </c>
      <c r="H3491" t="s">
        <v>7572</v>
      </c>
      <c r="I3491" t="str">
        <f>VLOOKUP(RawData!H3491,PadCountry[],2)</f>
        <v>Russia</v>
      </c>
      <c r="J3491" t="str">
        <f>VLOOKUP(I3491,CountryGeoLoc[],3)</f>
        <v>61.52401</v>
      </c>
      <c r="K3491" t="str">
        <f>VLOOKUP(I3491,CountryGeoLoc[],4)</f>
        <v>105.318756</v>
      </c>
    </row>
    <row r="3492" spans="1:11" x14ac:dyDescent="0.3">
      <c r="A3492" t="s">
        <v>10602</v>
      </c>
      <c r="B3492" t="s">
        <v>8</v>
      </c>
      <c r="C3492" t="s">
        <v>9</v>
      </c>
      <c r="D3492" t="s">
        <v>2391</v>
      </c>
      <c r="E3492" t="s">
        <v>10603</v>
      </c>
      <c r="F3492" t="s">
        <v>10604</v>
      </c>
      <c r="G3492" s="2" t="str">
        <f t="shared" si="54"/>
        <v>1989</v>
      </c>
      <c r="H3492" t="s">
        <v>2313</v>
      </c>
      <c r="I3492" t="str">
        <f>VLOOKUP(RawData!H3492,PadCountry[],2)</f>
        <v>Russia</v>
      </c>
      <c r="J3492" t="str">
        <f>VLOOKUP(I3492,CountryGeoLoc[],3)</f>
        <v>61.52401</v>
      </c>
      <c r="K3492" t="str">
        <f>VLOOKUP(I3492,CountryGeoLoc[],4)</f>
        <v>105.318756</v>
      </c>
    </row>
    <row r="3493" spans="1:11" x14ac:dyDescent="0.3">
      <c r="A3493" t="s">
        <v>10605</v>
      </c>
      <c r="B3493" t="s">
        <v>8</v>
      </c>
      <c r="C3493" t="s">
        <v>9</v>
      </c>
      <c r="D3493" t="s">
        <v>8762</v>
      </c>
      <c r="E3493" t="s">
        <v>10606</v>
      </c>
      <c r="F3493" t="s">
        <v>10607</v>
      </c>
      <c r="G3493" s="2" t="str">
        <f t="shared" si="54"/>
        <v>1989</v>
      </c>
      <c r="H3493" t="s">
        <v>3442</v>
      </c>
      <c r="I3493" t="str">
        <f>VLOOKUP(RawData!H3493,PadCountry[],2)</f>
        <v>Russia</v>
      </c>
      <c r="J3493" t="str">
        <f>VLOOKUP(I3493,CountryGeoLoc[],3)</f>
        <v>61.52401</v>
      </c>
      <c r="K3493" t="str">
        <f>VLOOKUP(I3493,CountryGeoLoc[],4)</f>
        <v>105.318756</v>
      </c>
    </row>
    <row r="3494" spans="1:11" x14ac:dyDescent="0.3">
      <c r="A3494" t="s">
        <v>10608</v>
      </c>
      <c r="B3494" t="s">
        <v>8</v>
      </c>
      <c r="C3494" t="s">
        <v>9</v>
      </c>
      <c r="D3494" t="s">
        <v>2305</v>
      </c>
      <c r="E3494" t="s">
        <v>10609</v>
      </c>
      <c r="F3494" t="s">
        <v>10610</v>
      </c>
      <c r="G3494" s="2" t="str">
        <f t="shared" si="54"/>
        <v>1989</v>
      </c>
      <c r="H3494" t="s">
        <v>6322</v>
      </c>
      <c r="I3494" t="str">
        <f>VLOOKUP(RawData!H3494,PadCountry[],2)</f>
        <v>Kazakhstan</v>
      </c>
      <c r="J3494" t="str">
        <f>VLOOKUP(I3494,CountryGeoLoc[],3)</f>
        <v>48.019573</v>
      </c>
      <c r="K3494" t="str">
        <f>VLOOKUP(I3494,CountryGeoLoc[],4)</f>
        <v>66.923684</v>
      </c>
    </row>
    <row r="3495" spans="1:11" x14ac:dyDescent="0.3">
      <c r="A3495" t="s">
        <v>10611</v>
      </c>
      <c r="B3495" t="s">
        <v>8</v>
      </c>
      <c r="C3495" t="s">
        <v>7321</v>
      </c>
      <c r="D3495" t="s">
        <v>8914</v>
      </c>
      <c r="E3495" t="s">
        <v>10612</v>
      </c>
      <c r="F3495" t="s">
        <v>10613</v>
      </c>
      <c r="G3495" s="2" t="str">
        <f t="shared" si="54"/>
        <v>1989</v>
      </c>
      <c r="H3495" t="s">
        <v>4173</v>
      </c>
      <c r="I3495" t="str">
        <f>VLOOKUP(RawData!H3495,PadCountry[],2)</f>
        <v>French Guiana</v>
      </c>
      <c r="J3495" t="str">
        <f>VLOOKUP(I3495,CountryGeoLoc[],3)</f>
        <v>3.933889</v>
      </c>
      <c r="K3495" t="str">
        <f>VLOOKUP(I3495,CountryGeoLoc[],4)</f>
        <v>-53.125782</v>
      </c>
    </row>
    <row r="3496" spans="1:11" x14ac:dyDescent="0.3">
      <c r="A3496" t="s">
        <v>10614</v>
      </c>
      <c r="B3496" t="s">
        <v>8</v>
      </c>
      <c r="C3496" t="s">
        <v>9</v>
      </c>
      <c r="D3496" t="s">
        <v>4695</v>
      </c>
      <c r="E3496" t="s">
        <v>10615</v>
      </c>
      <c r="F3496" t="s">
        <v>10616</v>
      </c>
      <c r="G3496" s="2" t="str">
        <f t="shared" si="54"/>
        <v>1989</v>
      </c>
      <c r="H3496" t="s">
        <v>1882</v>
      </c>
      <c r="I3496" t="str">
        <f>VLOOKUP(RawData!H3496,PadCountry[],2)</f>
        <v>Russia</v>
      </c>
      <c r="J3496" t="str">
        <f>VLOOKUP(I3496,CountryGeoLoc[],3)</f>
        <v>61.52401</v>
      </c>
      <c r="K3496" t="str">
        <f>VLOOKUP(I3496,CountryGeoLoc[],4)</f>
        <v>105.318756</v>
      </c>
    </row>
    <row r="3497" spans="1:11" x14ac:dyDescent="0.3">
      <c r="A3497" t="s">
        <v>10617</v>
      </c>
      <c r="B3497" t="s">
        <v>8</v>
      </c>
      <c r="C3497" t="s">
        <v>9</v>
      </c>
      <c r="D3497" t="s">
        <v>4695</v>
      </c>
      <c r="E3497" t="s">
        <v>10618</v>
      </c>
      <c r="F3497" t="s">
        <v>10619</v>
      </c>
      <c r="G3497" s="2" t="str">
        <f t="shared" si="54"/>
        <v>1989</v>
      </c>
      <c r="H3497" t="s">
        <v>7572</v>
      </c>
      <c r="I3497" t="str">
        <f>VLOOKUP(RawData!H3497,PadCountry[],2)</f>
        <v>Russia</v>
      </c>
      <c r="J3497" t="str">
        <f>VLOOKUP(I3497,CountryGeoLoc[],3)</f>
        <v>61.52401</v>
      </c>
      <c r="K3497" t="str">
        <f>VLOOKUP(I3497,CountryGeoLoc[],4)</f>
        <v>105.318756</v>
      </c>
    </row>
    <row r="3498" spans="1:11" x14ac:dyDescent="0.3">
      <c r="A3498" t="s">
        <v>10620</v>
      </c>
      <c r="B3498" t="s">
        <v>8</v>
      </c>
      <c r="C3498" t="s">
        <v>9</v>
      </c>
      <c r="D3498" t="s">
        <v>4695</v>
      </c>
      <c r="E3498" t="s">
        <v>10621</v>
      </c>
      <c r="F3498" t="s">
        <v>10622</v>
      </c>
      <c r="G3498" s="2" t="str">
        <f t="shared" si="54"/>
        <v>1989</v>
      </c>
      <c r="H3498" t="s">
        <v>13</v>
      </c>
      <c r="I3498" t="str">
        <f>VLOOKUP(RawData!H3498,PadCountry[],2)</f>
        <v>Kazakhstan</v>
      </c>
      <c r="J3498" t="str">
        <f>VLOOKUP(I3498,CountryGeoLoc[],3)</f>
        <v>48.019573</v>
      </c>
      <c r="K3498" t="str">
        <f>VLOOKUP(I3498,CountryGeoLoc[],4)</f>
        <v>66.923684</v>
      </c>
    </row>
    <row r="3499" spans="1:11" x14ac:dyDescent="0.3">
      <c r="A3499" t="s">
        <v>10623</v>
      </c>
      <c r="B3499" t="s">
        <v>8</v>
      </c>
      <c r="C3499" t="s">
        <v>9</v>
      </c>
      <c r="D3499" t="s">
        <v>4695</v>
      </c>
      <c r="E3499" t="s">
        <v>10624</v>
      </c>
      <c r="F3499" t="s">
        <v>10625</v>
      </c>
      <c r="G3499" s="2" t="str">
        <f t="shared" si="54"/>
        <v>1989</v>
      </c>
      <c r="H3499" t="s">
        <v>3892</v>
      </c>
      <c r="I3499" t="str">
        <f>VLOOKUP(RawData!H3499,PadCountry[],2)</f>
        <v>Russia</v>
      </c>
      <c r="J3499" t="str">
        <f>VLOOKUP(I3499,CountryGeoLoc[],3)</f>
        <v>61.52401</v>
      </c>
      <c r="K3499" t="str">
        <f>VLOOKUP(I3499,CountryGeoLoc[],4)</f>
        <v>105.318756</v>
      </c>
    </row>
    <row r="3500" spans="1:11" x14ac:dyDescent="0.3">
      <c r="A3500" t="s">
        <v>10626</v>
      </c>
      <c r="B3500" t="s">
        <v>8</v>
      </c>
      <c r="C3500" t="s">
        <v>9</v>
      </c>
      <c r="D3500" t="s">
        <v>3313</v>
      </c>
      <c r="E3500" t="s">
        <v>10627</v>
      </c>
      <c r="F3500" t="s">
        <v>10628</v>
      </c>
      <c r="G3500" s="2" t="str">
        <f t="shared" si="54"/>
        <v>1989</v>
      </c>
      <c r="H3500" t="s">
        <v>4676</v>
      </c>
      <c r="I3500" t="str">
        <f>VLOOKUP(RawData!H3500,PadCountry[],2)</f>
        <v>Kazakhstan</v>
      </c>
      <c r="J3500" t="str">
        <f>VLOOKUP(I3500,CountryGeoLoc[],3)</f>
        <v>48.019573</v>
      </c>
      <c r="K3500" t="str">
        <f>VLOOKUP(I3500,CountryGeoLoc[],4)</f>
        <v>66.923684</v>
      </c>
    </row>
    <row r="3501" spans="1:11" x14ac:dyDescent="0.3">
      <c r="A3501" t="s">
        <v>10629</v>
      </c>
      <c r="B3501" t="s">
        <v>8</v>
      </c>
      <c r="C3501" t="s">
        <v>9</v>
      </c>
      <c r="D3501" t="s">
        <v>2391</v>
      </c>
      <c r="E3501" t="s">
        <v>10630</v>
      </c>
      <c r="F3501" t="s">
        <v>10631</v>
      </c>
      <c r="G3501" s="2" t="str">
        <f t="shared" si="54"/>
        <v>1989</v>
      </c>
      <c r="H3501" t="s">
        <v>2313</v>
      </c>
      <c r="I3501" t="str">
        <f>VLOOKUP(RawData!H3501,PadCountry[],2)</f>
        <v>Russia</v>
      </c>
      <c r="J3501" t="str">
        <f>VLOOKUP(I3501,CountryGeoLoc[],3)</f>
        <v>61.52401</v>
      </c>
      <c r="K3501" t="str">
        <f>VLOOKUP(I3501,CountryGeoLoc[],4)</f>
        <v>105.318756</v>
      </c>
    </row>
    <row r="3502" spans="1:11" x14ac:dyDescent="0.3">
      <c r="A3502" t="s">
        <v>10632</v>
      </c>
      <c r="B3502" t="s">
        <v>8</v>
      </c>
      <c r="C3502" t="s">
        <v>9</v>
      </c>
      <c r="D3502" t="s">
        <v>4695</v>
      </c>
      <c r="E3502" t="s">
        <v>10633</v>
      </c>
      <c r="F3502" t="s">
        <v>10634</v>
      </c>
      <c r="G3502" s="2" t="str">
        <f t="shared" si="54"/>
        <v>1989</v>
      </c>
      <c r="H3502" t="s">
        <v>7572</v>
      </c>
      <c r="I3502" t="str">
        <f>VLOOKUP(RawData!H3502,PadCountry[],2)</f>
        <v>Russia</v>
      </c>
      <c r="J3502" t="str">
        <f>VLOOKUP(I3502,CountryGeoLoc[],3)</f>
        <v>61.52401</v>
      </c>
      <c r="K3502" t="str">
        <f>VLOOKUP(I3502,CountryGeoLoc[],4)</f>
        <v>105.318756</v>
      </c>
    </row>
    <row r="3503" spans="1:11" x14ac:dyDescent="0.3">
      <c r="A3503" t="s">
        <v>10635</v>
      </c>
      <c r="B3503" t="s">
        <v>8</v>
      </c>
      <c r="C3503" t="s">
        <v>8707</v>
      </c>
      <c r="D3503" t="s">
        <v>7629</v>
      </c>
      <c r="E3503" t="s">
        <v>10636</v>
      </c>
      <c r="F3503" t="s">
        <v>10637</v>
      </c>
      <c r="G3503" s="2" t="str">
        <f t="shared" si="54"/>
        <v>1989</v>
      </c>
      <c r="H3503" t="s">
        <v>3233</v>
      </c>
      <c r="I3503" t="str">
        <f>VLOOKUP(RawData!H3503,PadCountry[],2)</f>
        <v>United States</v>
      </c>
      <c r="J3503" t="str">
        <f>VLOOKUP(I3503,CountryGeoLoc[],3)</f>
        <v>37.09024</v>
      </c>
      <c r="K3503" t="str">
        <f>VLOOKUP(I3503,CountryGeoLoc[],4)</f>
        <v>-95.712891</v>
      </c>
    </row>
    <row r="3504" spans="1:11" x14ac:dyDescent="0.3">
      <c r="A3504" t="s">
        <v>10638</v>
      </c>
      <c r="B3504" t="s">
        <v>8</v>
      </c>
      <c r="C3504" t="s">
        <v>7321</v>
      </c>
      <c r="D3504" t="s">
        <v>10234</v>
      </c>
      <c r="E3504" t="s">
        <v>10639</v>
      </c>
      <c r="F3504" t="s">
        <v>10640</v>
      </c>
      <c r="G3504" s="2" t="str">
        <f t="shared" si="54"/>
        <v>1989</v>
      </c>
      <c r="H3504" t="s">
        <v>9512</v>
      </c>
      <c r="I3504" t="str">
        <f>VLOOKUP(RawData!H3504,PadCountry[],2)</f>
        <v>French Guiana</v>
      </c>
      <c r="J3504" t="str">
        <f>VLOOKUP(I3504,CountryGeoLoc[],3)</f>
        <v>3.933889</v>
      </c>
      <c r="K3504" t="str">
        <f>VLOOKUP(I3504,CountryGeoLoc[],4)</f>
        <v>-53.125782</v>
      </c>
    </row>
    <row r="3505" spans="1:11" x14ac:dyDescent="0.3">
      <c r="A3505" t="s">
        <v>10641</v>
      </c>
      <c r="B3505" t="s">
        <v>8</v>
      </c>
      <c r="C3505" t="s">
        <v>9</v>
      </c>
      <c r="D3505" t="s">
        <v>4695</v>
      </c>
      <c r="E3505" t="s">
        <v>10642</v>
      </c>
      <c r="F3505" t="s">
        <v>10643</v>
      </c>
      <c r="G3505" s="2" t="str">
        <f t="shared" si="54"/>
        <v>1989</v>
      </c>
      <c r="H3505" t="s">
        <v>3442</v>
      </c>
      <c r="I3505" t="str">
        <f>VLOOKUP(RawData!H3505,PadCountry[],2)</f>
        <v>Russia</v>
      </c>
      <c r="J3505" t="str">
        <f>VLOOKUP(I3505,CountryGeoLoc[],3)</f>
        <v>61.52401</v>
      </c>
      <c r="K3505" t="str">
        <f>VLOOKUP(I3505,CountryGeoLoc[],4)</f>
        <v>105.318756</v>
      </c>
    </row>
    <row r="3506" spans="1:11" x14ac:dyDescent="0.3">
      <c r="A3506" t="s">
        <v>10644</v>
      </c>
      <c r="B3506" t="s">
        <v>8</v>
      </c>
      <c r="C3506" t="s">
        <v>117</v>
      </c>
      <c r="D3506" t="s">
        <v>10486</v>
      </c>
      <c r="E3506" t="s">
        <v>10645</v>
      </c>
      <c r="F3506" t="s">
        <v>10646</v>
      </c>
      <c r="G3506" s="2" t="str">
        <f t="shared" si="54"/>
        <v>1989</v>
      </c>
      <c r="H3506" t="s">
        <v>63</v>
      </c>
      <c r="I3506" t="str">
        <f>VLOOKUP(RawData!H3506,PadCountry[],2)</f>
        <v>United States</v>
      </c>
      <c r="J3506" t="str">
        <f>VLOOKUP(I3506,CountryGeoLoc[],3)</f>
        <v>37.09024</v>
      </c>
      <c r="K3506" t="str">
        <f>VLOOKUP(I3506,CountryGeoLoc[],4)</f>
        <v>-95.712891</v>
      </c>
    </row>
    <row r="3507" spans="1:11" x14ac:dyDescent="0.3">
      <c r="A3507" t="s">
        <v>10647</v>
      </c>
      <c r="B3507" t="s">
        <v>8</v>
      </c>
      <c r="C3507" t="s">
        <v>9</v>
      </c>
      <c r="D3507" t="s">
        <v>4695</v>
      </c>
      <c r="E3507" t="s">
        <v>10648</v>
      </c>
      <c r="F3507" t="s">
        <v>10649</v>
      </c>
      <c r="G3507" s="2" t="str">
        <f t="shared" si="54"/>
        <v>1989</v>
      </c>
      <c r="H3507" t="s">
        <v>1882</v>
      </c>
      <c r="I3507" t="str">
        <f>VLOOKUP(RawData!H3507,PadCountry[],2)</f>
        <v>Russia</v>
      </c>
      <c r="J3507" t="str">
        <f>VLOOKUP(I3507,CountryGeoLoc[],3)</f>
        <v>61.52401</v>
      </c>
      <c r="K3507" t="str">
        <f>VLOOKUP(I3507,CountryGeoLoc[],4)</f>
        <v>105.318756</v>
      </c>
    </row>
    <row r="3508" spans="1:11" x14ac:dyDescent="0.3">
      <c r="A3508" t="s">
        <v>10650</v>
      </c>
      <c r="B3508" t="s">
        <v>8</v>
      </c>
      <c r="C3508" t="s">
        <v>9</v>
      </c>
      <c r="D3508" t="s">
        <v>8276</v>
      </c>
      <c r="E3508" t="s">
        <v>357</v>
      </c>
      <c r="F3508" t="s">
        <v>10651</v>
      </c>
      <c r="G3508" s="2" t="str">
        <f t="shared" si="54"/>
        <v>1989</v>
      </c>
      <c r="H3508" t="s">
        <v>13</v>
      </c>
      <c r="I3508" t="str">
        <f>VLOOKUP(RawData!H3508,PadCountry[],2)</f>
        <v>Kazakhstan</v>
      </c>
      <c r="J3508" t="str">
        <f>VLOOKUP(I3508,CountryGeoLoc[],3)</f>
        <v>48.019573</v>
      </c>
      <c r="K3508" t="str">
        <f>VLOOKUP(I3508,CountryGeoLoc[],4)</f>
        <v>66.923684</v>
      </c>
    </row>
    <row r="3509" spans="1:11" x14ac:dyDescent="0.3">
      <c r="A3509" t="s">
        <v>10652</v>
      </c>
      <c r="B3509" t="s">
        <v>8</v>
      </c>
      <c r="C3509" t="s">
        <v>117</v>
      </c>
      <c r="D3509" t="s">
        <v>10653</v>
      </c>
      <c r="E3509" t="s">
        <v>10654</v>
      </c>
      <c r="F3509" t="s">
        <v>10655</v>
      </c>
      <c r="G3509" s="2" t="str">
        <f t="shared" si="54"/>
        <v>1989</v>
      </c>
      <c r="H3509" t="s">
        <v>229</v>
      </c>
      <c r="I3509" t="str">
        <f>VLOOKUP(RawData!H3509,PadCountry[],2)</f>
        <v>United States</v>
      </c>
      <c r="J3509" t="str">
        <f>VLOOKUP(I3509,CountryGeoLoc[],3)</f>
        <v>37.09024</v>
      </c>
      <c r="K3509" t="str">
        <f>VLOOKUP(I3509,CountryGeoLoc[],4)</f>
        <v>-95.712891</v>
      </c>
    </row>
    <row r="3510" spans="1:11" x14ac:dyDescent="0.3">
      <c r="A3510" t="s">
        <v>10656</v>
      </c>
      <c r="B3510" t="s">
        <v>8</v>
      </c>
      <c r="C3510" t="s">
        <v>9</v>
      </c>
      <c r="D3510" t="s">
        <v>6270</v>
      </c>
      <c r="E3510" t="s">
        <v>10657</v>
      </c>
      <c r="F3510" t="s">
        <v>10658</v>
      </c>
      <c r="G3510" s="2" t="str">
        <f t="shared" si="54"/>
        <v>1989</v>
      </c>
      <c r="H3510" t="s">
        <v>6273</v>
      </c>
      <c r="I3510" t="str">
        <f>VLOOKUP(RawData!H3510,PadCountry[],2)</f>
        <v>Russia</v>
      </c>
      <c r="J3510" t="str">
        <f>VLOOKUP(I3510,CountryGeoLoc[],3)</f>
        <v>61.52401</v>
      </c>
      <c r="K3510" t="str">
        <f>VLOOKUP(I3510,CountryGeoLoc[],4)</f>
        <v>105.318756</v>
      </c>
    </row>
    <row r="3511" spans="1:11" x14ac:dyDescent="0.3">
      <c r="A3511" t="s">
        <v>10659</v>
      </c>
      <c r="B3511" t="s">
        <v>8</v>
      </c>
      <c r="C3511" t="s">
        <v>117</v>
      </c>
      <c r="D3511" t="s">
        <v>8700</v>
      </c>
      <c r="E3511" t="s">
        <v>10660</v>
      </c>
      <c r="F3511" t="s">
        <v>10661</v>
      </c>
      <c r="G3511" s="2" t="str">
        <f t="shared" si="54"/>
        <v>1989</v>
      </c>
      <c r="H3511" t="s">
        <v>1555</v>
      </c>
      <c r="I3511" t="str">
        <f>VLOOKUP(RawData!H3511,PadCountry[],2)</f>
        <v>United States</v>
      </c>
      <c r="J3511" t="str">
        <f>VLOOKUP(I3511,CountryGeoLoc[],3)</f>
        <v>37.09024</v>
      </c>
      <c r="K3511" t="str">
        <f>VLOOKUP(I3511,CountryGeoLoc[],4)</f>
        <v>-95.712891</v>
      </c>
    </row>
    <row r="3512" spans="1:11" x14ac:dyDescent="0.3">
      <c r="A3512" t="s">
        <v>10662</v>
      </c>
      <c r="B3512" t="s">
        <v>8</v>
      </c>
      <c r="C3512" t="s">
        <v>9620</v>
      </c>
      <c r="D3512" t="s">
        <v>9621</v>
      </c>
      <c r="E3512" t="s">
        <v>10663</v>
      </c>
      <c r="F3512" t="s">
        <v>10664</v>
      </c>
      <c r="G3512" s="2" t="str">
        <f t="shared" si="54"/>
        <v>1989</v>
      </c>
      <c r="H3512" t="s">
        <v>5568</v>
      </c>
      <c r="I3512" t="str">
        <f>VLOOKUP(RawData!H3512,PadCountry[],2)</f>
        <v>Japan</v>
      </c>
      <c r="J3512" t="str">
        <f>VLOOKUP(I3512,CountryGeoLoc[],3)</f>
        <v>36.204824</v>
      </c>
      <c r="K3512" t="str">
        <f>VLOOKUP(I3512,CountryGeoLoc[],4)</f>
        <v>138.252924</v>
      </c>
    </row>
    <row r="3513" spans="1:11" x14ac:dyDescent="0.3">
      <c r="A3513" t="s">
        <v>10665</v>
      </c>
      <c r="B3513" t="s">
        <v>8</v>
      </c>
      <c r="C3513" t="s">
        <v>9</v>
      </c>
      <c r="D3513" t="s">
        <v>8276</v>
      </c>
      <c r="E3513" t="s">
        <v>10666</v>
      </c>
      <c r="F3513" t="s">
        <v>10667</v>
      </c>
      <c r="G3513" s="2" t="str">
        <f t="shared" si="54"/>
        <v>1989</v>
      </c>
      <c r="H3513" t="s">
        <v>13</v>
      </c>
      <c r="I3513" t="str">
        <f>VLOOKUP(RawData!H3513,PadCountry[],2)</f>
        <v>Kazakhstan</v>
      </c>
      <c r="J3513" t="str">
        <f>VLOOKUP(I3513,CountryGeoLoc[],3)</f>
        <v>48.019573</v>
      </c>
      <c r="K3513" t="str">
        <f>VLOOKUP(I3513,CountryGeoLoc[],4)</f>
        <v>66.923684</v>
      </c>
    </row>
    <row r="3514" spans="1:11" x14ac:dyDescent="0.3">
      <c r="A3514" t="s">
        <v>10668</v>
      </c>
      <c r="B3514" t="s">
        <v>8</v>
      </c>
      <c r="C3514" t="s">
        <v>117</v>
      </c>
      <c r="D3514" t="s">
        <v>10326</v>
      </c>
      <c r="E3514" t="s">
        <v>10669</v>
      </c>
      <c r="F3514" t="s">
        <v>10670</v>
      </c>
      <c r="G3514" s="2" t="str">
        <f t="shared" si="54"/>
        <v>1989</v>
      </c>
      <c r="H3514" t="s">
        <v>914</v>
      </c>
      <c r="I3514" t="str">
        <f>VLOOKUP(RawData!H3514,PadCountry[],2)</f>
        <v>United States</v>
      </c>
      <c r="J3514" t="str">
        <f>VLOOKUP(I3514,CountryGeoLoc[],3)</f>
        <v>37.09024</v>
      </c>
      <c r="K3514" t="str">
        <f>VLOOKUP(I3514,CountryGeoLoc[],4)</f>
        <v>-95.712891</v>
      </c>
    </row>
    <row r="3515" spans="1:11" x14ac:dyDescent="0.3">
      <c r="A3515" t="s">
        <v>10671</v>
      </c>
      <c r="B3515" t="s">
        <v>8</v>
      </c>
      <c r="C3515" t="s">
        <v>9</v>
      </c>
      <c r="D3515" t="s">
        <v>8762</v>
      </c>
      <c r="E3515" t="s">
        <v>10672</v>
      </c>
      <c r="F3515" t="s">
        <v>10673</v>
      </c>
      <c r="G3515" s="2" t="str">
        <f t="shared" si="54"/>
        <v>1989</v>
      </c>
      <c r="H3515" t="s">
        <v>3892</v>
      </c>
      <c r="I3515" t="str">
        <f>VLOOKUP(RawData!H3515,PadCountry[],2)</f>
        <v>Russia</v>
      </c>
      <c r="J3515" t="str">
        <f>VLOOKUP(I3515,CountryGeoLoc[],3)</f>
        <v>61.52401</v>
      </c>
      <c r="K3515" t="str">
        <f>VLOOKUP(I3515,CountryGeoLoc[],4)</f>
        <v>105.318756</v>
      </c>
    </row>
    <row r="3516" spans="1:11" x14ac:dyDescent="0.3">
      <c r="A3516" t="s">
        <v>10674</v>
      </c>
      <c r="B3516" t="s">
        <v>8</v>
      </c>
      <c r="C3516" t="s">
        <v>9</v>
      </c>
      <c r="D3516" t="s">
        <v>6270</v>
      </c>
      <c r="E3516" t="s">
        <v>10675</v>
      </c>
      <c r="F3516" t="s">
        <v>10676</v>
      </c>
      <c r="G3516" s="2" t="str">
        <f t="shared" si="54"/>
        <v>1989</v>
      </c>
      <c r="H3516" t="s">
        <v>7213</v>
      </c>
      <c r="I3516" t="str">
        <f>VLOOKUP(RawData!H3516,PadCountry[],2)</f>
        <v>Russia</v>
      </c>
      <c r="J3516" t="str">
        <f>VLOOKUP(I3516,CountryGeoLoc[],3)</f>
        <v>61.52401</v>
      </c>
      <c r="K3516" t="str">
        <f>VLOOKUP(I3516,CountryGeoLoc[],4)</f>
        <v>105.318756</v>
      </c>
    </row>
    <row r="3517" spans="1:11" x14ac:dyDescent="0.3">
      <c r="A3517" t="s">
        <v>10677</v>
      </c>
      <c r="B3517" t="s">
        <v>8</v>
      </c>
      <c r="C3517" t="s">
        <v>9</v>
      </c>
      <c r="D3517" t="s">
        <v>4695</v>
      </c>
      <c r="E3517" t="s">
        <v>10678</v>
      </c>
      <c r="F3517" t="s">
        <v>10679</v>
      </c>
      <c r="G3517" s="2" t="str">
        <f t="shared" si="54"/>
        <v>1989</v>
      </c>
      <c r="H3517" t="s">
        <v>1882</v>
      </c>
      <c r="I3517" t="str">
        <f>VLOOKUP(RawData!H3517,PadCountry[],2)</f>
        <v>Russia</v>
      </c>
      <c r="J3517" t="str">
        <f>VLOOKUP(I3517,CountryGeoLoc[],3)</f>
        <v>61.52401</v>
      </c>
      <c r="K3517" t="str">
        <f>VLOOKUP(I3517,CountryGeoLoc[],4)</f>
        <v>105.318756</v>
      </c>
    </row>
    <row r="3518" spans="1:11" x14ac:dyDescent="0.3">
      <c r="A3518" t="s">
        <v>10680</v>
      </c>
      <c r="B3518" t="s">
        <v>8</v>
      </c>
      <c r="C3518" t="s">
        <v>9</v>
      </c>
      <c r="D3518" t="s">
        <v>4695</v>
      </c>
      <c r="E3518" t="s">
        <v>10681</v>
      </c>
      <c r="F3518" t="s">
        <v>10682</v>
      </c>
      <c r="G3518" s="2" t="str">
        <f t="shared" si="54"/>
        <v>1989</v>
      </c>
      <c r="H3518" t="s">
        <v>13</v>
      </c>
      <c r="I3518" t="str">
        <f>VLOOKUP(RawData!H3518,PadCountry[],2)</f>
        <v>Kazakhstan</v>
      </c>
      <c r="J3518" t="str">
        <f>VLOOKUP(I3518,CountryGeoLoc[],3)</f>
        <v>48.019573</v>
      </c>
      <c r="K3518" t="str">
        <f>VLOOKUP(I3518,CountryGeoLoc[],4)</f>
        <v>66.923684</v>
      </c>
    </row>
    <row r="3519" spans="1:11" x14ac:dyDescent="0.3">
      <c r="A3519" t="s">
        <v>10683</v>
      </c>
      <c r="B3519" t="s">
        <v>8</v>
      </c>
      <c r="C3519" t="s">
        <v>117</v>
      </c>
      <c r="D3519" t="s">
        <v>8841</v>
      </c>
      <c r="E3519" t="s">
        <v>10684</v>
      </c>
      <c r="F3519" t="s">
        <v>10685</v>
      </c>
      <c r="G3519" s="2" t="str">
        <f t="shared" si="54"/>
        <v>1989</v>
      </c>
      <c r="H3519" t="s">
        <v>1623</v>
      </c>
      <c r="I3519" t="str">
        <f>VLOOKUP(RawData!H3519,PadCountry[],2)</f>
        <v>United States</v>
      </c>
      <c r="J3519" t="str">
        <f>VLOOKUP(I3519,CountryGeoLoc[],3)</f>
        <v>37.09024</v>
      </c>
      <c r="K3519" t="str">
        <f>VLOOKUP(I3519,CountryGeoLoc[],4)</f>
        <v>-95.712891</v>
      </c>
    </row>
    <row r="3520" spans="1:11" x14ac:dyDescent="0.3">
      <c r="A3520" t="s">
        <v>10686</v>
      </c>
      <c r="B3520" t="s">
        <v>8</v>
      </c>
      <c r="C3520" t="s">
        <v>9</v>
      </c>
      <c r="D3520" t="s">
        <v>1670</v>
      </c>
      <c r="E3520" t="s">
        <v>10687</v>
      </c>
      <c r="F3520" t="s">
        <v>10688</v>
      </c>
      <c r="G3520" s="2" t="str">
        <f t="shared" si="54"/>
        <v>1989</v>
      </c>
      <c r="H3520" t="s">
        <v>3442</v>
      </c>
      <c r="I3520" t="str">
        <f>VLOOKUP(RawData!H3520,PadCountry[],2)</f>
        <v>Russia</v>
      </c>
      <c r="J3520" t="str">
        <f>VLOOKUP(I3520,CountryGeoLoc[],3)</f>
        <v>61.52401</v>
      </c>
      <c r="K3520" t="str">
        <f>VLOOKUP(I3520,CountryGeoLoc[],4)</f>
        <v>105.318756</v>
      </c>
    </row>
    <row r="3521" spans="1:11" x14ac:dyDescent="0.3">
      <c r="A3521" t="s">
        <v>10689</v>
      </c>
      <c r="B3521" t="s">
        <v>8</v>
      </c>
      <c r="C3521" t="s">
        <v>9</v>
      </c>
      <c r="D3521" t="s">
        <v>3313</v>
      </c>
      <c r="E3521" t="s">
        <v>10690</v>
      </c>
      <c r="F3521" t="s">
        <v>10691</v>
      </c>
      <c r="G3521" s="2" t="str">
        <f t="shared" si="54"/>
        <v>1989</v>
      </c>
      <c r="H3521" t="s">
        <v>4676</v>
      </c>
      <c r="I3521" t="str">
        <f>VLOOKUP(RawData!H3521,PadCountry[],2)</f>
        <v>Kazakhstan</v>
      </c>
      <c r="J3521" t="str">
        <f>VLOOKUP(I3521,CountryGeoLoc[],3)</f>
        <v>48.019573</v>
      </c>
      <c r="K3521" t="str">
        <f>VLOOKUP(I3521,CountryGeoLoc[],4)</f>
        <v>66.923684</v>
      </c>
    </row>
    <row r="3522" spans="1:11" x14ac:dyDescent="0.3">
      <c r="A3522" t="s">
        <v>10692</v>
      </c>
      <c r="B3522" t="s">
        <v>8</v>
      </c>
      <c r="C3522" t="s">
        <v>9</v>
      </c>
      <c r="D3522" t="s">
        <v>6270</v>
      </c>
      <c r="E3522" t="s">
        <v>10693</v>
      </c>
      <c r="F3522" t="s">
        <v>10694</v>
      </c>
      <c r="G3522" s="2" t="str">
        <f t="shared" si="54"/>
        <v>1989</v>
      </c>
      <c r="H3522" t="s">
        <v>6273</v>
      </c>
      <c r="I3522" t="str">
        <f>VLOOKUP(RawData!H3522,PadCountry[],2)</f>
        <v>Russia</v>
      </c>
      <c r="J3522" t="str">
        <f>VLOOKUP(I3522,CountryGeoLoc[],3)</f>
        <v>61.52401</v>
      </c>
      <c r="K3522" t="str">
        <f>VLOOKUP(I3522,CountryGeoLoc[],4)</f>
        <v>105.318756</v>
      </c>
    </row>
    <row r="3523" spans="1:11" x14ac:dyDescent="0.3">
      <c r="A3523" t="s">
        <v>10695</v>
      </c>
      <c r="B3523" t="s">
        <v>8</v>
      </c>
      <c r="C3523" t="s">
        <v>9</v>
      </c>
      <c r="D3523" t="s">
        <v>2305</v>
      </c>
      <c r="E3523" t="s">
        <v>10696</v>
      </c>
      <c r="F3523" t="s">
        <v>10697</v>
      </c>
      <c r="G3523" s="2" t="str">
        <f t="shared" ref="G3523:G3586" si="55">MID(F3523,7,4)</f>
        <v>1989</v>
      </c>
      <c r="H3523" t="s">
        <v>6322</v>
      </c>
      <c r="I3523" t="str">
        <f>VLOOKUP(RawData!H3523,PadCountry[],2)</f>
        <v>Kazakhstan</v>
      </c>
      <c r="J3523" t="str">
        <f>VLOOKUP(I3523,CountryGeoLoc[],3)</f>
        <v>48.019573</v>
      </c>
      <c r="K3523" t="str">
        <f>VLOOKUP(I3523,CountryGeoLoc[],4)</f>
        <v>66.923684</v>
      </c>
    </row>
    <row r="3524" spans="1:11" x14ac:dyDescent="0.3">
      <c r="A3524" t="s">
        <v>10698</v>
      </c>
      <c r="B3524" t="s">
        <v>8</v>
      </c>
      <c r="C3524" t="s">
        <v>9</v>
      </c>
      <c r="D3524" t="s">
        <v>4695</v>
      </c>
      <c r="E3524" t="s">
        <v>10699</v>
      </c>
      <c r="F3524" t="s">
        <v>10700</v>
      </c>
      <c r="G3524" s="2" t="str">
        <f t="shared" si="55"/>
        <v>1989</v>
      </c>
      <c r="H3524" t="s">
        <v>3892</v>
      </c>
      <c r="I3524" t="str">
        <f>VLOOKUP(RawData!H3524,PadCountry[],2)</f>
        <v>Russia</v>
      </c>
      <c r="J3524" t="str">
        <f>VLOOKUP(I3524,CountryGeoLoc[],3)</f>
        <v>61.52401</v>
      </c>
      <c r="K3524" t="str">
        <f>VLOOKUP(I3524,CountryGeoLoc[],4)</f>
        <v>105.318756</v>
      </c>
    </row>
    <row r="3525" spans="1:11" x14ac:dyDescent="0.3">
      <c r="A3525" t="s">
        <v>10701</v>
      </c>
      <c r="B3525" t="s">
        <v>8</v>
      </c>
      <c r="C3525" t="s">
        <v>9</v>
      </c>
      <c r="D3525" t="s">
        <v>4695</v>
      </c>
      <c r="E3525" t="s">
        <v>10702</v>
      </c>
      <c r="F3525" t="s">
        <v>10703</v>
      </c>
      <c r="G3525" s="2" t="str">
        <f t="shared" si="55"/>
        <v>1989</v>
      </c>
      <c r="H3525" t="s">
        <v>3442</v>
      </c>
      <c r="I3525" t="str">
        <f>VLOOKUP(RawData!H3525,PadCountry[],2)</f>
        <v>Russia</v>
      </c>
      <c r="J3525" t="str">
        <f>VLOOKUP(I3525,CountryGeoLoc[],3)</f>
        <v>61.52401</v>
      </c>
      <c r="K3525" t="str">
        <f>VLOOKUP(I3525,CountryGeoLoc[],4)</f>
        <v>105.318756</v>
      </c>
    </row>
    <row r="3526" spans="1:11" x14ac:dyDescent="0.3">
      <c r="A3526" t="s">
        <v>10704</v>
      </c>
      <c r="B3526" t="s">
        <v>8</v>
      </c>
      <c r="C3526" t="s">
        <v>8707</v>
      </c>
      <c r="D3526" t="s">
        <v>7629</v>
      </c>
      <c r="E3526" t="s">
        <v>10705</v>
      </c>
      <c r="F3526" t="s">
        <v>10706</v>
      </c>
      <c r="G3526" s="2" t="str">
        <f t="shared" si="55"/>
        <v>1989</v>
      </c>
      <c r="H3526" t="s">
        <v>3233</v>
      </c>
      <c r="I3526" t="str">
        <f>VLOOKUP(RawData!H3526,PadCountry[],2)</f>
        <v>United States</v>
      </c>
      <c r="J3526" t="str">
        <f>VLOOKUP(I3526,CountryGeoLoc[],3)</f>
        <v>37.09024</v>
      </c>
      <c r="K3526" t="str">
        <f>VLOOKUP(I3526,CountryGeoLoc[],4)</f>
        <v>-95.712891</v>
      </c>
    </row>
    <row r="3527" spans="1:11" x14ac:dyDescent="0.3">
      <c r="A3527" t="s">
        <v>10707</v>
      </c>
      <c r="B3527" t="s">
        <v>8</v>
      </c>
      <c r="C3527" t="s">
        <v>117</v>
      </c>
      <c r="D3527" t="s">
        <v>10486</v>
      </c>
      <c r="E3527" t="s">
        <v>10708</v>
      </c>
      <c r="F3527" t="s">
        <v>10709</v>
      </c>
      <c r="G3527" s="2" t="str">
        <f t="shared" si="55"/>
        <v>1989</v>
      </c>
      <c r="H3527" t="s">
        <v>63</v>
      </c>
      <c r="I3527" t="str">
        <f>VLOOKUP(RawData!H3527,PadCountry[],2)</f>
        <v>United States</v>
      </c>
      <c r="J3527" t="str">
        <f>VLOOKUP(I3527,CountryGeoLoc[],3)</f>
        <v>37.09024</v>
      </c>
      <c r="K3527" t="str">
        <f>VLOOKUP(I3527,CountryGeoLoc[],4)</f>
        <v>-95.712891</v>
      </c>
    </row>
    <row r="3528" spans="1:11" x14ac:dyDescent="0.3">
      <c r="A3528" t="s">
        <v>10710</v>
      </c>
      <c r="B3528" t="s">
        <v>8</v>
      </c>
      <c r="C3528" t="s">
        <v>9</v>
      </c>
      <c r="D3528" t="s">
        <v>6270</v>
      </c>
      <c r="E3528" t="s">
        <v>10711</v>
      </c>
      <c r="F3528" t="s">
        <v>10712</v>
      </c>
      <c r="G3528" s="2" t="str">
        <f t="shared" si="55"/>
        <v>1989</v>
      </c>
      <c r="H3528" t="s">
        <v>7213</v>
      </c>
      <c r="I3528" t="str">
        <f>VLOOKUP(RawData!H3528,PadCountry[],2)</f>
        <v>Russia</v>
      </c>
      <c r="J3528" t="str">
        <f>VLOOKUP(I3528,CountryGeoLoc[],3)</f>
        <v>61.52401</v>
      </c>
      <c r="K3528" t="str">
        <f>VLOOKUP(I3528,CountryGeoLoc[],4)</f>
        <v>105.318756</v>
      </c>
    </row>
    <row r="3529" spans="1:11" x14ac:dyDescent="0.3">
      <c r="A3529" t="s">
        <v>10713</v>
      </c>
      <c r="B3529" t="s">
        <v>8</v>
      </c>
      <c r="C3529" t="s">
        <v>7321</v>
      </c>
      <c r="D3529" t="s">
        <v>10571</v>
      </c>
      <c r="E3529" t="s">
        <v>10714</v>
      </c>
      <c r="F3529" t="s">
        <v>10715</v>
      </c>
      <c r="G3529" s="2" t="str">
        <f t="shared" si="55"/>
        <v>1989</v>
      </c>
      <c r="H3529" t="s">
        <v>9512</v>
      </c>
      <c r="I3529" t="str">
        <f>VLOOKUP(RawData!H3529,PadCountry[],2)</f>
        <v>French Guiana</v>
      </c>
      <c r="J3529" t="str">
        <f>VLOOKUP(I3529,CountryGeoLoc[],3)</f>
        <v>3.933889</v>
      </c>
      <c r="K3529" t="str">
        <f>VLOOKUP(I3529,CountryGeoLoc[],4)</f>
        <v>-53.125782</v>
      </c>
    </row>
    <row r="3530" spans="1:11" x14ac:dyDescent="0.3">
      <c r="A3530" t="s">
        <v>10716</v>
      </c>
      <c r="B3530" t="s">
        <v>8</v>
      </c>
      <c r="C3530" t="s">
        <v>9</v>
      </c>
      <c r="D3530" t="s">
        <v>4695</v>
      </c>
      <c r="E3530" t="s">
        <v>10717</v>
      </c>
      <c r="F3530" t="s">
        <v>10718</v>
      </c>
      <c r="G3530" s="2" t="str">
        <f t="shared" si="55"/>
        <v>1989</v>
      </c>
      <c r="H3530" t="s">
        <v>13</v>
      </c>
      <c r="I3530" t="str">
        <f>VLOOKUP(RawData!H3530,PadCountry[],2)</f>
        <v>Kazakhstan</v>
      </c>
      <c r="J3530" t="str">
        <f>VLOOKUP(I3530,CountryGeoLoc[],3)</f>
        <v>48.019573</v>
      </c>
      <c r="K3530" t="str">
        <f>VLOOKUP(I3530,CountryGeoLoc[],4)</f>
        <v>66.923684</v>
      </c>
    </row>
    <row r="3531" spans="1:11" x14ac:dyDescent="0.3">
      <c r="A3531" t="s">
        <v>10719</v>
      </c>
      <c r="B3531" t="s">
        <v>8</v>
      </c>
      <c r="C3531" t="s">
        <v>117</v>
      </c>
      <c r="D3531" t="s">
        <v>10720</v>
      </c>
      <c r="E3531" t="s">
        <v>10721</v>
      </c>
      <c r="F3531" t="s">
        <v>10722</v>
      </c>
      <c r="G3531" s="2" t="str">
        <f t="shared" si="55"/>
        <v>1989</v>
      </c>
      <c r="H3531" t="s">
        <v>682</v>
      </c>
      <c r="I3531" t="str">
        <f>VLOOKUP(RawData!H3531,PadCountry[],2)</f>
        <v>United States</v>
      </c>
      <c r="J3531" t="str">
        <f>VLOOKUP(I3531,CountryGeoLoc[],3)</f>
        <v>37.09024</v>
      </c>
      <c r="K3531" t="str">
        <f>VLOOKUP(I3531,CountryGeoLoc[],4)</f>
        <v>-95.712891</v>
      </c>
    </row>
    <row r="3532" spans="1:11" x14ac:dyDescent="0.3">
      <c r="A3532" t="s">
        <v>10723</v>
      </c>
      <c r="B3532" t="s">
        <v>8</v>
      </c>
      <c r="C3532" t="s">
        <v>8707</v>
      </c>
      <c r="D3532" t="s">
        <v>7629</v>
      </c>
      <c r="E3532" t="s">
        <v>10724</v>
      </c>
      <c r="F3532" t="s">
        <v>10725</v>
      </c>
      <c r="G3532" s="2" t="str">
        <f t="shared" si="55"/>
        <v>1989</v>
      </c>
      <c r="H3532" t="s">
        <v>3233</v>
      </c>
      <c r="I3532" t="str">
        <f>VLOOKUP(RawData!H3532,PadCountry[],2)</f>
        <v>United States</v>
      </c>
      <c r="J3532" t="str">
        <f>VLOOKUP(I3532,CountryGeoLoc[],3)</f>
        <v>37.09024</v>
      </c>
      <c r="K3532" t="str">
        <f>VLOOKUP(I3532,CountryGeoLoc[],4)</f>
        <v>-95.712891</v>
      </c>
    </row>
    <row r="3533" spans="1:11" x14ac:dyDescent="0.3">
      <c r="A3533" t="s">
        <v>10726</v>
      </c>
      <c r="B3533" t="s">
        <v>8</v>
      </c>
      <c r="C3533" t="s">
        <v>9</v>
      </c>
      <c r="D3533" t="s">
        <v>1670</v>
      </c>
      <c r="E3533" t="s">
        <v>10727</v>
      </c>
      <c r="F3533" t="s">
        <v>10728</v>
      </c>
      <c r="G3533" s="2" t="str">
        <f t="shared" si="55"/>
        <v>1989</v>
      </c>
      <c r="H3533" t="s">
        <v>7572</v>
      </c>
      <c r="I3533" t="str">
        <f>VLOOKUP(RawData!H3533,PadCountry[],2)</f>
        <v>Russia</v>
      </c>
      <c r="J3533" t="str">
        <f>VLOOKUP(I3533,CountryGeoLoc[],3)</f>
        <v>61.52401</v>
      </c>
      <c r="K3533" t="str">
        <f>VLOOKUP(I3533,CountryGeoLoc[],4)</f>
        <v>105.318756</v>
      </c>
    </row>
    <row r="3534" spans="1:11" x14ac:dyDescent="0.3">
      <c r="A3534" t="s">
        <v>10729</v>
      </c>
      <c r="B3534" t="s">
        <v>18</v>
      </c>
      <c r="C3534" t="s">
        <v>9</v>
      </c>
      <c r="D3534" t="s">
        <v>3313</v>
      </c>
      <c r="E3534" t="s">
        <v>10730</v>
      </c>
      <c r="F3534" t="s">
        <v>10731</v>
      </c>
      <c r="G3534" s="2" t="str">
        <f t="shared" si="55"/>
        <v>1989</v>
      </c>
      <c r="H3534" t="s">
        <v>4676</v>
      </c>
      <c r="I3534" t="str">
        <f>VLOOKUP(RawData!H3534,PadCountry[],2)</f>
        <v>Kazakhstan</v>
      </c>
      <c r="J3534" t="str">
        <f>VLOOKUP(I3534,CountryGeoLoc[],3)</f>
        <v>48.019573</v>
      </c>
      <c r="K3534" t="str">
        <f>VLOOKUP(I3534,CountryGeoLoc[],4)</f>
        <v>66.923684</v>
      </c>
    </row>
    <row r="3535" spans="1:11" x14ac:dyDescent="0.3">
      <c r="A3535" t="s">
        <v>10732</v>
      </c>
      <c r="B3535" t="s">
        <v>8</v>
      </c>
      <c r="C3535" t="s">
        <v>9</v>
      </c>
      <c r="D3535" t="s">
        <v>2305</v>
      </c>
      <c r="E3535" t="s">
        <v>10733</v>
      </c>
      <c r="F3535" t="s">
        <v>10734</v>
      </c>
      <c r="G3535" s="2" t="str">
        <f t="shared" si="55"/>
        <v>1989</v>
      </c>
      <c r="H3535" t="s">
        <v>7249</v>
      </c>
      <c r="I3535" t="str">
        <f>VLOOKUP(RawData!H3535,PadCountry[],2)</f>
        <v>Kazakhstan</v>
      </c>
      <c r="J3535" t="str">
        <f>VLOOKUP(I3535,CountryGeoLoc[],3)</f>
        <v>48.019573</v>
      </c>
      <c r="K3535" t="str">
        <f>VLOOKUP(I3535,CountryGeoLoc[],4)</f>
        <v>66.923684</v>
      </c>
    </row>
    <row r="3536" spans="1:11" x14ac:dyDescent="0.3">
      <c r="A3536" t="s">
        <v>10735</v>
      </c>
      <c r="B3536" t="s">
        <v>8</v>
      </c>
      <c r="C3536" t="s">
        <v>9</v>
      </c>
      <c r="D3536" t="s">
        <v>1670</v>
      </c>
      <c r="E3536" t="s">
        <v>10736</v>
      </c>
      <c r="F3536" t="s">
        <v>10737</v>
      </c>
      <c r="G3536" s="2" t="str">
        <f t="shared" si="55"/>
        <v>1989</v>
      </c>
      <c r="H3536" t="s">
        <v>3892</v>
      </c>
      <c r="I3536" t="str">
        <f>VLOOKUP(RawData!H3536,PadCountry[],2)</f>
        <v>Russia</v>
      </c>
      <c r="J3536" t="str">
        <f>VLOOKUP(I3536,CountryGeoLoc[],3)</f>
        <v>61.52401</v>
      </c>
      <c r="K3536" t="str">
        <f>VLOOKUP(I3536,CountryGeoLoc[],4)</f>
        <v>105.318756</v>
      </c>
    </row>
    <row r="3537" spans="1:11" x14ac:dyDescent="0.3">
      <c r="A3537" t="s">
        <v>10738</v>
      </c>
      <c r="B3537" t="s">
        <v>8</v>
      </c>
      <c r="C3537" t="s">
        <v>9</v>
      </c>
      <c r="D3537" t="s">
        <v>4695</v>
      </c>
      <c r="E3537" t="s">
        <v>10739</v>
      </c>
      <c r="F3537" t="s">
        <v>10740</v>
      </c>
      <c r="G3537" s="2" t="str">
        <f t="shared" si="55"/>
        <v>1989</v>
      </c>
      <c r="H3537" t="s">
        <v>7572</v>
      </c>
      <c r="I3537" t="str">
        <f>VLOOKUP(RawData!H3537,PadCountry[],2)</f>
        <v>Russia</v>
      </c>
      <c r="J3537" t="str">
        <f>VLOOKUP(I3537,CountryGeoLoc[],3)</f>
        <v>61.52401</v>
      </c>
      <c r="K3537" t="str">
        <f>VLOOKUP(I3537,CountryGeoLoc[],4)</f>
        <v>105.318756</v>
      </c>
    </row>
    <row r="3538" spans="1:11" x14ac:dyDescent="0.3">
      <c r="A3538" t="s">
        <v>10741</v>
      </c>
      <c r="B3538" t="s">
        <v>8</v>
      </c>
      <c r="C3538" t="s">
        <v>9</v>
      </c>
      <c r="D3538" t="s">
        <v>5620</v>
      </c>
      <c r="E3538" t="s">
        <v>10742</v>
      </c>
      <c r="F3538" t="s">
        <v>10743</v>
      </c>
      <c r="G3538" s="2" t="str">
        <f t="shared" si="55"/>
        <v>1989</v>
      </c>
      <c r="H3538" t="s">
        <v>6322</v>
      </c>
      <c r="I3538" t="str">
        <f>VLOOKUP(RawData!H3538,PadCountry[],2)</f>
        <v>Kazakhstan</v>
      </c>
      <c r="J3538" t="str">
        <f>VLOOKUP(I3538,CountryGeoLoc[],3)</f>
        <v>48.019573</v>
      </c>
      <c r="K3538" t="str">
        <f>VLOOKUP(I3538,CountryGeoLoc[],4)</f>
        <v>66.923684</v>
      </c>
    </row>
    <row r="3539" spans="1:11" x14ac:dyDescent="0.3">
      <c r="A3539" t="s">
        <v>10744</v>
      </c>
      <c r="B3539" t="s">
        <v>8</v>
      </c>
      <c r="C3539" t="s">
        <v>117</v>
      </c>
      <c r="D3539" t="s">
        <v>10486</v>
      </c>
      <c r="E3539" t="s">
        <v>10745</v>
      </c>
      <c r="F3539" t="s">
        <v>10746</v>
      </c>
      <c r="G3539" s="2" t="str">
        <f t="shared" si="55"/>
        <v>1989</v>
      </c>
      <c r="H3539" t="s">
        <v>229</v>
      </c>
      <c r="I3539" t="str">
        <f>VLOOKUP(RawData!H3539,PadCountry[],2)</f>
        <v>United States</v>
      </c>
      <c r="J3539" t="str">
        <f>VLOOKUP(I3539,CountryGeoLoc[],3)</f>
        <v>37.09024</v>
      </c>
      <c r="K3539" t="str">
        <f>VLOOKUP(I3539,CountryGeoLoc[],4)</f>
        <v>-95.712891</v>
      </c>
    </row>
    <row r="3540" spans="1:11" x14ac:dyDescent="0.3">
      <c r="A3540" t="s">
        <v>10747</v>
      </c>
      <c r="B3540" t="s">
        <v>8</v>
      </c>
      <c r="C3540" t="s">
        <v>9</v>
      </c>
      <c r="D3540" t="s">
        <v>2305</v>
      </c>
      <c r="E3540" t="s">
        <v>10748</v>
      </c>
      <c r="F3540" t="s">
        <v>10749</v>
      </c>
      <c r="G3540" s="2" t="str">
        <f t="shared" si="55"/>
        <v>1989</v>
      </c>
      <c r="H3540" t="s">
        <v>1587</v>
      </c>
      <c r="I3540" t="str">
        <f>VLOOKUP(RawData!H3540,PadCountry[],2)</f>
        <v>Kazakhstan</v>
      </c>
      <c r="J3540" t="str">
        <f>VLOOKUP(I3540,CountryGeoLoc[],3)</f>
        <v>48.019573</v>
      </c>
      <c r="K3540" t="str">
        <f>VLOOKUP(I3540,CountryGeoLoc[],4)</f>
        <v>66.923684</v>
      </c>
    </row>
    <row r="3541" spans="1:11" x14ac:dyDescent="0.3">
      <c r="A3541" t="s">
        <v>10750</v>
      </c>
      <c r="B3541" t="s">
        <v>8</v>
      </c>
      <c r="C3541" t="s">
        <v>9</v>
      </c>
      <c r="D3541" t="s">
        <v>8276</v>
      </c>
      <c r="E3541" t="s">
        <v>357</v>
      </c>
      <c r="F3541" t="s">
        <v>10751</v>
      </c>
      <c r="G3541" s="2" t="str">
        <f t="shared" si="55"/>
        <v>1989</v>
      </c>
      <c r="H3541" t="s">
        <v>13</v>
      </c>
      <c r="I3541" t="str">
        <f>VLOOKUP(RawData!H3541,PadCountry[],2)</f>
        <v>Kazakhstan</v>
      </c>
      <c r="J3541" t="str">
        <f>VLOOKUP(I3541,CountryGeoLoc[],3)</f>
        <v>48.019573</v>
      </c>
      <c r="K3541" t="str">
        <f>VLOOKUP(I3541,CountryGeoLoc[],4)</f>
        <v>66.923684</v>
      </c>
    </row>
    <row r="3542" spans="1:11" x14ac:dyDescent="0.3">
      <c r="A3542" t="s">
        <v>10752</v>
      </c>
      <c r="B3542" t="s">
        <v>8</v>
      </c>
      <c r="C3542" t="s">
        <v>9</v>
      </c>
      <c r="D3542" t="s">
        <v>6270</v>
      </c>
      <c r="E3542" t="s">
        <v>10753</v>
      </c>
      <c r="F3542" t="s">
        <v>10754</v>
      </c>
      <c r="G3542" s="2" t="str">
        <f t="shared" si="55"/>
        <v>1989</v>
      </c>
      <c r="H3542" t="s">
        <v>6273</v>
      </c>
      <c r="I3542" t="str">
        <f>VLOOKUP(RawData!H3542,PadCountry[],2)</f>
        <v>Russia</v>
      </c>
      <c r="J3542" t="str">
        <f>VLOOKUP(I3542,CountryGeoLoc[],3)</f>
        <v>61.52401</v>
      </c>
      <c r="K3542" t="str">
        <f>VLOOKUP(I3542,CountryGeoLoc[],4)</f>
        <v>105.318756</v>
      </c>
    </row>
    <row r="3543" spans="1:11" x14ac:dyDescent="0.3">
      <c r="A3543" t="s">
        <v>10755</v>
      </c>
      <c r="B3543" t="s">
        <v>8</v>
      </c>
      <c r="C3543" t="s">
        <v>9</v>
      </c>
      <c r="D3543" t="s">
        <v>2305</v>
      </c>
      <c r="E3543" t="s">
        <v>10756</v>
      </c>
      <c r="F3543" t="s">
        <v>10757</v>
      </c>
      <c r="G3543" s="2" t="str">
        <f t="shared" si="55"/>
        <v>1989</v>
      </c>
      <c r="H3543" t="s">
        <v>7249</v>
      </c>
      <c r="I3543" t="str">
        <f>VLOOKUP(RawData!H3543,PadCountry[],2)</f>
        <v>Kazakhstan</v>
      </c>
      <c r="J3543" t="str">
        <f>VLOOKUP(I3543,CountryGeoLoc[],3)</f>
        <v>48.019573</v>
      </c>
      <c r="K3543" t="str">
        <f>VLOOKUP(I3543,CountryGeoLoc[],4)</f>
        <v>66.923684</v>
      </c>
    </row>
    <row r="3544" spans="1:11" x14ac:dyDescent="0.3">
      <c r="A3544" t="s">
        <v>10758</v>
      </c>
      <c r="B3544" t="s">
        <v>8</v>
      </c>
      <c r="C3544" t="s">
        <v>10759</v>
      </c>
      <c r="D3544" t="s">
        <v>10760</v>
      </c>
      <c r="E3544" t="s">
        <v>10761</v>
      </c>
      <c r="F3544" t="s">
        <v>10762</v>
      </c>
      <c r="G3544" s="2" t="str">
        <f t="shared" si="55"/>
        <v>1990</v>
      </c>
      <c r="H3544" t="s">
        <v>1555</v>
      </c>
      <c r="I3544" t="str">
        <f>VLOOKUP(RawData!H3544,PadCountry[],2)</f>
        <v>United States</v>
      </c>
      <c r="J3544" t="str">
        <f>VLOOKUP(I3544,CountryGeoLoc[],3)</f>
        <v>37.09024</v>
      </c>
      <c r="K3544" t="str">
        <f>VLOOKUP(I3544,CountryGeoLoc[],4)</f>
        <v>-95.712891</v>
      </c>
    </row>
    <row r="3545" spans="1:11" x14ac:dyDescent="0.3">
      <c r="A3545" t="s">
        <v>10763</v>
      </c>
      <c r="B3545" t="s">
        <v>8</v>
      </c>
      <c r="C3545" t="s">
        <v>8707</v>
      </c>
      <c r="D3545" t="s">
        <v>7629</v>
      </c>
      <c r="E3545" t="s">
        <v>10764</v>
      </c>
      <c r="F3545" t="s">
        <v>10765</v>
      </c>
      <c r="G3545" s="2" t="str">
        <f t="shared" si="55"/>
        <v>1990</v>
      </c>
      <c r="H3545" t="s">
        <v>2629</v>
      </c>
      <c r="I3545" t="str">
        <f>VLOOKUP(RawData!H3545,PadCountry[],2)</f>
        <v>United States</v>
      </c>
      <c r="J3545" t="str">
        <f>VLOOKUP(I3545,CountryGeoLoc[],3)</f>
        <v>37.09024</v>
      </c>
      <c r="K3545" t="str">
        <f>VLOOKUP(I3545,CountryGeoLoc[],4)</f>
        <v>-95.712891</v>
      </c>
    </row>
    <row r="3546" spans="1:11" x14ac:dyDescent="0.3">
      <c r="A3546" t="s">
        <v>10766</v>
      </c>
      <c r="B3546" t="s">
        <v>8</v>
      </c>
      <c r="C3546" t="s">
        <v>9</v>
      </c>
      <c r="D3546" t="s">
        <v>4695</v>
      </c>
      <c r="E3546" t="s">
        <v>10767</v>
      </c>
      <c r="F3546" t="s">
        <v>10768</v>
      </c>
      <c r="G3546" s="2" t="str">
        <f t="shared" si="55"/>
        <v>1990</v>
      </c>
      <c r="H3546" t="s">
        <v>3892</v>
      </c>
      <c r="I3546" t="str">
        <f>VLOOKUP(RawData!H3546,PadCountry[],2)</f>
        <v>Russia</v>
      </c>
      <c r="J3546" t="str">
        <f>VLOOKUP(I3546,CountryGeoLoc[],3)</f>
        <v>61.52401</v>
      </c>
      <c r="K3546" t="str">
        <f>VLOOKUP(I3546,CountryGeoLoc[],4)</f>
        <v>105.318756</v>
      </c>
    </row>
    <row r="3547" spans="1:11" x14ac:dyDescent="0.3">
      <c r="A3547" t="s">
        <v>10769</v>
      </c>
      <c r="B3547" t="s">
        <v>8</v>
      </c>
      <c r="C3547" t="s">
        <v>9</v>
      </c>
      <c r="D3547" t="s">
        <v>2391</v>
      </c>
      <c r="E3547" t="s">
        <v>10770</v>
      </c>
      <c r="F3547" t="s">
        <v>10771</v>
      </c>
      <c r="G3547" s="2" t="str">
        <f t="shared" si="55"/>
        <v>1990</v>
      </c>
      <c r="H3547" t="s">
        <v>2313</v>
      </c>
      <c r="I3547" t="str">
        <f>VLOOKUP(RawData!H3547,PadCountry[],2)</f>
        <v>Russia</v>
      </c>
      <c r="J3547" t="str">
        <f>VLOOKUP(I3547,CountryGeoLoc[],3)</f>
        <v>61.52401</v>
      </c>
      <c r="K3547" t="str">
        <f>VLOOKUP(I3547,CountryGeoLoc[],4)</f>
        <v>105.318756</v>
      </c>
    </row>
    <row r="3548" spans="1:11" x14ac:dyDescent="0.3">
      <c r="A3548" t="s">
        <v>10772</v>
      </c>
      <c r="B3548" t="s">
        <v>8</v>
      </c>
      <c r="C3548" t="s">
        <v>7321</v>
      </c>
      <c r="D3548" t="s">
        <v>10773</v>
      </c>
      <c r="E3548" t="s">
        <v>10774</v>
      </c>
      <c r="F3548" t="s">
        <v>10775</v>
      </c>
      <c r="G3548" s="2" t="str">
        <f t="shared" si="55"/>
        <v>1990</v>
      </c>
      <c r="H3548" t="s">
        <v>9512</v>
      </c>
      <c r="I3548" t="str">
        <f>VLOOKUP(RawData!H3548,PadCountry[],2)</f>
        <v>French Guiana</v>
      </c>
      <c r="J3548" t="str">
        <f>VLOOKUP(I3548,CountryGeoLoc[],3)</f>
        <v>3.933889</v>
      </c>
      <c r="K3548" t="str">
        <f>VLOOKUP(I3548,CountryGeoLoc[],4)</f>
        <v>-53.125782</v>
      </c>
    </row>
    <row r="3549" spans="1:11" x14ac:dyDescent="0.3">
      <c r="A3549" t="s">
        <v>10776</v>
      </c>
      <c r="B3549" t="s">
        <v>8</v>
      </c>
      <c r="C3549" t="s">
        <v>9</v>
      </c>
      <c r="D3549" t="s">
        <v>1670</v>
      </c>
      <c r="E3549" t="s">
        <v>10777</v>
      </c>
      <c r="F3549" t="s">
        <v>10778</v>
      </c>
      <c r="G3549" s="2" t="str">
        <f t="shared" si="55"/>
        <v>1990</v>
      </c>
      <c r="H3549" t="s">
        <v>3442</v>
      </c>
      <c r="I3549" t="str">
        <f>VLOOKUP(RawData!H3549,PadCountry[],2)</f>
        <v>Russia</v>
      </c>
      <c r="J3549" t="str">
        <f>VLOOKUP(I3549,CountryGeoLoc[],3)</f>
        <v>61.52401</v>
      </c>
      <c r="K3549" t="str">
        <f>VLOOKUP(I3549,CountryGeoLoc[],4)</f>
        <v>105.318756</v>
      </c>
    </row>
    <row r="3550" spans="1:11" x14ac:dyDescent="0.3">
      <c r="A3550" t="s">
        <v>10779</v>
      </c>
      <c r="B3550" t="s">
        <v>8</v>
      </c>
      <c r="C3550" t="s">
        <v>2118</v>
      </c>
      <c r="D3550" t="s">
        <v>9059</v>
      </c>
      <c r="E3550" t="s">
        <v>10780</v>
      </c>
      <c r="F3550" t="s">
        <v>10781</v>
      </c>
      <c r="G3550" s="2" t="str">
        <f t="shared" si="55"/>
        <v>1990</v>
      </c>
      <c r="H3550" t="s">
        <v>3722</v>
      </c>
      <c r="I3550" t="str">
        <f>VLOOKUP(RawData!H3550,PadCountry[],2)</f>
        <v>Japan</v>
      </c>
      <c r="J3550" t="str">
        <f>VLOOKUP(I3550,CountryGeoLoc[],3)</f>
        <v>36.204824</v>
      </c>
      <c r="K3550" t="str">
        <f>VLOOKUP(I3550,CountryGeoLoc[],4)</f>
        <v>138.252924</v>
      </c>
    </row>
    <row r="3551" spans="1:11" x14ac:dyDescent="0.3">
      <c r="A3551" t="s">
        <v>10782</v>
      </c>
      <c r="B3551" t="s">
        <v>8</v>
      </c>
      <c r="C3551" t="s">
        <v>117</v>
      </c>
      <c r="D3551" t="s">
        <v>10486</v>
      </c>
      <c r="E3551" t="s">
        <v>10783</v>
      </c>
      <c r="F3551" t="s">
        <v>10784</v>
      </c>
      <c r="G3551" s="2" t="str">
        <f t="shared" si="55"/>
        <v>1990</v>
      </c>
      <c r="H3551" t="s">
        <v>63</v>
      </c>
      <c r="I3551" t="str">
        <f>VLOOKUP(RawData!H3551,PadCountry[],2)</f>
        <v>United States</v>
      </c>
      <c r="J3551" t="str">
        <f>VLOOKUP(I3551,CountryGeoLoc[],3)</f>
        <v>37.09024</v>
      </c>
      <c r="K3551" t="str">
        <f>VLOOKUP(I3551,CountryGeoLoc[],4)</f>
        <v>-95.712891</v>
      </c>
    </row>
    <row r="3552" spans="1:11" x14ac:dyDescent="0.3">
      <c r="A3552" t="s">
        <v>10785</v>
      </c>
      <c r="B3552" t="s">
        <v>8</v>
      </c>
      <c r="C3552" t="s">
        <v>9</v>
      </c>
      <c r="D3552" t="s">
        <v>4695</v>
      </c>
      <c r="E3552" t="s">
        <v>10786</v>
      </c>
      <c r="F3552" t="s">
        <v>10787</v>
      </c>
      <c r="G3552" s="2" t="str">
        <f t="shared" si="55"/>
        <v>1990</v>
      </c>
      <c r="H3552" t="s">
        <v>7572</v>
      </c>
      <c r="I3552" t="str">
        <f>VLOOKUP(RawData!H3552,PadCountry[],2)</f>
        <v>Russia</v>
      </c>
      <c r="J3552" t="str">
        <f>VLOOKUP(I3552,CountryGeoLoc[],3)</f>
        <v>61.52401</v>
      </c>
      <c r="K3552" t="str">
        <f>VLOOKUP(I3552,CountryGeoLoc[],4)</f>
        <v>105.318756</v>
      </c>
    </row>
    <row r="3553" spans="1:11" x14ac:dyDescent="0.3">
      <c r="A3553" t="s">
        <v>10788</v>
      </c>
      <c r="B3553" t="s">
        <v>8</v>
      </c>
      <c r="C3553" t="s">
        <v>9</v>
      </c>
      <c r="D3553" t="s">
        <v>6270</v>
      </c>
      <c r="E3553" t="s">
        <v>10789</v>
      </c>
      <c r="F3553" t="s">
        <v>10790</v>
      </c>
      <c r="G3553" s="2" t="str">
        <f t="shared" si="55"/>
        <v>1990</v>
      </c>
      <c r="H3553" t="s">
        <v>7213</v>
      </c>
      <c r="I3553" t="str">
        <f>VLOOKUP(RawData!H3553,PadCountry[],2)</f>
        <v>Russia</v>
      </c>
      <c r="J3553" t="str">
        <f>VLOOKUP(I3553,CountryGeoLoc[],3)</f>
        <v>61.52401</v>
      </c>
      <c r="K3553" t="str">
        <f>VLOOKUP(I3553,CountryGeoLoc[],4)</f>
        <v>105.318756</v>
      </c>
    </row>
    <row r="3554" spans="1:11" x14ac:dyDescent="0.3">
      <c r="A3554" t="s">
        <v>10791</v>
      </c>
      <c r="B3554" t="s">
        <v>8</v>
      </c>
      <c r="C3554" t="s">
        <v>10292</v>
      </c>
      <c r="D3554" t="s">
        <v>8695</v>
      </c>
      <c r="E3554" t="s">
        <v>10792</v>
      </c>
      <c r="F3554" t="s">
        <v>10793</v>
      </c>
      <c r="G3554" s="2" t="str">
        <f t="shared" si="55"/>
        <v>1990</v>
      </c>
      <c r="H3554" t="s">
        <v>8698</v>
      </c>
      <c r="I3554" t="str">
        <f>VLOOKUP(RawData!H3554,PadCountry[],2)</f>
        <v>China</v>
      </c>
      <c r="J3554" t="str">
        <f>VLOOKUP(I3554,CountryGeoLoc[],3)</f>
        <v>35.86166</v>
      </c>
      <c r="K3554" t="str">
        <f>VLOOKUP(I3554,CountryGeoLoc[],4)</f>
        <v>104.195397</v>
      </c>
    </row>
    <row r="3555" spans="1:11" x14ac:dyDescent="0.3">
      <c r="A3555" t="s">
        <v>10794</v>
      </c>
      <c r="B3555" t="s">
        <v>8</v>
      </c>
      <c r="C3555" t="s">
        <v>9</v>
      </c>
      <c r="D3555" t="s">
        <v>2391</v>
      </c>
      <c r="E3555" t="s">
        <v>10795</v>
      </c>
      <c r="F3555" t="s">
        <v>10796</v>
      </c>
      <c r="G3555" s="2" t="str">
        <f t="shared" si="55"/>
        <v>1990</v>
      </c>
      <c r="H3555" t="s">
        <v>2394</v>
      </c>
      <c r="I3555" t="str">
        <f>VLOOKUP(RawData!H3555,PadCountry[],2)</f>
        <v>Russia</v>
      </c>
      <c r="J3555" t="str">
        <f>VLOOKUP(I3555,CountryGeoLoc[],3)</f>
        <v>61.52401</v>
      </c>
      <c r="K3555" t="str">
        <f>VLOOKUP(I3555,CountryGeoLoc[],4)</f>
        <v>105.318756</v>
      </c>
    </row>
    <row r="3556" spans="1:11" x14ac:dyDescent="0.3">
      <c r="A3556" t="s">
        <v>10797</v>
      </c>
      <c r="B3556" t="s">
        <v>8</v>
      </c>
      <c r="C3556" t="s">
        <v>9620</v>
      </c>
      <c r="D3556" t="s">
        <v>9621</v>
      </c>
      <c r="E3556" t="s">
        <v>10798</v>
      </c>
      <c r="F3556" t="s">
        <v>10799</v>
      </c>
      <c r="G3556" s="2" t="str">
        <f t="shared" si="55"/>
        <v>1990</v>
      </c>
      <c r="H3556" t="s">
        <v>5568</v>
      </c>
      <c r="I3556" t="str">
        <f>VLOOKUP(RawData!H3556,PadCountry[],2)</f>
        <v>Japan</v>
      </c>
      <c r="J3556" t="str">
        <f>VLOOKUP(I3556,CountryGeoLoc[],3)</f>
        <v>36.204824</v>
      </c>
      <c r="K3556" t="str">
        <f>VLOOKUP(I3556,CountryGeoLoc[],4)</f>
        <v>138.252924</v>
      </c>
    </row>
    <row r="3557" spans="1:11" x14ac:dyDescent="0.3">
      <c r="A3557" t="s">
        <v>10800</v>
      </c>
      <c r="B3557" t="s">
        <v>8</v>
      </c>
      <c r="C3557" t="s">
        <v>9</v>
      </c>
      <c r="D3557" t="s">
        <v>8276</v>
      </c>
      <c r="E3557" t="s">
        <v>10801</v>
      </c>
      <c r="F3557" t="s">
        <v>10802</v>
      </c>
      <c r="G3557" s="2" t="str">
        <f t="shared" si="55"/>
        <v>1990</v>
      </c>
      <c r="H3557" t="s">
        <v>13</v>
      </c>
      <c r="I3557" t="str">
        <f>VLOOKUP(RawData!H3557,PadCountry[],2)</f>
        <v>Kazakhstan</v>
      </c>
      <c r="J3557" t="str">
        <f>VLOOKUP(I3557,CountryGeoLoc[],3)</f>
        <v>48.019573</v>
      </c>
      <c r="K3557" t="str">
        <f>VLOOKUP(I3557,CountryGeoLoc[],4)</f>
        <v>66.923684</v>
      </c>
    </row>
    <row r="3558" spans="1:11" x14ac:dyDescent="0.3">
      <c r="A3558" t="s">
        <v>10803</v>
      </c>
      <c r="B3558" t="s">
        <v>8</v>
      </c>
      <c r="C3558" t="s">
        <v>117</v>
      </c>
      <c r="D3558" t="s">
        <v>10804</v>
      </c>
      <c r="E3558" t="s">
        <v>10805</v>
      </c>
      <c r="F3558" t="s">
        <v>10806</v>
      </c>
      <c r="G3558" s="2" t="str">
        <f t="shared" si="55"/>
        <v>1990</v>
      </c>
      <c r="H3558" t="s">
        <v>229</v>
      </c>
      <c r="I3558" t="str">
        <f>VLOOKUP(RawData!H3558,PadCountry[],2)</f>
        <v>United States</v>
      </c>
      <c r="J3558" t="str">
        <f>VLOOKUP(I3558,CountryGeoLoc[],3)</f>
        <v>37.09024</v>
      </c>
      <c r="K3558" t="str">
        <f>VLOOKUP(I3558,CountryGeoLoc[],4)</f>
        <v>-95.712891</v>
      </c>
    </row>
    <row r="3559" spans="1:11" x14ac:dyDescent="0.3">
      <c r="A3559" t="s">
        <v>10807</v>
      </c>
      <c r="B3559" t="s">
        <v>8</v>
      </c>
      <c r="C3559" t="s">
        <v>9</v>
      </c>
      <c r="D3559" t="s">
        <v>2305</v>
      </c>
      <c r="E3559" t="s">
        <v>10808</v>
      </c>
      <c r="F3559" t="s">
        <v>10809</v>
      </c>
      <c r="G3559" s="2" t="str">
        <f t="shared" si="55"/>
        <v>1990</v>
      </c>
      <c r="H3559" t="s">
        <v>1587</v>
      </c>
      <c r="I3559" t="str">
        <f>VLOOKUP(RawData!H3559,PadCountry[],2)</f>
        <v>Kazakhstan</v>
      </c>
      <c r="J3559" t="str">
        <f>VLOOKUP(I3559,CountryGeoLoc[],3)</f>
        <v>48.019573</v>
      </c>
      <c r="K3559" t="str">
        <f>VLOOKUP(I3559,CountryGeoLoc[],4)</f>
        <v>66.923684</v>
      </c>
    </row>
    <row r="3560" spans="1:11" x14ac:dyDescent="0.3">
      <c r="A3560" t="s">
        <v>10810</v>
      </c>
      <c r="B3560" t="s">
        <v>18</v>
      </c>
      <c r="C3560" t="s">
        <v>7321</v>
      </c>
      <c r="D3560" t="s">
        <v>10571</v>
      </c>
      <c r="E3560" t="s">
        <v>10811</v>
      </c>
      <c r="F3560" t="s">
        <v>10812</v>
      </c>
      <c r="G3560" s="2" t="str">
        <f t="shared" si="55"/>
        <v>1990</v>
      </c>
      <c r="H3560" t="s">
        <v>9512</v>
      </c>
      <c r="I3560" t="str">
        <f>VLOOKUP(RawData!H3560,PadCountry[],2)</f>
        <v>French Guiana</v>
      </c>
      <c r="J3560" t="str">
        <f>VLOOKUP(I3560,CountryGeoLoc[],3)</f>
        <v>3.933889</v>
      </c>
      <c r="K3560" t="str">
        <f>VLOOKUP(I3560,CountryGeoLoc[],4)</f>
        <v>-53.125782</v>
      </c>
    </row>
    <row r="3561" spans="1:11" x14ac:dyDescent="0.3">
      <c r="A3561" t="s">
        <v>10813</v>
      </c>
      <c r="B3561" t="s">
        <v>8</v>
      </c>
      <c r="C3561" t="s">
        <v>9</v>
      </c>
      <c r="D3561" t="s">
        <v>2391</v>
      </c>
      <c r="E3561" t="s">
        <v>10814</v>
      </c>
      <c r="F3561" t="s">
        <v>10815</v>
      </c>
      <c r="G3561" s="2" t="str">
        <f t="shared" si="55"/>
        <v>1990</v>
      </c>
      <c r="H3561" t="s">
        <v>2394</v>
      </c>
      <c r="I3561" t="str">
        <f>VLOOKUP(RawData!H3561,PadCountry[],2)</f>
        <v>Russia</v>
      </c>
      <c r="J3561" t="str">
        <f>VLOOKUP(I3561,CountryGeoLoc[],3)</f>
        <v>61.52401</v>
      </c>
      <c r="K3561" t="str">
        <f>VLOOKUP(I3561,CountryGeoLoc[],4)</f>
        <v>105.318756</v>
      </c>
    </row>
    <row r="3562" spans="1:11" x14ac:dyDescent="0.3">
      <c r="A3562" t="s">
        <v>10816</v>
      </c>
      <c r="B3562" t="s">
        <v>8</v>
      </c>
      <c r="C3562" t="s">
        <v>9</v>
      </c>
      <c r="D3562" t="s">
        <v>6270</v>
      </c>
      <c r="E3562" t="s">
        <v>10817</v>
      </c>
      <c r="F3562" t="s">
        <v>10818</v>
      </c>
      <c r="G3562" s="2" t="str">
        <f t="shared" si="55"/>
        <v>1990</v>
      </c>
      <c r="H3562" t="s">
        <v>6273</v>
      </c>
      <c r="I3562" t="str">
        <f>VLOOKUP(RawData!H3562,PadCountry[],2)</f>
        <v>Russia</v>
      </c>
      <c r="J3562" t="str">
        <f>VLOOKUP(I3562,CountryGeoLoc[],3)</f>
        <v>61.52401</v>
      </c>
      <c r="K3562" t="str">
        <f>VLOOKUP(I3562,CountryGeoLoc[],4)</f>
        <v>105.318756</v>
      </c>
    </row>
    <row r="3563" spans="1:11" x14ac:dyDescent="0.3">
      <c r="A3563" t="s">
        <v>10819</v>
      </c>
      <c r="B3563" t="s">
        <v>8</v>
      </c>
      <c r="C3563" t="s">
        <v>8707</v>
      </c>
      <c r="D3563" t="s">
        <v>7629</v>
      </c>
      <c r="E3563" t="s">
        <v>10820</v>
      </c>
      <c r="F3563" t="s">
        <v>10821</v>
      </c>
      <c r="G3563" s="2" t="str">
        <f t="shared" si="55"/>
        <v>1990</v>
      </c>
      <c r="H3563" t="s">
        <v>2629</v>
      </c>
      <c r="I3563" t="str">
        <f>VLOOKUP(RawData!H3563,PadCountry[],2)</f>
        <v>United States</v>
      </c>
      <c r="J3563" t="str">
        <f>VLOOKUP(I3563,CountryGeoLoc[],3)</f>
        <v>37.09024</v>
      </c>
      <c r="K3563" t="str">
        <f>VLOOKUP(I3563,CountryGeoLoc[],4)</f>
        <v>-95.712891</v>
      </c>
    </row>
    <row r="3564" spans="1:11" x14ac:dyDescent="0.3">
      <c r="A3564" t="s">
        <v>10822</v>
      </c>
      <c r="B3564" t="s">
        <v>8</v>
      </c>
      <c r="C3564" t="s">
        <v>9</v>
      </c>
      <c r="D3564" t="s">
        <v>8276</v>
      </c>
      <c r="E3564" t="s">
        <v>357</v>
      </c>
      <c r="F3564" t="s">
        <v>10823</v>
      </c>
      <c r="G3564" s="2" t="str">
        <f t="shared" si="55"/>
        <v>1990</v>
      </c>
      <c r="H3564" t="s">
        <v>13</v>
      </c>
      <c r="I3564" t="str">
        <f>VLOOKUP(RawData!H3564,PadCountry[],2)</f>
        <v>Kazakhstan</v>
      </c>
      <c r="J3564" t="str">
        <f>VLOOKUP(I3564,CountryGeoLoc[],3)</f>
        <v>48.019573</v>
      </c>
      <c r="K3564" t="str">
        <f>VLOOKUP(I3564,CountryGeoLoc[],4)</f>
        <v>66.923684</v>
      </c>
    </row>
    <row r="3565" spans="1:11" x14ac:dyDescent="0.3">
      <c r="A3565" t="s">
        <v>10824</v>
      </c>
      <c r="B3565" t="s">
        <v>8</v>
      </c>
      <c r="C3565" t="s">
        <v>10759</v>
      </c>
      <c r="D3565" t="s">
        <v>10760</v>
      </c>
      <c r="E3565" t="s">
        <v>10825</v>
      </c>
      <c r="F3565" t="s">
        <v>10826</v>
      </c>
      <c r="G3565" s="2" t="str">
        <f t="shared" si="55"/>
        <v>1990</v>
      </c>
      <c r="H3565" t="s">
        <v>1555</v>
      </c>
      <c r="I3565" t="str">
        <f>VLOOKUP(RawData!H3565,PadCountry[],2)</f>
        <v>United States</v>
      </c>
      <c r="J3565" t="str">
        <f>VLOOKUP(I3565,CountryGeoLoc[],3)</f>
        <v>37.09024</v>
      </c>
      <c r="K3565" t="str">
        <f>VLOOKUP(I3565,CountryGeoLoc[],4)</f>
        <v>-95.712891</v>
      </c>
    </row>
    <row r="3566" spans="1:11" x14ac:dyDescent="0.3">
      <c r="A3566" t="s">
        <v>10827</v>
      </c>
      <c r="B3566" t="s">
        <v>8</v>
      </c>
      <c r="C3566" t="s">
        <v>9</v>
      </c>
      <c r="D3566" t="s">
        <v>3313</v>
      </c>
      <c r="E3566" t="s">
        <v>10828</v>
      </c>
      <c r="F3566" t="s">
        <v>10829</v>
      </c>
      <c r="G3566" s="2" t="str">
        <f t="shared" si="55"/>
        <v>1990</v>
      </c>
      <c r="H3566" t="s">
        <v>4676</v>
      </c>
      <c r="I3566" t="str">
        <f>VLOOKUP(RawData!H3566,PadCountry[],2)</f>
        <v>Kazakhstan</v>
      </c>
      <c r="J3566" t="str">
        <f>VLOOKUP(I3566,CountryGeoLoc[],3)</f>
        <v>48.019573</v>
      </c>
      <c r="K3566" t="str">
        <f>VLOOKUP(I3566,CountryGeoLoc[],4)</f>
        <v>66.923684</v>
      </c>
    </row>
    <row r="3567" spans="1:11" x14ac:dyDescent="0.3">
      <c r="A3567" t="s">
        <v>10830</v>
      </c>
      <c r="B3567" t="s">
        <v>8</v>
      </c>
      <c r="C3567" t="s">
        <v>9</v>
      </c>
      <c r="D3567" t="s">
        <v>2391</v>
      </c>
      <c r="E3567" t="s">
        <v>10831</v>
      </c>
      <c r="F3567" t="s">
        <v>10832</v>
      </c>
      <c r="G3567" s="2" t="str">
        <f t="shared" si="55"/>
        <v>1990</v>
      </c>
      <c r="H3567" t="s">
        <v>2313</v>
      </c>
      <c r="I3567" t="str">
        <f>VLOOKUP(RawData!H3567,PadCountry[],2)</f>
        <v>Russia</v>
      </c>
      <c r="J3567" t="str">
        <f>VLOOKUP(I3567,CountryGeoLoc[],3)</f>
        <v>61.52401</v>
      </c>
      <c r="K3567" t="str">
        <f>VLOOKUP(I3567,CountryGeoLoc[],4)</f>
        <v>105.318756</v>
      </c>
    </row>
    <row r="3568" spans="1:11" x14ac:dyDescent="0.3">
      <c r="A3568" t="s">
        <v>10833</v>
      </c>
      <c r="B3568" t="s">
        <v>8</v>
      </c>
      <c r="C3568" t="s">
        <v>9</v>
      </c>
      <c r="D3568" t="s">
        <v>4695</v>
      </c>
      <c r="E3568" t="s">
        <v>10834</v>
      </c>
      <c r="F3568" t="s">
        <v>10835</v>
      </c>
      <c r="G3568" s="2" t="str">
        <f t="shared" si="55"/>
        <v>1990</v>
      </c>
      <c r="H3568" t="s">
        <v>3442</v>
      </c>
      <c r="I3568" t="str">
        <f>VLOOKUP(RawData!H3568,PadCountry[],2)</f>
        <v>Russia</v>
      </c>
      <c r="J3568" t="str">
        <f>VLOOKUP(I3568,CountryGeoLoc[],3)</f>
        <v>61.52401</v>
      </c>
      <c r="K3568" t="str">
        <f>VLOOKUP(I3568,CountryGeoLoc[],4)</f>
        <v>105.318756</v>
      </c>
    </row>
    <row r="3569" spans="1:11" x14ac:dyDescent="0.3">
      <c r="A3569" t="s">
        <v>10836</v>
      </c>
      <c r="B3569" t="s">
        <v>8</v>
      </c>
      <c r="C3569" t="s">
        <v>117</v>
      </c>
      <c r="D3569" t="s">
        <v>10486</v>
      </c>
      <c r="E3569" t="s">
        <v>10837</v>
      </c>
      <c r="F3569" t="s">
        <v>10838</v>
      </c>
      <c r="G3569" s="2" t="str">
        <f t="shared" si="55"/>
        <v>1990</v>
      </c>
      <c r="H3569" t="s">
        <v>63</v>
      </c>
      <c r="I3569" t="str">
        <f>VLOOKUP(RawData!H3569,PadCountry[],2)</f>
        <v>United States</v>
      </c>
      <c r="J3569" t="str">
        <f>VLOOKUP(I3569,CountryGeoLoc[],3)</f>
        <v>37.09024</v>
      </c>
      <c r="K3569" t="str">
        <f>VLOOKUP(I3569,CountryGeoLoc[],4)</f>
        <v>-95.712891</v>
      </c>
    </row>
    <row r="3570" spans="1:11" x14ac:dyDescent="0.3">
      <c r="A3570" t="s">
        <v>10839</v>
      </c>
      <c r="B3570" t="s">
        <v>8</v>
      </c>
      <c r="C3570" t="s">
        <v>9</v>
      </c>
      <c r="D3570" t="s">
        <v>1670</v>
      </c>
      <c r="E3570" t="s">
        <v>10840</v>
      </c>
      <c r="F3570" t="s">
        <v>10841</v>
      </c>
      <c r="G3570" s="2" t="str">
        <f t="shared" si="55"/>
        <v>1990</v>
      </c>
      <c r="H3570" t="s">
        <v>3892</v>
      </c>
      <c r="I3570" t="str">
        <f>VLOOKUP(RawData!H3570,PadCountry[],2)</f>
        <v>Russia</v>
      </c>
      <c r="J3570" t="str">
        <f>VLOOKUP(I3570,CountryGeoLoc[],3)</f>
        <v>61.52401</v>
      </c>
      <c r="K3570" t="str">
        <f>VLOOKUP(I3570,CountryGeoLoc[],4)</f>
        <v>105.318756</v>
      </c>
    </row>
    <row r="3571" spans="1:11" x14ac:dyDescent="0.3">
      <c r="A3571" t="s">
        <v>10842</v>
      </c>
      <c r="B3571" t="s">
        <v>8</v>
      </c>
      <c r="C3571" t="s">
        <v>10355</v>
      </c>
      <c r="D3571" t="s">
        <v>10356</v>
      </c>
      <c r="E3571" t="s">
        <v>10843</v>
      </c>
      <c r="F3571" t="s">
        <v>10844</v>
      </c>
      <c r="G3571" s="2" t="str">
        <f t="shared" si="55"/>
        <v>1990</v>
      </c>
      <c r="H3571" t="s">
        <v>10359</v>
      </c>
      <c r="I3571" t="str">
        <f>VLOOKUP(RawData!H3571,PadCountry[],2)</f>
        <v>Israel</v>
      </c>
      <c r="J3571" t="str">
        <f>VLOOKUP(I3571,CountryGeoLoc[],3)</f>
        <v>31.046051</v>
      </c>
      <c r="K3571" t="str">
        <f>VLOOKUP(I3571,CountryGeoLoc[],4)</f>
        <v>34.851612</v>
      </c>
    </row>
    <row r="3572" spans="1:11" x14ac:dyDescent="0.3">
      <c r="A3572" t="s">
        <v>10845</v>
      </c>
      <c r="B3572" t="s">
        <v>18</v>
      </c>
      <c r="C3572" t="s">
        <v>9</v>
      </c>
      <c r="D3572" t="s">
        <v>4695</v>
      </c>
      <c r="E3572" t="s">
        <v>10846</v>
      </c>
      <c r="F3572" t="s">
        <v>10847</v>
      </c>
      <c r="G3572" s="2" t="str">
        <f t="shared" si="55"/>
        <v>1990</v>
      </c>
      <c r="H3572" t="s">
        <v>3442</v>
      </c>
      <c r="I3572" t="str">
        <f>VLOOKUP(RawData!H3572,PadCountry[],2)</f>
        <v>Russia</v>
      </c>
      <c r="J3572" t="str">
        <f>VLOOKUP(I3572,CountryGeoLoc[],3)</f>
        <v>61.52401</v>
      </c>
      <c r="K3572" t="str">
        <f>VLOOKUP(I3572,CountryGeoLoc[],4)</f>
        <v>105.318756</v>
      </c>
    </row>
    <row r="3573" spans="1:11" x14ac:dyDescent="0.3">
      <c r="A3573" t="s">
        <v>10848</v>
      </c>
      <c r="B3573" t="s">
        <v>8</v>
      </c>
      <c r="C3573" t="s">
        <v>10849</v>
      </c>
      <c r="D3573" t="s">
        <v>10850</v>
      </c>
      <c r="E3573" t="s">
        <v>357</v>
      </c>
      <c r="F3573" t="s">
        <v>10851</v>
      </c>
      <c r="G3573" s="2" t="str">
        <f t="shared" si="55"/>
        <v>1990</v>
      </c>
      <c r="H3573" t="s">
        <v>10852</v>
      </c>
      <c r="I3573" t="str">
        <f>VLOOKUP(RawData!H3573,PadCountry[],2)</f>
        <v>United States</v>
      </c>
      <c r="J3573" t="str">
        <f>VLOOKUP(I3573,CountryGeoLoc[],3)</f>
        <v>37.09024</v>
      </c>
      <c r="K3573" t="str">
        <f>VLOOKUP(I3573,CountryGeoLoc[],4)</f>
        <v>-95.712891</v>
      </c>
    </row>
    <row r="3574" spans="1:11" x14ac:dyDescent="0.3">
      <c r="A3574" t="s">
        <v>10853</v>
      </c>
      <c r="B3574" t="s">
        <v>8</v>
      </c>
      <c r="C3574" t="s">
        <v>9</v>
      </c>
      <c r="D3574" t="s">
        <v>2391</v>
      </c>
      <c r="E3574" t="s">
        <v>10854</v>
      </c>
      <c r="F3574" t="s">
        <v>10855</v>
      </c>
      <c r="G3574" s="2" t="str">
        <f t="shared" si="55"/>
        <v>1990</v>
      </c>
      <c r="H3574" t="s">
        <v>2313</v>
      </c>
      <c r="I3574" t="str">
        <f>VLOOKUP(RawData!H3574,PadCountry[],2)</f>
        <v>Russia</v>
      </c>
      <c r="J3574" t="str">
        <f>VLOOKUP(I3574,CountryGeoLoc[],3)</f>
        <v>61.52401</v>
      </c>
      <c r="K3574" t="str">
        <f>VLOOKUP(I3574,CountryGeoLoc[],4)</f>
        <v>105.318756</v>
      </c>
    </row>
    <row r="3575" spans="1:11" x14ac:dyDescent="0.3">
      <c r="A3575" t="s">
        <v>10856</v>
      </c>
      <c r="B3575" t="s">
        <v>8</v>
      </c>
      <c r="C3575" t="s">
        <v>10292</v>
      </c>
      <c r="D3575" t="s">
        <v>8695</v>
      </c>
      <c r="E3575" t="s">
        <v>10857</v>
      </c>
      <c r="F3575" t="s">
        <v>10858</v>
      </c>
      <c r="G3575" s="2" t="str">
        <f t="shared" si="55"/>
        <v>1990</v>
      </c>
      <c r="H3575" t="s">
        <v>8698</v>
      </c>
      <c r="I3575" t="str">
        <f>VLOOKUP(RawData!H3575,PadCountry[],2)</f>
        <v>China</v>
      </c>
      <c r="J3575" t="str">
        <f>VLOOKUP(I3575,CountryGeoLoc[],3)</f>
        <v>35.86166</v>
      </c>
      <c r="K3575" t="str">
        <f>VLOOKUP(I3575,CountryGeoLoc[],4)</f>
        <v>104.195397</v>
      </c>
    </row>
    <row r="3576" spans="1:11" x14ac:dyDescent="0.3">
      <c r="A3576" t="s">
        <v>10859</v>
      </c>
      <c r="B3576" t="s">
        <v>8</v>
      </c>
      <c r="C3576" t="s">
        <v>117</v>
      </c>
      <c r="D3576" t="s">
        <v>10860</v>
      </c>
      <c r="E3576" t="s">
        <v>10861</v>
      </c>
      <c r="F3576" t="s">
        <v>10862</v>
      </c>
      <c r="G3576" s="2" t="str">
        <f t="shared" si="55"/>
        <v>1990</v>
      </c>
      <c r="H3576" t="s">
        <v>303</v>
      </c>
      <c r="I3576" t="str">
        <f>VLOOKUP(RawData!H3576,PadCountry[],2)</f>
        <v>United States</v>
      </c>
      <c r="J3576" t="str">
        <f>VLOOKUP(I3576,CountryGeoLoc[],3)</f>
        <v>37.09024</v>
      </c>
      <c r="K3576" t="str">
        <f>VLOOKUP(I3576,CountryGeoLoc[],4)</f>
        <v>-95.712891</v>
      </c>
    </row>
    <row r="3577" spans="1:11" x14ac:dyDescent="0.3">
      <c r="A3577" t="s">
        <v>10863</v>
      </c>
      <c r="B3577" t="s">
        <v>8</v>
      </c>
      <c r="C3577" t="s">
        <v>9</v>
      </c>
      <c r="D3577" t="s">
        <v>4695</v>
      </c>
      <c r="E3577" t="s">
        <v>10864</v>
      </c>
      <c r="F3577" t="s">
        <v>10865</v>
      </c>
      <c r="G3577" s="2" t="str">
        <f t="shared" si="55"/>
        <v>1990</v>
      </c>
      <c r="H3577" t="s">
        <v>3892</v>
      </c>
      <c r="I3577" t="str">
        <f>VLOOKUP(RawData!H3577,PadCountry[],2)</f>
        <v>Russia</v>
      </c>
      <c r="J3577" t="str">
        <f>VLOOKUP(I3577,CountryGeoLoc[],3)</f>
        <v>61.52401</v>
      </c>
      <c r="K3577" t="str">
        <f>VLOOKUP(I3577,CountryGeoLoc[],4)</f>
        <v>105.318756</v>
      </c>
    </row>
    <row r="3578" spans="1:11" x14ac:dyDescent="0.3">
      <c r="A3578" t="s">
        <v>10866</v>
      </c>
      <c r="B3578" t="s">
        <v>8</v>
      </c>
      <c r="C3578" t="s">
        <v>9</v>
      </c>
      <c r="D3578" t="s">
        <v>4695</v>
      </c>
      <c r="E3578" t="s">
        <v>10867</v>
      </c>
      <c r="F3578" t="s">
        <v>10868</v>
      </c>
      <c r="G3578" s="2" t="str">
        <f t="shared" si="55"/>
        <v>1990</v>
      </c>
      <c r="H3578" t="s">
        <v>13</v>
      </c>
      <c r="I3578" t="str">
        <f>VLOOKUP(RawData!H3578,PadCountry[],2)</f>
        <v>Kazakhstan</v>
      </c>
      <c r="J3578" t="str">
        <f>VLOOKUP(I3578,CountryGeoLoc[],3)</f>
        <v>48.019573</v>
      </c>
      <c r="K3578" t="str">
        <f>VLOOKUP(I3578,CountryGeoLoc[],4)</f>
        <v>66.923684</v>
      </c>
    </row>
    <row r="3579" spans="1:11" x14ac:dyDescent="0.3">
      <c r="A3579" t="s">
        <v>10869</v>
      </c>
      <c r="B3579" t="s">
        <v>8</v>
      </c>
      <c r="C3579" t="s">
        <v>117</v>
      </c>
      <c r="D3579" t="s">
        <v>10870</v>
      </c>
      <c r="E3579" t="s">
        <v>10871</v>
      </c>
      <c r="F3579" t="s">
        <v>10872</v>
      </c>
      <c r="G3579" s="2" t="str">
        <f t="shared" si="55"/>
        <v>1990</v>
      </c>
      <c r="H3579" t="s">
        <v>229</v>
      </c>
      <c r="I3579" t="str">
        <f>VLOOKUP(RawData!H3579,PadCountry[],2)</f>
        <v>United States</v>
      </c>
      <c r="J3579" t="str">
        <f>VLOOKUP(I3579,CountryGeoLoc[],3)</f>
        <v>37.09024</v>
      </c>
      <c r="K3579" t="str">
        <f>VLOOKUP(I3579,CountryGeoLoc[],4)</f>
        <v>-95.712891</v>
      </c>
    </row>
    <row r="3580" spans="1:11" x14ac:dyDescent="0.3">
      <c r="A3580" t="s">
        <v>10873</v>
      </c>
      <c r="B3580" t="s">
        <v>8</v>
      </c>
      <c r="C3580" t="s">
        <v>9</v>
      </c>
      <c r="D3580" t="s">
        <v>4695</v>
      </c>
      <c r="E3580" t="s">
        <v>10874</v>
      </c>
      <c r="F3580" t="s">
        <v>10875</v>
      </c>
      <c r="G3580" s="2" t="str">
        <f t="shared" si="55"/>
        <v>1990</v>
      </c>
      <c r="H3580" t="s">
        <v>3442</v>
      </c>
      <c r="I3580" t="str">
        <f>VLOOKUP(RawData!H3580,PadCountry[],2)</f>
        <v>Russia</v>
      </c>
      <c r="J3580" t="str">
        <f>VLOOKUP(I3580,CountryGeoLoc[],3)</f>
        <v>61.52401</v>
      </c>
      <c r="K3580" t="str">
        <f>VLOOKUP(I3580,CountryGeoLoc[],4)</f>
        <v>105.318756</v>
      </c>
    </row>
    <row r="3581" spans="1:11" x14ac:dyDescent="0.3">
      <c r="A3581" t="s">
        <v>10876</v>
      </c>
      <c r="B3581" t="s">
        <v>8</v>
      </c>
      <c r="C3581" t="s">
        <v>9</v>
      </c>
      <c r="D3581" t="s">
        <v>2391</v>
      </c>
      <c r="E3581" t="s">
        <v>10877</v>
      </c>
      <c r="F3581" t="s">
        <v>10878</v>
      </c>
      <c r="G3581" s="2" t="str">
        <f t="shared" si="55"/>
        <v>1990</v>
      </c>
      <c r="H3581" t="s">
        <v>2313</v>
      </c>
      <c r="I3581" t="str">
        <f>VLOOKUP(RawData!H3581,PadCountry[],2)</f>
        <v>Russia</v>
      </c>
      <c r="J3581" t="str">
        <f>VLOOKUP(I3581,CountryGeoLoc[],3)</f>
        <v>61.52401</v>
      </c>
      <c r="K3581" t="str">
        <f>VLOOKUP(I3581,CountryGeoLoc[],4)</f>
        <v>105.318756</v>
      </c>
    </row>
    <row r="3582" spans="1:11" x14ac:dyDescent="0.3">
      <c r="A3582" t="s">
        <v>10879</v>
      </c>
      <c r="B3582" t="s">
        <v>8</v>
      </c>
      <c r="C3582" t="s">
        <v>8707</v>
      </c>
      <c r="D3582" t="s">
        <v>7629</v>
      </c>
      <c r="E3582" t="s">
        <v>10880</v>
      </c>
      <c r="F3582" t="s">
        <v>10881</v>
      </c>
      <c r="G3582" s="2" t="str">
        <f t="shared" si="55"/>
        <v>1990</v>
      </c>
      <c r="H3582" t="s">
        <v>3233</v>
      </c>
      <c r="I3582" t="str">
        <f>VLOOKUP(RawData!H3582,PadCountry[],2)</f>
        <v>United States</v>
      </c>
      <c r="J3582" t="str">
        <f>VLOOKUP(I3582,CountryGeoLoc[],3)</f>
        <v>37.09024</v>
      </c>
      <c r="K3582" t="str">
        <f>VLOOKUP(I3582,CountryGeoLoc[],4)</f>
        <v>-95.712891</v>
      </c>
    </row>
    <row r="3583" spans="1:11" x14ac:dyDescent="0.3">
      <c r="A3583" t="s">
        <v>10882</v>
      </c>
      <c r="B3583" t="s">
        <v>8</v>
      </c>
      <c r="C3583" t="s">
        <v>9</v>
      </c>
      <c r="D3583" t="s">
        <v>2391</v>
      </c>
      <c r="E3583" t="s">
        <v>10883</v>
      </c>
      <c r="F3583" t="s">
        <v>10884</v>
      </c>
      <c r="G3583" s="2" t="str">
        <f t="shared" si="55"/>
        <v>1990</v>
      </c>
      <c r="H3583" t="s">
        <v>2394</v>
      </c>
      <c r="I3583" t="str">
        <f>VLOOKUP(RawData!H3583,PadCountry[],2)</f>
        <v>Russia</v>
      </c>
      <c r="J3583" t="str">
        <f>VLOOKUP(I3583,CountryGeoLoc[],3)</f>
        <v>61.52401</v>
      </c>
      <c r="K3583" t="str">
        <f>VLOOKUP(I3583,CountryGeoLoc[],4)</f>
        <v>105.318756</v>
      </c>
    </row>
    <row r="3584" spans="1:11" x14ac:dyDescent="0.3">
      <c r="A3584" t="s">
        <v>10885</v>
      </c>
      <c r="B3584" t="s">
        <v>8</v>
      </c>
      <c r="C3584" t="s">
        <v>9</v>
      </c>
      <c r="D3584" t="s">
        <v>1670</v>
      </c>
      <c r="E3584" t="s">
        <v>10886</v>
      </c>
      <c r="F3584" t="s">
        <v>10887</v>
      </c>
      <c r="G3584" s="2" t="str">
        <f t="shared" si="55"/>
        <v>1990</v>
      </c>
      <c r="H3584" t="s">
        <v>3442</v>
      </c>
      <c r="I3584" t="str">
        <f>VLOOKUP(RawData!H3584,PadCountry[],2)</f>
        <v>Russia</v>
      </c>
      <c r="J3584" t="str">
        <f>VLOOKUP(I3584,CountryGeoLoc[],3)</f>
        <v>61.52401</v>
      </c>
      <c r="K3584" t="str">
        <f>VLOOKUP(I3584,CountryGeoLoc[],4)</f>
        <v>105.318756</v>
      </c>
    </row>
    <row r="3585" spans="1:11" x14ac:dyDescent="0.3">
      <c r="A3585" t="s">
        <v>10888</v>
      </c>
      <c r="B3585" t="s">
        <v>8</v>
      </c>
      <c r="C3585" t="s">
        <v>9</v>
      </c>
      <c r="D3585" t="s">
        <v>1670</v>
      </c>
      <c r="E3585" t="s">
        <v>10889</v>
      </c>
      <c r="F3585" t="s">
        <v>10890</v>
      </c>
      <c r="G3585" s="2" t="str">
        <f t="shared" si="55"/>
        <v>1990</v>
      </c>
      <c r="H3585" t="s">
        <v>7572</v>
      </c>
      <c r="I3585" t="str">
        <f>VLOOKUP(RawData!H3585,PadCountry[],2)</f>
        <v>Russia</v>
      </c>
      <c r="J3585" t="str">
        <f>VLOOKUP(I3585,CountryGeoLoc[],3)</f>
        <v>61.52401</v>
      </c>
      <c r="K3585" t="str">
        <f>VLOOKUP(I3585,CountryGeoLoc[],4)</f>
        <v>105.318756</v>
      </c>
    </row>
    <row r="3586" spans="1:11" x14ac:dyDescent="0.3">
      <c r="A3586" t="s">
        <v>10891</v>
      </c>
      <c r="B3586" t="s">
        <v>8</v>
      </c>
      <c r="C3586" t="s">
        <v>9</v>
      </c>
      <c r="D3586" t="s">
        <v>8276</v>
      </c>
      <c r="E3586" t="s">
        <v>357</v>
      </c>
      <c r="F3586" t="s">
        <v>10892</v>
      </c>
      <c r="G3586" s="2" t="str">
        <f t="shared" si="55"/>
        <v>1990</v>
      </c>
      <c r="H3586" t="s">
        <v>13</v>
      </c>
      <c r="I3586" t="str">
        <f>VLOOKUP(RawData!H3586,PadCountry[],2)</f>
        <v>Kazakhstan</v>
      </c>
      <c r="J3586" t="str">
        <f>VLOOKUP(I3586,CountryGeoLoc[],3)</f>
        <v>48.019573</v>
      </c>
      <c r="K3586" t="str">
        <f>VLOOKUP(I3586,CountryGeoLoc[],4)</f>
        <v>66.923684</v>
      </c>
    </row>
    <row r="3587" spans="1:11" x14ac:dyDescent="0.3">
      <c r="A3587" t="s">
        <v>10893</v>
      </c>
      <c r="B3587" t="s">
        <v>8</v>
      </c>
      <c r="C3587" t="s">
        <v>9</v>
      </c>
      <c r="D3587" t="s">
        <v>4695</v>
      </c>
      <c r="E3587" t="s">
        <v>10894</v>
      </c>
      <c r="F3587" t="s">
        <v>10895</v>
      </c>
      <c r="G3587" s="2" t="str">
        <f t="shared" ref="G3587:G3650" si="56">MID(F3587,7,4)</f>
        <v>1990</v>
      </c>
      <c r="H3587" t="s">
        <v>7572</v>
      </c>
      <c r="I3587" t="str">
        <f>VLOOKUP(RawData!H3587,PadCountry[],2)</f>
        <v>Russia</v>
      </c>
      <c r="J3587" t="str">
        <f>VLOOKUP(I3587,CountryGeoLoc[],3)</f>
        <v>61.52401</v>
      </c>
      <c r="K3587" t="str">
        <f>VLOOKUP(I3587,CountryGeoLoc[],4)</f>
        <v>105.318756</v>
      </c>
    </row>
    <row r="3588" spans="1:11" x14ac:dyDescent="0.3">
      <c r="A3588" t="s">
        <v>10896</v>
      </c>
      <c r="B3588" t="s">
        <v>8</v>
      </c>
      <c r="C3588" t="s">
        <v>117</v>
      </c>
      <c r="D3588" t="s">
        <v>7157</v>
      </c>
      <c r="E3588" t="s">
        <v>10897</v>
      </c>
      <c r="F3588" t="s">
        <v>10898</v>
      </c>
      <c r="G3588" s="2" t="str">
        <f t="shared" si="56"/>
        <v>1990</v>
      </c>
      <c r="H3588" t="s">
        <v>573</v>
      </c>
      <c r="I3588" t="str">
        <f>VLOOKUP(RawData!H3588,PadCountry[],2)</f>
        <v>United States</v>
      </c>
      <c r="J3588" t="str">
        <f>VLOOKUP(I3588,CountryGeoLoc[],3)</f>
        <v>37.09024</v>
      </c>
      <c r="K3588" t="str">
        <f>VLOOKUP(I3588,CountryGeoLoc[],4)</f>
        <v>-95.712891</v>
      </c>
    </row>
    <row r="3589" spans="1:11" x14ac:dyDescent="0.3">
      <c r="A3589" t="s">
        <v>10899</v>
      </c>
      <c r="B3589" t="s">
        <v>8</v>
      </c>
      <c r="C3589" t="s">
        <v>9</v>
      </c>
      <c r="D3589" t="s">
        <v>4695</v>
      </c>
      <c r="E3589" t="s">
        <v>10900</v>
      </c>
      <c r="F3589" t="s">
        <v>10901</v>
      </c>
      <c r="G3589" s="2" t="str">
        <f t="shared" si="56"/>
        <v>1990</v>
      </c>
      <c r="H3589" t="s">
        <v>13</v>
      </c>
      <c r="I3589" t="str">
        <f>VLOOKUP(RawData!H3589,PadCountry[],2)</f>
        <v>Kazakhstan</v>
      </c>
      <c r="J3589" t="str">
        <f>VLOOKUP(I3589,CountryGeoLoc[],3)</f>
        <v>48.019573</v>
      </c>
      <c r="K3589" t="str">
        <f>VLOOKUP(I3589,CountryGeoLoc[],4)</f>
        <v>66.923684</v>
      </c>
    </row>
    <row r="3590" spans="1:11" x14ac:dyDescent="0.3">
      <c r="A3590" t="s">
        <v>10902</v>
      </c>
      <c r="B3590" t="s">
        <v>8</v>
      </c>
      <c r="C3590" t="s">
        <v>9</v>
      </c>
      <c r="D3590" t="s">
        <v>2305</v>
      </c>
      <c r="E3590" t="s">
        <v>10903</v>
      </c>
      <c r="F3590" t="s">
        <v>10904</v>
      </c>
      <c r="G3590" s="2" t="str">
        <f t="shared" si="56"/>
        <v>1990</v>
      </c>
      <c r="H3590" t="s">
        <v>6322</v>
      </c>
      <c r="I3590" t="str">
        <f>VLOOKUP(RawData!H3590,PadCountry[],2)</f>
        <v>Kazakhstan</v>
      </c>
      <c r="J3590" t="str">
        <f>VLOOKUP(I3590,CountryGeoLoc[],3)</f>
        <v>48.019573</v>
      </c>
      <c r="K3590" t="str">
        <f>VLOOKUP(I3590,CountryGeoLoc[],4)</f>
        <v>66.923684</v>
      </c>
    </row>
    <row r="3591" spans="1:11" x14ac:dyDescent="0.3">
      <c r="A3591" t="s">
        <v>10905</v>
      </c>
      <c r="B3591" t="s">
        <v>8</v>
      </c>
      <c r="C3591" t="s">
        <v>9</v>
      </c>
      <c r="D3591" t="s">
        <v>9143</v>
      </c>
      <c r="E3591" t="s">
        <v>10906</v>
      </c>
      <c r="F3591" t="s">
        <v>10907</v>
      </c>
      <c r="G3591" s="2" t="str">
        <f t="shared" si="56"/>
        <v>1990</v>
      </c>
      <c r="H3591" t="s">
        <v>10908</v>
      </c>
      <c r="I3591" t="str">
        <f>VLOOKUP(RawData!H3591,PadCountry[],2)</f>
        <v>Kazakhstan</v>
      </c>
      <c r="J3591" t="str">
        <f>VLOOKUP(I3591,CountryGeoLoc[],3)</f>
        <v>48.019573</v>
      </c>
      <c r="K3591" t="str">
        <f>VLOOKUP(I3591,CountryGeoLoc[],4)</f>
        <v>66.923684</v>
      </c>
    </row>
    <row r="3592" spans="1:11" x14ac:dyDescent="0.3">
      <c r="A3592" t="s">
        <v>10909</v>
      </c>
      <c r="B3592" t="s">
        <v>8</v>
      </c>
      <c r="C3592" t="s">
        <v>9</v>
      </c>
      <c r="D3592" t="s">
        <v>4695</v>
      </c>
      <c r="E3592" t="s">
        <v>10910</v>
      </c>
      <c r="F3592" t="s">
        <v>10911</v>
      </c>
      <c r="G3592" s="2" t="str">
        <f t="shared" si="56"/>
        <v>1990</v>
      </c>
      <c r="H3592" t="s">
        <v>3442</v>
      </c>
      <c r="I3592" t="str">
        <f>VLOOKUP(RawData!H3592,PadCountry[],2)</f>
        <v>Russia</v>
      </c>
      <c r="J3592" t="str">
        <f>VLOOKUP(I3592,CountryGeoLoc[],3)</f>
        <v>61.52401</v>
      </c>
      <c r="K3592" t="str">
        <f>VLOOKUP(I3592,CountryGeoLoc[],4)</f>
        <v>105.318756</v>
      </c>
    </row>
    <row r="3593" spans="1:11" x14ac:dyDescent="0.3">
      <c r="A3593" t="s">
        <v>10912</v>
      </c>
      <c r="B3593" t="s">
        <v>8</v>
      </c>
      <c r="C3593" t="s">
        <v>9</v>
      </c>
      <c r="D3593" t="s">
        <v>2305</v>
      </c>
      <c r="E3593" t="s">
        <v>10913</v>
      </c>
      <c r="F3593" t="s">
        <v>10914</v>
      </c>
      <c r="G3593" s="2" t="str">
        <f t="shared" si="56"/>
        <v>1990</v>
      </c>
      <c r="H3593" t="s">
        <v>7249</v>
      </c>
      <c r="I3593" t="str">
        <f>VLOOKUP(RawData!H3593,PadCountry[],2)</f>
        <v>Kazakhstan</v>
      </c>
      <c r="J3593" t="str">
        <f>VLOOKUP(I3593,CountryGeoLoc[],3)</f>
        <v>48.019573</v>
      </c>
      <c r="K3593" t="str">
        <f>VLOOKUP(I3593,CountryGeoLoc[],4)</f>
        <v>66.923684</v>
      </c>
    </row>
    <row r="3594" spans="1:11" x14ac:dyDescent="0.3">
      <c r="A3594" t="s">
        <v>10915</v>
      </c>
      <c r="B3594" t="s">
        <v>8</v>
      </c>
      <c r="C3594" t="s">
        <v>117</v>
      </c>
      <c r="D3594" t="s">
        <v>10916</v>
      </c>
      <c r="E3594" t="s">
        <v>10917</v>
      </c>
      <c r="F3594" t="s">
        <v>10918</v>
      </c>
      <c r="G3594" s="2" t="str">
        <f t="shared" si="56"/>
        <v>1990</v>
      </c>
      <c r="H3594" t="s">
        <v>63</v>
      </c>
      <c r="I3594" t="str">
        <f>VLOOKUP(RawData!H3594,PadCountry[],2)</f>
        <v>United States</v>
      </c>
      <c r="J3594" t="str">
        <f>VLOOKUP(I3594,CountryGeoLoc[],3)</f>
        <v>37.09024</v>
      </c>
      <c r="K3594" t="str">
        <f>VLOOKUP(I3594,CountryGeoLoc[],4)</f>
        <v>-95.712891</v>
      </c>
    </row>
    <row r="3595" spans="1:11" x14ac:dyDescent="0.3">
      <c r="A3595" t="s">
        <v>10919</v>
      </c>
      <c r="B3595" t="s">
        <v>8</v>
      </c>
      <c r="C3595" t="s">
        <v>117</v>
      </c>
      <c r="D3595" t="s">
        <v>10920</v>
      </c>
      <c r="E3595" t="s">
        <v>10921</v>
      </c>
      <c r="F3595" t="s">
        <v>10922</v>
      </c>
      <c r="G3595" s="2" t="str">
        <f t="shared" si="56"/>
        <v>1990</v>
      </c>
      <c r="H3595" t="s">
        <v>1782</v>
      </c>
      <c r="I3595" t="str">
        <f>VLOOKUP(RawData!H3595,PadCountry[],2)</f>
        <v>United States</v>
      </c>
      <c r="J3595" t="str">
        <f>VLOOKUP(I3595,CountryGeoLoc[],3)</f>
        <v>37.09024</v>
      </c>
      <c r="K3595" t="str">
        <f>VLOOKUP(I3595,CountryGeoLoc[],4)</f>
        <v>-95.712891</v>
      </c>
    </row>
    <row r="3596" spans="1:11" x14ac:dyDescent="0.3">
      <c r="A3596" t="s">
        <v>10923</v>
      </c>
      <c r="B3596" t="s">
        <v>8</v>
      </c>
      <c r="C3596" t="s">
        <v>117</v>
      </c>
      <c r="D3596" t="s">
        <v>10653</v>
      </c>
      <c r="E3596" t="s">
        <v>10924</v>
      </c>
      <c r="F3596" t="s">
        <v>10925</v>
      </c>
      <c r="G3596" s="2" t="str">
        <f t="shared" si="56"/>
        <v>1990</v>
      </c>
      <c r="H3596" t="s">
        <v>229</v>
      </c>
      <c r="I3596" t="str">
        <f>VLOOKUP(RawData!H3596,PadCountry[],2)</f>
        <v>United States</v>
      </c>
      <c r="J3596" t="str">
        <f>VLOOKUP(I3596,CountryGeoLoc[],3)</f>
        <v>37.09024</v>
      </c>
      <c r="K3596" t="str">
        <f>VLOOKUP(I3596,CountryGeoLoc[],4)</f>
        <v>-95.712891</v>
      </c>
    </row>
    <row r="3597" spans="1:11" x14ac:dyDescent="0.3">
      <c r="A3597" t="s">
        <v>10926</v>
      </c>
      <c r="B3597" t="s">
        <v>8</v>
      </c>
      <c r="C3597" t="s">
        <v>9</v>
      </c>
      <c r="D3597" t="s">
        <v>1670</v>
      </c>
      <c r="E3597" t="s">
        <v>10927</v>
      </c>
      <c r="F3597" t="s">
        <v>10928</v>
      </c>
      <c r="G3597" s="2" t="str">
        <f t="shared" si="56"/>
        <v>1990</v>
      </c>
      <c r="H3597" t="s">
        <v>3892</v>
      </c>
      <c r="I3597" t="str">
        <f>VLOOKUP(RawData!H3597,PadCountry[],2)</f>
        <v>Russia</v>
      </c>
      <c r="J3597" t="str">
        <f>VLOOKUP(I3597,CountryGeoLoc[],3)</f>
        <v>61.52401</v>
      </c>
      <c r="K3597" t="str">
        <f>VLOOKUP(I3597,CountryGeoLoc[],4)</f>
        <v>105.318756</v>
      </c>
    </row>
    <row r="3598" spans="1:11" x14ac:dyDescent="0.3">
      <c r="A3598" t="s">
        <v>10929</v>
      </c>
      <c r="B3598" t="s">
        <v>8</v>
      </c>
      <c r="C3598" t="s">
        <v>9</v>
      </c>
      <c r="D3598" t="s">
        <v>4695</v>
      </c>
      <c r="E3598" t="s">
        <v>10930</v>
      </c>
      <c r="F3598" t="s">
        <v>10931</v>
      </c>
      <c r="G3598" s="2" t="str">
        <f t="shared" si="56"/>
        <v>1990</v>
      </c>
      <c r="H3598" t="s">
        <v>7572</v>
      </c>
      <c r="I3598" t="str">
        <f>VLOOKUP(RawData!H3598,PadCountry[],2)</f>
        <v>Russia</v>
      </c>
      <c r="J3598" t="str">
        <f>VLOOKUP(I3598,CountryGeoLoc[],3)</f>
        <v>61.52401</v>
      </c>
      <c r="K3598" t="str">
        <f>VLOOKUP(I3598,CountryGeoLoc[],4)</f>
        <v>105.318756</v>
      </c>
    </row>
    <row r="3599" spans="1:11" x14ac:dyDescent="0.3">
      <c r="A3599" t="s">
        <v>10932</v>
      </c>
      <c r="B3599" t="s">
        <v>8</v>
      </c>
      <c r="C3599" t="s">
        <v>9</v>
      </c>
      <c r="D3599" t="s">
        <v>5012</v>
      </c>
      <c r="E3599" t="s">
        <v>10933</v>
      </c>
      <c r="F3599" t="s">
        <v>10934</v>
      </c>
      <c r="G3599" s="2" t="str">
        <f t="shared" si="56"/>
        <v>1990</v>
      </c>
      <c r="H3599" t="s">
        <v>6322</v>
      </c>
      <c r="I3599" t="str">
        <f>VLOOKUP(RawData!H3599,PadCountry[],2)</f>
        <v>Kazakhstan</v>
      </c>
      <c r="J3599" t="str">
        <f>VLOOKUP(I3599,CountryGeoLoc[],3)</f>
        <v>48.019573</v>
      </c>
      <c r="K3599" t="str">
        <f>VLOOKUP(I3599,CountryGeoLoc[],4)</f>
        <v>66.923684</v>
      </c>
    </row>
    <row r="3600" spans="1:11" x14ac:dyDescent="0.3">
      <c r="A3600" t="s">
        <v>10935</v>
      </c>
      <c r="B3600" t="s">
        <v>18</v>
      </c>
      <c r="C3600" t="s">
        <v>9</v>
      </c>
      <c r="D3600" t="s">
        <v>1670</v>
      </c>
      <c r="E3600" t="s">
        <v>10936</v>
      </c>
      <c r="F3600" t="s">
        <v>10937</v>
      </c>
      <c r="G3600" s="2" t="str">
        <f t="shared" si="56"/>
        <v>1990</v>
      </c>
      <c r="H3600" t="s">
        <v>3892</v>
      </c>
      <c r="I3600" t="str">
        <f>VLOOKUP(RawData!H3600,PadCountry[],2)</f>
        <v>Russia</v>
      </c>
      <c r="J3600" t="str">
        <f>VLOOKUP(I3600,CountryGeoLoc[],3)</f>
        <v>61.52401</v>
      </c>
      <c r="K3600" t="str">
        <f>VLOOKUP(I3600,CountryGeoLoc[],4)</f>
        <v>105.318756</v>
      </c>
    </row>
    <row r="3601" spans="1:11" x14ac:dyDescent="0.3">
      <c r="A3601" t="s">
        <v>10938</v>
      </c>
      <c r="B3601" t="s">
        <v>8</v>
      </c>
      <c r="C3601" t="s">
        <v>10759</v>
      </c>
      <c r="D3601" t="s">
        <v>10760</v>
      </c>
      <c r="E3601" t="s">
        <v>10939</v>
      </c>
      <c r="F3601" t="s">
        <v>10940</v>
      </c>
      <c r="G3601" s="2" t="str">
        <f t="shared" si="56"/>
        <v>1990</v>
      </c>
      <c r="H3601" t="s">
        <v>1555</v>
      </c>
      <c r="I3601" t="str">
        <f>VLOOKUP(RawData!H3601,PadCountry[],2)</f>
        <v>United States</v>
      </c>
      <c r="J3601" t="str">
        <f>VLOOKUP(I3601,CountryGeoLoc[],3)</f>
        <v>37.09024</v>
      </c>
      <c r="K3601" t="str">
        <f>VLOOKUP(I3601,CountryGeoLoc[],4)</f>
        <v>-95.712891</v>
      </c>
    </row>
    <row r="3602" spans="1:11" x14ac:dyDescent="0.3">
      <c r="A3602" t="s">
        <v>10941</v>
      </c>
      <c r="B3602" t="s">
        <v>8</v>
      </c>
      <c r="C3602" t="s">
        <v>9</v>
      </c>
      <c r="D3602" t="s">
        <v>6270</v>
      </c>
      <c r="E3602" t="s">
        <v>10942</v>
      </c>
      <c r="F3602" t="s">
        <v>10943</v>
      </c>
      <c r="G3602" s="2" t="str">
        <f t="shared" si="56"/>
        <v>1990</v>
      </c>
      <c r="H3602" t="s">
        <v>7213</v>
      </c>
      <c r="I3602" t="str">
        <f>VLOOKUP(RawData!H3602,PadCountry[],2)</f>
        <v>Russia</v>
      </c>
      <c r="J3602" t="str">
        <f>VLOOKUP(I3602,CountryGeoLoc[],3)</f>
        <v>61.52401</v>
      </c>
      <c r="K3602" t="str">
        <f>VLOOKUP(I3602,CountryGeoLoc[],4)</f>
        <v>105.318756</v>
      </c>
    </row>
    <row r="3603" spans="1:11" x14ac:dyDescent="0.3">
      <c r="A3603" t="s">
        <v>10944</v>
      </c>
      <c r="B3603" t="s">
        <v>18</v>
      </c>
      <c r="C3603" t="s">
        <v>9</v>
      </c>
      <c r="D3603" t="s">
        <v>4695</v>
      </c>
      <c r="E3603" t="s">
        <v>10945</v>
      </c>
      <c r="F3603" t="s">
        <v>10946</v>
      </c>
      <c r="G3603" s="2" t="str">
        <f t="shared" si="56"/>
        <v>1990</v>
      </c>
      <c r="H3603" t="s">
        <v>7572</v>
      </c>
      <c r="I3603" t="str">
        <f>VLOOKUP(RawData!H3603,PadCountry[],2)</f>
        <v>Russia</v>
      </c>
      <c r="J3603" t="str">
        <f>VLOOKUP(I3603,CountryGeoLoc[],3)</f>
        <v>61.52401</v>
      </c>
      <c r="K3603" t="str">
        <f>VLOOKUP(I3603,CountryGeoLoc[],4)</f>
        <v>105.318756</v>
      </c>
    </row>
    <row r="3604" spans="1:11" x14ac:dyDescent="0.3">
      <c r="A3604" t="s">
        <v>10947</v>
      </c>
      <c r="B3604" t="s">
        <v>8</v>
      </c>
      <c r="C3604" t="s">
        <v>9</v>
      </c>
      <c r="D3604" t="s">
        <v>8276</v>
      </c>
      <c r="E3604" t="s">
        <v>10948</v>
      </c>
      <c r="F3604" t="s">
        <v>10949</v>
      </c>
      <c r="G3604" s="2" t="str">
        <f t="shared" si="56"/>
        <v>1990</v>
      </c>
      <c r="H3604" t="s">
        <v>13</v>
      </c>
      <c r="I3604" t="str">
        <f>VLOOKUP(RawData!H3604,PadCountry[],2)</f>
        <v>Kazakhstan</v>
      </c>
      <c r="J3604" t="str">
        <f>VLOOKUP(I3604,CountryGeoLoc[],3)</f>
        <v>48.019573</v>
      </c>
      <c r="K3604" t="str">
        <f>VLOOKUP(I3604,CountryGeoLoc[],4)</f>
        <v>66.923684</v>
      </c>
    </row>
    <row r="3605" spans="1:11" x14ac:dyDescent="0.3">
      <c r="A3605" t="s">
        <v>10950</v>
      </c>
      <c r="B3605" t="s">
        <v>8</v>
      </c>
      <c r="C3605" t="s">
        <v>10292</v>
      </c>
      <c r="D3605" t="s">
        <v>10951</v>
      </c>
      <c r="E3605" t="s">
        <v>10952</v>
      </c>
      <c r="F3605" t="s">
        <v>10953</v>
      </c>
      <c r="G3605" s="2" t="str">
        <f t="shared" si="56"/>
        <v>1990</v>
      </c>
      <c r="H3605" t="s">
        <v>10954</v>
      </c>
      <c r="I3605" t="str">
        <f>VLOOKUP(RawData!H3605,PadCountry[],2)</f>
        <v>China</v>
      </c>
      <c r="J3605" t="str">
        <f>VLOOKUP(I3605,CountryGeoLoc[],3)</f>
        <v>35.86166</v>
      </c>
      <c r="K3605" t="str">
        <f>VLOOKUP(I3605,CountryGeoLoc[],4)</f>
        <v>104.195397</v>
      </c>
    </row>
    <row r="3606" spans="1:11" x14ac:dyDescent="0.3">
      <c r="A3606" t="s">
        <v>10955</v>
      </c>
      <c r="B3606" t="s">
        <v>8</v>
      </c>
      <c r="C3606" t="s">
        <v>9</v>
      </c>
      <c r="D3606" t="s">
        <v>8762</v>
      </c>
      <c r="E3606" t="s">
        <v>10956</v>
      </c>
      <c r="F3606" t="s">
        <v>10957</v>
      </c>
      <c r="G3606" s="2" t="str">
        <f t="shared" si="56"/>
        <v>1990</v>
      </c>
      <c r="H3606" t="s">
        <v>3892</v>
      </c>
      <c r="I3606" t="str">
        <f>VLOOKUP(RawData!H3606,PadCountry[],2)</f>
        <v>Russia</v>
      </c>
      <c r="J3606" t="str">
        <f>VLOOKUP(I3606,CountryGeoLoc[],3)</f>
        <v>61.52401</v>
      </c>
      <c r="K3606" t="str">
        <f>VLOOKUP(I3606,CountryGeoLoc[],4)</f>
        <v>105.318756</v>
      </c>
    </row>
    <row r="3607" spans="1:11" x14ac:dyDescent="0.3">
      <c r="A3607" t="s">
        <v>10958</v>
      </c>
      <c r="B3607" t="s">
        <v>8</v>
      </c>
      <c r="C3607" t="s">
        <v>9</v>
      </c>
      <c r="D3607" t="s">
        <v>2305</v>
      </c>
      <c r="E3607" t="s">
        <v>10959</v>
      </c>
      <c r="F3607" t="s">
        <v>10960</v>
      </c>
      <c r="G3607" s="2" t="str">
        <f t="shared" si="56"/>
        <v>1990</v>
      </c>
      <c r="H3607" t="s">
        <v>7249</v>
      </c>
      <c r="I3607" t="str">
        <f>VLOOKUP(RawData!H3607,PadCountry[],2)</f>
        <v>Kazakhstan</v>
      </c>
      <c r="J3607" t="str">
        <f>VLOOKUP(I3607,CountryGeoLoc[],3)</f>
        <v>48.019573</v>
      </c>
      <c r="K3607" t="str">
        <f>VLOOKUP(I3607,CountryGeoLoc[],4)</f>
        <v>66.923684</v>
      </c>
    </row>
    <row r="3608" spans="1:11" x14ac:dyDescent="0.3">
      <c r="A3608" t="s">
        <v>10961</v>
      </c>
      <c r="B3608" t="s">
        <v>8</v>
      </c>
      <c r="C3608" t="s">
        <v>9</v>
      </c>
      <c r="D3608" t="s">
        <v>4695</v>
      </c>
      <c r="E3608" t="s">
        <v>10962</v>
      </c>
      <c r="F3608" t="s">
        <v>10963</v>
      </c>
      <c r="G3608" s="2" t="str">
        <f t="shared" si="56"/>
        <v>1990</v>
      </c>
      <c r="H3608" t="s">
        <v>3892</v>
      </c>
      <c r="I3608" t="str">
        <f>VLOOKUP(RawData!H3608,PadCountry[],2)</f>
        <v>Russia</v>
      </c>
      <c r="J3608" t="str">
        <f>VLOOKUP(I3608,CountryGeoLoc[],3)</f>
        <v>61.52401</v>
      </c>
      <c r="K3608" t="str">
        <f>VLOOKUP(I3608,CountryGeoLoc[],4)</f>
        <v>105.318756</v>
      </c>
    </row>
    <row r="3609" spans="1:11" x14ac:dyDescent="0.3">
      <c r="A3609" t="s">
        <v>10964</v>
      </c>
      <c r="B3609" t="s">
        <v>8</v>
      </c>
      <c r="C3609" t="s">
        <v>7321</v>
      </c>
      <c r="D3609" t="s">
        <v>10571</v>
      </c>
      <c r="E3609" t="s">
        <v>10965</v>
      </c>
      <c r="F3609" t="s">
        <v>10966</v>
      </c>
      <c r="G3609" s="2" t="str">
        <f t="shared" si="56"/>
        <v>1990</v>
      </c>
      <c r="H3609" t="s">
        <v>9512</v>
      </c>
      <c r="I3609" t="str">
        <f>VLOOKUP(RawData!H3609,PadCountry[],2)</f>
        <v>French Guiana</v>
      </c>
      <c r="J3609" t="str">
        <f>VLOOKUP(I3609,CountryGeoLoc[],3)</f>
        <v>3.933889</v>
      </c>
      <c r="K3609" t="str">
        <f>VLOOKUP(I3609,CountryGeoLoc[],4)</f>
        <v>-53.125782</v>
      </c>
    </row>
    <row r="3610" spans="1:11" x14ac:dyDescent="0.3">
      <c r="A3610" t="s">
        <v>10967</v>
      </c>
      <c r="B3610" t="s">
        <v>8</v>
      </c>
      <c r="C3610" t="s">
        <v>9</v>
      </c>
      <c r="D3610" t="s">
        <v>10968</v>
      </c>
      <c r="E3610" t="s">
        <v>10969</v>
      </c>
      <c r="F3610" t="s">
        <v>10970</v>
      </c>
      <c r="G3610" s="2" t="str">
        <f t="shared" si="56"/>
        <v>1990</v>
      </c>
      <c r="H3610" t="s">
        <v>7572</v>
      </c>
      <c r="I3610" t="str">
        <f>VLOOKUP(RawData!H3610,PadCountry[],2)</f>
        <v>Russia</v>
      </c>
      <c r="J3610" t="str">
        <f>VLOOKUP(I3610,CountryGeoLoc[],3)</f>
        <v>61.52401</v>
      </c>
      <c r="K3610" t="str">
        <f>VLOOKUP(I3610,CountryGeoLoc[],4)</f>
        <v>105.318756</v>
      </c>
    </row>
    <row r="3611" spans="1:11" x14ac:dyDescent="0.3">
      <c r="A3611" t="s">
        <v>10971</v>
      </c>
      <c r="B3611" t="s">
        <v>8</v>
      </c>
      <c r="C3611" t="s">
        <v>10972</v>
      </c>
      <c r="D3611" t="s">
        <v>10973</v>
      </c>
      <c r="E3611" t="s">
        <v>10974</v>
      </c>
      <c r="F3611" t="s">
        <v>10975</v>
      </c>
      <c r="G3611" s="2" t="str">
        <f t="shared" si="56"/>
        <v>1990</v>
      </c>
      <c r="H3611" t="s">
        <v>1623</v>
      </c>
      <c r="I3611" t="str">
        <f>VLOOKUP(RawData!H3611,PadCountry[],2)</f>
        <v>United States</v>
      </c>
      <c r="J3611" t="str">
        <f>VLOOKUP(I3611,CountryGeoLoc[],3)</f>
        <v>37.09024</v>
      </c>
      <c r="K3611" t="str">
        <f>VLOOKUP(I3611,CountryGeoLoc[],4)</f>
        <v>-95.712891</v>
      </c>
    </row>
    <row r="3612" spans="1:11" x14ac:dyDescent="0.3">
      <c r="A3612" t="s">
        <v>10976</v>
      </c>
      <c r="B3612" t="s">
        <v>8</v>
      </c>
      <c r="C3612" t="s">
        <v>9</v>
      </c>
      <c r="D3612" t="s">
        <v>6270</v>
      </c>
      <c r="E3612" t="s">
        <v>10977</v>
      </c>
      <c r="F3612" t="s">
        <v>10978</v>
      </c>
      <c r="G3612" s="2" t="str">
        <f t="shared" si="56"/>
        <v>1990</v>
      </c>
      <c r="H3612" t="s">
        <v>7213</v>
      </c>
      <c r="I3612" t="str">
        <f>VLOOKUP(RawData!H3612,PadCountry[],2)</f>
        <v>Russia</v>
      </c>
      <c r="J3612" t="str">
        <f>VLOOKUP(I3612,CountryGeoLoc[],3)</f>
        <v>61.52401</v>
      </c>
      <c r="K3612" t="str">
        <f>VLOOKUP(I3612,CountryGeoLoc[],4)</f>
        <v>105.318756</v>
      </c>
    </row>
    <row r="3613" spans="1:11" x14ac:dyDescent="0.3">
      <c r="A3613" t="s">
        <v>10979</v>
      </c>
      <c r="B3613" t="s">
        <v>8</v>
      </c>
      <c r="C3613" t="s">
        <v>9</v>
      </c>
      <c r="D3613" t="s">
        <v>8276</v>
      </c>
      <c r="E3613" t="s">
        <v>10980</v>
      </c>
      <c r="F3613" t="s">
        <v>10981</v>
      </c>
      <c r="G3613" s="2" t="str">
        <f t="shared" si="56"/>
        <v>1990</v>
      </c>
      <c r="H3613" t="s">
        <v>13</v>
      </c>
      <c r="I3613" t="str">
        <f>VLOOKUP(RawData!H3613,PadCountry[],2)</f>
        <v>Kazakhstan</v>
      </c>
      <c r="J3613" t="str">
        <f>VLOOKUP(I3613,CountryGeoLoc[],3)</f>
        <v>48.019573</v>
      </c>
      <c r="K3613" t="str">
        <f>VLOOKUP(I3613,CountryGeoLoc[],4)</f>
        <v>66.923684</v>
      </c>
    </row>
    <row r="3614" spans="1:11" x14ac:dyDescent="0.3">
      <c r="A3614" t="s">
        <v>10982</v>
      </c>
      <c r="B3614" t="s">
        <v>8</v>
      </c>
      <c r="C3614" t="s">
        <v>117</v>
      </c>
      <c r="D3614" t="s">
        <v>10486</v>
      </c>
      <c r="E3614" t="s">
        <v>10983</v>
      </c>
      <c r="F3614" t="s">
        <v>10984</v>
      </c>
      <c r="G3614" s="2" t="str">
        <f t="shared" si="56"/>
        <v>1990</v>
      </c>
      <c r="H3614" t="s">
        <v>63</v>
      </c>
      <c r="I3614" t="str">
        <f>VLOOKUP(RawData!H3614,PadCountry[],2)</f>
        <v>United States</v>
      </c>
      <c r="J3614" t="str">
        <f>VLOOKUP(I3614,CountryGeoLoc[],3)</f>
        <v>37.09024</v>
      </c>
      <c r="K3614" t="str">
        <f>VLOOKUP(I3614,CountryGeoLoc[],4)</f>
        <v>-95.712891</v>
      </c>
    </row>
    <row r="3615" spans="1:11" x14ac:dyDescent="0.3">
      <c r="A3615" t="s">
        <v>10985</v>
      </c>
      <c r="B3615" t="s">
        <v>8</v>
      </c>
      <c r="C3615" t="s">
        <v>9</v>
      </c>
      <c r="D3615" t="s">
        <v>8762</v>
      </c>
      <c r="E3615" t="s">
        <v>10986</v>
      </c>
      <c r="F3615" t="s">
        <v>10987</v>
      </c>
      <c r="G3615" s="2" t="str">
        <f t="shared" si="56"/>
        <v>1990</v>
      </c>
      <c r="H3615" t="s">
        <v>7572</v>
      </c>
      <c r="I3615" t="str">
        <f>VLOOKUP(RawData!H3615,PadCountry[],2)</f>
        <v>Russia</v>
      </c>
      <c r="J3615" t="str">
        <f>VLOOKUP(I3615,CountryGeoLoc[],3)</f>
        <v>61.52401</v>
      </c>
      <c r="K3615" t="str">
        <f>VLOOKUP(I3615,CountryGeoLoc[],4)</f>
        <v>105.318756</v>
      </c>
    </row>
    <row r="3616" spans="1:11" x14ac:dyDescent="0.3">
      <c r="A3616" t="s">
        <v>10988</v>
      </c>
      <c r="B3616" t="s">
        <v>8</v>
      </c>
      <c r="C3616" t="s">
        <v>9</v>
      </c>
      <c r="D3616" t="s">
        <v>6270</v>
      </c>
      <c r="E3616" t="s">
        <v>10989</v>
      </c>
      <c r="F3616" t="s">
        <v>10990</v>
      </c>
      <c r="G3616" s="2" t="str">
        <f t="shared" si="56"/>
        <v>1990</v>
      </c>
      <c r="H3616" t="s">
        <v>6273</v>
      </c>
      <c r="I3616" t="str">
        <f>VLOOKUP(RawData!H3616,PadCountry[],2)</f>
        <v>Russia</v>
      </c>
      <c r="J3616" t="str">
        <f>VLOOKUP(I3616,CountryGeoLoc[],3)</f>
        <v>61.52401</v>
      </c>
      <c r="K3616" t="str">
        <f>VLOOKUP(I3616,CountryGeoLoc[],4)</f>
        <v>105.318756</v>
      </c>
    </row>
    <row r="3617" spans="1:11" x14ac:dyDescent="0.3">
      <c r="A3617" t="s">
        <v>10991</v>
      </c>
      <c r="B3617" t="s">
        <v>18</v>
      </c>
      <c r="C3617" t="s">
        <v>9</v>
      </c>
      <c r="D3617" t="s">
        <v>2305</v>
      </c>
      <c r="E3617" t="s">
        <v>10992</v>
      </c>
      <c r="F3617" t="s">
        <v>10993</v>
      </c>
      <c r="G3617" s="2" t="str">
        <f t="shared" si="56"/>
        <v>1990</v>
      </c>
      <c r="H3617" t="s">
        <v>7249</v>
      </c>
      <c r="I3617" t="str">
        <f>VLOOKUP(RawData!H3617,PadCountry[],2)</f>
        <v>Kazakhstan</v>
      </c>
      <c r="J3617" t="str">
        <f>VLOOKUP(I3617,CountryGeoLoc[],3)</f>
        <v>48.019573</v>
      </c>
      <c r="K3617" t="str">
        <f>VLOOKUP(I3617,CountryGeoLoc[],4)</f>
        <v>66.923684</v>
      </c>
    </row>
    <row r="3618" spans="1:11" x14ac:dyDescent="0.3">
      <c r="A3618" t="s">
        <v>10994</v>
      </c>
      <c r="B3618" t="s">
        <v>8</v>
      </c>
      <c r="C3618" t="s">
        <v>9</v>
      </c>
      <c r="D3618" t="s">
        <v>1670</v>
      </c>
      <c r="E3618" t="s">
        <v>10995</v>
      </c>
      <c r="F3618" t="s">
        <v>10996</v>
      </c>
      <c r="G3618" s="2" t="str">
        <f t="shared" si="56"/>
        <v>1990</v>
      </c>
      <c r="H3618" t="s">
        <v>3442</v>
      </c>
      <c r="I3618" t="str">
        <f>VLOOKUP(RawData!H3618,PadCountry[],2)</f>
        <v>Russia</v>
      </c>
      <c r="J3618" t="str">
        <f>VLOOKUP(I3618,CountryGeoLoc[],3)</f>
        <v>61.52401</v>
      </c>
      <c r="K3618" t="str">
        <f>VLOOKUP(I3618,CountryGeoLoc[],4)</f>
        <v>105.318756</v>
      </c>
    </row>
    <row r="3619" spans="1:11" x14ac:dyDescent="0.3">
      <c r="A3619" t="s">
        <v>10997</v>
      </c>
      <c r="B3619" t="s">
        <v>8</v>
      </c>
      <c r="C3619" t="s">
        <v>9</v>
      </c>
      <c r="D3619" t="s">
        <v>8276</v>
      </c>
      <c r="E3619" t="s">
        <v>357</v>
      </c>
      <c r="F3619" t="s">
        <v>10998</v>
      </c>
      <c r="G3619" s="2" t="str">
        <f t="shared" si="56"/>
        <v>1990</v>
      </c>
      <c r="H3619" t="s">
        <v>13</v>
      </c>
      <c r="I3619" t="str">
        <f>VLOOKUP(RawData!H3619,PadCountry[],2)</f>
        <v>Kazakhstan</v>
      </c>
      <c r="J3619" t="str">
        <f>VLOOKUP(I3619,CountryGeoLoc[],3)</f>
        <v>48.019573</v>
      </c>
      <c r="K3619" t="str">
        <f>VLOOKUP(I3619,CountryGeoLoc[],4)</f>
        <v>66.923684</v>
      </c>
    </row>
    <row r="3620" spans="1:11" x14ac:dyDescent="0.3">
      <c r="A3620" t="s">
        <v>10999</v>
      </c>
      <c r="B3620" t="s">
        <v>8</v>
      </c>
      <c r="C3620" t="s">
        <v>9</v>
      </c>
      <c r="D3620" t="s">
        <v>8762</v>
      </c>
      <c r="E3620" t="s">
        <v>11000</v>
      </c>
      <c r="F3620" t="s">
        <v>11001</v>
      </c>
      <c r="G3620" s="2" t="str">
        <f t="shared" si="56"/>
        <v>1990</v>
      </c>
      <c r="H3620" t="s">
        <v>3442</v>
      </c>
      <c r="I3620" t="str">
        <f>VLOOKUP(RawData!H3620,PadCountry[],2)</f>
        <v>Russia</v>
      </c>
      <c r="J3620" t="str">
        <f>VLOOKUP(I3620,CountryGeoLoc[],3)</f>
        <v>61.52401</v>
      </c>
      <c r="K3620" t="str">
        <f>VLOOKUP(I3620,CountryGeoLoc[],4)</f>
        <v>105.318756</v>
      </c>
    </row>
    <row r="3621" spans="1:11" x14ac:dyDescent="0.3">
      <c r="A3621" t="s">
        <v>11002</v>
      </c>
      <c r="B3621" t="s">
        <v>8</v>
      </c>
      <c r="C3621" t="s">
        <v>117</v>
      </c>
      <c r="D3621" t="s">
        <v>10486</v>
      </c>
      <c r="E3621" t="s">
        <v>11003</v>
      </c>
      <c r="F3621" t="s">
        <v>11004</v>
      </c>
      <c r="G3621" s="2" t="str">
        <f t="shared" si="56"/>
        <v>1990</v>
      </c>
      <c r="H3621" t="s">
        <v>229</v>
      </c>
      <c r="I3621" t="str">
        <f>VLOOKUP(RawData!H3621,PadCountry[],2)</f>
        <v>United States</v>
      </c>
      <c r="J3621" t="str">
        <f>VLOOKUP(I3621,CountryGeoLoc[],3)</f>
        <v>37.09024</v>
      </c>
      <c r="K3621" t="str">
        <f>VLOOKUP(I3621,CountryGeoLoc[],4)</f>
        <v>-95.712891</v>
      </c>
    </row>
    <row r="3622" spans="1:11" x14ac:dyDescent="0.3">
      <c r="A3622" t="s">
        <v>11005</v>
      </c>
      <c r="B3622" t="s">
        <v>8</v>
      </c>
      <c r="C3622" t="s">
        <v>9</v>
      </c>
      <c r="D3622" t="s">
        <v>3313</v>
      </c>
      <c r="E3622" t="s">
        <v>11006</v>
      </c>
      <c r="F3622" t="s">
        <v>11007</v>
      </c>
      <c r="G3622" s="2" t="str">
        <f t="shared" si="56"/>
        <v>1990</v>
      </c>
      <c r="H3622" t="s">
        <v>4676</v>
      </c>
      <c r="I3622" t="str">
        <f>VLOOKUP(RawData!H3622,PadCountry[],2)</f>
        <v>Kazakhstan</v>
      </c>
      <c r="J3622" t="str">
        <f>VLOOKUP(I3622,CountryGeoLoc[],3)</f>
        <v>48.019573</v>
      </c>
      <c r="K3622" t="str">
        <f>VLOOKUP(I3622,CountryGeoLoc[],4)</f>
        <v>66.923684</v>
      </c>
    </row>
    <row r="3623" spans="1:11" x14ac:dyDescent="0.3">
      <c r="A3623" t="s">
        <v>11008</v>
      </c>
      <c r="B3623" t="s">
        <v>8</v>
      </c>
      <c r="C3623" t="s">
        <v>9</v>
      </c>
      <c r="D3623" t="s">
        <v>10968</v>
      </c>
      <c r="E3623" t="s">
        <v>11009</v>
      </c>
      <c r="F3623" t="s">
        <v>11010</v>
      </c>
      <c r="G3623" s="2" t="str">
        <f t="shared" si="56"/>
        <v>1990</v>
      </c>
      <c r="H3623" t="s">
        <v>3442</v>
      </c>
      <c r="I3623" t="str">
        <f>VLOOKUP(RawData!H3623,PadCountry[],2)</f>
        <v>Russia</v>
      </c>
      <c r="J3623" t="str">
        <f>VLOOKUP(I3623,CountryGeoLoc[],3)</f>
        <v>61.52401</v>
      </c>
      <c r="K3623" t="str">
        <f>VLOOKUP(I3623,CountryGeoLoc[],4)</f>
        <v>105.318756</v>
      </c>
    </row>
    <row r="3624" spans="1:11" x14ac:dyDescent="0.3">
      <c r="A3624" t="s">
        <v>11011</v>
      </c>
      <c r="B3624" t="s">
        <v>8</v>
      </c>
      <c r="C3624" t="s">
        <v>9620</v>
      </c>
      <c r="D3624" t="s">
        <v>9621</v>
      </c>
      <c r="E3624" t="s">
        <v>11012</v>
      </c>
      <c r="F3624" t="s">
        <v>11013</v>
      </c>
      <c r="G3624" s="2" t="str">
        <f t="shared" si="56"/>
        <v>1990</v>
      </c>
      <c r="H3624" t="s">
        <v>5568</v>
      </c>
      <c r="I3624" t="str">
        <f>VLOOKUP(RawData!H3624,PadCountry[],2)</f>
        <v>Japan</v>
      </c>
      <c r="J3624" t="str">
        <f>VLOOKUP(I3624,CountryGeoLoc[],3)</f>
        <v>36.204824</v>
      </c>
      <c r="K3624" t="str">
        <f>VLOOKUP(I3624,CountryGeoLoc[],4)</f>
        <v>138.252924</v>
      </c>
    </row>
    <row r="3625" spans="1:11" x14ac:dyDescent="0.3">
      <c r="A3625" t="s">
        <v>11014</v>
      </c>
      <c r="B3625" t="s">
        <v>8</v>
      </c>
      <c r="C3625" t="s">
        <v>9</v>
      </c>
      <c r="D3625" t="s">
        <v>2391</v>
      </c>
      <c r="E3625" t="s">
        <v>11015</v>
      </c>
      <c r="F3625" t="s">
        <v>11016</v>
      </c>
      <c r="G3625" s="2" t="str">
        <f t="shared" si="56"/>
        <v>1990</v>
      </c>
      <c r="H3625" t="s">
        <v>2313</v>
      </c>
      <c r="I3625" t="str">
        <f>VLOOKUP(RawData!H3625,PadCountry[],2)</f>
        <v>Russia</v>
      </c>
      <c r="J3625" t="str">
        <f>VLOOKUP(I3625,CountryGeoLoc[],3)</f>
        <v>61.52401</v>
      </c>
      <c r="K3625" t="str">
        <f>VLOOKUP(I3625,CountryGeoLoc[],4)</f>
        <v>105.318756</v>
      </c>
    </row>
    <row r="3626" spans="1:11" x14ac:dyDescent="0.3">
      <c r="A3626" t="s">
        <v>11017</v>
      </c>
      <c r="B3626" t="s">
        <v>8</v>
      </c>
      <c r="C3626" t="s">
        <v>7321</v>
      </c>
      <c r="D3626" t="s">
        <v>10234</v>
      </c>
      <c r="E3626" t="s">
        <v>11018</v>
      </c>
      <c r="F3626" t="s">
        <v>11019</v>
      </c>
      <c r="G3626" s="2" t="str">
        <f t="shared" si="56"/>
        <v>1990</v>
      </c>
      <c r="H3626" t="s">
        <v>9512</v>
      </c>
      <c r="I3626" t="str">
        <f>VLOOKUP(RawData!H3626,PadCountry[],2)</f>
        <v>French Guiana</v>
      </c>
      <c r="J3626" t="str">
        <f>VLOOKUP(I3626,CountryGeoLoc[],3)</f>
        <v>3.933889</v>
      </c>
      <c r="K3626" t="str">
        <f>VLOOKUP(I3626,CountryGeoLoc[],4)</f>
        <v>-53.125782</v>
      </c>
    </row>
    <row r="3627" spans="1:11" x14ac:dyDescent="0.3">
      <c r="A3627" t="s">
        <v>11020</v>
      </c>
      <c r="B3627" t="s">
        <v>8</v>
      </c>
      <c r="C3627" t="s">
        <v>9</v>
      </c>
      <c r="D3627" t="s">
        <v>4695</v>
      </c>
      <c r="E3627" t="s">
        <v>11021</v>
      </c>
      <c r="F3627" t="s">
        <v>11022</v>
      </c>
      <c r="G3627" s="2" t="str">
        <f t="shared" si="56"/>
        <v>1990</v>
      </c>
      <c r="H3627" t="s">
        <v>3442</v>
      </c>
      <c r="I3627" t="str">
        <f>VLOOKUP(RawData!H3627,PadCountry[],2)</f>
        <v>Russia</v>
      </c>
      <c r="J3627" t="str">
        <f>VLOOKUP(I3627,CountryGeoLoc[],3)</f>
        <v>61.52401</v>
      </c>
      <c r="K3627" t="str">
        <f>VLOOKUP(I3627,CountryGeoLoc[],4)</f>
        <v>105.318756</v>
      </c>
    </row>
    <row r="3628" spans="1:11" x14ac:dyDescent="0.3">
      <c r="A3628" t="s">
        <v>11023</v>
      </c>
      <c r="B3628" t="s">
        <v>8</v>
      </c>
      <c r="C3628" t="s">
        <v>10292</v>
      </c>
      <c r="D3628" t="s">
        <v>10333</v>
      </c>
      <c r="E3628" t="s">
        <v>11024</v>
      </c>
      <c r="F3628" t="s">
        <v>11025</v>
      </c>
      <c r="G3628" s="2" t="str">
        <f t="shared" si="56"/>
        <v>1990</v>
      </c>
      <c r="H3628" t="s">
        <v>10336</v>
      </c>
      <c r="I3628" t="str">
        <f>VLOOKUP(RawData!H3628,PadCountry[],2)</f>
        <v>China</v>
      </c>
      <c r="J3628" t="str">
        <f>VLOOKUP(I3628,CountryGeoLoc[],3)</f>
        <v>35.86166</v>
      </c>
      <c r="K3628" t="str">
        <f>VLOOKUP(I3628,CountryGeoLoc[],4)</f>
        <v>104.195397</v>
      </c>
    </row>
    <row r="3629" spans="1:11" x14ac:dyDescent="0.3">
      <c r="A3629" t="s">
        <v>11026</v>
      </c>
      <c r="B3629" t="s">
        <v>8</v>
      </c>
      <c r="C3629" t="s">
        <v>9</v>
      </c>
      <c r="D3629" t="s">
        <v>8762</v>
      </c>
      <c r="E3629" t="s">
        <v>11027</v>
      </c>
      <c r="F3629" t="s">
        <v>11028</v>
      </c>
      <c r="G3629" s="2" t="str">
        <f t="shared" si="56"/>
        <v>1990</v>
      </c>
      <c r="H3629" t="s">
        <v>7572</v>
      </c>
      <c r="I3629" t="str">
        <f>VLOOKUP(RawData!H3629,PadCountry[],2)</f>
        <v>Russia</v>
      </c>
      <c r="J3629" t="str">
        <f>VLOOKUP(I3629,CountryGeoLoc[],3)</f>
        <v>61.52401</v>
      </c>
      <c r="K3629" t="str">
        <f>VLOOKUP(I3629,CountryGeoLoc[],4)</f>
        <v>105.318756</v>
      </c>
    </row>
    <row r="3630" spans="1:11" x14ac:dyDescent="0.3">
      <c r="A3630" t="s">
        <v>11029</v>
      </c>
      <c r="B3630" t="s">
        <v>8</v>
      </c>
      <c r="C3630" t="s">
        <v>9</v>
      </c>
      <c r="D3630" t="s">
        <v>2391</v>
      </c>
      <c r="E3630" t="s">
        <v>11030</v>
      </c>
      <c r="F3630" t="s">
        <v>11031</v>
      </c>
      <c r="G3630" s="2" t="str">
        <f t="shared" si="56"/>
        <v>1990</v>
      </c>
      <c r="H3630" t="s">
        <v>2313</v>
      </c>
      <c r="I3630" t="str">
        <f>VLOOKUP(RawData!H3630,PadCountry[],2)</f>
        <v>Russia</v>
      </c>
      <c r="J3630" t="str">
        <f>VLOOKUP(I3630,CountryGeoLoc[],3)</f>
        <v>61.52401</v>
      </c>
      <c r="K3630" t="str">
        <f>VLOOKUP(I3630,CountryGeoLoc[],4)</f>
        <v>105.318756</v>
      </c>
    </row>
    <row r="3631" spans="1:11" x14ac:dyDescent="0.3">
      <c r="A3631" t="s">
        <v>11032</v>
      </c>
      <c r="B3631" t="s">
        <v>8</v>
      </c>
      <c r="C3631" t="s">
        <v>9</v>
      </c>
      <c r="D3631" t="s">
        <v>1670</v>
      </c>
      <c r="E3631" t="s">
        <v>11033</v>
      </c>
      <c r="F3631" t="s">
        <v>11034</v>
      </c>
      <c r="G3631" s="2" t="str">
        <f t="shared" si="56"/>
        <v>1990</v>
      </c>
      <c r="H3631" t="s">
        <v>3442</v>
      </c>
      <c r="I3631" t="str">
        <f>VLOOKUP(RawData!H3631,PadCountry[],2)</f>
        <v>Russia</v>
      </c>
      <c r="J3631" t="str">
        <f>VLOOKUP(I3631,CountryGeoLoc[],3)</f>
        <v>61.52401</v>
      </c>
      <c r="K3631" t="str">
        <f>VLOOKUP(I3631,CountryGeoLoc[],4)</f>
        <v>105.318756</v>
      </c>
    </row>
    <row r="3632" spans="1:11" x14ac:dyDescent="0.3">
      <c r="A3632" t="s">
        <v>11035</v>
      </c>
      <c r="B3632" t="s">
        <v>8</v>
      </c>
      <c r="C3632" t="s">
        <v>9</v>
      </c>
      <c r="D3632" t="s">
        <v>8276</v>
      </c>
      <c r="E3632" t="s">
        <v>357</v>
      </c>
      <c r="F3632" t="s">
        <v>11036</v>
      </c>
      <c r="G3632" s="2" t="str">
        <f t="shared" si="56"/>
        <v>1990</v>
      </c>
      <c r="H3632" t="s">
        <v>13</v>
      </c>
      <c r="I3632" t="str">
        <f>VLOOKUP(RawData!H3632,PadCountry[],2)</f>
        <v>Kazakhstan</v>
      </c>
      <c r="J3632" t="str">
        <f>VLOOKUP(I3632,CountryGeoLoc[],3)</f>
        <v>48.019573</v>
      </c>
      <c r="K3632" t="str">
        <f>VLOOKUP(I3632,CountryGeoLoc[],4)</f>
        <v>66.923684</v>
      </c>
    </row>
    <row r="3633" spans="1:11" x14ac:dyDescent="0.3">
      <c r="A3633" t="s">
        <v>11037</v>
      </c>
      <c r="B3633" t="s">
        <v>8</v>
      </c>
      <c r="C3633" t="s">
        <v>9</v>
      </c>
      <c r="D3633" t="s">
        <v>6270</v>
      </c>
      <c r="E3633" t="s">
        <v>11038</v>
      </c>
      <c r="F3633" t="s">
        <v>11039</v>
      </c>
      <c r="G3633" s="2" t="str">
        <f t="shared" si="56"/>
        <v>1990</v>
      </c>
      <c r="H3633" t="s">
        <v>7213</v>
      </c>
      <c r="I3633" t="str">
        <f>VLOOKUP(RawData!H3633,PadCountry[],2)</f>
        <v>Russia</v>
      </c>
      <c r="J3633" t="str">
        <f>VLOOKUP(I3633,CountryGeoLoc[],3)</f>
        <v>61.52401</v>
      </c>
      <c r="K3633" t="str">
        <f>VLOOKUP(I3633,CountryGeoLoc[],4)</f>
        <v>105.318756</v>
      </c>
    </row>
    <row r="3634" spans="1:11" x14ac:dyDescent="0.3">
      <c r="A3634" t="s">
        <v>11040</v>
      </c>
      <c r="B3634" t="s">
        <v>8</v>
      </c>
      <c r="C3634" t="s">
        <v>9</v>
      </c>
      <c r="D3634" t="s">
        <v>8276</v>
      </c>
      <c r="E3634" t="s">
        <v>11041</v>
      </c>
      <c r="F3634" t="s">
        <v>11042</v>
      </c>
      <c r="G3634" s="2" t="str">
        <f t="shared" si="56"/>
        <v>1990</v>
      </c>
      <c r="H3634" t="s">
        <v>13</v>
      </c>
      <c r="I3634" t="str">
        <f>VLOOKUP(RawData!H3634,PadCountry[],2)</f>
        <v>Kazakhstan</v>
      </c>
      <c r="J3634" t="str">
        <f>VLOOKUP(I3634,CountryGeoLoc[],3)</f>
        <v>48.019573</v>
      </c>
      <c r="K3634" t="str">
        <f>VLOOKUP(I3634,CountryGeoLoc[],4)</f>
        <v>66.923684</v>
      </c>
    </row>
    <row r="3635" spans="1:11" x14ac:dyDescent="0.3">
      <c r="A3635" t="s">
        <v>11043</v>
      </c>
      <c r="B3635" t="s">
        <v>8</v>
      </c>
      <c r="C3635" t="s">
        <v>117</v>
      </c>
      <c r="D3635" t="s">
        <v>10486</v>
      </c>
      <c r="E3635" t="s">
        <v>11044</v>
      </c>
      <c r="F3635" t="s">
        <v>11045</v>
      </c>
      <c r="G3635" s="2" t="str">
        <f t="shared" si="56"/>
        <v>1990</v>
      </c>
      <c r="H3635" t="s">
        <v>63</v>
      </c>
      <c r="I3635" t="str">
        <f>VLOOKUP(RawData!H3635,PadCountry[],2)</f>
        <v>United States</v>
      </c>
      <c r="J3635" t="str">
        <f>VLOOKUP(I3635,CountryGeoLoc[],3)</f>
        <v>37.09024</v>
      </c>
      <c r="K3635" t="str">
        <f>VLOOKUP(I3635,CountryGeoLoc[],4)</f>
        <v>-95.712891</v>
      </c>
    </row>
    <row r="3636" spans="1:11" x14ac:dyDescent="0.3">
      <c r="A3636" t="s">
        <v>11046</v>
      </c>
      <c r="B3636" t="s">
        <v>18</v>
      </c>
      <c r="C3636" t="s">
        <v>9</v>
      </c>
      <c r="D3636" t="s">
        <v>9143</v>
      </c>
      <c r="E3636" t="s">
        <v>11047</v>
      </c>
      <c r="F3636" t="s">
        <v>11048</v>
      </c>
      <c r="G3636" s="2" t="str">
        <f t="shared" si="56"/>
        <v>1990</v>
      </c>
      <c r="H3636" t="s">
        <v>10908</v>
      </c>
      <c r="I3636" t="str">
        <f>VLOOKUP(RawData!H3636,PadCountry[],2)</f>
        <v>Kazakhstan</v>
      </c>
      <c r="J3636" t="str">
        <f>VLOOKUP(I3636,CountryGeoLoc[],3)</f>
        <v>48.019573</v>
      </c>
      <c r="K3636" t="str">
        <f>VLOOKUP(I3636,CountryGeoLoc[],4)</f>
        <v>66.923684</v>
      </c>
    </row>
    <row r="3637" spans="1:11" x14ac:dyDescent="0.3">
      <c r="A3637" t="s">
        <v>11049</v>
      </c>
      <c r="B3637" t="s">
        <v>8</v>
      </c>
      <c r="C3637" t="s">
        <v>10292</v>
      </c>
      <c r="D3637" t="s">
        <v>5243</v>
      </c>
      <c r="E3637" t="s">
        <v>11050</v>
      </c>
      <c r="F3637" t="s">
        <v>11051</v>
      </c>
      <c r="G3637" s="2" t="str">
        <f t="shared" si="56"/>
        <v>1990</v>
      </c>
      <c r="H3637" t="s">
        <v>4822</v>
      </c>
      <c r="I3637" t="str">
        <f>VLOOKUP(RawData!H3637,PadCountry[],2)</f>
        <v>China</v>
      </c>
      <c r="J3637" t="str">
        <f>VLOOKUP(I3637,CountryGeoLoc[],3)</f>
        <v>35.86166</v>
      </c>
      <c r="K3637" t="str">
        <f>VLOOKUP(I3637,CountryGeoLoc[],4)</f>
        <v>104.195397</v>
      </c>
    </row>
    <row r="3638" spans="1:11" x14ac:dyDescent="0.3">
      <c r="A3638" t="s">
        <v>11052</v>
      </c>
      <c r="B3638" t="s">
        <v>8</v>
      </c>
      <c r="C3638" t="s">
        <v>8707</v>
      </c>
      <c r="D3638" t="s">
        <v>7629</v>
      </c>
      <c r="E3638" t="s">
        <v>11053</v>
      </c>
      <c r="F3638" t="s">
        <v>11054</v>
      </c>
      <c r="G3638" s="2" t="str">
        <f t="shared" si="56"/>
        <v>1990</v>
      </c>
      <c r="H3638" t="s">
        <v>3233</v>
      </c>
      <c r="I3638" t="str">
        <f>VLOOKUP(RawData!H3638,PadCountry[],2)</f>
        <v>United States</v>
      </c>
      <c r="J3638" t="str">
        <f>VLOOKUP(I3638,CountryGeoLoc[],3)</f>
        <v>37.09024</v>
      </c>
      <c r="K3638" t="str">
        <f>VLOOKUP(I3638,CountryGeoLoc[],4)</f>
        <v>-95.712891</v>
      </c>
    </row>
    <row r="3639" spans="1:11" x14ac:dyDescent="0.3">
      <c r="A3639" t="s">
        <v>11055</v>
      </c>
      <c r="B3639" t="s">
        <v>8</v>
      </c>
      <c r="C3639" t="s">
        <v>7321</v>
      </c>
      <c r="D3639" t="s">
        <v>10571</v>
      </c>
      <c r="E3639" t="s">
        <v>11056</v>
      </c>
      <c r="F3639" t="s">
        <v>11057</v>
      </c>
      <c r="G3639" s="2" t="str">
        <f t="shared" si="56"/>
        <v>1990</v>
      </c>
      <c r="H3639" t="s">
        <v>9512</v>
      </c>
      <c r="I3639" t="str">
        <f>VLOOKUP(RawData!H3639,PadCountry[],2)</f>
        <v>French Guiana</v>
      </c>
      <c r="J3639" t="str">
        <f>VLOOKUP(I3639,CountryGeoLoc[],3)</f>
        <v>3.933889</v>
      </c>
      <c r="K3639" t="str">
        <f>VLOOKUP(I3639,CountryGeoLoc[],4)</f>
        <v>-53.125782</v>
      </c>
    </row>
    <row r="3640" spans="1:11" x14ac:dyDescent="0.3">
      <c r="A3640" t="s">
        <v>11058</v>
      </c>
      <c r="B3640" t="s">
        <v>8</v>
      </c>
      <c r="C3640" t="s">
        <v>9</v>
      </c>
      <c r="D3640" t="s">
        <v>4695</v>
      </c>
      <c r="E3640" t="s">
        <v>11059</v>
      </c>
      <c r="F3640" t="s">
        <v>11060</v>
      </c>
      <c r="G3640" s="2" t="str">
        <f t="shared" si="56"/>
        <v>1990</v>
      </c>
      <c r="H3640" t="s">
        <v>7572</v>
      </c>
      <c r="I3640" t="str">
        <f>VLOOKUP(RawData!H3640,PadCountry[],2)</f>
        <v>Russia</v>
      </c>
      <c r="J3640" t="str">
        <f>VLOOKUP(I3640,CountryGeoLoc[],3)</f>
        <v>61.52401</v>
      </c>
      <c r="K3640" t="str">
        <f>VLOOKUP(I3640,CountryGeoLoc[],4)</f>
        <v>105.318756</v>
      </c>
    </row>
    <row r="3641" spans="1:11" x14ac:dyDescent="0.3">
      <c r="A3641" t="s">
        <v>11061</v>
      </c>
      <c r="B3641" t="s">
        <v>8</v>
      </c>
      <c r="C3641" t="s">
        <v>117</v>
      </c>
      <c r="D3641" t="s">
        <v>10486</v>
      </c>
      <c r="E3641" t="s">
        <v>11062</v>
      </c>
      <c r="F3641" t="s">
        <v>11063</v>
      </c>
      <c r="G3641" s="2" t="str">
        <f t="shared" si="56"/>
        <v>1990</v>
      </c>
      <c r="H3641" t="s">
        <v>229</v>
      </c>
      <c r="I3641" t="str">
        <f>VLOOKUP(RawData!H3641,PadCountry[],2)</f>
        <v>United States</v>
      </c>
      <c r="J3641" t="str">
        <f>VLOOKUP(I3641,CountryGeoLoc[],3)</f>
        <v>37.09024</v>
      </c>
      <c r="K3641" t="str">
        <f>VLOOKUP(I3641,CountryGeoLoc[],4)</f>
        <v>-95.712891</v>
      </c>
    </row>
    <row r="3642" spans="1:11" x14ac:dyDescent="0.3">
      <c r="A3642" t="s">
        <v>11064</v>
      </c>
      <c r="B3642" t="s">
        <v>8</v>
      </c>
      <c r="C3642" t="s">
        <v>9</v>
      </c>
      <c r="D3642" t="s">
        <v>2305</v>
      </c>
      <c r="E3642" t="s">
        <v>11065</v>
      </c>
      <c r="F3642" t="s">
        <v>11066</v>
      </c>
      <c r="G3642" s="2" t="str">
        <f t="shared" si="56"/>
        <v>1990</v>
      </c>
      <c r="H3642" t="s">
        <v>1587</v>
      </c>
      <c r="I3642" t="str">
        <f>VLOOKUP(RawData!H3642,PadCountry[],2)</f>
        <v>Kazakhstan</v>
      </c>
      <c r="J3642" t="str">
        <f>VLOOKUP(I3642,CountryGeoLoc[],3)</f>
        <v>48.019573</v>
      </c>
      <c r="K3642" t="str">
        <f>VLOOKUP(I3642,CountryGeoLoc[],4)</f>
        <v>66.923684</v>
      </c>
    </row>
    <row r="3643" spans="1:11" x14ac:dyDescent="0.3">
      <c r="A3643" t="s">
        <v>11067</v>
      </c>
      <c r="B3643" t="s">
        <v>8</v>
      </c>
      <c r="C3643" t="s">
        <v>117</v>
      </c>
      <c r="D3643" t="s">
        <v>10590</v>
      </c>
      <c r="E3643" t="s">
        <v>11068</v>
      </c>
      <c r="F3643" t="s">
        <v>11069</v>
      </c>
      <c r="G3643" s="2" t="str">
        <f t="shared" si="56"/>
        <v>1990</v>
      </c>
      <c r="H3643" t="s">
        <v>1782</v>
      </c>
      <c r="I3643" t="str">
        <f>VLOOKUP(RawData!H3643,PadCountry[],2)</f>
        <v>United States</v>
      </c>
      <c r="J3643" t="str">
        <f>VLOOKUP(I3643,CountryGeoLoc[],3)</f>
        <v>37.09024</v>
      </c>
      <c r="K3643" t="str">
        <f>VLOOKUP(I3643,CountryGeoLoc[],4)</f>
        <v>-95.712891</v>
      </c>
    </row>
    <row r="3644" spans="1:11" x14ac:dyDescent="0.3">
      <c r="A3644" t="s">
        <v>11070</v>
      </c>
      <c r="B3644" t="s">
        <v>8</v>
      </c>
      <c r="C3644" t="s">
        <v>9</v>
      </c>
      <c r="D3644" t="s">
        <v>3313</v>
      </c>
      <c r="E3644" t="s">
        <v>11071</v>
      </c>
      <c r="F3644" t="s">
        <v>11072</v>
      </c>
      <c r="G3644" s="2" t="str">
        <f t="shared" si="56"/>
        <v>1990</v>
      </c>
      <c r="H3644" t="s">
        <v>4676</v>
      </c>
      <c r="I3644" t="str">
        <f>VLOOKUP(RawData!H3644,PadCountry[],2)</f>
        <v>Kazakhstan</v>
      </c>
      <c r="J3644" t="str">
        <f>VLOOKUP(I3644,CountryGeoLoc[],3)</f>
        <v>48.019573</v>
      </c>
      <c r="K3644" t="str">
        <f>VLOOKUP(I3644,CountryGeoLoc[],4)</f>
        <v>66.923684</v>
      </c>
    </row>
    <row r="3645" spans="1:11" x14ac:dyDescent="0.3">
      <c r="A3645" t="s">
        <v>11073</v>
      </c>
      <c r="B3645" t="s">
        <v>8</v>
      </c>
      <c r="C3645" t="s">
        <v>8707</v>
      </c>
      <c r="D3645" t="s">
        <v>7629</v>
      </c>
      <c r="E3645" t="s">
        <v>11074</v>
      </c>
      <c r="F3645" t="s">
        <v>11075</v>
      </c>
      <c r="G3645" s="2" t="str">
        <f t="shared" si="56"/>
        <v>1990</v>
      </c>
      <c r="H3645" t="s">
        <v>2629</v>
      </c>
      <c r="I3645" t="str">
        <f>VLOOKUP(RawData!H3645,PadCountry[],2)</f>
        <v>United States</v>
      </c>
      <c r="J3645" t="str">
        <f>VLOOKUP(I3645,CountryGeoLoc[],3)</f>
        <v>37.09024</v>
      </c>
      <c r="K3645" t="str">
        <f>VLOOKUP(I3645,CountryGeoLoc[],4)</f>
        <v>-95.712891</v>
      </c>
    </row>
    <row r="3646" spans="1:11" x14ac:dyDescent="0.3">
      <c r="A3646" t="s">
        <v>11076</v>
      </c>
      <c r="B3646" t="s">
        <v>8</v>
      </c>
      <c r="C3646" t="s">
        <v>9</v>
      </c>
      <c r="D3646" t="s">
        <v>4695</v>
      </c>
      <c r="E3646" t="s">
        <v>11077</v>
      </c>
      <c r="F3646" t="s">
        <v>11078</v>
      </c>
      <c r="G3646" s="2" t="str">
        <f t="shared" si="56"/>
        <v>1990</v>
      </c>
      <c r="H3646" t="s">
        <v>3442</v>
      </c>
      <c r="I3646" t="str">
        <f>VLOOKUP(RawData!H3646,PadCountry[],2)</f>
        <v>Russia</v>
      </c>
      <c r="J3646" t="str">
        <f>VLOOKUP(I3646,CountryGeoLoc[],3)</f>
        <v>61.52401</v>
      </c>
      <c r="K3646" t="str">
        <f>VLOOKUP(I3646,CountryGeoLoc[],4)</f>
        <v>105.318756</v>
      </c>
    </row>
    <row r="3647" spans="1:11" x14ac:dyDescent="0.3">
      <c r="A3647" t="s">
        <v>11079</v>
      </c>
      <c r="B3647" t="s">
        <v>8</v>
      </c>
      <c r="C3647" t="s">
        <v>9</v>
      </c>
      <c r="D3647" t="s">
        <v>10968</v>
      </c>
      <c r="E3647" t="s">
        <v>11080</v>
      </c>
      <c r="F3647" t="s">
        <v>11081</v>
      </c>
      <c r="G3647" s="2" t="str">
        <f t="shared" si="56"/>
        <v>1990</v>
      </c>
      <c r="H3647" t="s">
        <v>7572</v>
      </c>
      <c r="I3647" t="str">
        <f>VLOOKUP(RawData!H3647,PadCountry[],2)</f>
        <v>Russia</v>
      </c>
      <c r="J3647" t="str">
        <f>VLOOKUP(I3647,CountryGeoLoc[],3)</f>
        <v>61.52401</v>
      </c>
      <c r="K3647" t="str">
        <f>VLOOKUP(I3647,CountryGeoLoc[],4)</f>
        <v>105.318756</v>
      </c>
    </row>
    <row r="3648" spans="1:11" x14ac:dyDescent="0.3">
      <c r="A3648" t="s">
        <v>11082</v>
      </c>
      <c r="B3648" t="s">
        <v>8</v>
      </c>
      <c r="C3648" t="s">
        <v>7321</v>
      </c>
      <c r="D3648" t="s">
        <v>11083</v>
      </c>
      <c r="E3648" t="s">
        <v>11084</v>
      </c>
      <c r="F3648" t="s">
        <v>11085</v>
      </c>
      <c r="G3648" s="2" t="str">
        <f t="shared" si="56"/>
        <v>1990</v>
      </c>
      <c r="H3648" t="s">
        <v>9512</v>
      </c>
      <c r="I3648" t="str">
        <f>VLOOKUP(RawData!H3648,PadCountry[],2)</f>
        <v>French Guiana</v>
      </c>
      <c r="J3648" t="str">
        <f>VLOOKUP(I3648,CountryGeoLoc[],3)</f>
        <v>3.933889</v>
      </c>
      <c r="K3648" t="str">
        <f>VLOOKUP(I3648,CountryGeoLoc[],4)</f>
        <v>-53.125782</v>
      </c>
    </row>
    <row r="3649" spans="1:11" x14ac:dyDescent="0.3">
      <c r="A3649" t="s">
        <v>11086</v>
      </c>
      <c r="B3649" t="s">
        <v>8</v>
      </c>
      <c r="C3649" t="s">
        <v>9</v>
      </c>
      <c r="D3649" t="s">
        <v>1670</v>
      </c>
      <c r="E3649" t="s">
        <v>11087</v>
      </c>
      <c r="F3649" t="s">
        <v>11088</v>
      </c>
      <c r="G3649" s="2" t="str">
        <f t="shared" si="56"/>
        <v>1990</v>
      </c>
      <c r="H3649" t="s">
        <v>3892</v>
      </c>
      <c r="I3649" t="str">
        <f>VLOOKUP(RawData!H3649,PadCountry[],2)</f>
        <v>Russia</v>
      </c>
      <c r="J3649" t="str">
        <f>VLOOKUP(I3649,CountryGeoLoc[],3)</f>
        <v>61.52401</v>
      </c>
      <c r="K3649" t="str">
        <f>VLOOKUP(I3649,CountryGeoLoc[],4)</f>
        <v>105.318756</v>
      </c>
    </row>
    <row r="3650" spans="1:11" x14ac:dyDescent="0.3">
      <c r="A3650" t="s">
        <v>11089</v>
      </c>
      <c r="B3650" t="s">
        <v>8</v>
      </c>
      <c r="C3650" t="s">
        <v>9</v>
      </c>
      <c r="D3650" t="s">
        <v>2305</v>
      </c>
      <c r="E3650" t="s">
        <v>11090</v>
      </c>
      <c r="F3650" t="s">
        <v>11091</v>
      </c>
      <c r="G3650" s="2" t="str">
        <f t="shared" si="56"/>
        <v>1990</v>
      </c>
      <c r="H3650" t="s">
        <v>7249</v>
      </c>
      <c r="I3650" t="str">
        <f>VLOOKUP(RawData!H3650,PadCountry[],2)</f>
        <v>Kazakhstan</v>
      </c>
      <c r="J3650" t="str">
        <f>VLOOKUP(I3650,CountryGeoLoc[],3)</f>
        <v>48.019573</v>
      </c>
      <c r="K3650" t="str">
        <f>VLOOKUP(I3650,CountryGeoLoc[],4)</f>
        <v>66.923684</v>
      </c>
    </row>
    <row r="3651" spans="1:11" x14ac:dyDescent="0.3">
      <c r="A3651" t="s">
        <v>11092</v>
      </c>
      <c r="B3651" t="s">
        <v>8</v>
      </c>
      <c r="C3651" t="s">
        <v>117</v>
      </c>
      <c r="D3651" t="s">
        <v>11093</v>
      </c>
      <c r="E3651" t="s">
        <v>11094</v>
      </c>
      <c r="F3651" t="s">
        <v>11095</v>
      </c>
      <c r="G3651" s="2" t="str">
        <f t="shared" ref="G3651:G3714" si="57">MID(F3651,7,4)</f>
        <v>1990</v>
      </c>
      <c r="H3651" t="s">
        <v>63</v>
      </c>
      <c r="I3651" t="str">
        <f>VLOOKUP(RawData!H3651,PadCountry[],2)</f>
        <v>United States</v>
      </c>
      <c r="J3651" t="str">
        <f>VLOOKUP(I3651,CountryGeoLoc[],3)</f>
        <v>37.09024</v>
      </c>
      <c r="K3651" t="str">
        <f>VLOOKUP(I3651,CountryGeoLoc[],4)</f>
        <v>-95.712891</v>
      </c>
    </row>
    <row r="3652" spans="1:11" x14ac:dyDescent="0.3">
      <c r="A3652" t="s">
        <v>11096</v>
      </c>
      <c r="B3652" t="s">
        <v>8</v>
      </c>
      <c r="C3652" t="s">
        <v>9</v>
      </c>
      <c r="D3652" t="s">
        <v>6270</v>
      </c>
      <c r="E3652" t="s">
        <v>11097</v>
      </c>
      <c r="F3652" t="s">
        <v>11098</v>
      </c>
      <c r="G3652" s="2" t="str">
        <f t="shared" si="57"/>
        <v>1990</v>
      </c>
      <c r="H3652" t="s">
        <v>6273</v>
      </c>
      <c r="I3652" t="str">
        <f>VLOOKUP(RawData!H3652,PadCountry[],2)</f>
        <v>Russia</v>
      </c>
      <c r="J3652" t="str">
        <f>VLOOKUP(I3652,CountryGeoLoc[],3)</f>
        <v>61.52401</v>
      </c>
      <c r="K3652" t="str">
        <f>VLOOKUP(I3652,CountryGeoLoc[],4)</f>
        <v>105.318756</v>
      </c>
    </row>
    <row r="3653" spans="1:11" x14ac:dyDescent="0.3">
      <c r="A3653" t="s">
        <v>11099</v>
      </c>
      <c r="B3653" t="s">
        <v>8</v>
      </c>
      <c r="C3653" t="s">
        <v>117</v>
      </c>
      <c r="D3653" t="s">
        <v>8272</v>
      </c>
      <c r="E3653" t="s">
        <v>11100</v>
      </c>
      <c r="F3653" t="s">
        <v>11101</v>
      </c>
      <c r="G3653" s="2" t="str">
        <f t="shared" si="57"/>
        <v>1990</v>
      </c>
      <c r="H3653" t="s">
        <v>303</v>
      </c>
      <c r="I3653" t="str">
        <f>VLOOKUP(RawData!H3653,PadCountry[],2)</f>
        <v>United States</v>
      </c>
      <c r="J3653" t="str">
        <f>VLOOKUP(I3653,CountryGeoLoc[],3)</f>
        <v>37.09024</v>
      </c>
      <c r="K3653" t="str">
        <f>VLOOKUP(I3653,CountryGeoLoc[],4)</f>
        <v>-95.712891</v>
      </c>
    </row>
    <row r="3654" spans="1:11" x14ac:dyDescent="0.3">
      <c r="A3654" t="s">
        <v>11102</v>
      </c>
      <c r="B3654" t="s">
        <v>8</v>
      </c>
      <c r="C3654" t="s">
        <v>8707</v>
      </c>
      <c r="D3654" t="s">
        <v>7629</v>
      </c>
      <c r="E3654" t="s">
        <v>11103</v>
      </c>
      <c r="F3654" t="s">
        <v>11104</v>
      </c>
      <c r="G3654" s="2" t="str">
        <f t="shared" si="57"/>
        <v>1990</v>
      </c>
      <c r="H3654" t="s">
        <v>3233</v>
      </c>
      <c r="I3654" t="str">
        <f>VLOOKUP(RawData!H3654,PadCountry[],2)</f>
        <v>United States</v>
      </c>
      <c r="J3654" t="str">
        <f>VLOOKUP(I3654,CountryGeoLoc[],3)</f>
        <v>37.09024</v>
      </c>
      <c r="K3654" t="str">
        <f>VLOOKUP(I3654,CountryGeoLoc[],4)</f>
        <v>-95.712891</v>
      </c>
    </row>
    <row r="3655" spans="1:11" x14ac:dyDescent="0.3">
      <c r="A3655" t="s">
        <v>11105</v>
      </c>
      <c r="B3655" t="s">
        <v>8</v>
      </c>
      <c r="C3655" t="s">
        <v>9</v>
      </c>
      <c r="D3655" t="s">
        <v>8276</v>
      </c>
      <c r="E3655" t="s">
        <v>11106</v>
      </c>
      <c r="F3655" t="s">
        <v>11107</v>
      </c>
      <c r="G3655" s="2" t="str">
        <f t="shared" si="57"/>
        <v>1990</v>
      </c>
      <c r="H3655" t="s">
        <v>13</v>
      </c>
      <c r="I3655" t="str">
        <f>VLOOKUP(RawData!H3655,PadCountry[],2)</f>
        <v>Kazakhstan</v>
      </c>
      <c r="J3655" t="str">
        <f>VLOOKUP(I3655,CountryGeoLoc[],3)</f>
        <v>48.019573</v>
      </c>
      <c r="K3655" t="str">
        <f>VLOOKUP(I3655,CountryGeoLoc[],4)</f>
        <v>66.923684</v>
      </c>
    </row>
    <row r="3656" spans="1:11" x14ac:dyDescent="0.3">
      <c r="A3656" t="s">
        <v>11108</v>
      </c>
      <c r="B3656" t="s">
        <v>8</v>
      </c>
      <c r="C3656" t="s">
        <v>9</v>
      </c>
      <c r="D3656" t="s">
        <v>3313</v>
      </c>
      <c r="E3656" t="s">
        <v>11109</v>
      </c>
      <c r="F3656" t="s">
        <v>11110</v>
      </c>
      <c r="G3656" s="2" t="str">
        <f t="shared" si="57"/>
        <v>1990</v>
      </c>
      <c r="H3656" t="s">
        <v>4676</v>
      </c>
      <c r="I3656" t="str">
        <f>VLOOKUP(RawData!H3656,PadCountry[],2)</f>
        <v>Kazakhstan</v>
      </c>
      <c r="J3656" t="str">
        <f>VLOOKUP(I3656,CountryGeoLoc[],3)</f>
        <v>48.019573</v>
      </c>
      <c r="K3656" t="str">
        <f>VLOOKUP(I3656,CountryGeoLoc[],4)</f>
        <v>66.923684</v>
      </c>
    </row>
    <row r="3657" spans="1:11" x14ac:dyDescent="0.3">
      <c r="A3657" t="s">
        <v>11111</v>
      </c>
      <c r="B3657" t="s">
        <v>8</v>
      </c>
      <c r="C3657" t="s">
        <v>9</v>
      </c>
      <c r="D3657" t="s">
        <v>4695</v>
      </c>
      <c r="E3657" t="s">
        <v>11112</v>
      </c>
      <c r="F3657" t="s">
        <v>11113</v>
      </c>
      <c r="G3657" s="2" t="str">
        <f t="shared" si="57"/>
        <v>1990</v>
      </c>
      <c r="H3657" t="s">
        <v>3442</v>
      </c>
      <c r="I3657" t="str">
        <f>VLOOKUP(RawData!H3657,PadCountry[],2)</f>
        <v>Russia</v>
      </c>
      <c r="J3657" t="str">
        <f>VLOOKUP(I3657,CountryGeoLoc[],3)</f>
        <v>61.52401</v>
      </c>
      <c r="K3657" t="str">
        <f>VLOOKUP(I3657,CountryGeoLoc[],4)</f>
        <v>105.318756</v>
      </c>
    </row>
    <row r="3658" spans="1:11" x14ac:dyDescent="0.3">
      <c r="A3658" t="s">
        <v>11114</v>
      </c>
      <c r="B3658" t="s">
        <v>8</v>
      </c>
      <c r="C3658" t="s">
        <v>9</v>
      </c>
      <c r="D3658" t="s">
        <v>2305</v>
      </c>
      <c r="E3658" t="s">
        <v>11115</v>
      </c>
      <c r="F3658" t="s">
        <v>11116</v>
      </c>
      <c r="G3658" s="2" t="str">
        <f t="shared" si="57"/>
        <v>1990</v>
      </c>
      <c r="H3658" t="s">
        <v>6322</v>
      </c>
      <c r="I3658" t="str">
        <f>VLOOKUP(RawData!H3658,PadCountry[],2)</f>
        <v>Kazakhstan</v>
      </c>
      <c r="J3658" t="str">
        <f>VLOOKUP(I3658,CountryGeoLoc[],3)</f>
        <v>48.019573</v>
      </c>
      <c r="K3658" t="str">
        <f>VLOOKUP(I3658,CountryGeoLoc[],4)</f>
        <v>66.923684</v>
      </c>
    </row>
    <row r="3659" spans="1:11" x14ac:dyDescent="0.3">
      <c r="A3659" t="s">
        <v>11117</v>
      </c>
      <c r="B3659" t="s">
        <v>8</v>
      </c>
      <c r="C3659" t="s">
        <v>9</v>
      </c>
      <c r="D3659" t="s">
        <v>2391</v>
      </c>
      <c r="E3659" t="s">
        <v>11118</v>
      </c>
      <c r="F3659" t="s">
        <v>11119</v>
      </c>
      <c r="G3659" s="2" t="str">
        <f t="shared" si="57"/>
        <v>1990</v>
      </c>
      <c r="H3659" t="s">
        <v>2313</v>
      </c>
      <c r="I3659" t="str">
        <f>VLOOKUP(RawData!H3659,PadCountry[],2)</f>
        <v>Russia</v>
      </c>
      <c r="J3659" t="str">
        <f>VLOOKUP(I3659,CountryGeoLoc[],3)</f>
        <v>61.52401</v>
      </c>
      <c r="K3659" t="str">
        <f>VLOOKUP(I3659,CountryGeoLoc[],4)</f>
        <v>105.318756</v>
      </c>
    </row>
    <row r="3660" spans="1:11" x14ac:dyDescent="0.3">
      <c r="A3660" t="s">
        <v>11120</v>
      </c>
      <c r="B3660" t="s">
        <v>8</v>
      </c>
      <c r="C3660" t="s">
        <v>9</v>
      </c>
      <c r="D3660" t="s">
        <v>2305</v>
      </c>
      <c r="E3660" t="s">
        <v>11121</v>
      </c>
      <c r="F3660" t="s">
        <v>11122</v>
      </c>
      <c r="G3660" s="2" t="str">
        <f t="shared" si="57"/>
        <v>1990</v>
      </c>
      <c r="H3660" t="s">
        <v>1587</v>
      </c>
      <c r="I3660" t="str">
        <f>VLOOKUP(RawData!H3660,PadCountry[],2)</f>
        <v>Kazakhstan</v>
      </c>
      <c r="J3660" t="str">
        <f>VLOOKUP(I3660,CountryGeoLoc[],3)</f>
        <v>48.019573</v>
      </c>
      <c r="K3660" t="str">
        <f>VLOOKUP(I3660,CountryGeoLoc[],4)</f>
        <v>66.923684</v>
      </c>
    </row>
    <row r="3661" spans="1:11" x14ac:dyDescent="0.3">
      <c r="A3661" t="s">
        <v>11123</v>
      </c>
      <c r="B3661" t="s">
        <v>8</v>
      </c>
      <c r="C3661" t="s">
        <v>9</v>
      </c>
      <c r="D3661" t="s">
        <v>4695</v>
      </c>
      <c r="E3661" t="s">
        <v>11124</v>
      </c>
      <c r="F3661" t="s">
        <v>11125</v>
      </c>
      <c r="G3661" s="2" t="str">
        <f t="shared" si="57"/>
        <v>1990</v>
      </c>
      <c r="H3661" t="s">
        <v>13</v>
      </c>
      <c r="I3661" t="str">
        <f>VLOOKUP(RawData!H3661,PadCountry[],2)</f>
        <v>Kazakhstan</v>
      </c>
      <c r="J3661" t="str">
        <f>VLOOKUP(I3661,CountryGeoLoc[],3)</f>
        <v>48.019573</v>
      </c>
      <c r="K3661" t="str">
        <f>VLOOKUP(I3661,CountryGeoLoc[],4)</f>
        <v>66.923684</v>
      </c>
    </row>
    <row r="3662" spans="1:11" x14ac:dyDescent="0.3">
      <c r="A3662" t="s">
        <v>11126</v>
      </c>
      <c r="B3662" t="s">
        <v>8</v>
      </c>
      <c r="C3662" t="s">
        <v>9</v>
      </c>
      <c r="D3662" t="s">
        <v>6270</v>
      </c>
      <c r="E3662" t="s">
        <v>11127</v>
      </c>
      <c r="F3662" t="s">
        <v>11128</v>
      </c>
      <c r="G3662" s="2" t="str">
        <f t="shared" si="57"/>
        <v>1990</v>
      </c>
      <c r="H3662" t="s">
        <v>6273</v>
      </c>
      <c r="I3662" t="str">
        <f>VLOOKUP(RawData!H3662,PadCountry[],2)</f>
        <v>Russia</v>
      </c>
      <c r="J3662" t="str">
        <f>VLOOKUP(I3662,CountryGeoLoc[],3)</f>
        <v>61.52401</v>
      </c>
      <c r="K3662" t="str">
        <f>VLOOKUP(I3662,CountryGeoLoc[],4)</f>
        <v>105.318756</v>
      </c>
    </row>
    <row r="3663" spans="1:11" x14ac:dyDescent="0.3">
      <c r="A3663" t="s">
        <v>11129</v>
      </c>
      <c r="B3663" t="s">
        <v>8</v>
      </c>
      <c r="C3663" t="s">
        <v>9</v>
      </c>
      <c r="D3663" t="s">
        <v>8762</v>
      </c>
      <c r="E3663" t="s">
        <v>11130</v>
      </c>
      <c r="F3663" t="s">
        <v>11131</v>
      </c>
      <c r="G3663" s="2" t="str">
        <f t="shared" si="57"/>
        <v>1990</v>
      </c>
      <c r="H3663" t="s">
        <v>7572</v>
      </c>
      <c r="I3663" t="str">
        <f>VLOOKUP(RawData!H3663,PadCountry[],2)</f>
        <v>Russia</v>
      </c>
      <c r="J3663" t="str">
        <f>VLOOKUP(I3663,CountryGeoLoc[],3)</f>
        <v>61.52401</v>
      </c>
      <c r="K3663" t="str">
        <f>VLOOKUP(I3663,CountryGeoLoc[],4)</f>
        <v>105.318756</v>
      </c>
    </row>
    <row r="3664" spans="1:11" x14ac:dyDescent="0.3">
      <c r="A3664" t="s">
        <v>11132</v>
      </c>
      <c r="B3664" t="s">
        <v>8</v>
      </c>
      <c r="C3664" t="s">
        <v>9</v>
      </c>
      <c r="D3664" t="s">
        <v>2305</v>
      </c>
      <c r="E3664" t="s">
        <v>11133</v>
      </c>
      <c r="F3664" t="s">
        <v>11134</v>
      </c>
      <c r="G3664" s="2" t="str">
        <f t="shared" si="57"/>
        <v>1990</v>
      </c>
      <c r="H3664" t="s">
        <v>7249</v>
      </c>
      <c r="I3664" t="str">
        <f>VLOOKUP(RawData!H3664,PadCountry[],2)</f>
        <v>Kazakhstan</v>
      </c>
      <c r="J3664" t="str">
        <f>VLOOKUP(I3664,CountryGeoLoc[],3)</f>
        <v>48.019573</v>
      </c>
      <c r="K3664" t="str">
        <f>VLOOKUP(I3664,CountryGeoLoc[],4)</f>
        <v>66.923684</v>
      </c>
    </row>
    <row r="3665" spans="1:11" x14ac:dyDescent="0.3">
      <c r="A3665" t="s">
        <v>11135</v>
      </c>
      <c r="B3665" t="s">
        <v>8</v>
      </c>
      <c r="C3665" t="s">
        <v>117</v>
      </c>
      <c r="D3665" t="s">
        <v>11093</v>
      </c>
      <c r="E3665" t="s">
        <v>11136</v>
      </c>
      <c r="F3665" t="s">
        <v>11137</v>
      </c>
      <c r="G3665" s="2" t="str">
        <f t="shared" si="57"/>
        <v>1991</v>
      </c>
      <c r="H3665" t="s">
        <v>229</v>
      </c>
      <c r="I3665" t="str">
        <f>VLOOKUP(RawData!H3665,PadCountry[],2)</f>
        <v>United States</v>
      </c>
      <c r="J3665" t="str">
        <f>VLOOKUP(I3665,CountryGeoLoc[],3)</f>
        <v>37.09024</v>
      </c>
      <c r="K3665" t="str">
        <f>VLOOKUP(I3665,CountryGeoLoc[],4)</f>
        <v>-95.712891</v>
      </c>
    </row>
    <row r="3666" spans="1:11" x14ac:dyDescent="0.3">
      <c r="A3666" t="s">
        <v>11138</v>
      </c>
      <c r="B3666" t="s">
        <v>8</v>
      </c>
      <c r="C3666" t="s">
        <v>9</v>
      </c>
      <c r="D3666" t="s">
        <v>8276</v>
      </c>
      <c r="E3666" t="s">
        <v>357</v>
      </c>
      <c r="F3666" t="s">
        <v>11139</v>
      </c>
      <c r="G3666" s="2" t="str">
        <f t="shared" si="57"/>
        <v>1991</v>
      </c>
      <c r="H3666" t="s">
        <v>13</v>
      </c>
      <c r="I3666" t="str">
        <f>VLOOKUP(RawData!H3666,PadCountry[],2)</f>
        <v>Kazakhstan</v>
      </c>
      <c r="J3666" t="str">
        <f>VLOOKUP(I3666,CountryGeoLoc[],3)</f>
        <v>48.019573</v>
      </c>
      <c r="K3666" t="str">
        <f>VLOOKUP(I3666,CountryGeoLoc[],4)</f>
        <v>66.923684</v>
      </c>
    </row>
    <row r="3667" spans="1:11" x14ac:dyDescent="0.3">
      <c r="A3667" t="s">
        <v>11140</v>
      </c>
      <c r="B3667" t="s">
        <v>8</v>
      </c>
      <c r="C3667" t="s">
        <v>7321</v>
      </c>
      <c r="D3667" t="s">
        <v>10571</v>
      </c>
      <c r="E3667" t="s">
        <v>11141</v>
      </c>
      <c r="F3667" t="s">
        <v>11142</v>
      </c>
      <c r="G3667" s="2" t="str">
        <f t="shared" si="57"/>
        <v>1991</v>
      </c>
      <c r="H3667" t="s">
        <v>9512</v>
      </c>
      <c r="I3667" t="str">
        <f>VLOOKUP(RawData!H3667,PadCountry[],2)</f>
        <v>French Guiana</v>
      </c>
      <c r="J3667" t="str">
        <f>VLOOKUP(I3667,CountryGeoLoc[],3)</f>
        <v>3.933889</v>
      </c>
      <c r="K3667" t="str">
        <f>VLOOKUP(I3667,CountryGeoLoc[],4)</f>
        <v>-53.125782</v>
      </c>
    </row>
    <row r="3668" spans="1:11" x14ac:dyDescent="0.3">
      <c r="A3668" t="s">
        <v>11143</v>
      </c>
      <c r="B3668" t="s">
        <v>8</v>
      </c>
      <c r="C3668" t="s">
        <v>9</v>
      </c>
      <c r="D3668" t="s">
        <v>8762</v>
      </c>
      <c r="E3668" t="s">
        <v>11144</v>
      </c>
      <c r="F3668" t="s">
        <v>11145</v>
      </c>
      <c r="G3668" s="2" t="str">
        <f t="shared" si="57"/>
        <v>1991</v>
      </c>
      <c r="H3668" t="s">
        <v>7572</v>
      </c>
      <c r="I3668" t="str">
        <f>VLOOKUP(RawData!H3668,PadCountry[],2)</f>
        <v>Russia</v>
      </c>
      <c r="J3668" t="str">
        <f>VLOOKUP(I3668,CountryGeoLoc[],3)</f>
        <v>61.52401</v>
      </c>
      <c r="K3668" t="str">
        <f>VLOOKUP(I3668,CountryGeoLoc[],4)</f>
        <v>105.318756</v>
      </c>
    </row>
    <row r="3669" spans="1:11" x14ac:dyDescent="0.3">
      <c r="A3669" t="s">
        <v>11146</v>
      </c>
      <c r="B3669" t="s">
        <v>8</v>
      </c>
      <c r="C3669" t="s">
        <v>9</v>
      </c>
      <c r="D3669" t="s">
        <v>3313</v>
      </c>
      <c r="E3669" t="s">
        <v>11147</v>
      </c>
      <c r="F3669" t="s">
        <v>11148</v>
      </c>
      <c r="G3669" s="2" t="str">
        <f t="shared" si="57"/>
        <v>1991</v>
      </c>
      <c r="H3669" t="s">
        <v>4676</v>
      </c>
      <c r="I3669" t="str">
        <f>VLOOKUP(RawData!H3669,PadCountry[],2)</f>
        <v>Kazakhstan</v>
      </c>
      <c r="J3669" t="str">
        <f>VLOOKUP(I3669,CountryGeoLoc[],3)</f>
        <v>48.019573</v>
      </c>
      <c r="K3669" t="str">
        <f>VLOOKUP(I3669,CountryGeoLoc[],4)</f>
        <v>66.923684</v>
      </c>
    </row>
    <row r="3670" spans="1:11" x14ac:dyDescent="0.3">
      <c r="A3670" t="s">
        <v>11149</v>
      </c>
      <c r="B3670" t="s">
        <v>8</v>
      </c>
      <c r="C3670" t="s">
        <v>9</v>
      </c>
      <c r="D3670" t="s">
        <v>2391</v>
      </c>
      <c r="E3670" t="s">
        <v>11150</v>
      </c>
      <c r="F3670" t="s">
        <v>11151</v>
      </c>
      <c r="G3670" s="2" t="str">
        <f t="shared" si="57"/>
        <v>1991</v>
      </c>
      <c r="H3670" t="s">
        <v>2313</v>
      </c>
      <c r="I3670" t="str">
        <f>VLOOKUP(RawData!H3670,PadCountry[],2)</f>
        <v>Russia</v>
      </c>
      <c r="J3670" t="str">
        <f>VLOOKUP(I3670,CountryGeoLoc[],3)</f>
        <v>61.52401</v>
      </c>
      <c r="K3670" t="str">
        <f>VLOOKUP(I3670,CountryGeoLoc[],4)</f>
        <v>105.318756</v>
      </c>
    </row>
    <row r="3671" spans="1:11" x14ac:dyDescent="0.3">
      <c r="A3671" t="s">
        <v>11152</v>
      </c>
      <c r="B3671" t="s">
        <v>8</v>
      </c>
      <c r="C3671" t="s">
        <v>9</v>
      </c>
      <c r="D3671" t="s">
        <v>2391</v>
      </c>
      <c r="E3671" t="s">
        <v>11153</v>
      </c>
      <c r="F3671" t="s">
        <v>11154</v>
      </c>
      <c r="G3671" s="2" t="str">
        <f t="shared" si="57"/>
        <v>1991</v>
      </c>
      <c r="H3671" t="s">
        <v>2313</v>
      </c>
      <c r="I3671" t="str">
        <f>VLOOKUP(RawData!H3671,PadCountry[],2)</f>
        <v>Russia</v>
      </c>
      <c r="J3671" t="str">
        <f>VLOOKUP(I3671,CountryGeoLoc[],3)</f>
        <v>61.52401</v>
      </c>
      <c r="K3671" t="str">
        <f>VLOOKUP(I3671,CountryGeoLoc[],4)</f>
        <v>105.318756</v>
      </c>
    </row>
    <row r="3672" spans="1:11" x14ac:dyDescent="0.3">
      <c r="A3672" t="s">
        <v>11155</v>
      </c>
      <c r="B3672" t="s">
        <v>8</v>
      </c>
      <c r="C3672" t="s">
        <v>9</v>
      </c>
      <c r="D3672" t="s">
        <v>4695</v>
      </c>
      <c r="E3672" t="s">
        <v>11156</v>
      </c>
      <c r="F3672" t="s">
        <v>11157</v>
      </c>
      <c r="G3672" s="2" t="str">
        <f t="shared" si="57"/>
        <v>1991</v>
      </c>
      <c r="H3672" t="s">
        <v>7572</v>
      </c>
      <c r="I3672" t="str">
        <f>VLOOKUP(RawData!H3672,PadCountry[],2)</f>
        <v>Russia</v>
      </c>
      <c r="J3672" t="str">
        <f>VLOOKUP(I3672,CountryGeoLoc[],3)</f>
        <v>61.52401</v>
      </c>
      <c r="K3672" t="str">
        <f>VLOOKUP(I3672,CountryGeoLoc[],4)</f>
        <v>105.318756</v>
      </c>
    </row>
    <row r="3673" spans="1:11" x14ac:dyDescent="0.3">
      <c r="A3673" t="s">
        <v>11158</v>
      </c>
      <c r="B3673" t="s">
        <v>8</v>
      </c>
      <c r="C3673" t="s">
        <v>9</v>
      </c>
      <c r="D3673" t="s">
        <v>2391</v>
      </c>
      <c r="E3673" t="s">
        <v>11159</v>
      </c>
      <c r="F3673" t="s">
        <v>11160</v>
      </c>
      <c r="G3673" s="2" t="str">
        <f t="shared" si="57"/>
        <v>1991</v>
      </c>
      <c r="H3673" t="s">
        <v>2313</v>
      </c>
      <c r="I3673" t="str">
        <f>VLOOKUP(RawData!H3673,PadCountry[],2)</f>
        <v>Russia</v>
      </c>
      <c r="J3673" t="str">
        <f>VLOOKUP(I3673,CountryGeoLoc[],3)</f>
        <v>61.52401</v>
      </c>
      <c r="K3673" t="str">
        <f>VLOOKUP(I3673,CountryGeoLoc[],4)</f>
        <v>105.318756</v>
      </c>
    </row>
    <row r="3674" spans="1:11" x14ac:dyDescent="0.3">
      <c r="A3674" t="s">
        <v>11161</v>
      </c>
      <c r="B3674" t="s">
        <v>8</v>
      </c>
      <c r="C3674" t="s">
        <v>9</v>
      </c>
      <c r="D3674" t="s">
        <v>2305</v>
      </c>
      <c r="E3674" t="s">
        <v>11162</v>
      </c>
      <c r="F3674" t="s">
        <v>11163</v>
      </c>
      <c r="G3674" s="2" t="str">
        <f t="shared" si="57"/>
        <v>1991</v>
      </c>
      <c r="H3674" t="s">
        <v>7249</v>
      </c>
      <c r="I3674" t="str">
        <f>VLOOKUP(RawData!H3674,PadCountry[],2)</f>
        <v>Kazakhstan</v>
      </c>
      <c r="J3674" t="str">
        <f>VLOOKUP(I3674,CountryGeoLoc[],3)</f>
        <v>48.019573</v>
      </c>
      <c r="K3674" t="str">
        <f>VLOOKUP(I3674,CountryGeoLoc[],4)</f>
        <v>66.923684</v>
      </c>
    </row>
    <row r="3675" spans="1:11" x14ac:dyDescent="0.3">
      <c r="A3675" t="s">
        <v>11164</v>
      </c>
      <c r="B3675" t="s">
        <v>8</v>
      </c>
      <c r="C3675" t="s">
        <v>9</v>
      </c>
      <c r="D3675" t="s">
        <v>4695</v>
      </c>
      <c r="E3675" t="s">
        <v>11165</v>
      </c>
      <c r="F3675" t="s">
        <v>11166</v>
      </c>
      <c r="G3675" s="2" t="str">
        <f t="shared" si="57"/>
        <v>1991</v>
      </c>
      <c r="H3675" t="s">
        <v>13</v>
      </c>
      <c r="I3675" t="str">
        <f>VLOOKUP(RawData!H3675,PadCountry[],2)</f>
        <v>Kazakhstan</v>
      </c>
      <c r="J3675" t="str">
        <f>VLOOKUP(I3675,CountryGeoLoc[],3)</f>
        <v>48.019573</v>
      </c>
      <c r="K3675" t="str">
        <f>VLOOKUP(I3675,CountryGeoLoc[],4)</f>
        <v>66.923684</v>
      </c>
    </row>
    <row r="3676" spans="1:11" x14ac:dyDescent="0.3">
      <c r="A3676" t="s">
        <v>11167</v>
      </c>
      <c r="B3676" t="s">
        <v>8</v>
      </c>
      <c r="C3676" t="s">
        <v>9</v>
      </c>
      <c r="D3676" t="s">
        <v>1670</v>
      </c>
      <c r="E3676" t="s">
        <v>11168</v>
      </c>
      <c r="F3676" t="s">
        <v>11169</v>
      </c>
      <c r="G3676" s="2" t="str">
        <f t="shared" si="57"/>
        <v>1991</v>
      </c>
      <c r="H3676" t="s">
        <v>3892</v>
      </c>
      <c r="I3676" t="str">
        <f>VLOOKUP(RawData!H3676,PadCountry[],2)</f>
        <v>Russia</v>
      </c>
      <c r="J3676" t="str">
        <f>VLOOKUP(I3676,CountryGeoLoc[],3)</f>
        <v>61.52401</v>
      </c>
      <c r="K3676" t="str">
        <f>VLOOKUP(I3676,CountryGeoLoc[],4)</f>
        <v>105.318756</v>
      </c>
    </row>
    <row r="3677" spans="1:11" x14ac:dyDescent="0.3">
      <c r="A3677" t="s">
        <v>11170</v>
      </c>
      <c r="B3677" t="s">
        <v>8</v>
      </c>
      <c r="C3677" t="s">
        <v>9</v>
      </c>
      <c r="D3677" t="s">
        <v>2391</v>
      </c>
      <c r="E3677" t="s">
        <v>11171</v>
      </c>
      <c r="F3677" t="s">
        <v>11172</v>
      </c>
      <c r="G3677" s="2" t="str">
        <f t="shared" si="57"/>
        <v>1991</v>
      </c>
      <c r="H3677" t="s">
        <v>2313</v>
      </c>
      <c r="I3677" t="str">
        <f>VLOOKUP(RawData!H3677,PadCountry[],2)</f>
        <v>Russia</v>
      </c>
      <c r="J3677" t="str">
        <f>VLOOKUP(I3677,CountryGeoLoc[],3)</f>
        <v>61.52401</v>
      </c>
      <c r="K3677" t="str">
        <f>VLOOKUP(I3677,CountryGeoLoc[],4)</f>
        <v>105.318756</v>
      </c>
    </row>
    <row r="3678" spans="1:11" x14ac:dyDescent="0.3">
      <c r="A3678" t="s">
        <v>11173</v>
      </c>
      <c r="B3678" t="s">
        <v>8</v>
      </c>
      <c r="C3678" t="s">
        <v>9</v>
      </c>
      <c r="D3678" t="s">
        <v>2305</v>
      </c>
      <c r="E3678" t="s">
        <v>11174</v>
      </c>
      <c r="F3678" t="s">
        <v>11175</v>
      </c>
      <c r="G3678" s="2" t="str">
        <f t="shared" si="57"/>
        <v>1991</v>
      </c>
      <c r="H3678" t="s">
        <v>1587</v>
      </c>
      <c r="I3678" t="str">
        <f>VLOOKUP(RawData!H3678,PadCountry[],2)</f>
        <v>Kazakhstan</v>
      </c>
      <c r="J3678" t="str">
        <f>VLOOKUP(I3678,CountryGeoLoc[],3)</f>
        <v>48.019573</v>
      </c>
      <c r="K3678" t="str">
        <f>VLOOKUP(I3678,CountryGeoLoc[],4)</f>
        <v>66.923684</v>
      </c>
    </row>
    <row r="3679" spans="1:11" x14ac:dyDescent="0.3">
      <c r="A3679" t="s">
        <v>11176</v>
      </c>
      <c r="B3679" t="s">
        <v>8</v>
      </c>
      <c r="C3679" t="s">
        <v>7321</v>
      </c>
      <c r="D3679" t="s">
        <v>10234</v>
      </c>
      <c r="E3679" t="s">
        <v>11177</v>
      </c>
      <c r="F3679" t="s">
        <v>11178</v>
      </c>
      <c r="G3679" s="2" t="str">
        <f t="shared" si="57"/>
        <v>1991</v>
      </c>
      <c r="H3679" t="s">
        <v>9512</v>
      </c>
      <c r="I3679" t="str">
        <f>VLOOKUP(RawData!H3679,PadCountry[],2)</f>
        <v>French Guiana</v>
      </c>
      <c r="J3679" t="str">
        <f>VLOOKUP(I3679,CountryGeoLoc[],3)</f>
        <v>3.933889</v>
      </c>
      <c r="K3679" t="str">
        <f>VLOOKUP(I3679,CountryGeoLoc[],4)</f>
        <v>-53.125782</v>
      </c>
    </row>
    <row r="3680" spans="1:11" x14ac:dyDescent="0.3">
      <c r="A3680" t="s">
        <v>11179</v>
      </c>
      <c r="B3680" t="s">
        <v>8</v>
      </c>
      <c r="C3680" t="s">
        <v>9</v>
      </c>
      <c r="D3680" t="s">
        <v>8762</v>
      </c>
      <c r="E3680" t="s">
        <v>11180</v>
      </c>
      <c r="F3680" t="s">
        <v>11181</v>
      </c>
      <c r="G3680" s="2" t="str">
        <f t="shared" si="57"/>
        <v>1991</v>
      </c>
      <c r="H3680" t="s">
        <v>7572</v>
      </c>
      <c r="I3680" t="str">
        <f>VLOOKUP(RawData!H3680,PadCountry[],2)</f>
        <v>Russia</v>
      </c>
      <c r="J3680" t="str">
        <f>VLOOKUP(I3680,CountryGeoLoc[],3)</f>
        <v>61.52401</v>
      </c>
      <c r="K3680" t="str">
        <f>VLOOKUP(I3680,CountryGeoLoc[],4)</f>
        <v>105.318756</v>
      </c>
    </row>
    <row r="3681" spans="1:11" x14ac:dyDescent="0.3">
      <c r="A3681" t="s">
        <v>11182</v>
      </c>
      <c r="B3681" t="s">
        <v>8</v>
      </c>
      <c r="C3681" t="s">
        <v>117</v>
      </c>
      <c r="D3681" t="s">
        <v>11183</v>
      </c>
      <c r="E3681" t="s">
        <v>11184</v>
      </c>
      <c r="F3681" t="s">
        <v>11185</v>
      </c>
      <c r="G3681" s="2" t="str">
        <f t="shared" si="57"/>
        <v>1991</v>
      </c>
      <c r="H3681" t="s">
        <v>1213</v>
      </c>
      <c r="I3681" t="str">
        <f>VLOOKUP(RawData!H3681,PadCountry[],2)</f>
        <v>United States</v>
      </c>
      <c r="J3681" t="str">
        <f>VLOOKUP(I3681,CountryGeoLoc[],3)</f>
        <v>37.09024</v>
      </c>
      <c r="K3681" t="str">
        <f>VLOOKUP(I3681,CountryGeoLoc[],4)</f>
        <v>-95.712891</v>
      </c>
    </row>
    <row r="3682" spans="1:11" x14ac:dyDescent="0.3">
      <c r="A3682" t="s">
        <v>11186</v>
      </c>
      <c r="B3682" t="s">
        <v>8</v>
      </c>
      <c r="C3682" t="s">
        <v>117</v>
      </c>
      <c r="D3682" t="s">
        <v>10486</v>
      </c>
      <c r="E3682" t="s">
        <v>11187</v>
      </c>
      <c r="F3682" t="s">
        <v>11188</v>
      </c>
      <c r="G3682" s="2" t="str">
        <f t="shared" si="57"/>
        <v>1991</v>
      </c>
      <c r="H3682" t="s">
        <v>229</v>
      </c>
      <c r="I3682" t="str">
        <f>VLOOKUP(RawData!H3682,PadCountry[],2)</f>
        <v>United States</v>
      </c>
      <c r="J3682" t="str">
        <f>VLOOKUP(I3682,CountryGeoLoc[],3)</f>
        <v>37.09024</v>
      </c>
      <c r="K3682" t="str">
        <f>VLOOKUP(I3682,CountryGeoLoc[],4)</f>
        <v>-95.712891</v>
      </c>
    </row>
    <row r="3683" spans="1:11" x14ac:dyDescent="0.3">
      <c r="A3683" t="s">
        <v>11189</v>
      </c>
      <c r="B3683" t="s">
        <v>8</v>
      </c>
      <c r="C3683" t="s">
        <v>9</v>
      </c>
      <c r="D3683" t="s">
        <v>2391</v>
      </c>
      <c r="E3683" t="s">
        <v>11190</v>
      </c>
      <c r="F3683" t="s">
        <v>11191</v>
      </c>
      <c r="G3683" s="2" t="str">
        <f t="shared" si="57"/>
        <v>1991</v>
      </c>
      <c r="H3683" t="s">
        <v>2313</v>
      </c>
      <c r="I3683" t="str">
        <f>VLOOKUP(RawData!H3683,PadCountry[],2)</f>
        <v>Russia</v>
      </c>
      <c r="J3683" t="str">
        <f>VLOOKUP(I3683,CountryGeoLoc[],3)</f>
        <v>61.52401</v>
      </c>
      <c r="K3683" t="str">
        <f>VLOOKUP(I3683,CountryGeoLoc[],4)</f>
        <v>105.318756</v>
      </c>
    </row>
    <row r="3684" spans="1:11" x14ac:dyDescent="0.3">
      <c r="A3684" t="s">
        <v>11192</v>
      </c>
      <c r="B3684" t="s">
        <v>8</v>
      </c>
      <c r="C3684" t="s">
        <v>9</v>
      </c>
      <c r="D3684" t="s">
        <v>8276</v>
      </c>
      <c r="E3684" t="s">
        <v>357</v>
      </c>
      <c r="F3684" t="s">
        <v>11193</v>
      </c>
      <c r="G3684" s="2" t="str">
        <f t="shared" si="57"/>
        <v>1991</v>
      </c>
      <c r="H3684" t="s">
        <v>13</v>
      </c>
      <c r="I3684" t="str">
        <f>VLOOKUP(RawData!H3684,PadCountry[],2)</f>
        <v>Kazakhstan</v>
      </c>
      <c r="J3684" t="str">
        <f>VLOOKUP(I3684,CountryGeoLoc[],3)</f>
        <v>48.019573</v>
      </c>
      <c r="K3684" t="str">
        <f>VLOOKUP(I3684,CountryGeoLoc[],4)</f>
        <v>66.923684</v>
      </c>
    </row>
    <row r="3685" spans="1:11" x14ac:dyDescent="0.3">
      <c r="A3685" t="s">
        <v>11194</v>
      </c>
      <c r="B3685" t="s">
        <v>8</v>
      </c>
      <c r="C3685" t="s">
        <v>9</v>
      </c>
      <c r="D3685" t="s">
        <v>2391</v>
      </c>
      <c r="E3685" t="s">
        <v>11195</v>
      </c>
      <c r="F3685" t="s">
        <v>11196</v>
      </c>
      <c r="G3685" s="2" t="str">
        <f t="shared" si="57"/>
        <v>1991</v>
      </c>
      <c r="H3685" t="s">
        <v>3399</v>
      </c>
      <c r="I3685" t="str">
        <f>VLOOKUP(RawData!H3685,PadCountry[],2)</f>
        <v>Russia</v>
      </c>
      <c r="J3685" t="str">
        <f>VLOOKUP(I3685,CountryGeoLoc[],3)</f>
        <v>61.52401</v>
      </c>
      <c r="K3685" t="str">
        <f>VLOOKUP(I3685,CountryGeoLoc[],4)</f>
        <v>105.318756</v>
      </c>
    </row>
    <row r="3686" spans="1:11" x14ac:dyDescent="0.3">
      <c r="A3686" t="s">
        <v>11197</v>
      </c>
      <c r="B3686" t="s">
        <v>8</v>
      </c>
      <c r="C3686" t="s">
        <v>9</v>
      </c>
      <c r="D3686" t="s">
        <v>1670</v>
      </c>
      <c r="E3686" t="s">
        <v>11198</v>
      </c>
      <c r="F3686" t="s">
        <v>11199</v>
      </c>
      <c r="G3686" s="2" t="str">
        <f t="shared" si="57"/>
        <v>1991</v>
      </c>
      <c r="H3686" t="s">
        <v>3892</v>
      </c>
      <c r="I3686" t="str">
        <f>VLOOKUP(RawData!H3686,PadCountry[],2)</f>
        <v>Russia</v>
      </c>
      <c r="J3686" t="str">
        <f>VLOOKUP(I3686,CountryGeoLoc[],3)</f>
        <v>61.52401</v>
      </c>
      <c r="K3686" t="str">
        <f>VLOOKUP(I3686,CountryGeoLoc[],4)</f>
        <v>105.318756</v>
      </c>
    </row>
    <row r="3687" spans="1:11" x14ac:dyDescent="0.3">
      <c r="A3687" t="s">
        <v>11200</v>
      </c>
      <c r="B3687" t="s">
        <v>8</v>
      </c>
      <c r="C3687" t="s">
        <v>9</v>
      </c>
      <c r="D3687" t="s">
        <v>4695</v>
      </c>
      <c r="E3687" t="s">
        <v>11201</v>
      </c>
      <c r="F3687" t="s">
        <v>11202</v>
      </c>
      <c r="G3687" s="2" t="str">
        <f t="shared" si="57"/>
        <v>1991</v>
      </c>
      <c r="H3687" t="s">
        <v>7572</v>
      </c>
      <c r="I3687" t="str">
        <f>VLOOKUP(RawData!H3687,PadCountry[],2)</f>
        <v>Russia</v>
      </c>
      <c r="J3687" t="str">
        <f>VLOOKUP(I3687,CountryGeoLoc[],3)</f>
        <v>61.52401</v>
      </c>
      <c r="K3687" t="str">
        <f>VLOOKUP(I3687,CountryGeoLoc[],4)</f>
        <v>105.318756</v>
      </c>
    </row>
    <row r="3688" spans="1:11" x14ac:dyDescent="0.3">
      <c r="A3688" t="s">
        <v>11203</v>
      </c>
      <c r="B3688" t="s">
        <v>8</v>
      </c>
      <c r="C3688" t="s">
        <v>9</v>
      </c>
      <c r="D3688" t="s">
        <v>2305</v>
      </c>
      <c r="E3688" t="s">
        <v>11204</v>
      </c>
      <c r="F3688" t="s">
        <v>11205</v>
      </c>
      <c r="G3688" s="2" t="str">
        <f t="shared" si="57"/>
        <v>1991</v>
      </c>
      <c r="H3688" t="s">
        <v>6322</v>
      </c>
      <c r="I3688" t="str">
        <f>VLOOKUP(RawData!H3688,PadCountry[],2)</f>
        <v>Kazakhstan</v>
      </c>
      <c r="J3688" t="str">
        <f>VLOOKUP(I3688,CountryGeoLoc[],3)</f>
        <v>48.019573</v>
      </c>
      <c r="K3688" t="str">
        <f>VLOOKUP(I3688,CountryGeoLoc[],4)</f>
        <v>66.923684</v>
      </c>
    </row>
    <row r="3689" spans="1:11" x14ac:dyDescent="0.3">
      <c r="A3689" t="s">
        <v>11206</v>
      </c>
      <c r="B3689" t="s">
        <v>8</v>
      </c>
      <c r="C3689" t="s">
        <v>9</v>
      </c>
      <c r="D3689" t="s">
        <v>2305</v>
      </c>
      <c r="E3689" t="s">
        <v>11207</v>
      </c>
      <c r="F3689" t="s">
        <v>11208</v>
      </c>
      <c r="G3689" s="2" t="str">
        <f t="shared" si="57"/>
        <v>1991</v>
      </c>
      <c r="H3689" t="s">
        <v>7249</v>
      </c>
      <c r="I3689" t="str">
        <f>VLOOKUP(RawData!H3689,PadCountry[],2)</f>
        <v>Kazakhstan</v>
      </c>
      <c r="J3689" t="str">
        <f>VLOOKUP(I3689,CountryGeoLoc[],3)</f>
        <v>48.019573</v>
      </c>
      <c r="K3689" t="str">
        <f>VLOOKUP(I3689,CountryGeoLoc[],4)</f>
        <v>66.923684</v>
      </c>
    </row>
    <row r="3690" spans="1:11" x14ac:dyDescent="0.3">
      <c r="A3690" t="s">
        <v>11209</v>
      </c>
      <c r="B3690" t="s">
        <v>8</v>
      </c>
      <c r="C3690" t="s">
        <v>7321</v>
      </c>
      <c r="D3690" t="s">
        <v>11210</v>
      </c>
      <c r="E3690" t="s">
        <v>11211</v>
      </c>
      <c r="F3690" t="s">
        <v>11212</v>
      </c>
      <c r="G3690" s="2" t="str">
        <f t="shared" si="57"/>
        <v>1991</v>
      </c>
      <c r="H3690" t="s">
        <v>9512</v>
      </c>
      <c r="I3690" t="str">
        <f>VLOOKUP(RawData!H3690,PadCountry[],2)</f>
        <v>French Guiana</v>
      </c>
      <c r="J3690" t="str">
        <f>VLOOKUP(I3690,CountryGeoLoc[],3)</f>
        <v>3.933889</v>
      </c>
      <c r="K3690" t="str">
        <f>VLOOKUP(I3690,CountryGeoLoc[],4)</f>
        <v>-53.125782</v>
      </c>
    </row>
    <row r="3691" spans="1:11" x14ac:dyDescent="0.3">
      <c r="A3691" t="s">
        <v>11213</v>
      </c>
      <c r="B3691" t="s">
        <v>8</v>
      </c>
      <c r="C3691" t="s">
        <v>8707</v>
      </c>
      <c r="D3691" t="s">
        <v>7629</v>
      </c>
      <c r="E3691" t="s">
        <v>11214</v>
      </c>
      <c r="F3691" t="s">
        <v>11215</v>
      </c>
      <c r="G3691" s="2" t="str">
        <f t="shared" si="57"/>
        <v>1991</v>
      </c>
      <c r="H3691" t="s">
        <v>3233</v>
      </c>
      <c r="I3691" t="str">
        <f>VLOOKUP(RawData!H3691,PadCountry[],2)</f>
        <v>United States</v>
      </c>
      <c r="J3691" t="str">
        <f>VLOOKUP(I3691,CountryGeoLoc[],3)</f>
        <v>37.09024</v>
      </c>
      <c r="K3691" t="str">
        <f>VLOOKUP(I3691,CountryGeoLoc[],4)</f>
        <v>-95.712891</v>
      </c>
    </row>
    <row r="3692" spans="1:11" x14ac:dyDescent="0.3">
      <c r="A3692" t="s">
        <v>11216</v>
      </c>
      <c r="B3692" t="s">
        <v>8</v>
      </c>
      <c r="C3692" t="s">
        <v>117</v>
      </c>
      <c r="D3692" t="s">
        <v>11093</v>
      </c>
      <c r="E3692" t="s">
        <v>11217</v>
      </c>
      <c r="F3692" t="s">
        <v>11218</v>
      </c>
      <c r="G3692" s="2" t="str">
        <f t="shared" si="57"/>
        <v>1991</v>
      </c>
      <c r="H3692" t="s">
        <v>229</v>
      </c>
      <c r="I3692" t="str">
        <f>VLOOKUP(RawData!H3692,PadCountry[],2)</f>
        <v>United States</v>
      </c>
      <c r="J3692" t="str">
        <f>VLOOKUP(I3692,CountryGeoLoc[],3)</f>
        <v>37.09024</v>
      </c>
      <c r="K3692" t="str">
        <f>VLOOKUP(I3692,CountryGeoLoc[],4)</f>
        <v>-95.712891</v>
      </c>
    </row>
    <row r="3693" spans="1:11" x14ac:dyDescent="0.3">
      <c r="A3693" t="s">
        <v>11219</v>
      </c>
      <c r="B3693" t="s">
        <v>8</v>
      </c>
      <c r="C3693" t="s">
        <v>9</v>
      </c>
      <c r="D3693" t="s">
        <v>2391</v>
      </c>
      <c r="E3693" t="s">
        <v>11220</v>
      </c>
      <c r="F3693" t="s">
        <v>11221</v>
      </c>
      <c r="G3693" s="2" t="str">
        <f t="shared" si="57"/>
        <v>1991</v>
      </c>
      <c r="H3693" t="s">
        <v>3399</v>
      </c>
      <c r="I3693" t="str">
        <f>VLOOKUP(RawData!H3693,PadCountry[],2)</f>
        <v>Russia</v>
      </c>
      <c r="J3693" t="str">
        <f>VLOOKUP(I3693,CountryGeoLoc[],3)</f>
        <v>61.52401</v>
      </c>
      <c r="K3693" t="str">
        <f>VLOOKUP(I3693,CountryGeoLoc[],4)</f>
        <v>105.318756</v>
      </c>
    </row>
    <row r="3694" spans="1:11" x14ac:dyDescent="0.3">
      <c r="A3694" t="s">
        <v>11222</v>
      </c>
      <c r="B3694" t="s">
        <v>18</v>
      </c>
      <c r="C3694" t="s">
        <v>10972</v>
      </c>
      <c r="D3694" t="s">
        <v>10973</v>
      </c>
      <c r="E3694" t="s">
        <v>11223</v>
      </c>
      <c r="F3694" t="s">
        <v>11224</v>
      </c>
      <c r="G3694" s="2" t="str">
        <f t="shared" si="57"/>
        <v>1991</v>
      </c>
      <c r="H3694" t="s">
        <v>1623</v>
      </c>
      <c r="I3694" t="str">
        <f>VLOOKUP(RawData!H3694,PadCountry[],2)</f>
        <v>United States</v>
      </c>
      <c r="J3694" t="str">
        <f>VLOOKUP(I3694,CountryGeoLoc[],3)</f>
        <v>37.09024</v>
      </c>
      <c r="K3694" t="str">
        <f>VLOOKUP(I3694,CountryGeoLoc[],4)</f>
        <v>-95.712891</v>
      </c>
    </row>
    <row r="3695" spans="1:11" x14ac:dyDescent="0.3">
      <c r="A3695" t="s">
        <v>11225</v>
      </c>
      <c r="B3695" t="s">
        <v>8</v>
      </c>
      <c r="C3695" t="s">
        <v>9</v>
      </c>
      <c r="D3695" t="s">
        <v>6270</v>
      </c>
      <c r="E3695" t="s">
        <v>11226</v>
      </c>
      <c r="F3695" t="s">
        <v>11227</v>
      </c>
      <c r="G3695" s="2" t="str">
        <f t="shared" si="57"/>
        <v>1991</v>
      </c>
      <c r="H3695" t="s">
        <v>6273</v>
      </c>
      <c r="I3695" t="str">
        <f>VLOOKUP(RawData!H3695,PadCountry[],2)</f>
        <v>Russia</v>
      </c>
      <c r="J3695" t="str">
        <f>VLOOKUP(I3695,CountryGeoLoc[],3)</f>
        <v>61.52401</v>
      </c>
      <c r="K3695" t="str">
        <f>VLOOKUP(I3695,CountryGeoLoc[],4)</f>
        <v>105.318756</v>
      </c>
    </row>
    <row r="3696" spans="1:11" x14ac:dyDescent="0.3">
      <c r="A3696" t="s">
        <v>11228</v>
      </c>
      <c r="B3696" t="s">
        <v>8</v>
      </c>
      <c r="C3696" t="s">
        <v>8707</v>
      </c>
      <c r="D3696" t="s">
        <v>7629</v>
      </c>
      <c r="E3696" t="s">
        <v>11229</v>
      </c>
      <c r="F3696" t="s">
        <v>11230</v>
      </c>
      <c r="G3696" s="2" t="str">
        <f t="shared" si="57"/>
        <v>1991</v>
      </c>
      <c r="H3696" t="s">
        <v>2629</v>
      </c>
      <c r="I3696" t="str">
        <f>VLOOKUP(RawData!H3696,PadCountry[],2)</f>
        <v>United States</v>
      </c>
      <c r="J3696" t="str">
        <f>VLOOKUP(I3696,CountryGeoLoc[],3)</f>
        <v>37.09024</v>
      </c>
      <c r="K3696" t="str">
        <f>VLOOKUP(I3696,CountryGeoLoc[],4)</f>
        <v>-95.712891</v>
      </c>
    </row>
    <row r="3697" spans="1:11" x14ac:dyDescent="0.3">
      <c r="A3697" t="s">
        <v>11231</v>
      </c>
      <c r="B3697" t="s">
        <v>8</v>
      </c>
      <c r="C3697" t="s">
        <v>117</v>
      </c>
      <c r="D3697" t="s">
        <v>8272</v>
      </c>
      <c r="E3697" t="s">
        <v>11232</v>
      </c>
      <c r="F3697" t="s">
        <v>11233</v>
      </c>
      <c r="G3697" s="2" t="str">
        <f t="shared" si="57"/>
        <v>1991</v>
      </c>
      <c r="H3697" t="s">
        <v>303</v>
      </c>
      <c r="I3697" t="str">
        <f>VLOOKUP(RawData!H3697,PadCountry[],2)</f>
        <v>United States</v>
      </c>
      <c r="J3697" t="str">
        <f>VLOOKUP(I3697,CountryGeoLoc[],3)</f>
        <v>37.09024</v>
      </c>
      <c r="K3697" t="str">
        <f>VLOOKUP(I3697,CountryGeoLoc[],4)</f>
        <v>-95.712891</v>
      </c>
    </row>
    <row r="3698" spans="1:11" x14ac:dyDescent="0.3">
      <c r="A3698" t="s">
        <v>11234</v>
      </c>
      <c r="B3698" t="s">
        <v>8</v>
      </c>
      <c r="C3698" t="s">
        <v>9</v>
      </c>
      <c r="D3698" t="s">
        <v>6270</v>
      </c>
      <c r="E3698" t="s">
        <v>11235</v>
      </c>
      <c r="F3698" t="s">
        <v>11236</v>
      </c>
      <c r="G3698" s="2" t="str">
        <f t="shared" si="57"/>
        <v>1991</v>
      </c>
      <c r="H3698" t="s">
        <v>6273</v>
      </c>
      <c r="I3698" t="str">
        <f>VLOOKUP(RawData!H3698,PadCountry[],2)</f>
        <v>Russia</v>
      </c>
      <c r="J3698" t="str">
        <f>VLOOKUP(I3698,CountryGeoLoc[],3)</f>
        <v>61.52401</v>
      </c>
      <c r="K3698" t="str">
        <f>VLOOKUP(I3698,CountryGeoLoc[],4)</f>
        <v>105.318756</v>
      </c>
    </row>
    <row r="3699" spans="1:11" x14ac:dyDescent="0.3">
      <c r="A3699" t="s">
        <v>11237</v>
      </c>
      <c r="B3699" t="s">
        <v>8</v>
      </c>
      <c r="C3699" t="s">
        <v>9</v>
      </c>
      <c r="D3699" t="s">
        <v>8276</v>
      </c>
      <c r="E3699" t="s">
        <v>11238</v>
      </c>
      <c r="F3699" t="s">
        <v>11239</v>
      </c>
      <c r="G3699" s="2" t="str">
        <f t="shared" si="57"/>
        <v>1991</v>
      </c>
      <c r="H3699" t="s">
        <v>13</v>
      </c>
      <c r="I3699" t="str">
        <f>VLOOKUP(RawData!H3699,PadCountry[],2)</f>
        <v>Kazakhstan</v>
      </c>
      <c r="J3699" t="str">
        <f>VLOOKUP(I3699,CountryGeoLoc[],3)</f>
        <v>48.019573</v>
      </c>
      <c r="K3699" t="str">
        <f>VLOOKUP(I3699,CountryGeoLoc[],4)</f>
        <v>66.923684</v>
      </c>
    </row>
    <row r="3700" spans="1:11" x14ac:dyDescent="0.3">
      <c r="A3700" t="s">
        <v>11240</v>
      </c>
      <c r="B3700" t="s">
        <v>8</v>
      </c>
      <c r="C3700" t="s">
        <v>9</v>
      </c>
      <c r="D3700" t="s">
        <v>8762</v>
      </c>
      <c r="E3700" t="s">
        <v>11241</v>
      </c>
      <c r="F3700" t="s">
        <v>11242</v>
      </c>
      <c r="G3700" s="2" t="str">
        <f t="shared" si="57"/>
        <v>1991</v>
      </c>
      <c r="H3700" t="s">
        <v>3442</v>
      </c>
      <c r="I3700" t="str">
        <f>VLOOKUP(RawData!H3700,PadCountry[],2)</f>
        <v>Russia</v>
      </c>
      <c r="J3700" t="str">
        <f>VLOOKUP(I3700,CountryGeoLoc[],3)</f>
        <v>61.52401</v>
      </c>
      <c r="K3700" t="str">
        <f>VLOOKUP(I3700,CountryGeoLoc[],4)</f>
        <v>105.318756</v>
      </c>
    </row>
    <row r="3701" spans="1:11" x14ac:dyDescent="0.3">
      <c r="A3701" t="s">
        <v>11243</v>
      </c>
      <c r="B3701" t="s">
        <v>8</v>
      </c>
      <c r="C3701" t="s">
        <v>9</v>
      </c>
      <c r="D3701" t="s">
        <v>4695</v>
      </c>
      <c r="E3701" t="s">
        <v>11244</v>
      </c>
      <c r="F3701" t="s">
        <v>11245</v>
      </c>
      <c r="G3701" s="2" t="str">
        <f t="shared" si="57"/>
        <v>1991</v>
      </c>
      <c r="H3701" t="s">
        <v>3892</v>
      </c>
      <c r="I3701" t="str">
        <f>VLOOKUP(RawData!H3701,PadCountry[],2)</f>
        <v>Russia</v>
      </c>
      <c r="J3701" t="str">
        <f>VLOOKUP(I3701,CountryGeoLoc[],3)</f>
        <v>61.52401</v>
      </c>
      <c r="K3701" t="str">
        <f>VLOOKUP(I3701,CountryGeoLoc[],4)</f>
        <v>105.318756</v>
      </c>
    </row>
    <row r="3702" spans="1:11" x14ac:dyDescent="0.3">
      <c r="A3702" t="s">
        <v>11246</v>
      </c>
      <c r="B3702" t="s">
        <v>8</v>
      </c>
      <c r="C3702" t="s">
        <v>117</v>
      </c>
      <c r="D3702" t="s">
        <v>11093</v>
      </c>
      <c r="E3702" t="s">
        <v>11247</v>
      </c>
      <c r="F3702" t="s">
        <v>11248</v>
      </c>
      <c r="G3702" s="2" t="str">
        <f t="shared" si="57"/>
        <v>1991</v>
      </c>
      <c r="H3702" t="s">
        <v>229</v>
      </c>
      <c r="I3702" t="str">
        <f>VLOOKUP(RawData!H3702,PadCountry[],2)</f>
        <v>United States</v>
      </c>
      <c r="J3702" t="str">
        <f>VLOOKUP(I3702,CountryGeoLoc[],3)</f>
        <v>37.09024</v>
      </c>
      <c r="K3702" t="str">
        <f>VLOOKUP(I3702,CountryGeoLoc[],4)</f>
        <v>-95.712891</v>
      </c>
    </row>
    <row r="3703" spans="1:11" x14ac:dyDescent="0.3">
      <c r="A3703" t="s">
        <v>11249</v>
      </c>
      <c r="B3703" t="s">
        <v>8</v>
      </c>
      <c r="C3703" t="s">
        <v>9</v>
      </c>
      <c r="D3703" t="s">
        <v>8276</v>
      </c>
      <c r="E3703" t="s">
        <v>357</v>
      </c>
      <c r="F3703" t="s">
        <v>11250</v>
      </c>
      <c r="G3703" s="2" t="str">
        <f t="shared" si="57"/>
        <v>1991</v>
      </c>
      <c r="H3703" t="s">
        <v>13</v>
      </c>
      <c r="I3703" t="str">
        <f>VLOOKUP(RawData!H3703,PadCountry[],2)</f>
        <v>Kazakhstan</v>
      </c>
      <c r="J3703" t="str">
        <f>VLOOKUP(I3703,CountryGeoLoc[],3)</f>
        <v>48.019573</v>
      </c>
      <c r="K3703" t="str">
        <f>VLOOKUP(I3703,CountryGeoLoc[],4)</f>
        <v>66.923684</v>
      </c>
    </row>
    <row r="3704" spans="1:11" x14ac:dyDescent="0.3">
      <c r="A3704" t="s">
        <v>11251</v>
      </c>
      <c r="B3704" t="s">
        <v>8</v>
      </c>
      <c r="C3704" t="s">
        <v>9</v>
      </c>
      <c r="D3704" t="s">
        <v>6270</v>
      </c>
      <c r="E3704" t="s">
        <v>11252</v>
      </c>
      <c r="F3704" t="s">
        <v>11253</v>
      </c>
      <c r="G3704" s="2" t="str">
        <f t="shared" si="57"/>
        <v>1991</v>
      </c>
      <c r="H3704" t="s">
        <v>6273</v>
      </c>
      <c r="I3704" t="str">
        <f>VLOOKUP(RawData!H3704,PadCountry[],2)</f>
        <v>Russia</v>
      </c>
      <c r="J3704" t="str">
        <f>VLOOKUP(I3704,CountryGeoLoc[],3)</f>
        <v>61.52401</v>
      </c>
      <c r="K3704" t="str">
        <f>VLOOKUP(I3704,CountryGeoLoc[],4)</f>
        <v>105.318756</v>
      </c>
    </row>
    <row r="3705" spans="1:11" x14ac:dyDescent="0.3">
      <c r="A3705" t="s">
        <v>11254</v>
      </c>
      <c r="B3705" t="s">
        <v>8</v>
      </c>
      <c r="C3705" t="s">
        <v>8707</v>
      </c>
      <c r="D3705" t="s">
        <v>7629</v>
      </c>
      <c r="E3705" t="s">
        <v>11255</v>
      </c>
      <c r="F3705" t="s">
        <v>11256</v>
      </c>
      <c r="G3705" s="2" t="str">
        <f t="shared" si="57"/>
        <v>1991</v>
      </c>
      <c r="H3705" t="s">
        <v>3233</v>
      </c>
      <c r="I3705" t="str">
        <f>VLOOKUP(RawData!H3705,PadCountry[],2)</f>
        <v>United States</v>
      </c>
      <c r="J3705" t="str">
        <f>VLOOKUP(I3705,CountryGeoLoc[],3)</f>
        <v>37.09024</v>
      </c>
      <c r="K3705" t="str">
        <f>VLOOKUP(I3705,CountryGeoLoc[],4)</f>
        <v>-95.712891</v>
      </c>
    </row>
    <row r="3706" spans="1:11" x14ac:dyDescent="0.3">
      <c r="A3706" t="s">
        <v>11257</v>
      </c>
      <c r="B3706" t="s">
        <v>8</v>
      </c>
      <c r="C3706" t="s">
        <v>9</v>
      </c>
      <c r="D3706" t="s">
        <v>2391</v>
      </c>
      <c r="E3706" t="s">
        <v>11258</v>
      </c>
      <c r="F3706" t="s">
        <v>11259</v>
      </c>
      <c r="G3706" s="2" t="str">
        <f t="shared" si="57"/>
        <v>1991</v>
      </c>
      <c r="H3706" t="s">
        <v>2313</v>
      </c>
      <c r="I3706" t="str">
        <f>VLOOKUP(RawData!H3706,PadCountry[],2)</f>
        <v>Russia</v>
      </c>
      <c r="J3706" t="str">
        <f>VLOOKUP(I3706,CountryGeoLoc[],3)</f>
        <v>61.52401</v>
      </c>
      <c r="K3706" t="str">
        <f>VLOOKUP(I3706,CountryGeoLoc[],4)</f>
        <v>105.318756</v>
      </c>
    </row>
    <row r="3707" spans="1:11" x14ac:dyDescent="0.3">
      <c r="A3707" t="s">
        <v>11260</v>
      </c>
      <c r="B3707" t="s">
        <v>8</v>
      </c>
      <c r="C3707" t="s">
        <v>9</v>
      </c>
      <c r="D3707" t="s">
        <v>6270</v>
      </c>
      <c r="E3707" t="s">
        <v>11261</v>
      </c>
      <c r="F3707" t="s">
        <v>11262</v>
      </c>
      <c r="G3707" s="2" t="str">
        <f t="shared" si="57"/>
        <v>1991</v>
      </c>
      <c r="H3707" t="s">
        <v>6273</v>
      </c>
      <c r="I3707" t="str">
        <f>VLOOKUP(RawData!H3707,PadCountry[],2)</f>
        <v>Russia</v>
      </c>
      <c r="J3707" t="str">
        <f>VLOOKUP(I3707,CountryGeoLoc[],3)</f>
        <v>61.52401</v>
      </c>
      <c r="K3707" t="str">
        <f>VLOOKUP(I3707,CountryGeoLoc[],4)</f>
        <v>105.318756</v>
      </c>
    </row>
    <row r="3708" spans="1:11" x14ac:dyDescent="0.3">
      <c r="A3708" t="s">
        <v>11263</v>
      </c>
      <c r="B3708" t="s">
        <v>8</v>
      </c>
      <c r="C3708" t="s">
        <v>9</v>
      </c>
      <c r="D3708" t="s">
        <v>1670</v>
      </c>
      <c r="E3708" t="s">
        <v>11264</v>
      </c>
      <c r="F3708" t="s">
        <v>11265</v>
      </c>
      <c r="G3708" s="2" t="str">
        <f t="shared" si="57"/>
        <v>1991</v>
      </c>
      <c r="H3708" t="s">
        <v>3442</v>
      </c>
      <c r="I3708" t="str">
        <f>VLOOKUP(RawData!H3708,PadCountry[],2)</f>
        <v>Russia</v>
      </c>
      <c r="J3708" t="str">
        <f>VLOOKUP(I3708,CountryGeoLoc[],3)</f>
        <v>61.52401</v>
      </c>
      <c r="K3708" t="str">
        <f>VLOOKUP(I3708,CountryGeoLoc[],4)</f>
        <v>105.318756</v>
      </c>
    </row>
    <row r="3709" spans="1:11" x14ac:dyDescent="0.3">
      <c r="A3709" t="s">
        <v>11266</v>
      </c>
      <c r="B3709" t="s">
        <v>18</v>
      </c>
      <c r="C3709" t="s">
        <v>9</v>
      </c>
      <c r="D3709" t="s">
        <v>2391</v>
      </c>
      <c r="E3709" t="s">
        <v>11267</v>
      </c>
      <c r="F3709" t="s">
        <v>11268</v>
      </c>
      <c r="G3709" s="2" t="str">
        <f t="shared" si="57"/>
        <v>1991</v>
      </c>
      <c r="H3709" t="s">
        <v>3399</v>
      </c>
      <c r="I3709" t="str">
        <f>VLOOKUP(RawData!H3709,PadCountry[],2)</f>
        <v>Russia</v>
      </c>
      <c r="J3709" t="str">
        <f>VLOOKUP(I3709,CountryGeoLoc[],3)</f>
        <v>61.52401</v>
      </c>
      <c r="K3709" t="str">
        <f>VLOOKUP(I3709,CountryGeoLoc[],4)</f>
        <v>105.318756</v>
      </c>
    </row>
    <row r="3710" spans="1:11" x14ac:dyDescent="0.3">
      <c r="A3710" t="s">
        <v>11269</v>
      </c>
      <c r="B3710" t="s">
        <v>8</v>
      </c>
      <c r="C3710" t="s">
        <v>9</v>
      </c>
      <c r="D3710" t="s">
        <v>8762</v>
      </c>
      <c r="E3710" t="s">
        <v>11270</v>
      </c>
      <c r="F3710" t="s">
        <v>11271</v>
      </c>
      <c r="G3710" s="2" t="str">
        <f t="shared" si="57"/>
        <v>1991</v>
      </c>
      <c r="H3710" t="s">
        <v>3892</v>
      </c>
      <c r="I3710" t="str">
        <f>VLOOKUP(RawData!H3710,PadCountry[],2)</f>
        <v>Russia</v>
      </c>
      <c r="J3710" t="str">
        <f>VLOOKUP(I3710,CountryGeoLoc[],3)</f>
        <v>61.52401</v>
      </c>
      <c r="K3710" t="str">
        <f>VLOOKUP(I3710,CountryGeoLoc[],4)</f>
        <v>105.318756</v>
      </c>
    </row>
    <row r="3711" spans="1:11" x14ac:dyDescent="0.3">
      <c r="A3711" t="s">
        <v>11272</v>
      </c>
      <c r="B3711" t="s">
        <v>8</v>
      </c>
      <c r="C3711" t="s">
        <v>117</v>
      </c>
      <c r="D3711" t="s">
        <v>7157</v>
      </c>
      <c r="E3711" t="s">
        <v>11273</v>
      </c>
      <c r="F3711" t="s">
        <v>11274</v>
      </c>
      <c r="G3711" s="2" t="str">
        <f t="shared" si="57"/>
        <v>1991</v>
      </c>
      <c r="H3711" t="s">
        <v>573</v>
      </c>
      <c r="I3711" t="str">
        <f>VLOOKUP(RawData!H3711,PadCountry[],2)</f>
        <v>United States</v>
      </c>
      <c r="J3711" t="str">
        <f>VLOOKUP(I3711,CountryGeoLoc[],3)</f>
        <v>37.09024</v>
      </c>
      <c r="K3711" t="str">
        <f>VLOOKUP(I3711,CountryGeoLoc[],4)</f>
        <v>-95.712891</v>
      </c>
    </row>
    <row r="3712" spans="1:11" x14ac:dyDescent="0.3">
      <c r="A3712" t="s">
        <v>11275</v>
      </c>
      <c r="B3712" t="s">
        <v>8</v>
      </c>
      <c r="C3712" t="s">
        <v>9</v>
      </c>
      <c r="D3712" t="s">
        <v>2305</v>
      </c>
      <c r="E3712" t="s">
        <v>11276</v>
      </c>
      <c r="F3712" t="s">
        <v>11277</v>
      </c>
      <c r="G3712" s="2" t="str">
        <f t="shared" si="57"/>
        <v>1991</v>
      </c>
      <c r="H3712" t="s">
        <v>7249</v>
      </c>
      <c r="I3712" t="str">
        <f>VLOOKUP(RawData!H3712,PadCountry[],2)</f>
        <v>Kazakhstan</v>
      </c>
      <c r="J3712" t="str">
        <f>VLOOKUP(I3712,CountryGeoLoc[],3)</f>
        <v>48.019573</v>
      </c>
      <c r="K3712" t="str">
        <f>VLOOKUP(I3712,CountryGeoLoc[],4)</f>
        <v>66.923684</v>
      </c>
    </row>
    <row r="3713" spans="1:11" x14ac:dyDescent="0.3">
      <c r="A3713" t="s">
        <v>11278</v>
      </c>
      <c r="B3713" t="s">
        <v>8</v>
      </c>
      <c r="C3713" t="s">
        <v>117</v>
      </c>
      <c r="D3713" t="s">
        <v>11093</v>
      </c>
      <c r="E3713" t="s">
        <v>11279</v>
      </c>
      <c r="F3713" t="s">
        <v>11280</v>
      </c>
      <c r="G3713" s="2" t="str">
        <f t="shared" si="57"/>
        <v>1991</v>
      </c>
      <c r="H3713" t="s">
        <v>63</v>
      </c>
      <c r="I3713" t="str">
        <f>VLOOKUP(RawData!H3713,PadCountry[],2)</f>
        <v>United States</v>
      </c>
      <c r="J3713" t="str">
        <f>VLOOKUP(I3713,CountryGeoLoc[],3)</f>
        <v>37.09024</v>
      </c>
      <c r="K3713" t="str">
        <f>VLOOKUP(I3713,CountryGeoLoc[],4)</f>
        <v>-95.712891</v>
      </c>
    </row>
    <row r="3714" spans="1:11" x14ac:dyDescent="0.3">
      <c r="A3714" t="s">
        <v>11281</v>
      </c>
      <c r="B3714" t="s">
        <v>8</v>
      </c>
      <c r="C3714" t="s">
        <v>9</v>
      </c>
      <c r="D3714" t="s">
        <v>8762</v>
      </c>
      <c r="E3714" t="s">
        <v>11282</v>
      </c>
      <c r="F3714" t="s">
        <v>11283</v>
      </c>
      <c r="G3714" s="2" t="str">
        <f t="shared" si="57"/>
        <v>1991</v>
      </c>
      <c r="H3714" t="s">
        <v>3442</v>
      </c>
      <c r="I3714" t="str">
        <f>VLOOKUP(RawData!H3714,PadCountry[],2)</f>
        <v>Russia</v>
      </c>
      <c r="J3714" t="str">
        <f>VLOOKUP(I3714,CountryGeoLoc[],3)</f>
        <v>61.52401</v>
      </c>
      <c r="K3714" t="str">
        <f>VLOOKUP(I3714,CountryGeoLoc[],4)</f>
        <v>105.318756</v>
      </c>
    </row>
    <row r="3715" spans="1:11" x14ac:dyDescent="0.3">
      <c r="A3715" t="s">
        <v>11284</v>
      </c>
      <c r="B3715" t="s">
        <v>8</v>
      </c>
      <c r="C3715" t="s">
        <v>9</v>
      </c>
      <c r="D3715" t="s">
        <v>4695</v>
      </c>
      <c r="E3715" t="s">
        <v>11285</v>
      </c>
      <c r="F3715" t="s">
        <v>11286</v>
      </c>
      <c r="G3715" s="2" t="str">
        <f t="shared" ref="G3715:G3778" si="58">MID(F3715,7,4)</f>
        <v>1991</v>
      </c>
      <c r="H3715" t="s">
        <v>987</v>
      </c>
      <c r="I3715" t="str">
        <f>VLOOKUP(RawData!H3715,PadCountry[],2)</f>
        <v>Kazakhstan</v>
      </c>
      <c r="J3715" t="str">
        <f>VLOOKUP(I3715,CountryGeoLoc[],3)</f>
        <v>48.019573</v>
      </c>
      <c r="K3715" t="str">
        <f>VLOOKUP(I3715,CountryGeoLoc[],4)</f>
        <v>66.923684</v>
      </c>
    </row>
    <row r="3716" spans="1:11" x14ac:dyDescent="0.3">
      <c r="A3716" t="s">
        <v>11287</v>
      </c>
      <c r="B3716" t="s">
        <v>8</v>
      </c>
      <c r="C3716" t="s">
        <v>7321</v>
      </c>
      <c r="D3716" t="s">
        <v>10773</v>
      </c>
      <c r="E3716" t="s">
        <v>11288</v>
      </c>
      <c r="F3716" t="s">
        <v>11289</v>
      </c>
      <c r="G3716" s="2" t="str">
        <f t="shared" si="58"/>
        <v>1991</v>
      </c>
      <c r="H3716" t="s">
        <v>9512</v>
      </c>
      <c r="I3716" t="str">
        <f>VLOOKUP(RawData!H3716,PadCountry[],2)</f>
        <v>French Guiana</v>
      </c>
      <c r="J3716" t="str">
        <f>VLOOKUP(I3716,CountryGeoLoc[],3)</f>
        <v>3.933889</v>
      </c>
      <c r="K3716" t="str">
        <f>VLOOKUP(I3716,CountryGeoLoc[],4)</f>
        <v>-53.125782</v>
      </c>
    </row>
    <row r="3717" spans="1:11" x14ac:dyDescent="0.3">
      <c r="A3717" t="s">
        <v>11290</v>
      </c>
      <c r="B3717" t="s">
        <v>8</v>
      </c>
      <c r="C3717" t="s">
        <v>10849</v>
      </c>
      <c r="D3717" t="s">
        <v>11291</v>
      </c>
      <c r="E3717" t="s">
        <v>357</v>
      </c>
      <c r="F3717" t="s">
        <v>11292</v>
      </c>
      <c r="G3717" s="2" t="str">
        <f t="shared" si="58"/>
        <v>1991</v>
      </c>
      <c r="H3717" t="s">
        <v>10852</v>
      </c>
      <c r="I3717" t="str">
        <f>VLOOKUP(RawData!H3717,PadCountry[],2)</f>
        <v>United States</v>
      </c>
      <c r="J3717" t="str">
        <f>VLOOKUP(I3717,CountryGeoLoc[],3)</f>
        <v>37.09024</v>
      </c>
      <c r="K3717" t="str">
        <f>VLOOKUP(I3717,CountryGeoLoc[],4)</f>
        <v>-95.712891</v>
      </c>
    </row>
    <row r="3718" spans="1:11" x14ac:dyDescent="0.3">
      <c r="A3718" t="s">
        <v>11293</v>
      </c>
      <c r="B3718" t="s">
        <v>8</v>
      </c>
      <c r="C3718" t="s">
        <v>9</v>
      </c>
      <c r="D3718" t="s">
        <v>4695</v>
      </c>
      <c r="E3718" t="s">
        <v>11294</v>
      </c>
      <c r="F3718" t="s">
        <v>11295</v>
      </c>
      <c r="G3718" s="2" t="str">
        <f t="shared" si="58"/>
        <v>1991</v>
      </c>
      <c r="H3718" t="s">
        <v>3892</v>
      </c>
      <c r="I3718" t="str">
        <f>VLOOKUP(RawData!H3718,PadCountry[],2)</f>
        <v>Russia</v>
      </c>
      <c r="J3718" t="str">
        <f>VLOOKUP(I3718,CountryGeoLoc[],3)</f>
        <v>61.52401</v>
      </c>
      <c r="K3718" t="str">
        <f>VLOOKUP(I3718,CountryGeoLoc[],4)</f>
        <v>105.318756</v>
      </c>
    </row>
    <row r="3719" spans="1:11" x14ac:dyDescent="0.3">
      <c r="A3719" t="s">
        <v>11296</v>
      </c>
      <c r="B3719" t="s">
        <v>8</v>
      </c>
      <c r="C3719" t="s">
        <v>9</v>
      </c>
      <c r="D3719" t="s">
        <v>1670</v>
      </c>
      <c r="E3719" t="s">
        <v>11297</v>
      </c>
      <c r="F3719" t="s">
        <v>11298</v>
      </c>
      <c r="G3719" s="2" t="str">
        <f t="shared" si="58"/>
        <v>1991</v>
      </c>
      <c r="H3719" t="s">
        <v>3442</v>
      </c>
      <c r="I3719" t="str">
        <f>VLOOKUP(RawData!H3719,PadCountry[],2)</f>
        <v>Russia</v>
      </c>
      <c r="J3719" t="str">
        <f>VLOOKUP(I3719,CountryGeoLoc[],3)</f>
        <v>61.52401</v>
      </c>
      <c r="K3719" t="str">
        <f>VLOOKUP(I3719,CountryGeoLoc[],4)</f>
        <v>105.318756</v>
      </c>
    </row>
    <row r="3720" spans="1:11" x14ac:dyDescent="0.3">
      <c r="A3720" t="s">
        <v>11299</v>
      </c>
      <c r="B3720" t="s">
        <v>8</v>
      </c>
      <c r="C3720" t="s">
        <v>8707</v>
      </c>
      <c r="D3720" t="s">
        <v>7629</v>
      </c>
      <c r="E3720" t="s">
        <v>11300</v>
      </c>
      <c r="F3720" t="s">
        <v>11301</v>
      </c>
      <c r="G3720" s="2" t="str">
        <f t="shared" si="58"/>
        <v>1991</v>
      </c>
      <c r="H3720" t="s">
        <v>2629</v>
      </c>
      <c r="I3720" t="str">
        <f>VLOOKUP(RawData!H3720,PadCountry[],2)</f>
        <v>United States</v>
      </c>
      <c r="J3720" t="str">
        <f>VLOOKUP(I3720,CountryGeoLoc[],3)</f>
        <v>37.09024</v>
      </c>
      <c r="K3720" t="str">
        <f>VLOOKUP(I3720,CountryGeoLoc[],4)</f>
        <v>-95.712891</v>
      </c>
    </row>
    <row r="3721" spans="1:11" x14ac:dyDescent="0.3">
      <c r="A3721" t="s">
        <v>11302</v>
      </c>
      <c r="B3721" t="s">
        <v>8</v>
      </c>
      <c r="C3721" t="s">
        <v>7321</v>
      </c>
      <c r="D3721" t="s">
        <v>10571</v>
      </c>
      <c r="E3721" t="s">
        <v>11303</v>
      </c>
      <c r="F3721" t="s">
        <v>11304</v>
      </c>
      <c r="G3721" s="2" t="str">
        <f t="shared" si="58"/>
        <v>1991</v>
      </c>
      <c r="H3721" t="s">
        <v>9512</v>
      </c>
      <c r="I3721" t="str">
        <f>VLOOKUP(RawData!H3721,PadCountry[],2)</f>
        <v>French Guiana</v>
      </c>
      <c r="J3721" t="str">
        <f>VLOOKUP(I3721,CountryGeoLoc[],3)</f>
        <v>3.933889</v>
      </c>
      <c r="K3721" t="str">
        <f>VLOOKUP(I3721,CountryGeoLoc[],4)</f>
        <v>-53.125782</v>
      </c>
    </row>
    <row r="3722" spans="1:11" x14ac:dyDescent="0.3">
      <c r="A3722" t="s">
        <v>11305</v>
      </c>
      <c r="B3722" t="s">
        <v>8</v>
      </c>
      <c r="C3722" t="s">
        <v>9</v>
      </c>
      <c r="D3722" t="s">
        <v>6270</v>
      </c>
      <c r="E3722" t="s">
        <v>11306</v>
      </c>
      <c r="F3722" t="s">
        <v>11307</v>
      </c>
      <c r="G3722" s="2" t="str">
        <f t="shared" si="58"/>
        <v>1991</v>
      </c>
      <c r="H3722" t="s">
        <v>6273</v>
      </c>
      <c r="I3722" t="str">
        <f>VLOOKUP(RawData!H3722,PadCountry[],2)</f>
        <v>Russia</v>
      </c>
      <c r="J3722" t="str">
        <f>VLOOKUP(I3722,CountryGeoLoc[],3)</f>
        <v>61.52401</v>
      </c>
      <c r="K3722" t="str">
        <f>VLOOKUP(I3722,CountryGeoLoc[],4)</f>
        <v>105.318756</v>
      </c>
    </row>
    <row r="3723" spans="1:11" x14ac:dyDescent="0.3">
      <c r="A3723" t="s">
        <v>11308</v>
      </c>
      <c r="B3723" t="s">
        <v>8</v>
      </c>
      <c r="C3723" t="s">
        <v>9</v>
      </c>
      <c r="D3723" t="s">
        <v>8276</v>
      </c>
      <c r="E3723" t="s">
        <v>357</v>
      </c>
      <c r="F3723" t="s">
        <v>11309</v>
      </c>
      <c r="G3723" s="2" t="str">
        <f t="shared" si="58"/>
        <v>1991</v>
      </c>
      <c r="H3723" t="s">
        <v>13</v>
      </c>
      <c r="I3723" t="str">
        <f>VLOOKUP(RawData!H3723,PadCountry[],2)</f>
        <v>Kazakhstan</v>
      </c>
      <c r="J3723" t="str">
        <f>VLOOKUP(I3723,CountryGeoLoc[],3)</f>
        <v>48.019573</v>
      </c>
      <c r="K3723" t="str">
        <f>VLOOKUP(I3723,CountryGeoLoc[],4)</f>
        <v>66.923684</v>
      </c>
    </row>
    <row r="3724" spans="1:11" x14ac:dyDescent="0.3">
      <c r="A3724" t="s">
        <v>11310</v>
      </c>
      <c r="B3724" t="s">
        <v>8</v>
      </c>
      <c r="C3724" t="s">
        <v>9</v>
      </c>
      <c r="D3724" t="s">
        <v>8762</v>
      </c>
      <c r="E3724" t="s">
        <v>11311</v>
      </c>
      <c r="F3724" t="s">
        <v>11312</v>
      </c>
      <c r="G3724" s="2" t="str">
        <f t="shared" si="58"/>
        <v>1991</v>
      </c>
      <c r="H3724" t="s">
        <v>3892</v>
      </c>
      <c r="I3724" t="str">
        <f>VLOOKUP(RawData!H3724,PadCountry[],2)</f>
        <v>Russia</v>
      </c>
      <c r="J3724" t="str">
        <f>VLOOKUP(I3724,CountryGeoLoc[],3)</f>
        <v>61.52401</v>
      </c>
      <c r="K3724" t="str">
        <f>VLOOKUP(I3724,CountryGeoLoc[],4)</f>
        <v>105.318756</v>
      </c>
    </row>
    <row r="3725" spans="1:11" x14ac:dyDescent="0.3">
      <c r="A3725" t="s">
        <v>11313</v>
      </c>
      <c r="B3725" t="s">
        <v>8</v>
      </c>
      <c r="C3725" t="s">
        <v>9</v>
      </c>
      <c r="D3725" t="s">
        <v>2391</v>
      </c>
      <c r="E3725" t="s">
        <v>11314</v>
      </c>
      <c r="F3725" t="s">
        <v>11315</v>
      </c>
      <c r="G3725" s="2" t="str">
        <f t="shared" si="58"/>
        <v>1991</v>
      </c>
      <c r="H3725" t="s">
        <v>3399</v>
      </c>
      <c r="I3725" t="str">
        <f>VLOOKUP(RawData!H3725,PadCountry[],2)</f>
        <v>Russia</v>
      </c>
      <c r="J3725" t="str">
        <f>VLOOKUP(I3725,CountryGeoLoc[],3)</f>
        <v>61.52401</v>
      </c>
      <c r="K3725" t="str">
        <f>VLOOKUP(I3725,CountryGeoLoc[],4)</f>
        <v>105.318756</v>
      </c>
    </row>
    <row r="3726" spans="1:11" x14ac:dyDescent="0.3">
      <c r="A3726" t="s">
        <v>11316</v>
      </c>
      <c r="B3726" t="s">
        <v>8</v>
      </c>
      <c r="C3726" t="s">
        <v>9620</v>
      </c>
      <c r="D3726" t="s">
        <v>9621</v>
      </c>
      <c r="E3726" t="s">
        <v>11317</v>
      </c>
      <c r="F3726" t="s">
        <v>11318</v>
      </c>
      <c r="G3726" s="2" t="str">
        <f t="shared" si="58"/>
        <v>1991</v>
      </c>
      <c r="H3726" t="s">
        <v>5568</v>
      </c>
      <c r="I3726" t="str">
        <f>VLOOKUP(RawData!H3726,PadCountry[],2)</f>
        <v>Japan</v>
      </c>
      <c r="J3726" t="str">
        <f>VLOOKUP(I3726,CountryGeoLoc[],3)</f>
        <v>36.204824</v>
      </c>
      <c r="K3726" t="str">
        <f>VLOOKUP(I3726,CountryGeoLoc[],4)</f>
        <v>138.252924</v>
      </c>
    </row>
    <row r="3727" spans="1:11" x14ac:dyDescent="0.3">
      <c r="A3727" t="s">
        <v>11319</v>
      </c>
      <c r="B3727" t="s">
        <v>8</v>
      </c>
      <c r="C3727" t="s">
        <v>9</v>
      </c>
      <c r="D3727" t="s">
        <v>1243</v>
      </c>
      <c r="E3727" t="s">
        <v>11320</v>
      </c>
      <c r="F3727" t="s">
        <v>11321</v>
      </c>
      <c r="G3727" s="2" t="str">
        <f t="shared" si="58"/>
        <v>1991</v>
      </c>
      <c r="H3727" t="s">
        <v>987</v>
      </c>
      <c r="I3727" t="str">
        <f>VLOOKUP(RawData!H3727,PadCountry[],2)</f>
        <v>Kazakhstan</v>
      </c>
      <c r="J3727" t="str">
        <f>VLOOKUP(I3727,CountryGeoLoc[],3)</f>
        <v>48.019573</v>
      </c>
      <c r="K3727" t="str">
        <f>VLOOKUP(I3727,CountryGeoLoc[],4)</f>
        <v>66.923684</v>
      </c>
    </row>
    <row r="3728" spans="1:11" x14ac:dyDescent="0.3">
      <c r="A3728" t="s">
        <v>11322</v>
      </c>
      <c r="B3728" t="s">
        <v>8</v>
      </c>
      <c r="C3728" t="s">
        <v>2118</v>
      </c>
      <c r="D3728" t="s">
        <v>9059</v>
      </c>
      <c r="E3728" t="s">
        <v>11323</v>
      </c>
      <c r="F3728" t="s">
        <v>11324</v>
      </c>
      <c r="G3728" s="2" t="str">
        <f t="shared" si="58"/>
        <v>1991</v>
      </c>
      <c r="H3728" t="s">
        <v>3722</v>
      </c>
      <c r="I3728" t="str">
        <f>VLOOKUP(RawData!H3728,PadCountry[],2)</f>
        <v>Japan</v>
      </c>
      <c r="J3728" t="str">
        <f>VLOOKUP(I3728,CountryGeoLoc[],3)</f>
        <v>36.204824</v>
      </c>
      <c r="K3728" t="str">
        <f>VLOOKUP(I3728,CountryGeoLoc[],4)</f>
        <v>138.252924</v>
      </c>
    </row>
    <row r="3729" spans="1:11" x14ac:dyDescent="0.3">
      <c r="A3729" t="s">
        <v>11325</v>
      </c>
      <c r="B3729" t="s">
        <v>18</v>
      </c>
      <c r="C3729" t="s">
        <v>9</v>
      </c>
      <c r="D3729" t="s">
        <v>9143</v>
      </c>
      <c r="E3729" t="s">
        <v>11326</v>
      </c>
      <c r="F3729" t="s">
        <v>11327</v>
      </c>
      <c r="G3729" s="2" t="str">
        <f t="shared" si="58"/>
        <v>1991</v>
      </c>
      <c r="H3729" t="s">
        <v>9146</v>
      </c>
      <c r="I3729" t="str">
        <f>VLOOKUP(RawData!H3729,PadCountry[],2)</f>
        <v>Kazakhstan</v>
      </c>
      <c r="J3729" t="str">
        <f>VLOOKUP(I3729,CountryGeoLoc[],3)</f>
        <v>48.019573</v>
      </c>
      <c r="K3729" t="str">
        <f>VLOOKUP(I3729,CountryGeoLoc[],4)</f>
        <v>66.923684</v>
      </c>
    </row>
    <row r="3730" spans="1:11" x14ac:dyDescent="0.3">
      <c r="A3730" t="s">
        <v>11328</v>
      </c>
      <c r="B3730" t="s">
        <v>8</v>
      </c>
      <c r="C3730" t="s">
        <v>8707</v>
      </c>
      <c r="D3730" t="s">
        <v>7629</v>
      </c>
      <c r="E3730" t="s">
        <v>11329</v>
      </c>
      <c r="F3730" t="s">
        <v>11330</v>
      </c>
      <c r="G3730" s="2" t="str">
        <f t="shared" si="58"/>
        <v>1991</v>
      </c>
      <c r="H3730" t="s">
        <v>2629</v>
      </c>
      <c r="I3730" t="str">
        <f>VLOOKUP(RawData!H3730,PadCountry[],2)</f>
        <v>United States</v>
      </c>
      <c r="J3730" t="str">
        <f>VLOOKUP(I3730,CountryGeoLoc[],3)</f>
        <v>37.09024</v>
      </c>
      <c r="K3730" t="str">
        <f>VLOOKUP(I3730,CountryGeoLoc[],4)</f>
        <v>-95.712891</v>
      </c>
    </row>
    <row r="3731" spans="1:11" x14ac:dyDescent="0.3">
      <c r="A3731" t="s">
        <v>11331</v>
      </c>
      <c r="B3731" t="s">
        <v>8</v>
      </c>
      <c r="C3731" t="s">
        <v>9</v>
      </c>
      <c r="D3731" t="s">
        <v>2305</v>
      </c>
      <c r="E3731" t="s">
        <v>11332</v>
      </c>
      <c r="F3731" t="s">
        <v>11333</v>
      </c>
      <c r="G3731" s="2" t="str">
        <f t="shared" si="58"/>
        <v>1991</v>
      </c>
      <c r="H3731" t="s">
        <v>1587</v>
      </c>
      <c r="I3731" t="str">
        <f>VLOOKUP(RawData!H3731,PadCountry[],2)</f>
        <v>Kazakhstan</v>
      </c>
      <c r="J3731" t="str">
        <f>VLOOKUP(I3731,CountryGeoLoc[],3)</f>
        <v>48.019573</v>
      </c>
      <c r="K3731" t="str">
        <f>VLOOKUP(I3731,CountryGeoLoc[],4)</f>
        <v>66.923684</v>
      </c>
    </row>
    <row r="3732" spans="1:11" x14ac:dyDescent="0.3">
      <c r="A3732" t="s">
        <v>11334</v>
      </c>
      <c r="B3732" t="s">
        <v>8</v>
      </c>
      <c r="C3732" t="s">
        <v>9</v>
      </c>
      <c r="D3732" t="s">
        <v>1670</v>
      </c>
      <c r="E3732" t="s">
        <v>11335</v>
      </c>
      <c r="F3732" t="s">
        <v>11336</v>
      </c>
      <c r="G3732" s="2" t="str">
        <f t="shared" si="58"/>
        <v>1991</v>
      </c>
      <c r="H3732" t="s">
        <v>3442</v>
      </c>
      <c r="I3732" t="str">
        <f>VLOOKUP(RawData!H3732,PadCountry[],2)</f>
        <v>Russia</v>
      </c>
      <c r="J3732" t="str">
        <f>VLOOKUP(I3732,CountryGeoLoc[],3)</f>
        <v>61.52401</v>
      </c>
      <c r="K3732" t="str">
        <f>VLOOKUP(I3732,CountryGeoLoc[],4)</f>
        <v>105.318756</v>
      </c>
    </row>
    <row r="3733" spans="1:11" x14ac:dyDescent="0.3">
      <c r="A3733" t="s">
        <v>11337</v>
      </c>
      <c r="B3733" t="s">
        <v>8</v>
      </c>
      <c r="C3733" t="s">
        <v>9</v>
      </c>
      <c r="D3733" t="s">
        <v>4695</v>
      </c>
      <c r="E3733" t="s">
        <v>11338</v>
      </c>
      <c r="F3733" t="s">
        <v>11339</v>
      </c>
      <c r="G3733" s="2" t="str">
        <f t="shared" si="58"/>
        <v>1991</v>
      </c>
      <c r="H3733" t="s">
        <v>3892</v>
      </c>
      <c r="I3733" t="str">
        <f>VLOOKUP(RawData!H3733,PadCountry[],2)</f>
        <v>Russia</v>
      </c>
      <c r="J3733" t="str">
        <f>VLOOKUP(I3733,CountryGeoLoc[],3)</f>
        <v>61.52401</v>
      </c>
      <c r="K3733" t="str">
        <f>VLOOKUP(I3733,CountryGeoLoc[],4)</f>
        <v>105.318756</v>
      </c>
    </row>
    <row r="3734" spans="1:11" x14ac:dyDescent="0.3">
      <c r="A3734" t="s">
        <v>11340</v>
      </c>
      <c r="B3734" t="s">
        <v>8</v>
      </c>
      <c r="C3734" t="s">
        <v>7321</v>
      </c>
      <c r="D3734" t="s">
        <v>11210</v>
      </c>
      <c r="E3734" t="s">
        <v>11341</v>
      </c>
      <c r="F3734" t="s">
        <v>11342</v>
      </c>
      <c r="G3734" s="2" t="str">
        <f t="shared" si="58"/>
        <v>1991</v>
      </c>
      <c r="H3734" t="s">
        <v>9512</v>
      </c>
      <c r="I3734" t="str">
        <f>VLOOKUP(RawData!H3734,PadCountry[],2)</f>
        <v>French Guiana</v>
      </c>
      <c r="J3734" t="str">
        <f>VLOOKUP(I3734,CountryGeoLoc[],3)</f>
        <v>3.933889</v>
      </c>
      <c r="K3734" t="str">
        <f>VLOOKUP(I3734,CountryGeoLoc[],4)</f>
        <v>-53.125782</v>
      </c>
    </row>
    <row r="3735" spans="1:11" x14ac:dyDescent="0.3">
      <c r="A3735" t="s">
        <v>11343</v>
      </c>
      <c r="B3735" t="s">
        <v>8</v>
      </c>
      <c r="C3735" t="s">
        <v>9</v>
      </c>
      <c r="D3735" t="s">
        <v>6270</v>
      </c>
      <c r="E3735" t="s">
        <v>11344</v>
      </c>
      <c r="F3735" t="s">
        <v>11345</v>
      </c>
      <c r="G3735" s="2" t="str">
        <f t="shared" si="58"/>
        <v>1991</v>
      </c>
      <c r="H3735" t="s">
        <v>6273</v>
      </c>
      <c r="I3735" t="str">
        <f>VLOOKUP(RawData!H3735,PadCountry[],2)</f>
        <v>Russia</v>
      </c>
      <c r="J3735" t="str">
        <f>VLOOKUP(I3735,CountryGeoLoc[],3)</f>
        <v>61.52401</v>
      </c>
      <c r="K3735" t="str">
        <f>VLOOKUP(I3735,CountryGeoLoc[],4)</f>
        <v>105.318756</v>
      </c>
    </row>
    <row r="3736" spans="1:11" x14ac:dyDescent="0.3">
      <c r="A3736" t="s">
        <v>11346</v>
      </c>
      <c r="B3736" t="s">
        <v>8</v>
      </c>
      <c r="C3736" t="s">
        <v>9</v>
      </c>
      <c r="D3736" t="s">
        <v>8276</v>
      </c>
      <c r="E3736" t="s">
        <v>11347</v>
      </c>
      <c r="F3736" t="s">
        <v>11348</v>
      </c>
      <c r="G3736" s="2" t="str">
        <f t="shared" si="58"/>
        <v>1991</v>
      </c>
      <c r="H3736" t="s">
        <v>13</v>
      </c>
      <c r="I3736" t="str">
        <f>VLOOKUP(RawData!H3736,PadCountry[],2)</f>
        <v>Kazakhstan</v>
      </c>
      <c r="J3736" t="str">
        <f>VLOOKUP(I3736,CountryGeoLoc[],3)</f>
        <v>48.019573</v>
      </c>
      <c r="K3736" t="str">
        <f>VLOOKUP(I3736,CountryGeoLoc[],4)</f>
        <v>66.923684</v>
      </c>
    </row>
    <row r="3737" spans="1:11" x14ac:dyDescent="0.3">
      <c r="A3737" t="s">
        <v>11349</v>
      </c>
      <c r="B3737" t="s">
        <v>8</v>
      </c>
      <c r="C3737" t="s">
        <v>9</v>
      </c>
      <c r="D3737" t="s">
        <v>8762</v>
      </c>
      <c r="E3737" t="s">
        <v>11350</v>
      </c>
      <c r="F3737" t="s">
        <v>11351</v>
      </c>
      <c r="G3737" s="2" t="str">
        <f t="shared" si="58"/>
        <v>1991</v>
      </c>
      <c r="H3737" t="s">
        <v>3442</v>
      </c>
      <c r="I3737" t="str">
        <f>VLOOKUP(RawData!H3737,PadCountry[],2)</f>
        <v>Russia</v>
      </c>
      <c r="J3737" t="str">
        <f>VLOOKUP(I3737,CountryGeoLoc[],3)</f>
        <v>61.52401</v>
      </c>
      <c r="K3737" t="str">
        <f>VLOOKUP(I3737,CountryGeoLoc[],4)</f>
        <v>105.318756</v>
      </c>
    </row>
    <row r="3738" spans="1:11" x14ac:dyDescent="0.3">
      <c r="A3738" t="s">
        <v>11352</v>
      </c>
      <c r="B3738" t="s">
        <v>8</v>
      </c>
      <c r="C3738" t="s">
        <v>9</v>
      </c>
      <c r="D3738" t="s">
        <v>8276</v>
      </c>
      <c r="E3738" t="s">
        <v>11353</v>
      </c>
      <c r="F3738" t="s">
        <v>11354</v>
      </c>
      <c r="G3738" s="2" t="str">
        <f t="shared" si="58"/>
        <v>1991</v>
      </c>
      <c r="H3738" t="s">
        <v>13</v>
      </c>
      <c r="I3738" t="str">
        <f>VLOOKUP(RawData!H3738,PadCountry[],2)</f>
        <v>Kazakhstan</v>
      </c>
      <c r="J3738" t="str">
        <f>VLOOKUP(I3738,CountryGeoLoc[],3)</f>
        <v>48.019573</v>
      </c>
      <c r="K3738" t="str">
        <f>VLOOKUP(I3738,CountryGeoLoc[],4)</f>
        <v>66.923684</v>
      </c>
    </row>
    <row r="3739" spans="1:11" x14ac:dyDescent="0.3">
      <c r="A3739" t="s">
        <v>11355</v>
      </c>
      <c r="B3739" t="s">
        <v>8</v>
      </c>
      <c r="C3739" t="s">
        <v>9</v>
      </c>
      <c r="D3739" t="s">
        <v>2391</v>
      </c>
      <c r="E3739" t="s">
        <v>11356</v>
      </c>
      <c r="F3739" t="s">
        <v>11357</v>
      </c>
      <c r="G3739" s="2" t="str">
        <f t="shared" si="58"/>
        <v>1991</v>
      </c>
      <c r="H3739" t="s">
        <v>3399</v>
      </c>
      <c r="I3739" t="str">
        <f>VLOOKUP(RawData!H3739,PadCountry[],2)</f>
        <v>Russia</v>
      </c>
      <c r="J3739" t="str">
        <f>VLOOKUP(I3739,CountryGeoLoc[],3)</f>
        <v>61.52401</v>
      </c>
      <c r="K3739" t="str">
        <f>VLOOKUP(I3739,CountryGeoLoc[],4)</f>
        <v>105.318756</v>
      </c>
    </row>
    <row r="3740" spans="1:11" x14ac:dyDescent="0.3">
      <c r="A3740" t="s">
        <v>11358</v>
      </c>
      <c r="B3740" t="s">
        <v>8</v>
      </c>
      <c r="C3740" t="s">
        <v>9</v>
      </c>
      <c r="D3740" t="s">
        <v>8276</v>
      </c>
      <c r="E3740" t="s">
        <v>357</v>
      </c>
      <c r="F3740" t="s">
        <v>11359</v>
      </c>
      <c r="G3740" s="2" t="str">
        <f t="shared" si="58"/>
        <v>1991</v>
      </c>
      <c r="H3740" t="s">
        <v>13</v>
      </c>
      <c r="I3740" t="str">
        <f>VLOOKUP(RawData!H3740,PadCountry[],2)</f>
        <v>Kazakhstan</v>
      </c>
      <c r="J3740" t="str">
        <f>VLOOKUP(I3740,CountryGeoLoc[],3)</f>
        <v>48.019573</v>
      </c>
      <c r="K3740" t="str">
        <f>VLOOKUP(I3740,CountryGeoLoc[],4)</f>
        <v>66.923684</v>
      </c>
    </row>
    <row r="3741" spans="1:11" x14ac:dyDescent="0.3">
      <c r="A3741" t="s">
        <v>11360</v>
      </c>
      <c r="B3741" t="s">
        <v>8</v>
      </c>
      <c r="C3741" t="s">
        <v>9</v>
      </c>
      <c r="D3741" t="s">
        <v>2305</v>
      </c>
      <c r="E3741" t="s">
        <v>11361</v>
      </c>
      <c r="F3741" t="s">
        <v>11362</v>
      </c>
      <c r="G3741" s="2" t="str">
        <f t="shared" si="58"/>
        <v>1991</v>
      </c>
      <c r="H3741" t="s">
        <v>7249</v>
      </c>
      <c r="I3741" t="str">
        <f>VLOOKUP(RawData!H3741,PadCountry[],2)</f>
        <v>Kazakhstan</v>
      </c>
      <c r="J3741" t="str">
        <f>VLOOKUP(I3741,CountryGeoLoc[],3)</f>
        <v>48.019573</v>
      </c>
      <c r="K3741" t="str">
        <f>VLOOKUP(I3741,CountryGeoLoc[],4)</f>
        <v>66.923684</v>
      </c>
    </row>
    <row r="3742" spans="1:11" x14ac:dyDescent="0.3">
      <c r="A3742" t="s">
        <v>11363</v>
      </c>
      <c r="B3742" t="s">
        <v>8</v>
      </c>
      <c r="C3742" t="s">
        <v>7321</v>
      </c>
      <c r="D3742" t="s">
        <v>10571</v>
      </c>
      <c r="E3742" t="s">
        <v>11364</v>
      </c>
      <c r="F3742" t="s">
        <v>11365</v>
      </c>
      <c r="G3742" s="2" t="str">
        <f t="shared" si="58"/>
        <v>1991</v>
      </c>
      <c r="H3742" t="s">
        <v>9512</v>
      </c>
      <c r="I3742" t="str">
        <f>VLOOKUP(RawData!H3742,PadCountry[],2)</f>
        <v>French Guiana</v>
      </c>
      <c r="J3742" t="str">
        <f>VLOOKUP(I3742,CountryGeoLoc[],3)</f>
        <v>3.933889</v>
      </c>
      <c r="K3742" t="str">
        <f>VLOOKUP(I3742,CountryGeoLoc[],4)</f>
        <v>-53.125782</v>
      </c>
    </row>
    <row r="3743" spans="1:11" x14ac:dyDescent="0.3">
      <c r="A3743" t="s">
        <v>11366</v>
      </c>
      <c r="B3743" t="s">
        <v>8</v>
      </c>
      <c r="C3743" t="s">
        <v>117</v>
      </c>
      <c r="D3743" t="s">
        <v>11183</v>
      </c>
      <c r="E3743" t="s">
        <v>11367</v>
      </c>
      <c r="F3743" t="s">
        <v>11368</v>
      </c>
      <c r="G3743" s="2" t="str">
        <f t="shared" si="58"/>
        <v>1991</v>
      </c>
      <c r="H3743" t="s">
        <v>1213</v>
      </c>
      <c r="I3743" t="str">
        <f>VLOOKUP(RawData!H3743,PadCountry[],2)</f>
        <v>United States</v>
      </c>
      <c r="J3743" t="str">
        <f>VLOOKUP(I3743,CountryGeoLoc[],3)</f>
        <v>37.09024</v>
      </c>
      <c r="K3743" t="str">
        <f>VLOOKUP(I3743,CountryGeoLoc[],4)</f>
        <v>-95.712891</v>
      </c>
    </row>
    <row r="3744" spans="1:11" x14ac:dyDescent="0.3">
      <c r="A3744" t="s">
        <v>11369</v>
      </c>
      <c r="B3744" t="s">
        <v>8</v>
      </c>
      <c r="C3744" t="s">
        <v>9</v>
      </c>
      <c r="D3744" t="s">
        <v>6270</v>
      </c>
      <c r="E3744" t="s">
        <v>11370</v>
      </c>
      <c r="F3744" t="s">
        <v>11371</v>
      </c>
      <c r="G3744" s="2" t="str">
        <f t="shared" si="58"/>
        <v>1991</v>
      </c>
      <c r="H3744" t="s">
        <v>7213</v>
      </c>
      <c r="I3744" t="str">
        <f>VLOOKUP(RawData!H3744,PadCountry[],2)</f>
        <v>Russia</v>
      </c>
      <c r="J3744" t="str">
        <f>VLOOKUP(I3744,CountryGeoLoc[],3)</f>
        <v>61.52401</v>
      </c>
      <c r="K3744" t="str">
        <f>VLOOKUP(I3744,CountryGeoLoc[],4)</f>
        <v>105.318756</v>
      </c>
    </row>
    <row r="3745" spans="1:11" x14ac:dyDescent="0.3">
      <c r="A3745" t="s">
        <v>11372</v>
      </c>
      <c r="B3745" t="s">
        <v>8</v>
      </c>
      <c r="C3745" t="s">
        <v>9</v>
      </c>
      <c r="D3745" t="s">
        <v>4695</v>
      </c>
      <c r="E3745" t="s">
        <v>11373</v>
      </c>
      <c r="F3745" t="s">
        <v>11374</v>
      </c>
      <c r="G3745" s="2" t="str">
        <f t="shared" si="58"/>
        <v>1991</v>
      </c>
      <c r="H3745" t="s">
        <v>3892</v>
      </c>
      <c r="I3745" t="str">
        <f>VLOOKUP(RawData!H3745,PadCountry[],2)</f>
        <v>Russia</v>
      </c>
      <c r="J3745" t="str">
        <f>VLOOKUP(I3745,CountryGeoLoc[],3)</f>
        <v>61.52401</v>
      </c>
      <c r="K3745" t="str">
        <f>VLOOKUP(I3745,CountryGeoLoc[],4)</f>
        <v>105.318756</v>
      </c>
    </row>
    <row r="3746" spans="1:11" x14ac:dyDescent="0.3">
      <c r="A3746" t="s">
        <v>11375</v>
      </c>
      <c r="B3746" t="s">
        <v>8</v>
      </c>
      <c r="C3746" t="s">
        <v>9</v>
      </c>
      <c r="D3746" t="s">
        <v>2305</v>
      </c>
      <c r="E3746" t="s">
        <v>11376</v>
      </c>
      <c r="F3746" t="s">
        <v>11377</v>
      </c>
      <c r="G3746" s="2" t="str">
        <f t="shared" si="58"/>
        <v>1991</v>
      </c>
      <c r="H3746" t="s">
        <v>1587</v>
      </c>
      <c r="I3746" t="str">
        <f>VLOOKUP(RawData!H3746,PadCountry[],2)</f>
        <v>Kazakhstan</v>
      </c>
      <c r="J3746" t="str">
        <f>VLOOKUP(I3746,CountryGeoLoc[],3)</f>
        <v>48.019573</v>
      </c>
      <c r="K3746" t="str">
        <f>VLOOKUP(I3746,CountryGeoLoc[],4)</f>
        <v>66.923684</v>
      </c>
    </row>
    <row r="3747" spans="1:11" x14ac:dyDescent="0.3">
      <c r="A3747" t="s">
        <v>11378</v>
      </c>
      <c r="B3747" t="s">
        <v>8</v>
      </c>
      <c r="C3747" t="s">
        <v>8707</v>
      </c>
      <c r="D3747" t="s">
        <v>7629</v>
      </c>
      <c r="E3747" t="s">
        <v>11379</v>
      </c>
      <c r="F3747" t="s">
        <v>11380</v>
      </c>
      <c r="G3747" s="2" t="str">
        <f t="shared" si="58"/>
        <v>1991</v>
      </c>
      <c r="H3747" t="s">
        <v>2629</v>
      </c>
      <c r="I3747" t="str">
        <f>VLOOKUP(RawData!H3747,PadCountry[],2)</f>
        <v>United States</v>
      </c>
      <c r="J3747" t="str">
        <f>VLOOKUP(I3747,CountryGeoLoc[],3)</f>
        <v>37.09024</v>
      </c>
      <c r="K3747" t="str">
        <f>VLOOKUP(I3747,CountryGeoLoc[],4)</f>
        <v>-95.712891</v>
      </c>
    </row>
    <row r="3748" spans="1:11" x14ac:dyDescent="0.3">
      <c r="A3748" t="s">
        <v>11381</v>
      </c>
      <c r="B3748" t="s">
        <v>8</v>
      </c>
      <c r="C3748" t="s">
        <v>9</v>
      </c>
      <c r="D3748" t="s">
        <v>2391</v>
      </c>
      <c r="E3748" t="s">
        <v>11382</v>
      </c>
      <c r="F3748" t="s">
        <v>11383</v>
      </c>
      <c r="G3748" s="2" t="str">
        <f t="shared" si="58"/>
        <v>1991</v>
      </c>
      <c r="H3748" t="s">
        <v>2313</v>
      </c>
      <c r="I3748" t="str">
        <f>VLOOKUP(RawData!H3748,PadCountry[],2)</f>
        <v>Russia</v>
      </c>
      <c r="J3748" t="str">
        <f>VLOOKUP(I3748,CountryGeoLoc[],3)</f>
        <v>61.52401</v>
      </c>
      <c r="K3748" t="str">
        <f>VLOOKUP(I3748,CountryGeoLoc[],4)</f>
        <v>105.318756</v>
      </c>
    </row>
    <row r="3749" spans="1:11" x14ac:dyDescent="0.3">
      <c r="A3749" t="s">
        <v>11384</v>
      </c>
      <c r="B3749" t="s">
        <v>8</v>
      </c>
      <c r="C3749" t="s">
        <v>117</v>
      </c>
      <c r="D3749" t="s">
        <v>8272</v>
      </c>
      <c r="E3749" t="s">
        <v>11385</v>
      </c>
      <c r="F3749" t="s">
        <v>11386</v>
      </c>
      <c r="G3749" s="2" t="str">
        <f t="shared" si="58"/>
        <v>1991</v>
      </c>
      <c r="H3749" t="s">
        <v>303</v>
      </c>
      <c r="I3749" t="str">
        <f>VLOOKUP(RawData!H3749,PadCountry[],2)</f>
        <v>United States</v>
      </c>
      <c r="J3749" t="str">
        <f>VLOOKUP(I3749,CountryGeoLoc[],3)</f>
        <v>37.09024</v>
      </c>
      <c r="K3749" t="str">
        <f>VLOOKUP(I3749,CountryGeoLoc[],4)</f>
        <v>-95.712891</v>
      </c>
    </row>
    <row r="3750" spans="1:11" x14ac:dyDescent="0.3">
      <c r="A3750" t="s">
        <v>11387</v>
      </c>
      <c r="B3750" t="s">
        <v>8</v>
      </c>
      <c r="C3750" t="s">
        <v>117</v>
      </c>
      <c r="D3750" t="s">
        <v>11388</v>
      </c>
      <c r="E3750" t="s">
        <v>11389</v>
      </c>
      <c r="F3750" t="s">
        <v>11390</v>
      </c>
      <c r="G3750" s="2" t="str">
        <f t="shared" si="58"/>
        <v>1991</v>
      </c>
      <c r="H3750" t="s">
        <v>1623</v>
      </c>
      <c r="I3750" t="str">
        <f>VLOOKUP(RawData!H3750,PadCountry[],2)</f>
        <v>United States</v>
      </c>
      <c r="J3750" t="str">
        <f>VLOOKUP(I3750,CountryGeoLoc[],3)</f>
        <v>37.09024</v>
      </c>
      <c r="K3750" t="str">
        <f>VLOOKUP(I3750,CountryGeoLoc[],4)</f>
        <v>-95.712891</v>
      </c>
    </row>
    <row r="3751" spans="1:11" x14ac:dyDescent="0.3">
      <c r="A3751" t="s">
        <v>11391</v>
      </c>
      <c r="B3751" t="s">
        <v>8</v>
      </c>
      <c r="C3751" t="s">
        <v>7321</v>
      </c>
      <c r="D3751" t="s">
        <v>10571</v>
      </c>
      <c r="E3751" t="s">
        <v>11392</v>
      </c>
      <c r="F3751" t="s">
        <v>11393</v>
      </c>
      <c r="G3751" s="2" t="str">
        <f t="shared" si="58"/>
        <v>1991</v>
      </c>
      <c r="H3751" t="s">
        <v>9512</v>
      </c>
      <c r="I3751" t="str">
        <f>VLOOKUP(RawData!H3751,PadCountry[],2)</f>
        <v>French Guiana</v>
      </c>
      <c r="J3751" t="str">
        <f>VLOOKUP(I3751,CountryGeoLoc[],3)</f>
        <v>3.933889</v>
      </c>
      <c r="K3751" t="str">
        <f>VLOOKUP(I3751,CountryGeoLoc[],4)</f>
        <v>-53.125782</v>
      </c>
    </row>
    <row r="3752" spans="1:11" x14ac:dyDescent="0.3">
      <c r="A3752" t="s">
        <v>11394</v>
      </c>
      <c r="B3752" t="s">
        <v>8</v>
      </c>
      <c r="C3752" t="s">
        <v>9</v>
      </c>
      <c r="D3752" t="s">
        <v>4695</v>
      </c>
      <c r="E3752" t="s">
        <v>11395</v>
      </c>
      <c r="F3752" t="s">
        <v>11396</v>
      </c>
      <c r="G3752" s="2" t="str">
        <f t="shared" si="58"/>
        <v>1991</v>
      </c>
      <c r="H3752" t="s">
        <v>987</v>
      </c>
      <c r="I3752" t="str">
        <f>VLOOKUP(RawData!H3752,PadCountry[],2)</f>
        <v>Kazakhstan</v>
      </c>
      <c r="J3752" t="str">
        <f>VLOOKUP(I3752,CountryGeoLoc[],3)</f>
        <v>48.019573</v>
      </c>
      <c r="K3752" t="str">
        <f>VLOOKUP(I3752,CountryGeoLoc[],4)</f>
        <v>66.923684</v>
      </c>
    </row>
    <row r="3753" spans="1:11" x14ac:dyDescent="0.3">
      <c r="A3753" t="s">
        <v>11397</v>
      </c>
      <c r="B3753" t="s">
        <v>8</v>
      </c>
      <c r="C3753" t="s">
        <v>9</v>
      </c>
      <c r="D3753" t="s">
        <v>6270</v>
      </c>
      <c r="E3753" t="s">
        <v>11398</v>
      </c>
      <c r="F3753" t="s">
        <v>11399</v>
      </c>
      <c r="G3753" s="2" t="str">
        <f t="shared" si="58"/>
        <v>1991</v>
      </c>
      <c r="H3753" t="s">
        <v>6273</v>
      </c>
      <c r="I3753" t="str">
        <f>VLOOKUP(RawData!H3753,PadCountry[],2)</f>
        <v>Russia</v>
      </c>
      <c r="J3753" t="str">
        <f>VLOOKUP(I3753,CountryGeoLoc[],3)</f>
        <v>61.52401</v>
      </c>
      <c r="K3753" t="str">
        <f>VLOOKUP(I3753,CountryGeoLoc[],4)</f>
        <v>105.318756</v>
      </c>
    </row>
    <row r="3754" spans="1:11" x14ac:dyDescent="0.3">
      <c r="A3754" t="s">
        <v>11400</v>
      </c>
      <c r="B3754" t="s">
        <v>8</v>
      </c>
      <c r="C3754" t="s">
        <v>9</v>
      </c>
      <c r="D3754" t="s">
        <v>2305</v>
      </c>
      <c r="E3754" t="s">
        <v>11401</v>
      </c>
      <c r="F3754" t="s">
        <v>11402</v>
      </c>
      <c r="G3754" s="2" t="str">
        <f t="shared" si="58"/>
        <v>1991</v>
      </c>
      <c r="H3754" t="s">
        <v>1587</v>
      </c>
      <c r="I3754" t="str">
        <f>VLOOKUP(RawData!H3754,PadCountry[],2)</f>
        <v>Kazakhstan</v>
      </c>
      <c r="J3754" t="str">
        <f>VLOOKUP(I3754,CountryGeoLoc[],3)</f>
        <v>48.019573</v>
      </c>
      <c r="K3754" t="str">
        <f>VLOOKUP(I3754,CountryGeoLoc[],4)</f>
        <v>66.923684</v>
      </c>
    </row>
    <row r="3755" spans="1:11" x14ac:dyDescent="0.3">
      <c r="A3755" t="s">
        <v>11403</v>
      </c>
      <c r="B3755" t="s">
        <v>8</v>
      </c>
      <c r="C3755" t="s">
        <v>10292</v>
      </c>
      <c r="D3755" t="s">
        <v>8695</v>
      </c>
      <c r="E3755" t="s">
        <v>11404</v>
      </c>
      <c r="F3755" t="s">
        <v>11405</v>
      </c>
      <c r="G3755" s="2" t="str">
        <f t="shared" si="58"/>
        <v>1991</v>
      </c>
      <c r="H3755" t="s">
        <v>8698</v>
      </c>
      <c r="I3755" t="str">
        <f>VLOOKUP(RawData!H3755,PadCountry[],2)</f>
        <v>China</v>
      </c>
      <c r="J3755" t="str">
        <f>VLOOKUP(I3755,CountryGeoLoc[],3)</f>
        <v>35.86166</v>
      </c>
      <c r="K3755" t="str">
        <f>VLOOKUP(I3755,CountryGeoLoc[],4)</f>
        <v>104.195397</v>
      </c>
    </row>
    <row r="3756" spans="1:11" x14ac:dyDescent="0.3">
      <c r="A3756" t="s">
        <v>11406</v>
      </c>
      <c r="B3756" t="s">
        <v>8</v>
      </c>
      <c r="C3756" t="s">
        <v>11407</v>
      </c>
      <c r="D3756" t="s">
        <v>4695</v>
      </c>
      <c r="E3756" t="s">
        <v>11408</v>
      </c>
      <c r="F3756" t="s">
        <v>11409</v>
      </c>
      <c r="G3756" s="2" t="str">
        <f t="shared" si="58"/>
        <v>1992</v>
      </c>
      <c r="H3756" t="s">
        <v>3442</v>
      </c>
      <c r="I3756" t="str">
        <f>VLOOKUP(RawData!H3756,PadCountry[],2)</f>
        <v>Russia</v>
      </c>
      <c r="J3756" t="str">
        <f>VLOOKUP(I3756,CountryGeoLoc[],3)</f>
        <v>61.52401</v>
      </c>
      <c r="K3756" t="str">
        <f>VLOOKUP(I3756,CountryGeoLoc[],4)</f>
        <v>105.318756</v>
      </c>
    </row>
    <row r="3757" spans="1:11" x14ac:dyDescent="0.3">
      <c r="A3757" t="s">
        <v>11410</v>
      </c>
      <c r="B3757" t="s">
        <v>8</v>
      </c>
      <c r="C3757" t="s">
        <v>8707</v>
      </c>
      <c r="D3757" t="s">
        <v>7629</v>
      </c>
      <c r="E3757" t="s">
        <v>11411</v>
      </c>
      <c r="F3757" t="s">
        <v>11412</v>
      </c>
      <c r="G3757" s="2" t="str">
        <f t="shared" si="58"/>
        <v>1992</v>
      </c>
      <c r="H3757" t="s">
        <v>2629</v>
      </c>
      <c r="I3757" t="str">
        <f>VLOOKUP(RawData!H3757,PadCountry[],2)</f>
        <v>United States</v>
      </c>
      <c r="J3757" t="str">
        <f>VLOOKUP(I3757,CountryGeoLoc[],3)</f>
        <v>37.09024</v>
      </c>
      <c r="K3757" t="str">
        <f>VLOOKUP(I3757,CountryGeoLoc[],4)</f>
        <v>-95.712891</v>
      </c>
    </row>
    <row r="3758" spans="1:11" x14ac:dyDescent="0.3">
      <c r="A3758" t="s">
        <v>11413</v>
      </c>
      <c r="B3758" t="s">
        <v>8</v>
      </c>
      <c r="C3758" t="s">
        <v>11414</v>
      </c>
      <c r="D3758" t="s">
        <v>1670</v>
      </c>
      <c r="E3758" t="s">
        <v>11415</v>
      </c>
      <c r="F3758" t="s">
        <v>11416</v>
      </c>
      <c r="G3758" s="2" t="str">
        <f t="shared" si="58"/>
        <v>1992</v>
      </c>
      <c r="H3758" t="s">
        <v>3892</v>
      </c>
      <c r="I3758" t="str">
        <f>VLOOKUP(RawData!H3758,PadCountry[],2)</f>
        <v>Russia</v>
      </c>
      <c r="J3758" t="str">
        <f>VLOOKUP(I3758,CountryGeoLoc[],3)</f>
        <v>61.52401</v>
      </c>
      <c r="K3758" t="str">
        <f>VLOOKUP(I3758,CountryGeoLoc[],4)</f>
        <v>105.318756</v>
      </c>
    </row>
    <row r="3759" spans="1:11" x14ac:dyDescent="0.3">
      <c r="A3759" t="s">
        <v>11417</v>
      </c>
      <c r="B3759" t="s">
        <v>8</v>
      </c>
      <c r="C3759" t="s">
        <v>11418</v>
      </c>
      <c r="D3759" t="s">
        <v>8276</v>
      </c>
      <c r="E3759" t="s">
        <v>357</v>
      </c>
      <c r="F3759" t="s">
        <v>11419</v>
      </c>
      <c r="G3759" s="2" t="str">
        <f t="shared" si="58"/>
        <v>1992</v>
      </c>
      <c r="H3759" t="s">
        <v>13</v>
      </c>
      <c r="I3759" t="str">
        <f>VLOOKUP(RawData!H3759,PadCountry[],2)</f>
        <v>Kazakhstan</v>
      </c>
      <c r="J3759" t="str">
        <f>VLOOKUP(I3759,CountryGeoLoc[],3)</f>
        <v>48.019573</v>
      </c>
      <c r="K3759" t="str">
        <f>VLOOKUP(I3759,CountryGeoLoc[],4)</f>
        <v>66.923684</v>
      </c>
    </row>
    <row r="3760" spans="1:11" x14ac:dyDescent="0.3">
      <c r="A3760" t="s">
        <v>11420</v>
      </c>
      <c r="B3760" t="s">
        <v>8</v>
      </c>
      <c r="C3760" t="s">
        <v>11421</v>
      </c>
      <c r="D3760" t="s">
        <v>2305</v>
      </c>
      <c r="E3760" t="s">
        <v>11422</v>
      </c>
      <c r="F3760" t="s">
        <v>11423</v>
      </c>
      <c r="G3760" s="2" t="str">
        <f t="shared" si="58"/>
        <v>1992</v>
      </c>
      <c r="H3760" t="s">
        <v>1587</v>
      </c>
      <c r="I3760" t="str">
        <f>VLOOKUP(RawData!H3760,PadCountry[],2)</f>
        <v>Kazakhstan</v>
      </c>
      <c r="J3760" t="str">
        <f>VLOOKUP(I3760,CountryGeoLoc[],3)</f>
        <v>48.019573</v>
      </c>
      <c r="K3760" t="str">
        <f>VLOOKUP(I3760,CountryGeoLoc[],4)</f>
        <v>66.923684</v>
      </c>
    </row>
    <row r="3761" spans="1:11" x14ac:dyDescent="0.3">
      <c r="A3761" t="s">
        <v>11424</v>
      </c>
      <c r="B3761" t="s">
        <v>18</v>
      </c>
      <c r="C3761" t="s">
        <v>11418</v>
      </c>
      <c r="D3761" t="s">
        <v>9143</v>
      </c>
      <c r="E3761" t="s">
        <v>11425</v>
      </c>
      <c r="F3761" t="s">
        <v>11426</v>
      </c>
      <c r="G3761" s="2" t="str">
        <f t="shared" si="58"/>
        <v>1992</v>
      </c>
      <c r="H3761" t="s">
        <v>9146</v>
      </c>
      <c r="I3761" t="str">
        <f>VLOOKUP(RawData!H3761,PadCountry[],2)</f>
        <v>Kazakhstan</v>
      </c>
      <c r="J3761" t="str">
        <f>VLOOKUP(I3761,CountryGeoLoc[],3)</f>
        <v>48.019573</v>
      </c>
      <c r="K3761" t="str">
        <f>VLOOKUP(I3761,CountryGeoLoc[],4)</f>
        <v>66.923684</v>
      </c>
    </row>
    <row r="3762" spans="1:11" x14ac:dyDescent="0.3">
      <c r="A3762" t="s">
        <v>11427</v>
      </c>
      <c r="B3762" t="s">
        <v>8</v>
      </c>
      <c r="C3762" t="s">
        <v>117</v>
      </c>
      <c r="D3762" t="s">
        <v>11388</v>
      </c>
      <c r="E3762" t="s">
        <v>11428</v>
      </c>
      <c r="F3762" t="s">
        <v>11429</v>
      </c>
      <c r="G3762" s="2" t="str">
        <f t="shared" si="58"/>
        <v>1992</v>
      </c>
      <c r="H3762" t="s">
        <v>1006</v>
      </c>
      <c r="I3762" t="str">
        <f>VLOOKUP(RawData!H3762,PadCountry[],2)</f>
        <v>United States</v>
      </c>
      <c r="J3762" t="str">
        <f>VLOOKUP(I3762,CountryGeoLoc[],3)</f>
        <v>37.09024</v>
      </c>
      <c r="K3762" t="str">
        <f>VLOOKUP(I3762,CountryGeoLoc[],4)</f>
        <v>-95.712891</v>
      </c>
    </row>
    <row r="3763" spans="1:11" x14ac:dyDescent="0.3">
      <c r="A3763" t="s">
        <v>11430</v>
      </c>
      <c r="B3763" t="s">
        <v>8</v>
      </c>
      <c r="C3763" t="s">
        <v>9620</v>
      </c>
      <c r="D3763" t="s">
        <v>9621</v>
      </c>
      <c r="E3763" t="s">
        <v>11431</v>
      </c>
      <c r="F3763" t="s">
        <v>11432</v>
      </c>
      <c r="G3763" s="2" t="str">
        <f t="shared" si="58"/>
        <v>1992</v>
      </c>
      <c r="H3763" t="s">
        <v>5568</v>
      </c>
      <c r="I3763" t="str">
        <f>VLOOKUP(RawData!H3763,PadCountry[],2)</f>
        <v>Japan</v>
      </c>
      <c r="J3763" t="str">
        <f>VLOOKUP(I3763,CountryGeoLoc[],3)</f>
        <v>36.204824</v>
      </c>
      <c r="K3763" t="str">
        <f>VLOOKUP(I3763,CountryGeoLoc[],4)</f>
        <v>138.252924</v>
      </c>
    </row>
    <row r="3764" spans="1:11" x14ac:dyDescent="0.3">
      <c r="A3764" t="s">
        <v>11433</v>
      </c>
      <c r="B3764" t="s">
        <v>8</v>
      </c>
      <c r="C3764" t="s">
        <v>11434</v>
      </c>
      <c r="D3764" t="s">
        <v>2391</v>
      </c>
      <c r="E3764" t="s">
        <v>11435</v>
      </c>
      <c r="F3764" t="s">
        <v>11436</v>
      </c>
      <c r="G3764" s="2" t="str">
        <f t="shared" si="58"/>
        <v>1992</v>
      </c>
      <c r="H3764" t="s">
        <v>2313</v>
      </c>
      <c r="I3764" t="str">
        <f>VLOOKUP(RawData!H3764,PadCountry[],2)</f>
        <v>Russia</v>
      </c>
      <c r="J3764" t="str">
        <f>VLOOKUP(I3764,CountryGeoLoc[],3)</f>
        <v>61.52401</v>
      </c>
      <c r="K3764" t="str">
        <f>VLOOKUP(I3764,CountryGeoLoc[],4)</f>
        <v>105.318756</v>
      </c>
    </row>
    <row r="3765" spans="1:11" x14ac:dyDescent="0.3">
      <c r="A3765" t="s">
        <v>11437</v>
      </c>
      <c r="B3765" t="s">
        <v>8</v>
      </c>
      <c r="C3765" t="s">
        <v>117</v>
      </c>
      <c r="D3765" t="s">
        <v>11093</v>
      </c>
      <c r="E3765" t="s">
        <v>11438</v>
      </c>
      <c r="F3765" t="s">
        <v>11439</v>
      </c>
      <c r="G3765" s="2" t="str">
        <f t="shared" si="58"/>
        <v>1992</v>
      </c>
      <c r="H3765" t="s">
        <v>229</v>
      </c>
      <c r="I3765" t="str">
        <f>VLOOKUP(RawData!H3765,PadCountry[],2)</f>
        <v>United States</v>
      </c>
      <c r="J3765" t="str">
        <f>VLOOKUP(I3765,CountryGeoLoc[],3)</f>
        <v>37.09024</v>
      </c>
      <c r="K3765" t="str">
        <f>VLOOKUP(I3765,CountryGeoLoc[],4)</f>
        <v>-95.712891</v>
      </c>
    </row>
    <row r="3766" spans="1:11" x14ac:dyDescent="0.3">
      <c r="A3766" t="s">
        <v>11440</v>
      </c>
      <c r="B3766" t="s">
        <v>8</v>
      </c>
      <c r="C3766" t="s">
        <v>7321</v>
      </c>
      <c r="D3766" t="s">
        <v>10571</v>
      </c>
      <c r="E3766" t="s">
        <v>11441</v>
      </c>
      <c r="F3766" t="s">
        <v>11442</v>
      </c>
      <c r="G3766" s="2" t="str">
        <f t="shared" si="58"/>
        <v>1992</v>
      </c>
      <c r="H3766" t="s">
        <v>9512</v>
      </c>
      <c r="I3766" t="str">
        <f>VLOOKUP(RawData!H3766,PadCountry[],2)</f>
        <v>French Guiana</v>
      </c>
      <c r="J3766" t="str">
        <f>VLOOKUP(I3766,CountryGeoLoc[],3)</f>
        <v>3.933889</v>
      </c>
      <c r="K3766" t="str">
        <f>VLOOKUP(I3766,CountryGeoLoc[],4)</f>
        <v>-53.125782</v>
      </c>
    </row>
    <row r="3767" spans="1:11" x14ac:dyDescent="0.3">
      <c r="A3767" t="s">
        <v>11443</v>
      </c>
      <c r="B3767" t="s">
        <v>8</v>
      </c>
      <c r="C3767" t="s">
        <v>11414</v>
      </c>
      <c r="D3767" t="s">
        <v>1670</v>
      </c>
      <c r="E3767" t="s">
        <v>11444</v>
      </c>
      <c r="F3767" t="s">
        <v>11445</v>
      </c>
      <c r="G3767" s="2" t="str">
        <f t="shared" si="58"/>
        <v>1992</v>
      </c>
      <c r="H3767" t="s">
        <v>3442</v>
      </c>
      <c r="I3767" t="str">
        <f>VLOOKUP(RawData!H3767,PadCountry[],2)</f>
        <v>Russia</v>
      </c>
      <c r="J3767" t="str">
        <f>VLOOKUP(I3767,CountryGeoLoc[],3)</f>
        <v>61.52401</v>
      </c>
      <c r="K3767" t="str">
        <f>VLOOKUP(I3767,CountryGeoLoc[],4)</f>
        <v>105.318756</v>
      </c>
    </row>
    <row r="3768" spans="1:11" x14ac:dyDescent="0.3">
      <c r="A3768" t="s">
        <v>11446</v>
      </c>
      <c r="B3768" t="s">
        <v>8</v>
      </c>
      <c r="C3768" t="s">
        <v>11434</v>
      </c>
      <c r="D3768" t="s">
        <v>2391</v>
      </c>
      <c r="E3768" t="s">
        <v>11447</v>
      </c>
      <c r="F3768" t="s">
        <v>11448</v>
      </c>
      <c r="G3768" s="2" t="str">
        <f t="shared" si="58"/>
        <v>1992</v>
      </c>
      <c r="H3768" t="s">
        <v>3399</v>
      </c>
      <c r="I3768" t="str">
        <f>VLOOKUP(RawData!H3768,PadCountry[],2)</f>
        <v>Russia</v>
      </c>
      <c r="J3768" t="str">
        <f>VLOOKUP(I3768,CountryGeoLoc[],3)</f>
        <v>61.52401</v>
      </c>
      <c r="K3768" t="str">
        <f>VLOOKUP(I3768,CountryGeoLoc[],4)</f>
        <v>105.318756</v>
      </c>
    </row>
    <row r="3769" spans="1:11" x14ac:dyDescent="0.3">
      <c r="A3769" t="s">
        <v>11449</v>
      </c>
      <c r="B3769" t="s">
        <v>8</v>
      </c>
      <c r="C3769" t="s">
        <v>10972</v>
      </c>
      <c r="D3769" t="s">
        <v>10973</v>
      </c>
      <c r="E3769" t="s">
        <v>11450</v>
      </c>
      <c r="F3769" t="s">
        <v>11451</v>
      </c>
      <c r="G3769" s="2" t="str">
        <f t="shared" si="58"/>
        <v>1992</v>
      </c>
      <c r="H3769" t="s">
        <v>1623</v>
      </c>
      <c r="I3769" t="str">
        <f>VLOOKUP(RawData!H3769,PadCountry[],2)</f>
        <v>United States</v>
      </c>
      <c r="J3769" t="str">
        <f>VLOOKUP(I3769,CountryGeoLoc[],3)</f>
        <v>37.09024</v>
      </c>
      <c r="K3769" t="str">
        <f>VLOOKUP(I3769,CountryGeoLoc[],4)</f>
        <v>-95.712891</v>
      </c>
    </row>
    <row r="3770" spans="1:11" x14ac:dyDescent="0.3">
      <c r="A3770" t="s">
        <v>11452</v>
      </c>
      <c r="B3770" t="s">
        <v>8</v>
      </c>
      <c r="C3770" t="s">
        <v>11418</v>
      </c>
      <c r="D3770" t="s">
        <v>8276</v>
      </c>
      <c r="E3770" t="s">
        <v>11453</v>
      </c>
      <c r="F3770" t="s">
        <v>11454</v>
      </c>
      <c r="G3770" s="2" t="str">
        <f t="shared" si="58"/>
        <v>1992</v>
      </c>
      <c r="H3770" t="s">
        <v>13</v>
      </c>
      <c r="I3770" t="str">
        <f>VLOOKUP(RawData!H3770,PadCountry[],2)</f>
        <v>Kazakhstan</v>
      </c>
      <c r="J3770" t="str">
        <f>VLOOKUP(I3770,CountryGeoLoc[],3)</f>
        <v>48.019573</v>
      </c>
      <c r="K3770" t="str">
        <f>VLOOKUP(I3770,CountryGeoLoc[],4)</f>
        <v>66.923684</v>
      </c>
    </row>
    <row r="3771" spans="1:11" x14ac:dyDescent="0.3">
      <c r="A3771" t="s">
        <v>11455</v>
      </c>
      <c r="B3771" t="s">
        <v>8</v>
      </c>
      <c r="C3771" t="s">
        <v>8707</v>
      </c>
      <c r="D3771" t="s">
        <v>7629</v>
      </c>
      <c r="E3771" t="s">
        <v>11456</v>
      </c>
      <c r="F3771" t="s">
        <v>11457</v>
      </c>
      <c r="G3771" s="2" t="str">
        <f t="shared" si="58"/>
        <v>1992</v>
      </c>
      <c r="H3771" t="s">
        <v>2629</v>
      </c>
      <c r="I3771" t="str">
        <f>VLOOKUP(RawData!H3771,PadCountry[],2)</f>
        <v>United States</v>
      </c>
      <c r="J3771" t="str">
        <f>VLOOKUP(I3771,CountryGeoLoc[],3)</f>
        <v>37.09024</v>
      </c>
      <c r="K3771" t="str">
        <f>VLOOKUP(I3771,CountryGeoLoc[],4)</f>
        <v>-95.712891</v>
      </c>
    </row>
    <row r="3772" spans="1:11" x14ac:dyDescent="0.3">
      <c r="A3772" t="s">
        <v>11458</v>
      </c>
      <c r="B3772" t="s">
        <v>8</v>
      </c>
      <c r="C3772" t="s">
        <v>11407</v>
      </c>
      <c r="D3772" t="s">
        <v>8762</v>
      </c>
      <c r="E3772" t="s">
        <v>11459</v>
      </c>
      <c r="F3772" t="s">
        <v>11460</v>
      </c>
      <c r="G3772" s="2" t="str">
        <f t="shared" si="58"/>
        <v>1992</v>
      </c>
      <c r="H3772" t="s">
        <v>7572</v>
      </c>
      <c r="I3772" t="str">
        <f>VLOOKUP(RawData!H3772,PadCountry[],2)</f>
        <v>Russia</v>
      </c>
      <c r="J3772" t="str">
        <f>VLOOKUP(I3772,CountryGeoLoc[],3)</f>
        <v>61.52401</v>
      </c>
      <c r="K3772" t="str">
        <f>VLOOKUP(I3772,CountryGeoLoc[],4)</f>
        <v>105.318756</v>
      </c>
    </row>
    <row r="3773" spans="1:11" x14ac:dyDescent="0.3">
      <c r="A3773" t="s">
        <v>11461</v>
      </c>
      <c r="B3773" t="s">
        <v>8</v>
      </c>
      <c r="C3773" t="s">
        <v>11421</v>
      </c>
      <c r="D3773" t="s">
        <v>2305</v>
      </c>
      <c r="E3773" t="s">
        <v>11462</v>
      </c>
      <c r="F3773" t="s">
        <v>11463</v>
      </c>
      <c r="G3773" s="2" t="str">
        <f t="shared" si="58"/>
        <v>1992</v>
      </c>
      <c r="H3773" t="s">
        <v>1587</v>
      </c>
      <c r="I3773" t="str">
        <f>VLOOKUP(RawData!H3773,PadCountry[],2)</f>
        <v>Kazakhstan</v>
      </c>
      <c r="J3773" t="str">
        <f>VLOOKUP(I3773,CountryGeoLoc[],3)</f>
        <v>48.019573</v>
      </c>
      <c r="K3773" t="str">
        <f>VLOOKUP(I3773,CountryGeoLoc[],4)</f>
        <v>66.923684</v>
      </c>
    </row>
    <row r="3774" spans="1:11" x14ac:dyDescent="0.3">
      <c r="A3774" t="s">
        <v>11464</v>
      </c>
      <c r="B3774" t="s">
        <v>8</v>
      </c>
      <c r="C3774" t="s">
        <v>11418</v>
      </c>
      <c r="D3774" t="s">
        <v>4695</v>
      </c>
      <c r="E3774" t="s">
        <v>11465</v>
      </c>
      <c r="F3774" t="s">
        <v>11466</v>
      </c>
      <c r="G3774" s="2" t="str">
        <f t="shared" si="58"/>
        <v>1992</v>
      </c>
      <c r="H3774" t="s">
        <v>987</v>
      </c>
      <c r="I3774" t="str">
        <f>VLOOKUP(RawData!H3774,PadCountry[],2)</f>
        <v>Kazakhstan</v>
      </c>
      <c r="J3774" t="str">
        <f>VLOOKUP(I3774,CountryGeoLoc[],3)</f>
        <v>48.019573</v>
      </c>
      <c r="K3774" t="str">
        <f>VLOOKUP(I3774,CountryGeoLoc[],4)</f>
        <v>66.923684</v>
      </c>
    </row>
    <row r="3775" spans="1:11" x14ac:dyDescent="0.3">
      <c r="A3775" t="s">
        <v>11467</v>
      </c>
      <c r="B3775" t="s">
        <v>8</v>
      </c>
      <c r="C3775" t="s">
        <v>117</v>
      </c>
      <c r="D3775" t="s">
        <v>11093</v>
      </c>
      <c r="E3775" t="s">
        <v>11468</v>
      </c>
      <c r="F3775" t="s">
        <v>11469</v>
      </c>
      <c r="G3775" s="2" t="str">
        <f t="shared" si="58"/>
        <v>1992</v>
      </c>
      <c r="H3775" t="s">
        <v>229</v>
      </c>
      <c r="I3775" t="str">
        <f>VLOOKUP(RawData!H3775,PadCountry[],2)</f>
        <v>United States</v>
      </c>
      <c r="J3775" t="str">
        <f>VLOOKUP(I3775,CountryGeoLoc[],3)</f>
        <v>37.09024</v>
      </c>
      <c r="K3775" t="str">
        <f>VLOOKUP(I3775,CountryGeoLoc[],4)</f>
        <v>-95.712891</v>
      </c>
    </row>
    <row r="3776" spans="1:11" x14ac:dyDescent="0.3">
      <c r="A3776" t="s">
        <v>11470</v>
      </c>
      <c r="B3776" t="s">
        <v>8</v>
      </c>
      <c r="C3776" t="s">
        <v>11434</v>
      </c>
      <c r="D3776" t="s">
        <v>2391</v>
      </c>
      <c r="E3776" t="s">
        <v>11471</v>
      </c>
      <c r="F3776" t="s">
        <v>11472</v>
      </c>
      <c r="G3776" s="2" t="str">
        <f t="shared" si="58"/>
        <v>1992</v>
      </c>
      <c r="H3776" t="s">
        <v>3399</v>
      </c>
      <c r="I3776" t="str">
        <f>VLOOKUP(RawData!H3776,PadCountry[],2)</f>
        <v>Russia</v>
      </c>
      <c r="J3776" t="str">
        <f>VLOOKUP(I3776,CountryGeoLoc[],3)</f>
        <v>61.52401</v>
      </c>
      <c r="K3776" t="str">
        <f>VLOOKUP(I3776,CountryGeoLoc[],4)</f>
        <v>105.318756</v>
      </c>
    </row>
    <row r="3777" spans="1:11" x14ac:dyDescent="0.3">
      <c r="A3777" t="s">
        <v>11473</v>
      </c>
      <c r="B3777" t="s">
        <v>8</v>
      </c>
      <c r="C3777" t="s">
        <v>7321</v>
      </c>
      <c r="D3777" t="s">
        <v>10571</v>
      </c>
      <c r="E3777" t="s">
        <v>11474</v>
      </c>
      <c r="F3777" t="s">
        <v>11475</v>
      </c>
      <c r="G3777" s="2" t="str">
        <f t="shared" si="58"/>
        <v>1992</v>
      </c>
      <c r="H3777" t="s">
        <v>9512</v>
      </c>
      <c r="I3777" t="str">
        <f>VLOOKUP(RawData!H3777,PadCountry[],2)</f>
        <v>French Guiana</v>
      </c>
      <c r="J3777" t="str">
        <f>VLOOKUP(I3777,CountryGeoLoc[],3)</f>
        <v>3.933889</v>
      </c>
      <c r="K3777" t="str">
        <f>VLOOKUP(I3777,CountryGeoLoc[],4)</f>
        <v>-53.125782</v>
      </c>
    </row>
    <row r="3778" spans="1:11" x14ac:dyDescent="0.3">
      <c r="A3778" t="s">
        <v>11476</v>
      </c>
      <c r="B3778" t="s">
        <v>8</v>
      </c>
      <c r="C3778" t="s">
        <v>11418</v>
      </c>
      <c r="D3778" t="s">
        <v>8276</v>
      </c>
      <c r="E3778" t="s">
        <v>357</v>
      </c>
      <c r="F3778" t="s">
        <v>11477</v>
      </c>
      <c r="G3778" s="2" t="str">
        <f t="shared" si="58"/>
        <v>1992</v>
      </c>
      <c r="H3778" t="s">
        <v>13</v>
      </c>
      <c r="I3778" t="str">
        <f>VLOOKUP(RawData!H3778,PadCountry[],2)</f>
        <v>Kazakhstan</v>
      </c>
      <c r="J3778" t="str">
        <f>VLOOKUP(I3778,CountryGeoLoc[],3)</f>
        <v>48.019573</v>
      </c>
      <c r="K3778" t="str">
        <f>VLOOKUP(I3778,CountryGeoLoc[],4)</f>
        <v>66.923684</v>
      </c>
    </row>
    <row r="3779" spans="1:11" x14ac:dyDescent="0.3">
      <c r="A3779" t="s">
        <v>11478</v>
      </c>
      <c r="B3779" t="s">
        <v>8</v>
      </c>
      <c r="C3779" t="s">
        <v>117</v>
      </c>
      <c r="D3779" t="s">
        <v>10326</v>
      </c>
      <c r="E3779" t="s">
        <v>11479</v>
      </c>
      <c r="F3779" t="s">
        <v>11480</v>
      </c>
      <c r="G3779" s="2" t="str">
        <f t="shared" ref="G3779:G3842" si="59">MID(F3779,7,4)</f>
        <v>1992</v>
      </c>
      <c r="H3779" t="s">
        <v>914</v>
      </c>
      <c r="I3779" t="str">
        <f>VLOOKUP(RawData!H3779,PadCountry[],2)</f>
        <v>United States</v>
      </c>
      <c r="J3779" t="str">
        <f>VLOOKUP(I3779,CountryGeoLoc[],3)</f>
        <v>37.09024</v>
      </c>
      <c r="K3779" t="str">
        <f>VLOOKUP(I3779,CountryGeoLoc[],4)</f>
        <v>-95.712891</v>
      </c>
    </row>
    <row r="3780" spans="1:11" x14ac:dyDescent="0.3">
      <c r="A3780" t="s">
        <v>11481</v>
      </c>
      <c r="B3780" t="s">
        <v>8</v>
      </c>
      <c r="C3780" t="s">
        <v>11407</v>
      </c>
      <c r="D3780" t="s">
        <v>4695</v>
      </c>
      <c r="E3780" t="s">
        <v>11482</v>
      </c>
      <c r="F3780" t="s">
        <v>11483</v>
      </c>
      <c r="G3780" s="2" t="str">
        <f t="shared" si="59"/>
        <v>1992</v>
      </c>
      <c r="H3780" t="s">
        <v>3442</v>
      </c>
      <c r="I3780" t="str">
        <f>VLOOKUP(RawData!H3780,PadCountry[],2)</f>
        <v>Russia</v>
      </c>
      <c r="J3780" t="str">
        <f>VLOOKUP(I3780,CountryGeoLoc[],3)</f>
        <v>61.52401</v>
      </c>
      <c r="K3780" t="str">
        <f>VLOOKUP(I3780,CountryGeoLoc[],4)</f>
        <v>105.318756</v>
      </c>
    </row>
    <row r="3781" spans="1:11" x14ac:dyDescent="0.3">
      <c r="A3781" t="s">
        <v>11484</v>
      </c>
      <c r="B3781" t="s">
        <v>8</v>
      </c>
      <c r="C3781" t="s">
        <v>11418</v>
      </c>
      <c r="D3781" t="s">
        <v>4695</v>
      </c>
      <c r="E3781" t="s">
        <v>11485</v>
      </c>
      <c r="F3781" t="s">
        <v>11486</v>
      </c>
      <c r="G3781" s="2" t="str">
        <f t="shared" si="59"/>
        <v>1992</v>
      </c>
      <c r="H3781" t="s">
        <v>13</v>
      </c>
      <c r="I3781" t="str">
        <f>VLOOKUP(RawData!H3781,PadCountry[],2)</f>
        <v>Kazakhstan</v>
      </c>
      <c r="J3781" t="str">
        <f>VLOOKUP(I3781,CountryGeoLoc[],3)</f>
        <v>48.019573</v>
      </c>
      <c r="K3781" t="str">
        <f>VLOOKUP(I3781,CountryGeoLoc[],4)</f>
        <v>66.923684</v>
      </c>
    </row>
    <row r="3782" spans="1:11" x14ac:dyDescent="0.3">
      <c r="A3782" t="s">
        <v>11487</v>
      </c>
      <c r="B3782" t="s">
        <v>8</v>
      </c>
      <c r="C3782" t="s">
        <v>8707</v>
      </c>
      <c r="D3782" t="s">
        <v>7629</v>
      </c>
      <c r="E3782" t="s">
        <v>11488</v>
      </c>
      <c r="F3782" t="s">
        <v>11489</v>
      </c>
      <c r="G3782" s="2" t="str">
        <f t="shared" si="59"/>
        <v>1992</v>
      </c>
      <c r="H3782" t="s">
        <v>3233</v>
      </c>
      <c r="I3782" t="str">
        <f>VLOOKUP(RawData!H3782,PadCountry[],2)</f>
        <v>United States</v>
      </c>
      <c r="J3782" t="str">
        <f>VLOOKUP(I3782,CountryGeoLoc[],3)</f>
        <v>37.09024</v>
      </c>
      <c r="K3782" t="str">
        <f>VLOOKUP(I3782,CountryGeoLoc[],4)</f>
        <v>-95.712891</v>
      </c>
    </row>
    <row r="3783" spans="1:11" x14ac:dyDescent="0.3">
      <c r="A3783" t="s">
        <v>11490</v>
      </c>
      <c r="B3783" t="s">
        <v>8</v>
      </c>
      <c r="C3783" t="s">
        <v>117</v>
      </c>
      <c r="D3783" t="s">
        <v>11093</v>
      </c>
      <c r="E3783" t="s">
        <v>11491</v>
      </c>
      <c r="F3783" t="s">
        <v>11492</v>
      </c>
      <c r="G3783" s="2" t="str">
        <f t="shared" si="59"/>
        <v>1992</v>
      </c>
      <c r="H3783" t="s">
        <v>229</v>
      </c>
      <c r="I3783" t="str">
        <f>VLOOKUP(RawData!H3783,PadCountry[],2)</f>
        <v>United States</v>
      </c>
      <c r="J3783" t="str">
        <f>VLOOKUP(I3783,CountryGeoLoc[],3)</f>
        <v>37.09024</v>
      </c>
      <c r="K3783" t="str">
        <f>VLOOKUP(I3783,CountryGeoLoc[],4)</f>
        <v>-95.712891</v>
      </c>
    </row>
    <row r="3784" spans="1:11" x14ac:dyDescent="0.3">
      <c r="A3784" t="s">
        <v>11493</v>
      </c>
      <c r="B3784" t="s">
        <v>8</v>
      </c>
      <c r="C3784" t="s">
        <v>7087</v>
      </c>
      <c r="D3784" t="s">
        <v>9838</v>
      </c>
      <c r="E3784" t="s">
        <v>11494</v>
      </c>
      <c r="F3784" t="s">
        <v>11495</v>
      </c>
      <c r="G3784" s="2" t="str">
        <f t="shared" si="59"/>
        <v>1992</v>
      </c>
      <c r="H3784" t="s">
        <v>7091</v>
      </c>
      <c r="I3784" t="str">
        <f>VLOOKUP(RawData!H3784,PadCountry[],2)</f>
        <v>India</v>
      </c>
      <c r="J3784" t="str">
        <f>VLOOKUP(I3784,CountryGeoLoc[],3)</f>
        <v>20.593684</v>
      </c>
      <c r="K3784" t="str">
        <f>VLOOKUP(I3784,CountryGeoLoc[],4)</f>
        <v>78.96288</v>
      </c>
    </row>
    <row r="3785" spans="1:11" x14ac:dyDescent="0.3">
      <c r="A3785" t="s">
        <v>11496</v>
      </c>
      <c r="B3785" t="s">
        <v>8</v>
      </c>
      <c r="C3785" t="s">
        <v>11407</v>
      </c>
      <c r="D3785" t="s">
        <v>4695</v>
      </c>
      <c r="E3785" t="s">
        <v>11497</v>
      </c>
      <c r="F3785" t="s">
        <v>11498</v>
      </c>
      <c r="G3785" s="2" t="str">
        <f t="shared" si="59"/>
        <v>1992</v>
      </c>
      <c r="H3785" t="s">
        <v>7572</v>
      </c>
      <c r="I3785" t="str">
        <f>VLOOKUP(RawData!H3785,PadCountry[],2)</f>
        <v>Russia</v>
      </c>
      <c r="J3785" t="str">
        <f>VLOOKUP(I3785,CountryGeoLoc[],3)</f>
        <v>61.52401</v>
      </c>
      <c r="K3785" t="str">
        <f>VLOOKUP(I3785,CountryGeoLoc[],4)</f>
        <v>105.318756</v>
      </c>
    </row>
    <row r="3786" spans="1:11" x14ac:dyDescent="0.3">
      <c r="A3786" t="s">
        <v>11499</v>
      </c>
      <c r="B3786" t="s">
        <v>8</v>
      </c>
      <c r="C3786" t="s">
        <v>11434</v>
      </c>
      <c r="D3786" t="s">
        <v>2391</v>
      </c>
      <c r="E3786" t="s">
        <v>11500</v>
      </c>
      <c r="F3786" t="s">
        <v>11501</v>
      </c>
      <c r="G3786" s="2" t="str">
        <f t="shared" si="59"/>
        <v>1992</v>
      </c>
      <c r="H3786" t="s">
        <v>2313</v>
      </c>
      <c r="I3786" t="str">
        <f>VLOOKUP(RawData!H3786,PadCountry[],2)</f>
        <v>Russia</v>
      </c>
      <c r="J3786" t="str">
        <f>VLOOKUP(I3786,CountryGeoLoc[],3)</f>
        <v>61.52401</v>
      </c>
      <c r="K3786" t="str">
        <f>VLOOKUP(I3786,CountryGeoLoc[],4)</f>
        <v>105.318756</v>
      </c>
    </row>
    <row r="3787" spans="1:11" x14ac:dyDescent="0.3">
      <c r="A3787" t="s">
        <v>11502</v>
      </c>
      <c r="B3787" t="s">
        <v>8</v>
      </c>
      <c r="C3787" t="s">
        <v>117</v>
      </c>
      <c r="D3787" t="s">
        <v>10916</v>
      </c>
      <c r="E3787" t="s">
        <v>11503</v>
      </c>
      <c r="F3787" t="s">
        <v>11504</v>
      </c>
      <c r="G3787" s="2" t="str">
        <f t="shared" si="59"/>
        <v>1992</v>
      </c>
      <c r="H3787" t="s">
        <v>63</v>
      </c>
      <c r="I3787" t="str">
        <f>VLOOKUP(RawData!H3787,PadCountry[],2)</f>
        <v>United States</v>
      </c>
      <c r="J3787" t="str">
        <f>VLOOKUP(I3787,CountryGeoLoc[],3)</f>
        <v>37.09024</v>
      </c>
      <c r="K3787" t="str">
        <f>VLOOKUP(I3787,CountryGeoLoc[],4)</f>
        <v>-95.712891</v>
      </c>
    </row>
    <row r="3788" spans="1:11" x14ac:dyDescent="0.3">
      <c r="A3788" t="s">
        <v>11505</v>
      </c>
      <c r="B3788" t="s">
        <v>8</v>
      </c>
      <c r="C3788" t="s">
        <v>117</v>
      </c>
      <c r="D3788" t="s">
        <v>11506</v>
      </c>
      <c r="E3788" t="s">
        <v>11507</v>
      </c>
      <c r="F3788" t="s">
        <v>11508</v>
      </c>
      <c r="G3788" s="2" t="str">
        <f t="shared" si="59"/>
        <v>1992</v>
      </c>
      <c r="H3788" t="s">
        <v>1623</v>
      </c>
      <c r="I3788" t="str">
        <f>VLOOKUP(RawData!H3788,PadCountry[],2)</f>
        <v>United States</v>
      </c>
      <c r="J3788" t="str">
        <f>VLOOKUP(I3788,CountryGeoLoc[],3)</f>
        <v>37.09024</v>
      </c>
      <c r="K3788" t="str">
        <f>VLOOKUP(I3788,CountryGeoLoc[],4)</f>
        <v>-95.712891</v>
      </c>
    </row>
    <row r="3789" spans="1:11" x14ac:dyDescent="0.3">
      <c r="A3789" t="s">
        <v>11509</v>
      </c>
      <c r="B3789" t="s">
        <v>8</v>
      </c>
      <c r="C3789" t="s">
        <v>11407</v>
      </c>
      <c r="D3789" t="s">
        <v>8762</v>
      </c>
      <c r="E3789" t="s">
        <v>11510</v>
      </c>
      <c r="F3789" t="s">
        <v>11511</v>
      </c>
      <c r="G3789" s="2" t="str">
        <f t="shared" si="59"/>
        <v>1992</v>
      </c>
      <c r="H3789" t="s">
        <v>3892</v>
      </c>
      <c r="I3789" t="str">
        <f>VLOOKUP(RawData!H3789,PadCountry[],2)</f>
        <v>Russia</v>
      </c>
      <c r="J3789" t="str">
        <f>VLOOKUP(I3789,CountryGeoLoc[],3)</f>
        <v>61.52401</v>
      </c>
      <c r="K3789" t="str">
        <f>VLOOKUP(I3789,CountryGeoLoc[],4)</f>
        <v>105.318756</v>
      </c>
    </row>
    <row r="3790" spans="1:11" x14ac:dyDescent="0.3">
      <c r="A3790" t="s">
        <v>11512</v>
      </c>
      <c r="B3790" t="s">
        <v>8</v>
      </c>
      <c r="C3790" t="s">
        <v>8707</v>
      </c>
      <c r="D3790" t="s">
        <v>7629</v>
      </c>
      <c r="E3790" t="s">
        <v>11513</v>
      </c>
      <c r="F3790" t="s">
        <v>11514</v>
      </c>
      <c r="G3790" s="2" t="str">
        <f t="shared" si="59"/>
        <v>1992</v>
      </c>
      <c r="H3790" t="s">
        <v>2629</v>
      </c>
      <c r="I3790" t="str">
        <f>VLOOKUP(RawData!H3790,PadCountry[],2)</f>
        <v>United States</v>
      </c>
      <c r="J3790" t="str">
        <f>VLOOKUP(I3790,CountryGeoLoc[],3)</f>
        <v>37.09024</v>
      </c>
      <c r="K3790" t="str">
        <f>VLOOKUP(I3790,CountryGeoLoc[],4)</f>
        <v>-95.712891</v>
      </c>
    </row>
    <row r="3791" spans="1:11" x14ac:dyDescent="0.3">
      <c r="A3791" t="s">
        <v>11515</v>
      </c>
      <c r="B3791" t="s">
        <v>8</v>
      </c>
      <c r="C3791" t="s">
        <v>11418</v>
      </c>
      <c r="D3791" t="s">
        <v>8276</v>
      </c>
      <c r="E3791" t="s">
        <v>357</v>
      </c>
      <c r="F3791" t="s">
        <v>11516</v>
      </c>
      <c r="G3791" s="2" t="str">
        <f t="shared" si="59"/>
        <v>1992</v>
      </c>
      <c r="H3791" t="s">
        <v>987</v>
      </c>
      <c r="I3791" t="str">
        <f>VLOOKUP(RawData!H3791,PadCountry[],2)</f>
        <v>Kazakhstan</v>
      </c>
      <c r="J3791" t="str">
        <f>VLOOKUP(I3791,CountryGeoLoc[],3)</f>
        <v>48.019573</v>
      </c>
      <c r="K3791" t="str">
        <f>VLOOKUP(I3791,CountryGeoLoc[],4)</f>
        <v>66.923684</v>
      </c>
    </row>
    <row r="3792" spans="1:11" x14ac:dyDescent="0.3">
      <c r="A3792" t="s">
        <v>11517</v>
      </c>
      <c r="B3792" t="s">
        <v>8</v>
      </c>
      <c r="C3792" t="s">
        <v>11434</v>
      </c>
      <c r="D3792" t="s">
        <v>2391</v>
      </c>
      <c r="E3792" t="s">
        <v>11518</v>
      </c>
      <c r="F3792" t="s">
        <v>11519</v>
      </c>
      <c r="G3792" s="2" t="str">
        <f t="shared" si="59"/>
        <v>1992</v>
      </c>
      <c r="H3792" t="s">
        <v>2313</v>
      </c>
      <c r="I3792" t="str">
        <f>VLOOKUP(RawData!H3792,PadCountry[],2)</f>
        <v>Russia</v>
      </c>
      <c r="J3792" t="str">
        <f>VLOOKUP(I3792,CountryGeoLoc[],3)</f>
        <v>61.52401</v>
      </c>
      <c r="K3792" t="str">
        <f>VLOOKUP(I3792,CountryGeoLoc[],4)</f>
        <v>105.318756</v>
      </c>
    </row>
    <row r="3793" spans="1:11" x14ac:dyDescent="0.3">
      <c r="A3793" t="s">
        <v>11520</v>
      </c>
      <c r="B3793" t="s">
        <v>8</v>
      </c>
      <c r="C3793" t="s">
        <v>117</v>
      </c>
      <c r="D3793" t="s">
        <v>11388</v>
      </c>
      <c r="E3793" t="s">
        <v>11521</v>
      </c>
      <c r="F3793" t="s">
        <v>11522</v>
      </c>
      <c r="G3793" s="2" t="str">
        <f t="shared" si="59"/>
        <v>1992</v>
      </c>
      <c r="H3793" t="s">
        <v>1006</v>
      </c>
      <c r="I3793" t="str">
        <f>VLOOKUP(RawData!H3793,PadCountry[],2)</f>
        <v>United States</v>
      </c>
      <c r="J3793" t="str">
        <f>VLOOKUP(I3793,CountryGeoLoc[],3)</f>
        <v>37.09024</v>
      </c>
      <c r="K3793" t="str">
        <f>VLOOKUP(I3793,CountryGeoLoc[],4)</f>
        <v>-95.712891</v>
      </c>
    </row>
    <row r="3794" spans="1:11" x14ac:dyDescent="0.3">
      <c r="A3794" t="s">
        <v>11523</v>
      </c>
      <c r="B3794" t="s">
        <v>8</v>
      </c>
      <c r="C3794" t="s">
        <v>100</v>
      </c>
      <c r="D3794" t="s">
        <v>7157</v>
      </c>
      <c r="E3794" t="s">
        <v>11524</v>
      </c>
      <c r="F3794" t="s">
        <v>11525</v>
      </c>
      <c r="G3794" s="2" t="str">
        <f t="shared" si="59"/>
        <v>1992</v>
      </c>
      <c r="H3794" t="s">
        <v>573</v>
      </c>
      <c r="I3794" t="str">
        <f>VLOOKUP(RawData!H3794,PadCountry[],2)</f>
        <v>United States</v>
      </c>
      <c r="J3794" t="str">
        <f>VLOOKUP(I3794,CountryGeoLoc[],3)</f>
        <v>37.09024</v>
      </c>
      <c r="K3794" t="str">
        <f>VLOOKUP(I3794,CountryGeoLoc[],4)</f>
        <v>-95.712891</v>
      </c>
    </row>
    <row r="3795" spans="1:11" x14ac:dyDescent="0.3">
      <c r="A3795" t="s">
        <v>11526</v>
      </c>
      <c r="B3795" t="s">
        <v>8</v>
      </c>
      <c r="C3795" t="s">
        <v>117</v>
      </c>
      <c r="D3795" t="s">
        <v>11093</v>
      </c>
      <c r="E3795" t="s">
        <v>11527</v>
      </c>
      <c r="F3795" t="s">
        <v>11528</v>
      </c>
      <c r="G3795" s="2" t="str">
        <f t="shared" si="59"/>
        <v>1992</v>
      </c>
      <c r="H3795" t="s">
        <v>229</v>
      </c>
      <c r="I3795" t="str">
        <f>VLOOKUP(RawData!H3795,PadCountry[],2)</f>
        <v>United States</v>
      </c>
      <c r="J3795" t="str">
        <f>VLOOKUP(I3795,CountryGeoLoc[],3)</f>
        <v>37.09024</v>
      </c>
      <c r="K3795" t="str">
        <f>VLOOKUP(I3795,CountryGeoLoc[],4)</f>
        <v>-95.712891</v>
      </c>
    </row>
    <row r="3796" spans="1:11" x14ac:dyDescent="0.3">
      <c r="A3796" t="s">
        <v>11529</v>
      </c>
      <c r="B3796" t="s">
        <v>8</v>
      </c>
      <c r="C3796" t="s">
        <v>11414</v>
      </c>
      <c r="D3796" t="s">
        <v>10968</v>
      </c>
      <c r="E3796" t="s">
        <v>11530</v>
      </c>
      <c r="F3796" t="s">
        <v>11531</v>
      </c>
      <c r="G3796" s="2" t="str">
        <f t="shared" si="59"/>
        <v>1992</v>
      </c>
      <c r="H3796" t="s">
        <v>3892</v>
      </c>
      <c r="I3796" t="str">
        <f>VLOOKUP(RawData!H3796,PadCountry[],2)</f>
        <v>Russia</v>
      </c>
      <c r="J3796" t="str">
        <f>VLOOKUP(I3796,CountryGeoLoc[],3)</f>
        <v>61.52401</v>
      </c>
      <c r="K3796" t="str">
        <f>VLOOKUP(I3796,CountryGeoLoc[],4)</f>
        <v>105.318756</v>
      </c>
    </row>
    <row r="3797" spans="1:11" x14ac:dyDescent="0.3">
      <c r="A3797" t="s">
        <v>11532</v>
      </c>
      <c r="B3797" t="s">
        <v>8</v>
      </c>
      <c r="C3797" t="s">
        <v>7321</v>
      </c>
      <c r="D3797" t="s">
        <v>10571</v>
      </c>
      <c r="E3797" t="s">
        <v>11533</v>
      </c>
      <c r="F3797" t="s">
        <v>11534</v>
      </c>
      <c r="G3797" s="2" t="str">
        <f t="shared" si="59"/>
        <v>1992</v>
      </c>
      <c r="H3797" t="s">
        <v>9512</v>
      </c>
      <c r="I3797" t="str">
        <f>VLOOKUP(RawData!H3797,PadCountry[],2)</f>
        <v>French Guiana</v>
      </c>
      <c r="J3797" t="str">
        <f>VLOOKUP(I3797,CountryGeoLoc[],3)</f>
        <v>3.933889</v>
      </c>
      <c r="K3797" t="str">
        <f>VLOOKUP(I3797,CountryGeoLoc[],4)</f>
        <v>-53.125782</v>
      </c>
    </row>
    <row r="3798" spans="1:11" x14ac:dyDescent="0.3">
      <c r="A3798" t="s">
        <v>11535</v>
      </c>
      <c r="B3798" t="s">
        <v>8</v>
      </c>
      <c r="C3798" t="s">
        <v>11407</v>
      </c>
      <c r="D3798" t="s">
        <v>6270</v>
      </c>
      <c r="E3798" t="s">
        <v>11536</v>
      </c>
      <c r="F3798" t="s">
        <v>11537</v>
      </c>
      <c r="G3798" s="2" t="str">
        <f t="shared" si="59"/>
        <v>1992</v>
      </c>
      <c r="H3798" t="s">
        <v>7213</v>
      </c>
      <c r="I3798" t="str">
        <f>VLOOKUP(RawData!H3798,PadCountry[],2)</f>
        <v>Russia</v>
      </c>
      <c r="J3798" t="str">
        <f>VLOOKUP(I3798,CountryGeoLoc[],3)</f>
        <v>61.52401</v>
      </c>
      <c r="K3798" t="str">
        <f>VLOOKUP(I3798,CountryGeoLoc[],4)</f>
        <v>105.318756</v>
      </c>
    </row>
    <row r="3799" spans="1:11" x14ac:dyDescent="0.3">
      <c r="A3799" t="s">
        <v>11538</v>
      </c>
      <c r="B3799" t="s">
        <v>8</v>
      </c>
      <c r="C3799" t="s">
        <v>11421</v>
      </c>
      <c r="D3799" t="s">
        <v>2305</v>
      </c>
      <c r="E3799" t="s">
        <v>11539</v>
      </c>
      <c r="F3799" t="s">
        <v>11540</v>
      </c>
      <c r="G3799" s="2" t="str">
        <f t="shared" si="59"/>
        <v>1992</v>
      </c>
      <c r="H3799" t="s">
        <v>1587</v>
      </c>
      <c r="I3799" t="str">
        <f>VLOOKUP(RawData!H3799,PadCountry[],2)</f>
        <v>Kazakhstan</v>
      </c>
      <c r="J3799" t="str">
        <f>VLOOKUP(I3799,CountryGeoLoc[],3)</f>
        <v>48.019573</v>
      </c>
      <c r="K3799" t="str">
        <f>VLOOKUP(I3799,CountryGeoLoc[],4)</f>
        <v>66.923684</v>
      </c>
    </row>
    <row r="3800" spans="1:11" x14ac:dyDescent="0.3">
      <c r="A3800" t="s">
        <v>11541</v>
      </c>
      <c r="B3800" t="s">
        <v>8</v>
      </c>
      <c r="C3800" t="s">
        <v>117</v>
      </c>
      <c r="D3800" t="s">
        <v>10486</v>
      </c>
      <c r="E3800" t="s">
        <v>11542</v>
      </c>
      <c r="F3800" t="s">
        <v>11543</v>
      </c>
      <c r="G3800" s="2" t="str">
        <f t="shared" si="59"/>
        <v>1992</v>
      </c>
      <c r="H3800" t="s">
        <v>63</v>
      </c>
      <c r="I3800" t="str">
        <f>VLOOKUP(RawData!H3800,PadCountry[],2)</f>
        <v>United States</v>
      </c>
      <c r="J3800" t="str">
        <f>VLOOKUP(I3800,CountryGeoLoc[],3)</f>
        <v>37.09024</v>
      </c>
      <c r="K3800" t="str">
        <f>VLOOKUP(I3800,CountryGeoLoc[],4)</f>
        <v>-95.712891</v>
      </c>
    </row>
    <row r="3801" spans="1:11" x14ac:dyDescent="0.3">
      <c r="A3801" t="s">
        <v>11544</v>
      </c>
      <c r="B3801" t="s">
        <v>8</v>
      </c>
      <c r="C3801" t="s">
        <v>11407</v>
      </c>
      <c r="D3801" t="s">
        <v>4695</v>
      </c>
      <c r="E3801" t="s">
        <v>11545</v>
      </c>
      <c r="F3801" t="s">
        <v>11546</v>
      </c>
      <c r="G3801" s="2" t="str">
        <f t="shared" si="59"/>
        <v>1992</v>
      </c>
      <c r="H3801" t="s">
        <v>3892</v>
      </c>
      <c r="I3801" t="str">
        <f>VLOOKUP(RawData!H3801,PadCountry[],2)</f>
        <v>Russia</v>
      </c>
      <c r="J3801" t="str">
        <f>VLOOKUP(I3801,CountryGeoLoc[],3)</f>
        <v>61.52401</v>
      </c>
      <c r="K3801" t="str">
        <f>VLOOKUP(I3801,CountryGeoLoc[],4)</f>
        <v>105.318756</v>
      </c>
    </row>
    <row r="3802" spans="1:11" x14ac:dyDescent="0.3">
      <c r="A3802" t="s">
        <v>11547</v>
      </c>
      <c r="B3802" t="s">
        <v>8</v>
      </c>
      <c r="C3802" t="s">
        <v>11418</v>
      </c>
      <c r="D3802" t="s">
        <v>8276</v>
      </c>
      <c r="E3802" t="s">
        <v>11548</v>
      </c>
      <c r="F3802" t="s">
        <v>11549</v>
      </c>
      <c r="G3802" s="2" t="str">
        <f t="shared" si="59"/>
        <v>1992</v>
      </c>
      <c r="H3802" t="s">
        <v>13</v>
      </c>
      <c r="I3802" t="str">
        <f>VLOOKUP(RawData!H3802,PadCountry[],2)</f>
        <v>Kazakhstan</v>
      </c>
      <c r="J3802" t="str">
        <f>VLOOKUP(I3802,CountryGeoLoc[],3)</f>
        <v>48.019573</v>
      </c>
      <c r="K3802" t="str">
        <f>VLOOKUP(I3802,CountryGeoLoc[],4)</f>
        <v>66.923684</v>
      </c>
    </row>
    <row r="3803" spans="1:11" x14ac:dyDescent="0.3">
      <c r="A3803" t="s">
        <v>11550</v>
      </c>
      <c r="B3803" t="s">
        <v>8</v>
      </c>
      <c r="C3803" t="s">
        <v>11421</v>
      </c>
      <c r="D3803" t="s">
        <v>2305</v>
      </c>
      <c r="E3803" t="s">
        <v>11551</v>
      </c>
      <c r="F3803" t="s">
        <v>11552</v>
      </c>
      <c r="G3803" s="2" t="str">
        <f t="shared" si="59"/>
        <v>1992</v>
      </c>
      <c r="H3803" t="s">
        <v>1587</v>
      </c>
      <c r="I3803" t="str">
        <f>VLOOKUP(RawData!H3803,PadCountry[],2)</f>
        <v>Kazakhstan</v>
      </c>
      <c r="J3803" t="str">
        <f>VLOOKUP(I3803,CountryGeoLoc[],3)</f>
        <v>48.019573</v>
      </c>
      <c r="K3803" t="str">
        <f>VLOOKUP(I3803,CountryGeoLoc[],4)</f>
        <v>66.923684</v>
      </c>
    </row>
    <row r="3804" spans="1:11" x14ac:dyDescent="0.3">
      <c r="A3804" t="s">
        <v>11553</v>
      </c>
      <c r="B3804" t="s">
        <v>8</v>
      </c>
      <c r="C3804" t="s">
        <v>11407</v>
      </c>
      <c r="D3804" t="s">
        <v>8762</v>
      </c>
      <c r="E3804" t="s">
        <v>11554</v>
      </c>
      <c r="F3804" t="s">
        <v>11555</v>
      </c>
      <c r="G3804" s="2" t="str">
        <f t="shared" si="59"/>
        <v>1992</v>
      </c>
      <c r="H3804" t="s">
        <v>3442</v>
      </c>
      <c r="I3804" t="str">
        <f>VLOOKUP(RawData!H3804,PadCountry[],2)</f>
        <v>Russia</v>
      </c>
      <c r="J3804" t="str">
        <f>VLOOKUP(I3804,CountryGeoLoc[],3)</f>
        <v>61.52401</v>
      </c>
      <c r="K3804" t="str">
        <f>VLOOKUP(I3804,CountryGeoLoc[],4)</f>
        <v>105.318756</v>
      </c>
    </row>
    <row r="3805" spans="1:11" x14ac:dyDescent="0.3">
      <c r="A3805" t="s">
        <v>11556</v>
      </c>
      <c r="B3805" t="s">
        <v>8</v>
      </c>
      <c r="C3805" t="s">
        <v>8707</v>
      </c>
      <c r="D3805" t="s">
        <v>7629</v>
      </c>
      <c r="E3805" t="s">
        <v>11557</v>
      </c>
      <c r="F3805" t="s">
        <v>11558</v>
      </c>
      <c r="G3805" s="2" t="str">
        <f t="shared" si="59"/>
        <v>1992</v>
      </c>
      <c r="H3805" t="s">
        <v>2629</v>
      </c>
      <c r="I3805" t="str">
        <f>VLOOKUP(RawData!H3805,PadCountry[],2)</f>
        <v>United States</v>
      </c>
      <c r="J3805" t="str">
        <f>VLOOKUP(I3805,CountryGeoLoc[],3)</f>
        <v>37.09024</v>
      </c>
      <c r="K3805" t="str">
        <f>VLOOKUP(I3805,CountryGeoLoc[],4)</f>
        <v>-95.712891</v>
      </c>
    </row>
    <row r="3806" spans="1:11" x14ac:dyDescent="0.3">
      <c r="A3806" t="s">
        <v>11559</v>
      </c>
      <c r="B3806" t="s">
        <v>8</v>
      </c>
      <c r="C3806" t="s">
        <v>11414</v>
      </c>
      <c r="D3806" t="s">
        <v>1670</v>
      </c>
      <c r="E3806" t="s">
        <v>11560</v>
      </c>
      <c r="F3806" t="s">
        <v>11561</v>
      </c>
      <c r="G3806" s="2" t="str">
        <f t="shared" si="59"/>
        <v>1992</v>
      </c>
      <c r="H3806" t="s">
        <v>3892</v>
      </c>
      <c r="I3806" t="str">
        <f>VLOOKUP(RawData!H3806,PadCountry[],2)</f>
        <v>Russia</v>
      </c>
      <c r="J3806" t="str">
        <f>VLOOKUP(I3806,CountryGeoLoc[],3)</f>
        <v>61.52401</v>
      </c>
      <c r="K3806" t="str">
        <f>VLOOKUP(I3806,CountryGeoLoc[],4)</f>
        <v>105.318756</v>
      </c>
    </row>
    <row r="3807" spans="1:11" x14ac:dyDescent="0.3">
      <c r="A3807" t="s">
        <v>11562</v>
      </c>
      <c r="B3807" t="s">
        <v>8</v>
      </c>
      <c r="C3807" t="s">
        <v>10292</v>
      </c>
      <c r="D3807" t="s">
        <v>11563</v>
      </c>
      <c r="E3807" t="s">
        <v>11564</v>
      </c>
      <c r="F3807" t="s">
        <v>11565</v>
      </c>
      <c r="G3807" s="2" t="str">
        <f t="shared" si="59"/>
        <v>1992</v>
      </c>
      <c r="H3807" t="s">
        <v>4822</v>
      </c>
      <c r="I3807" t="str">
        <f>VLOOKUP(RawData!H3807,PadCountry[],2)</f>
        <v>China</v>
      </c>
      <c r="J3807" t="str">
        <f>VLOOKUP(I3807,CountryGeoLoc[],3)</f>
        <v>35.86166</v>
      </c>
      <c r="K3807" t="str">
        <f>VLOOKUP(I3807,CountryGeoLoc[],4)</f>
        <v>104.195397</v>
      </c>
    </row>
    <row r="3808" spans="1:11" x14ac:dyDescent="0.3">
      <c r="A3808" t="s">
        <v>11566</v>
      </c>
      <c r="B3808" t="s">
        <v>8</v>
      </c>
      <c r="C3808" t="s">
        <v>7321</v>
      </c>
      <c r="D3808" t="s">
        <v>11083</v>
      </c>
      <c r="E3808" t="s">
        <v>11567</v>
      </c>
      <c r="F3808" t="s">
        <v>11568</v>
      </c>
      <c r="G3808" s="2" t="str">
        <f t="shared" si="59"/>
        <v>1992</v>
      </c>
      <c r="H3808" t="s">
        <v>9512</v>
      </c>
      <c r="I3808" t="str">
        <f>VLOOKUP(RawData!H3808,PadCountry[],2)</f>
        <v>French Guiana</v>
      </c>
      <c r="J3808" t="str">
        <f>VLOOKUP(I3808,CountryGeoLoc[],3)</f>
        <v>3.933889</v>
      </c>
      <c r="K3808" t="str">
        <f>VLOOKUP(I3808,CountryGeoLoc[],4)</f>
        <v>-53.125782</v>
      </c>
    </row>
    <row r="3809" spans="1:11" x14ac:dyDescent="0.3">
      <c r="A3809" t="s">
        <v>11569</v>
      </c>
      <c r="B3809" t="s">
        <v>8</v>
      </c>
      <c r="C3809" t="s">
        <v>11434</v>
      </c>
      <c r="D3809" t="s">
        <v>2391</v>
      </c>
      <c r="E3809" t="s">
        <v>11570</v>
      </c>
      <c r="F3809" t="s">
        <v>11571</v>
      </c>
      <c r="G3809" s="2" t="str">
        <f t="shared" si="59"/>
        <v>1992</v>
      </c>
      <c r="H3809" t="s">
        <v>3399</v>
      </c>
      <c r="I3809" t="str">
        <f>VLOOKUP(RawData!H3809,PadCountry[],2)</f>
        <v>Russia</v>
      </c>
      <c r="J3809" t="str">
        <f>VLOOKUP(I3809,CountryGeoLoc[],3)</f>
        <v>61.52401</v>
      </c>
      <c r="K3809" t="str">
        <f>VLOOKUP(I3809,CountryGeoLoc[],4)</f>
        <v>105.318756</v>
      </c>
    </row>
    <row r="3810" spans="1:11" x14ac:dyDescent="0.3">
      <c r="A3810" t="s">
        <v>11572</v>
      </c>
      <c r="B3810" t="s">
        <v>8</v>
      </c>
      <c r="C3810" t="s">
        <v>10292</v>
      </c>
      <c r="D3810" t="s">
        <v>10951</v>
      </c>
      <c r="E3810" t="s">
        <v>11573</v>
      </c>
      <c r="F3810" t="s">
        <v>11574</v>
      </c>
      <c r="G3810" s="2" t="str">
        <f t="shared" si="59"/>
        <v>1992</v>
      </c>
      <c r="H3810" t="s">
        <v>10954</v>
      </c>
      <c r="I3810" t="str">
        <f>VLOOKUP(RawData!H3810,PadCountry[],2)</f>
        <v>China</v>
      </c>
      <c r="J3810" t="str">
        <f>VLOOKUP(I3810,CountryGeoLoc[],3)</f>
        <v>35.86166</v>
      </c>
      <c r="K3810" t="str">
        <f>VLOOKUP(I3810,CountryGeoLoc[],4)</f>
        <v>104.195397</v>
      </c>
    </row>
    <row r="3811" spans="1:11" x14ac:dyDescent="0.3">
      <c r="A3811" t="s">
        <v>11575</v>
      </c>
      <c r="B3811" t="s">
        <v>8</v>
      </c>
      <c r="C3811" t="s">
        <v>11418</v>
      </c>
      <c r="D3811" t="s">
        <v>8276</v>
      </c>
      <c r="E3811" t="s">
        <v>357</v>
      </c>
      <c r="F3811" t="s">
        <v>11576</v>
      </c>
      <c r="G3811" s="2" t="str">
        <f t="shared" si="59"/>
        <v>1992</v>
      </c>
      <c r="H3811" t="s">
        <v>987</v>
      </c>
      <c r="I3811" t="str">
        <f>VLOOKUP(RawData!H3811,PadCountry[],2)</f>
        <v>Kazakhstan</v>
      </c>
      <c r="J3811" t="str">
        <f>VLOOKUP(I3811,CountryGeoLoc[],3)</f>
        <v>48.019573</v>
      </c>
      <c r="K3811" t="str">
        <f>VLOOKUP(I3811,CountryGeoLoc[],4)</f>
        <v>66.923684</v>
      </c>
    </row>
    <row r="3812" spans="1:11" x14ac:dyDescent="0.3">
      <c r="A3812" t="s">
        <v>11577</v>
      </c>
      <c r="B3812" t="s">
        <v>8</v>
      </c>
      <c r="C3812" t="s">
        <v>11407</v>
      </c>
      <c r="D3812" t="s">
        <v>4695</v>
      </c>
      <c r="E3812" t="s">
        <v>11578</v>
      </c>
      <c r="F3812" t="s">
        <v>11579</v>
      </c>
      <c r="G3812" s="2" t="str">
        <f t="shared" si="59"/>
        <v>1992</v>
      </c>
      <c r="H3812" t="s">
        <v>7572</v>
      </c>
      <c r="I3812" t="str">
        <f>VLOOKUP(RawData!H3812,PadCountry[],2)</f>
        <v>Russia</v>
      </c>
      <c r="J3812" t="str">
        <f>VLOOKUP(I3812,CountryGeoLoc[],3)</f>
        <v>61.52401</v>
      </c>
      <c r="K3812" t="str">
        <f>VLOOKUP(I3812,CountryGeoLoc[],4)</f>
        <v>105.318756</v>
      </c>
    </row>
    <row r="3813" spans="1:11" x14ac:dyDescent="0.3">
      <c r="A3813" t="s">
        <v>11580</v>
      </c>
      <c r="B3813" t="s">
        <v>18</v>
      </c>
      <c r="C3813" t="s">
        <v>10972</v>
      </c>
      <c r="D3813" t="s">
        <v>10973</v>
      </c>
      <c r="E3813" t="s">
        <v>11581</v>
      </c>
      <c r="F3813" t="s">
        <v>11582</v>
      </c>
      <c r="G3813" s="2" t="str">
        <f t="shared" si="59"/>
        <v>1992</v>
      </c>
      <c r="H3813" t="s">
        <v>1623</v>
      </c>
      <c r="I3813" t="str">
        <f>VLOOKUP(RawData!H3813,PadCountry[],2)</f>
        <v>United States</v>
      </c>
      <c r="J3813" t="str">
        <f>VLOOKUP(I3813,CountryGeoLoc[],3)</f>
        <v>37.09024</v>
      </c>
      <c r="K3813" t="str">
        <f>VLOOKUP(I3813,CountryGeoLoc[],4)</f>
        <v>-95.712891</v>
      </c>
    </row>
    <row r="3814" spans="1:11" x14ac:dyDescent="0.3">
      <c r="A3814" t="s">
        <v>11583</v>
      </c>
      <c r="B3814" t="s">
        <v>8</v>
      </c>
      <c r="C3814" t="s">
        <v>117</v>
      </c>
      <c r="D3814" t="s">
        <v>11093</v>
      </c>
      <c r="E3814" t="s">
        <v>11584</v>
      </c>
      <c r="F3814" t="s">
        <v>11585</v>
      </c>
      <c r="G3814" s="2" t="str">
        <f t="shared" si="59"/>
        <v>1992</v>
      </c>
      <c r="H3814" t="s">
        <v>229</v>
      </c>
      <c r="I3814" t="str">
        <f>VLOOKUP(RawData!H3814,PadCountry[],2)</f>
        <v>United States</v>
      </c>
      <c r="J3814" t="str">
        <f>VLOOKUP(I3814,CountryGeoLoc[],3)</f>
        <v>37.09024</v>
      </c>
      <c r="K3814" t="str">
        <f>VLOOKUP(I3814,CountryGeoLoc[],4)</f>
        <v>-95.712891</v>
      </c>
    </row>
    <row r="3815" spans="1:11" x14ac:dyDescent="0.3">
      <c r="A3815" t="s">
        <v>11586</v>
      </c>
      <c r="B3815" t="s">
        <v>8</v>
      </c>
      <c r="C3815" t="s">
        <v>117</v>
      </c>
      <c r="D3815" t="s">
        <v>11093</v>
      </c>
      <c r="E3815" t="s">
        <v>11587</v>
      </c>
      <c r="F3815" t="s">
        <v>11588</v>
      </c>
      <c r="G3815" s="2" t="str">
        <f t="shared" si="59"/>
        <v>1992</v>
      </c>
      <c r="H3815" t="s">
        <v>63</v>
      </c>
      <c r="I3815" t="str">
        <f>VLOOKUP(RawData!H3815,PadCountry[],2)</f>
        <v>United States</v>
      </c>
      <c r="J3815" t="str">
        <f>VLOOKUP(I3815,CountryGeoLoc[],3)</f>
        <v>37.09024</v>
      </c>
      <c r="K3815" t="str">
        <f>VLOOKUP(I3815,CountryGeoLoc[],4)</f>
        <v>-95.712891</v>
      </c>
    </row>
    <row r="3816" spans="1:11" x14ac:dyDescent="0.3">
      <c r="A3816" t="s">
        <v>11589</v>
      </c>
      <c r="B3816" t="s">
        <v>8</v>
      </c>
      <c r="C3816" t="s">
        <v>11421</v>
      </c>
      <c r="D3816" t="s">
        <v>2305</v>
      </c>
      <c r="E3816" t="s">
        <v>11590</v>
      </c>
      <c r="F3816" t="s">
        <v>11591</v>
      </c>
      <c r="G3816" s="2" t="str">
        <f t="shared" si="59"/>
        <v>1992</v>
      </c>
      <c r="H3816" t="s">
        <v>1587</v>
      </c>
      <c r="I3816" t="str">
        <f>VLOOKUP(RawData!H3816,PadCountry[],2)</f>
        <v>Kazakhstan</v>
      </c>
      <c r="J3816" t="str">
        <f>VLOOKUP(I3816,CountryGeoLoc[],3)</f>
        <v>48.019573</v>
      </c>
      <c r="K3816" t="str">
        <f>VLOOKUP(I3816,CountryGeoLoc[],4)</f>
        <v>66.923684</v>
      </c>
    </row>
    <row r="3817" spans="1:11" x14ac:dyDescent="0.3">
      <c r="A3817" t="s">
        <v>11592</v>
      </c>
      <c r="B3817" t="s">
        <v>8</v>
      </c>
      <c r="C3817" t="s">
        <v>7321</v>
      </c>
      <c r="D3817" t="s">
        <v>10234</v>
      </c>
      <c r="E3817" t="s">
        <v>11593</v>
      </c>
      <c r="F3817" t="s">
        <v>11594</v>
      </c>
      <c r="G3817" s="2" t="str">
        <f t="shared" si="59"/>
        <v>1992</v>
      </c>
      <c r="H3817" t="s">
        <v>9512</v>
      </c>
      <c r="I3817" t="str">
        <f>VLOOKUP(RawData!H3817,PadCountry[],2)</f>
        <v>French Guiana</v>
      </c>
      <c r="J3817" t="str">
        <f>VLOOKUP(I3817,CountryGeoLoc[],3)</f>
        <v>3.933889</v>
      </c>
      <c r="K3817" t="str">
        <f>VLOOKUP(I3817,CountryGeoLoc[],4)</f>
        <v>-53.125782</v>
      </c>
    </row>
    <row r="3818" spans="1:11" x14ac:dyDescent="0.3">
      <c r="A3818" t="s">
        <v>11595</v>
      </c>
      <c r="B3818" t="s">
        <v>8</v>
      </c>
      <c r="C3818" t="s">
        <v>8707</v>
      </c>
      <c r="D3818" t="s">
        <v>7629</v>
      </c>
      <c r="E3818" t="s">
        <v>11596</v>
      </c>
      <c r="F3818" t="s">
        <v>11597</v>
      </c>
      <c r="G3818" s="2" t="str">
        <f t="shared" si="59"/>
        <v>1992</v>
      </c>
      <c r="H3818" t="s">
        <v>3233</v>
      </c>
      <c r="I3818" t="str">
        <f>VLOOKUP(RawData!H3818,PadCountry[],2)</f>
        <v>United States</v>
      </c>
      <c r="J3818" t="str">
        <f>VLOOKUP(I3818,CountryGeoLoc[],3)</f>
        <v>37.09024</v>
      </c>
      <c r="K3818" t="str">
        <f>VLOOKUP(I3818,CountryGeoLoc[],4)</f>
        <v>-95.712891</v>
      </c>
    </row>
    <row r="3819" spans="1:11" x14ac:dyDescent="0.3">
      <c r="A3819" t="s">
        <v>11598</v>
      </c>
      <c r="B3819" t="s">
        <v>8</v>
      </c>
      <c r="C3819" t="s">
        <v>11407</v>
      </c>
      <c r="D3819" t="s">
        <v>4695</v>
      </c>
      <c r="E3819" t="s">
        <v>11599</v>
      </c>
      <c r="F3819" t="s">
        <v>11600</v>
      </c>
      <c r="G3819" s="2" t="str">
        <f t="shared" si="59"/>
        <v>1992</v>
      </c>
      <c r="H3819" t="s">
        <v>7572</v>
      </c>
      <c r="I3819" t="str">
        <f>VLOOKUP(RawData!H3819,PadCountry[],2)</f>
        <v>Russia</v>
      </c>
      <c r="J3819" t="str">
        <f>VLOOKUP(I3819,CountryGeoLoc[],3)</f>
        <v>61.52401</v>
      </c>
      <c r="K3819" t="str">
        <f>VLOOKUP(I3819,CountryGeoLoc[],4)</f>
        <v>105.318756</v>
      </c>
    </row>
    <row r="3820" spans="1:11" x14ac:dyDescent="0.3">
      <c r="A3820" t="s">
        <v>11601</v>
      </c>
      <c r="B3820" t="s">
        <v>8</v>
      </c>
      <c r="C3820" t="s">
        <v>10759</v>
      </c>
      <c r="D3820" t="s">
        <v>10760</v>
      </c>
      <c r="E3820" t="s">
        <v>11602</v>
      </c>
      <c r="F3820" t="s">
        <v>11603</v>
      </c>
      <c r="G3820" s="2" t="str">
        <f t="shared" si="59"/>
        <v>1992</v>
      </c>
      <c r="H3820" t="s">
        <v>1555</v>
      </c>
      <c r="I3820" t="str">
        <f>VLOOKUP(RawData!H3820,PadCountry[],2)</f>
        <v>United States</v>
      </c>
      <c r="J3820" t="str">
        <f>VLOOKUP(I3820,CountryGeoLoc[],3)</f>
        <v>37.09024</v>
      </c>
      <c r="K3820" t="str">
        <f>VLOOKUP(I3820,CountryGeoLoc[],4)</f>
        <v>-95.712891</v>
      </c>
    </row>
    <row r="3821" spans="1:11" x14ac:dyDescent="0.3">
      <c r="A3821" t="s">
        <v>11604</v>
      </c>
      <c r="B3821" t="s">
        <v>8</v>
      </c>
      <c r="C3821" t="s">
        <v>10292</v>
      </c>
      <c r="D3821" t="s">
        <v>5243</v>
      </c>
      <c r="E3821" t="s">
        <v>11605</v>
      </c>
      <c r="F3821" t="s">
        <v>11606</v>
      </c>
      <c r="G3821" s="2" t="str">
        <f t="shared" si="59"/>
        <v>1992</v>
      </c>
      <c r="H3821" t="s">
        <v>4822</v>
      </c>
      <c r="I3821" t="str">
        <f>VLOOKUP(RawData!H3821,PadCountry[],2)</f>
        <v>China</v>
      </c>
      <c r="J3821" t="str">
        <f>VLOOKUP(I3821,CountryGeoLoc[],3)</f>
        <v>35.86166</v>
      </c>
      <c r="K3821" t="str">
        <f>VLOOKUP(I3821,CountryGeoLoc[],4)</f>
        <v>104.195397</v>
      </c>
    </row>
    <row r="3822" spans="1:11" x14ac:dyDescent="0.3">
      <c r="A3822" t="s">
        <v>11607</v>
      </c>
      <c r="B3822" t="s">
        <v>8</v>
      </c>
      <c r="C3822" t="s">
        <v>11407</v>
      </c>
      <c r="D3822" t="s">
        <v>4695</v>
      </c>
      <c r="E3822" t="s">
        <v>11608</v>
      </c>
      <c r="F3822" t="s">
        <v>11609</v>
      </c>
      <c r="G3822" s="2" t="str">
        <f t="shared" si="59"/>
        <v>1992</v>
      </c>
      <c r="H3822" t="s">
        <v>3442</v>
      </c>
      <c r="I3822" t="str">
        <f>VLOOKUP(RawData!H3822,PadCountry[],2)</f>
        <v>Russia</v>
      </c>
      <c r="J3822" t="str">
        <f>VLOOKUP(I3822,CountryGeoLoc[],3)</f>
        <v>61.52401</v>
      </c>
      <c r="K3822" t="str">
        <f>VLOOKUP(I3822,CountryGeoLoc[],4)</f>
        <v>105.318756</v>
      </c>
    </row>
    <row r="3823" spans="1:11" x14ac:dyDescent="0.3">
      <c r="A3823" t="s">
        <v>11610</v>
      </c>
      <c r="B3823" t="s">
        <v>8</v>
      </c>
      <c r="C3823" t="s">
        <v>117</v>
      </c>
      <c r="D3823" t="s">
        <v>11093</v>
      </c>
      <c r="E3823" t="s">
        <v>11611</v>
      </c>
      <c r="F3823" t="s">
        <v>11612</v>
      </c>
      <c r="G3823" s="2" t="str">
        <f t="shared" si="59"/>
        <v>1992</v>
      </c>
      <c r="H3823" t="s">
        <v>229</v>
      </c>
      <c r="I3823" t="str">
        <f>VLOOKUP(RawData!H3823,PadCountry[],2)</f>
        <v>United States</v>
      </c>
      <c r="J3823" t="str">
        <f>VLOOKUP(I3823,CountryGeoLoc[],3)</f>
        <v>37.09024</v>
      </c>
      <c r="K3823" t="str">
        <f>VLOOKUP(I3823,CountryGeoLoc[],4)</f>
        <v>-95.712891</v>
      </c>
    </row>
    <row r="3824" spans="1:11" x14ac:dyDescent="0.3">
      <c r="A3824" t="s">
        <v>11613</v>
      </c>
      <c r="B3824" t="s">
        <v>8</v>
      </c>
      <c r="C3824" t="s">
        <v>11414</v>
      </c>
      <c r="D3824" t="s">
        <v>10968</v>
      </c>
      <c r="E3824" t="s">
        <v>11614</v>
      </c>
      <c r="F3824" t="s">
        <v>11615</v>
      </c>
      <c r="G3824" s="2" t="str">
        <f t="shared" si="59"/>
        <v>1992</v>
      </c>
      <c r="H3824" t="s">
        <v>3892</v>
      </c>
      <c r="I3824" t="str">
        <f>VLOOKUP(RawData!H3824,PadCountry[],2)</f>
        <v>Russia</v>
      </c>
      <c r="J3824" t="str">
        <f>VLOOKUP(I3824,CountryGeoLoc[],3)</f>
        <v>61.52401</v>
      </c>
      <c r="K3824" t="str">
        <f>VLOOKUP(I3824,CountryGeoLoc[],4)</f>
        <v>105.318756</v>
      </c>
    </row>
    <row r="3825" spans="1:11" x14ac:dyDescent="0.3">
      <c r="A3825" t="s">
        <v>11616</v>
      </c>
      <c r="B3825" t="s">
        <v>8</v>
      </c>
      <c r="C3825" t="s">
        <v>11407</v>
      </c>
      <c r="D3825" t="s">
        <v>6270</v>
      </c>
      <c r="E3825" t="s">
        <v>11617</v>
      </c>
      <c r="F3825" t="s">
        <v>11618</v>
      </c>
      <c r="G3825" s="2" t="str">
        <f t="shared" si="59"/>
        <v>1992</v>
      </c>
      <c r="H3825" t="s">
        <v>7213</v>
      </c>
      <c r="I3825" t="str">
        <f>VLOOKUP(RawData!H3825,PadCountry[],2)</f>
        <v>Russia</v>
      </c>
      <c r="J3825" t="str">
        <f>VLOOKUP(I3825,CountryGeoLoc[],3)</f>
        <v>61.52401</v>
      </c>
      <c r="K3825" t="str">
        <f>VLOOKUP(I3825,CountryGeoLoc[],4)</f>
        <v>105.318756</v>
      </c>
    </row>
    <row r="3826" spans="1:11" x14ac:dyDescent="0.3">
      <c r="A3826" t="s">
        <v>11619</v>
      </c>
      <c r="B3826" t="s">
        <v>8</v>
      </c>
      <c r="C3826" t="s">
        <v>11414</v>
      </c>
      <c r="D3826" t="s">
        <v>10968</v>
      </c>
      <c r="E3826" t="s">
        <v>11620</v>
      </c>
      <c r="F3826" t="s">
        <v>11621</v>
      </c>
      <c r="G3826" s="2" t="str">
        <f t="shared" si="59"/>
        <v>1992</v>
      </c>
      <c r="H3826" t="s">
        <v>7572</v>
      </c>
      <c r="I3826" t="str">
        <f>VLOOKUP(RawData!H3826,PadCountry[],2)</f>
        <v>Russia</v>
      </c>
      <c r="J3826" t="str">
        <f>VLOOKUP(I3826,CountryGeoLoc[],3)</f>
        <v>61.52401</v>
      </c>
      <c r="K3826" t="str">
        <f>VLOOKUP(I3826,CountryGeoLoc[],4)</f>
        <v>105.318756</v>
      </c>
    </row>
    <row r="3827" spans="1:11" x14ac:dyDescent="0.3">
      <c r="A3827" t="s">
        <v>11622</v>
      </c>
      <c r="B3827" t="s">
        <v>8</v>
      </c>
      <c r="C3827" t="s">
        <v>8707</v>
      </c>
      <c r="D3827" t="s">
        <v>7629</v>
      </c>
      <c r="E3827" t="s">
        <v>11623</v>
      </c>
      <c r="F3827" t="s">
        <v>11624</v>
      </c>
      <c r="G3827" s="2" t="str">
        <f t="shared" si="59"/>
        <v>1992</v>
      </c>
      <c r="H3827" t="s">
        <v>3233</v>
      </c>
      <c r="I3827" t="str">
        <f>VLOOKUP(RawData!H3827,PadCountry[],2)</f>
        <v>United States</v>
      </c>
      <c r="J3827" t="str">
        <f>VLOOKUP(I3827,CountryGeoLoc[],3)</f>
        <v>37.09024</v>
      </c>
      <c r="K3827" t="str">
        <f>VLOOKUP(I3827,CountryGeoLoc[],4)</f>
        <v>-95.712891</v>
      </c>
    </row>
    <row r="3828" spans="1:11" x14ac:dyDescent="0.3">
      <c r="A3828" t="s">
        <v>11625</v>
      </c>
      <c r="B3828" t="s">
        <v>8</v>
      </c>
      <c r="C3828" t="s">
        <v>11418</v>
      </c>
      <c r="D3828" t="s">
        <v>8276</v>
      </c>
      <c r="E3828" t="s">
        <v>357</v>
      </c>
      <c r="F3828" t="s">
        <v>11626</v>
      </c>
      <c r="G3828" s="2" t="str">
        <f t="shared" si="59"/>
        <v>1992</v>
      </c>
      <c r="H3828" t="s">
        <v>987</v>
      </c>
      <c r="I3828" t="str">
        <f>VLOOKUP(RawData!H3828,PadCountry[],2)</f>
        <v>Kazakhstan</v>
      </c>
      <c r="J3828" t="str">
        <f>VLOOKUP(I3828,CountryGeoLoc[],3)</f>
        <v>48.019573</v>
      </c>
      <c r="K3828" t="str">
        <f>VLOOKUP(I3828,CountryGeoLoc[],4)</f>
        <v>66.923684</v>
      </c>
    </row>
    <row r="3829" spans="1:11" x14ac:dyDescent="0.3">
      <c r="A3829" t="s">
        <v>11627</v>
      </c>
      <c r="B3829" t="s">
        <v>8</v>
      </c>
      <c r="C3829" t="s">
        <v>7321</v>
      </c>
      <c r="D3829" t="s">
        <v>11083</v>
      </c>
      <c r="E3829" t="s">
        <v>11628</v>
      </c>
      <c r="F3829" t="s">
        <v>11629</v>
      </c>
      <c r="G3829" s="2" t="str">
        <f t="shared" si="59"/>
        <v>1992</v>
      </c>
      <c r="H3829" t="s">
        <v>9512</v>
      </c>
      <c r="I3829" t="str">
        <f>VLOOKUP(RawData!H3829,PadCountry[],2)</f>
        <v>French Guiana</v>
      </c>
      <c r="J3829" t="str">
        <f>VLOOKUP(I3829,CountryGeoLoc[],3)</f>
        <v>3.933889</v>
      </c>
      <c r="K3829" t="str">
        <f>VLOOKUP(I3829,CountryGeoLoc[],4)</f>
        <v>-53.125782</v>
      </c>
    </row>
    <row r="3830" spans="1:11" x14ac:dyDescent="0.3">
      <c r="A3830" t="s">
        <v>11630</v>
      </c>
      <c r="B3830" t="s">
        <v>8</v>
      </c>
      <c r="C3830" t="s">
        <v>11434</v>
      </c>
      <c r="D3830" t="s">
        <v>2391</v>
      </c>
      <c r="E3830" t="s">
        <v>11631</v>
      </c>
      <c r="F3830" t="s">
        <v>11632</v>
      </c>
      <c r="G3830" s="2" t="str">
        <f t="shared" si="59"/>
        <v>1992</v>
      </c>
      <c r="H3830" t="s">
        <v>2313</v>
      </c>
      <c r="I3830" t="str">
        <f>VLOOKUP(RawData!H3830,PadCountry[],2)</f>
        <v>Russia</v>
      </c>
      <c r="J3830" t="str">
        <f>VLOOKUP(I3830,CountryGeoLoc[],3)</f>
        <v>61.52401</v>
      </c>
      <c r="K3830" t="str">
        <f>VLOOKUP(I3830,CountryGeoLoc[],4)</f>
        <v>105.318756</v>
      </c>
    </row>
    <row r="3831" spans="1:11" x14ac:dyDescent="0.3">
      <c r="A3831" t="s">
        <v>11633</v>
      </c>
      <c r="B3831" t="s">
        <v>8</v>
      </c>
      <c r="C3831" t="s">
        <v>11421</v>
      </c>
      <c r="D3831" t="s">
        <v>2305</v>
      </c>
      <c r="E3831" t="s">
        <v>11634</v>
      </c>
      <c r="F3831" t="s">
        <v>11635</v>
      </c>
      <c r="G3831" s="2" t="str">
        <f t="shared" si="59"/>
        <v>1992</v>
      </c>
      <c r="H3831" t="s">
        <v>1587</v>
      </c>
      <c r="I3831" t="str">
        <f>VLOOKUP(RawData!H3831,PadCountry[],2)</f>
        <v>Kazakhstan</v>
      </c>
      <c r="J3831" t="str">
        <f>VLOOKUP(I3831,CountryGeoLoc[],3)</f>
        <v>48.019573</v>
      </c>
      <c r="K3831" t="str">
        <f>VLOOKUP(I3831,CountryGeoLoc[],4)</f>
        <v>66.923684</v>
      </c>
    </row>
    <row r="3832" spans="1:11" x14ac:dyDescent="0.3">
      <c r="A3832" t="s">
        <v>11636</v>
      </c>
      <c r="B3832" t="s">
        <v>8</v>
      </c>
      <c r="C3832" t="s">
        <v>11407</v>
      </c>
      <c r="D3832" t="s">
        <v>8762</v>
      </c>
      <c r="E3832" t="s">
        <v>11637</v>
      </c>
      <c r="F3832" t="s">
        <v>11638</v>
      </c>
      <c r="G3832" s="2" t="str">
        <f t="shared" si="59"/>
        <v>1992</v>
      </c>
      <c r="H3832" t="s">
        <v>7572</v>
      </c>
      <c r="I3832" t="str">
        <f>VLOOKUP(RawData!H3832,PadCountry[],2)</f>
        <v>Russia</v>
      </c>
      <c r="J3832" t="str">
        <f>VLOOKUP(I3832,CountryGeoLoc[],3)</f>
        <v>61.52401</v>
      </c>
      <c r="K3832" t="str">
        <f>VLOOKUP(I3832,CountryGeoLoc[],4)</f>
        <v>105.318756</v>
      </c>
    </row>
    <row r="3833" spans="1:11" x14ac:dyDescent="0.3">
      <c r="A3833" t="s">
        <v>11639</v>
      </c>
      <c r="B3833" t="s">
        <v>8</v>
      </c>
      <c r="C3833" t="s">
        <v>11418</v>
      </c>
      <c r="D3833" t="s">
        <v>9143</v>
      </c>
      <c r="E3833" t="s">
        <v>11640</v>
      </c>
      <c r="F3833" t="s">
        <v>11641</v>
      </c>
      <c r="G3833" s="2" t="str">
        <f t="shared" si="59"/>
        <v>1992</v>
      </c>
      <c r="H3833" t="s">
        <v>9146</v>
      </c>
      <c r="I3833" t="str">
        <f>VLOOKUP(RawData!H3833,PadCountry[],2)</f>
        <v>Kazakhstan</v>
      </c>
      <c r="J3833" t="str">
        <f>VLOOKUP(I3833,CountryGeoLoc[],3)</f>
        <v>48.019573</v>
      </c>
      <c r="K3833" t="str">
        <f>VLOOKUP(I3833,CountryGeoLoc[],4)</f>
        <v>66.923684</v>
      </c>
    </row>
    <row r="3834" spans="1:11" x14ac:dyDescent="0.3">
      <c r="A3834" t="s">
        <v>11642</v>
      </c>
      <c r="B3834" t="s">
        <v>8</v>
      </c>
      <c r="C3834" t="s">
        <v>11407</v>
      </c>
      <c r="D3834" t="s">
        <v>4695</v>
      </c>
      <c r="E3834" t="s">
        <v>11643</v>
      </c>
      <c r="F3834" t="s">
        <v>11644</v>
      </c>
      <c r="G3834" s="2" t="str">
        <f t="shared" si="59"/>
        <v>1992</v>
      </c>
      <c r="H3834" t="s">
        <v>3442</v>
      </c>
      <c r="I3834" t="str">
        <f>VLOOKUP(RawData!H3834,PadCountry[],2)</f>
        <v>Russia</v>
      </c>
      <c r="J3834" t="str">
        <f>VLOOKUP(I3834,CountryGeoLoc[],3)</f>
        <v>61.52401</v>
      </c>
      <c r="K3834" t="str">
        <f>VLOOKUP(I3834,CountryGeoLoc[],4)</f>
        <v>105.318756</v>
      </c>
    </row>
    <row r="3835" spans="1:11" x14ac:dyDescent="0.3">
      <c r="A3835" t="s">
        <v>11645</v>
      </c>
      <c r="B3835" t="s">
        <v>8</v>
      </c>
      <c r="C3835" t="s">
        <v>117</v>
      </c>
      <c r="D3835" t="s">
        <v>7157</v>
      </c>
      <c r="E3835" t="s">
        <v>11646</v>
      </c>
      <c r="F3835" t="s">
        <v>11647</v>
      </c>
      <c r="G3835" s="2" t="str">
        <f t="shared" si="59"/>
        <v>1992</v>
      </c>
      <c r="H3835" t="s">
        <v>573</v>
      </c>
      <c r="I3835" t="str">
        <f>VLOOKUP(RawData!H3835,PadCountry[],2)</f>
        <v>United States</v>
      </c>
      <c r="J3835" t="str">
        <f>VLOOKUP(I3835,CountryGeoLoc[],3)</f>
        <v>37.09024</v>
      </c>
      <c r="K3835" t="str">
        <f>VLOOKUP(I3835,CountryGeoLoc[],4)</f>
        <v>-95.712891</v>
      </c>
    </row>
    <row r="3836" spans="1:11" x14ac:dyDescent="0.3">
      <c r="A3836" t="s">
        <v>11648</v>
      </c>
      <c r="B3836" t="s">
        <v>8</v>
      </c>
      <c r="C3836" t="s">
        <v>117</v>
      </c>
      <c r="D3836" t="s">
        <v>11093</v>
      </c>
      <c r="E3836" t="s">
        <v>11649</v>
      </c>
      <c r="F3836" t="s">
        <v>11650</v>
      </c>
      <c r="G3836" s="2" t="str">
        <f t="shared" si="59"/>
        <v>1992</v>
      </c>
      <c r="H3836" t="s">
        <v>63</v>
      </c>
      <c r="I3836" t="str">
        <f>VLOOKUP(RawData!H3836,PadCountry[],2)</f>
        <v>United States</v>
      </c>
      <c r="J3836" t="str">
        <f>VLOOKUP(I3836,CountryGeoLoc[],3)</f>
        <v>37.09024</v>
      </c>
      <c r="K3836" t="str">
        <f>VLOOKUP(I3836,CountryGeoLoc[],4)</f>
        <v>-95.712891</v>
      </c>
    </row>
    <row r="3837" spans="1:11" x14ac:dyDescent="0.3">
      <c r="A3837" t="s">
        <v>11651</v>
      </c>
      <c r="B3837" t="s">
        <v>8</v>
      </c>
      <c r="C3837" t="s">
        <v>11407</v>
      </c>
      <c r="D3837" t="s">
        <v>6270</v>
      </c>
      <c r="E3837" t="s">
        <v>11652</v>
      </c>
      <c r="F3837" t="s">
        <v>11653</v>
      </c>
      <c r="G3837" s="2" t="str">
        <f t="shared" si="59"/>
        <v>1992</v>
      </c>
      <c r="H3837" t="s">
        <v>6273</v>
      </c>
      <c r="I3837" t="str">
        <f>VLOOKUP(RawData!H3837,PadCountry[],2)</f>
        <v>Russia</v>
      </c>
      <c r="J3837" t="str">
        <f>VLOOKUP(I3837,CountryGeoLoc[],3)</f>
        <v>61.52401</v>
      </c>
      <c r="K3837" t="str">
        <f>VLOOKUP(I3837,CountryGeoLoc[],4)</f>
        <v>105.318756</v>
      </c>
    </row>
    <row r="3838" spans="1:11" x14ac:dyDescent="0.3">
      <c r="A3838" t="s">
        <v>11654</v>
      </c>
      <c r="B3838" t="s">
        <v>8</v>
      </c>
      <c r="C3838" t="s">
        <v>11414</v>
      </c>
      <c r="D3838" t="s">
        <v>10968</v>
      </c>
      <c r="E3838" t="s">
        <v>11655</v>
      </c>
      <c r="F3838" t="s">
        <v>11656</v>
      </c>
      <c r="G3838" s="2" t="str">
        <f t="shared" si="59"/>
        <v>1992</v>
      </c>
      <c r="H3838" t="s">
        <v>3892</v>
      </c>
      <c r="I3838" t="str">
        <f>VLOOKUP(RawData!H3838,PadCountry[],2)</f>
        <v>Russia</v>
      </c>
      <c r="J3838" t="str">
        <f>VLOOKUP(I3838,CountryGeoLoc[],3)</f>
        <v>61.52401</v>
      </c>
      <c r="K3838" t="str">
        <f>VLOOKUP(I3838,CountryGeoLoc[],4)</f>
        <v>105.318756</v>
      </c>
    </row>
    <row r="3839" spans="1:11" x14ac:dyDescent="0.3">
      <c r="A3839" t="s">
        <v>11657</v>
      </c>
      <c r="B3839" t="s">
        <v>8</v>
      </c>
      <c r="C3839" t="s">
        <v>11421</v>
      </c>
      <c r="D3839" t="s">
        <v>2305</v>
      </c>
      <c r="E3839" t="s">
        <v>11658</v>
      </c>
      <c r="F3839" t="s">
        <v>11659</v>
      </c>
      <c r="G3839" s="2" t="str">
        <f t="shared" si="59"/>
        <v>1992</v>
      </c>
      <c r="H3839" t="s">
        <v>1587</v>
      </c>
      <c r="I3839" t="str">
        <f>VLOOKUP(RawData!H3839,PadCountry[],2)</f>
        <v>Kazakhstan</v>
      </c>
      <c r="J3839" t="str">
        <f>VLOOKUP(I3839,CountryGeoLoc[],3)</f>
        <v>48.019573</v>
      </c>
      <c r="K3839" t="str">
        <f>VLOOKUP(I3839,CountryGeoLoc[],4)</f>
        <v>66.923684</v>
      </c>
    </row>
    <row r="3840" spans="1:11" x14ac:dyDescent="0.3">
      <c r="A3840" t="s">
        <v>11660</v>
      </c>
      <c r="B3840" t="s">
        <v>8</v>
      </c>
      <c r="C3840" t="s">
        <v>117</v>
      </c>
      <c r="D3840" t="s">
        <v>11661</v>
      </c>
      <c r="E3840" t="s">
        <v>11662</v>
      </c>
      <c r="F3840" t="s">
        <v>11663</v>
      </c>
      <c r="G3840" s="2" t="str">
        <f t="shared" si="59"/>
        <v>1992</v>
      </c>
      <c r="H3840" t="s">
        <v>1213</v>
      </c>
      <c r="I3840" t="str">
        <f>VLOOKUP(RawData!H3840,PadCountry[],2)</f>
        <v>United States</v>
      </c>
      <c r="J3840" t="str">
        <f>VLOOKUP(I3840,CountryGeoLoc[],3)</f>
        <v>37.09024</v>
      </c>
      <c r="K3840" t="str">
        <f>VLOOKUP(I3840,CountryGeoLoc[],4)</f>
        <v>-95.712891</v>
      </c>
    </row>
    <row r="3841" spans="1:11" x14ac:dyDescent="0.3">
      <c r="A3841" t="s">
        <v>11664</v>
      </c>
      <c r="B3841" t="s">
        <v>8</v>
      </c>
      <c r="C3841" t="s">
        <v>7321</v>
      </c>
      <c r="D3841" t="s">
        <v>11083</v>
      </c>
      <c r="E3841" t="s">
        <v>11665</v>
      </c>
      <c r="F3841" t="s">
        <v>11666</v>
      </c>
      <c r="G3841" s="2" t="str">
        <f t="shared" si="59"/>
        <v>1992</v>
      </c>
      <c r="H3841" t="s">
        <v>9512</v>
      </c>
      <c r="I3841" t="str">
        <f>VLOOKUP(RawData!H3841,PadCountry[],2)</f>
        <v>French Guiana</v>
      </c>
      <c r="J3841" t="str">
        <f>VLOOKUP(I3841,CountryGeoLoc[],3)</f>
        <v>3.933889</v>
      </c>
      <c r="K3841" t="str">
        <f>VLOOKUP(I3841,CountryGeoLoc[],4)</f>
        <v>-53.125782</v>
      </c>
    </row>
    <row r="3842" spans="1:11" x14ac:dyDescent="0.3">
      <c r="A3842" t="s">
        <v>11667</v>
      </c>
      <c r="B3842" t="s">
        <v>8</v>
      </c>
      <c r="C3842" t="s">
        <v>11414</v>
      </c>
      <c r="D3842" t="s">
        <v>10968</v>
      </c>
      <c r="E3842" t="s">
        <v>11668</v>
      </c>
      <c r="F3842" t="s">
        <v>11669</v>
      </c>
      <c r="G3842" s="2" t="str">
        <f t="shared" si="59"/>
        <v>1992</v>
      </c>
      <c r="H3842" t="s">
        <v>3892</v>
      </c>
      <c r="I3842" t="str">
        <f>VLOOKUP(RawData!H3842,PadCountry[],2)</f>
        <v>Russia</v>
      </c>
      <c r="J3842" t="str">
        <f>VLOOKUP(I3842,CountryGeoLoc[],3)</f>
        <v>61.52401</v>
      </c>
      <c r="K3842" t="str">
        <f>VLOOKUP(I3842,CountryGeoLoc[],4)</f>
        <v>105.318756</v>
      </c>
    </row>
    <row r="3843" spans="1:11" x14ac:dyDescent="0.3">
      <c r="A3843" t="s">
        <v>11670</v>
      </c>
      <c r="B3843" t="s">
        <v>8</v>
      </c>
      <c r="C3843" t="s">
        <v>8707</v>
      </c>
      <c r="D3843" t="s">
        <v>7629</v>
      </c>
      <c r="E3843" t="s">
        <v>11671</v>
      </c>
      <c r="F3843" t="s">
        <v>11672</v>
      </c>
      <c r="G3843" s="2" t="str">
        <f t="shared" ref="G3843:G3906" si="60">MID(F3843,7,4)</f>
        <v>1992</v>
      </c>
      <c r="H3843" t="s">
        <v>2629</v>
      </c>
      <c r="I3843" t="str">
        <f>VLOOKUP(RawData!H3843,PadCountry[],2)</f>
        <v>United States</v>
      </c>
      <c r="J3843" t="str">
        <f>VLOOKUP(I3843,CountryGeoLoc[],3)</f>
        <v>37.09024</v>
      </c>
      <c r="K3843" t="str">
        <f>VLOOKUP(I3843,CountryGeoLoc[],4)</f>
        <v>-95.712891</v>
      </c>
    </row>
    <row r="3844" spans="1:11" x14ac:dyDescent="0.3">
      <c r="A3844" t="s">
        <v>11673</v>
      </c>
      <c r="B3844" t="s">
        <v>8</v>
      </c>
      <c r="C3844" t="s">
        <v>11418</v>
      </c>
      <c r="D3844" t="s">
        <v>4695</v>
      </c>
      <c r="E3844" t="s">
        <v>11674</v>
      </c>
      <c r="F3844" t="s">
        <v>11675</v>
      </c>
      <c r="G3844" s="2" t="str">
        <f t="shared" si="60"/>
        <v>1992</v>
      </c>
      <c r="H3844" t="s">
        <v>13</v>
      </c>
      <c r="I3844" t="str">
        <f>VLOOKUP(RawData!H3844,PadCountry[],2)</f>
        <v>Kazakhstan</v>
      </c>
      <c r="J3844" t="str">
        <f>VLOOKUP(I3844,CountryGeoLoc[],3)</f>
        <v>48.019573</v>
      </c>
      <c r="K3844" t="str">
        <f>VLOOKUP(I3844,CountryGeoLoc[],4)</f>
        <v>66.923684</v>
      </c>
    </row>
    <row r="3845" spans="1:11" x14ac:dyDescent="0.3">
      <c r="A3845" t="s">
        <v>11676</v>
      </c>
      <c r="B3845" t="s">
        <v>8</v>
      </c>
      <c r="C3845" t="s">
        <v>11421</v>
      </c>
      <c r="D3845" t="s">
        <v>2305</v>
      </c>
      <c r="E3845" t="s">
        <v>11677</v>
      </c>
      <c r="F3845" t="s">
        <v>11678</v>
      </c>
      <c r="G3845" s="2" t="str">
        <f t="shared" si="60"/>
        <v>1992</v>
      </c>
      <c r="H3845" t="s">
        <v>7249</v>
      </c>
      <c r="I3845" t="str">
        <f>VLOOKUP(RawData!H3845,PadCountry[],2)</f>
        <v>Kazakhstan</v>
      </c>
      <c r="J3845" t="str">
        <f>VLOOKUP(I3845,CountryGeoLoc[],3)</f>
        <v>48.019573</v>
      </c>
      <c r="K3845" t="str">
        <f>VLOOKUP(I3845,CountryGeoLoc[],4)</f>
        <v>66.923684</v>
      </c>
    </row>
    <row r="3846" spans="1:11" x14ac:dyDescent="0.3">
      <c r="A3846" t="s">
        <v>11679</v>
      </c>
      <c r="B3846" t="s">
        <v>8</v>
      </c>
      <c r="C3846" t="s">
        <v>117</v>
      </c>
      <c r="D3846" t="s">
        <v>11093</v>
      </c>
      <c r="E3846" t="s">
        <v>11680</v>
      </c>
      <c r="F3846" t="s">
        <v>11681</v>
      </c>
      <c r="G3846" s="2" t="str">
        <f t="shared" si="60"/>
        <v>1992</v>
      </c>
      <c r="H3846" t="s">
        <v>229</v>
      </c>
      <c r="I3846" t="str">
        <f>VLOOKUP(RawData!H3846,PadCountry[],2)</f>
        <v>United States</v>
      </c>
      <c r="J3846" t="str">
        <f>VLOOKUP(I3846,CountryGeoLoc[],3)</f>
        <v>37.09024</v>
      </c>
      <c r="K3846" t="str">
        <f>VLOOKUP(I3846,CountryGeoLoc[],4)</f>
        <v>-95.712891</v>
      </c>
    </row>
    <row r="3847" spans="1:11" x14ac:dyDescent="0.3">
      <c r="A3847" t="s">
        <v>11682</v>
      </c>
      <c r="B3847" t="s">
        <v>18</v>
      </c>
      <c r="C3847" t="s">
        <v>10292</v>
      </c>
      <c r="D3847" t="s">
        <v>10951</v>
      </c>
      <c r="E3847" t="s">
        <v>11683</v>
      </c>
      <c r="F3847" t="s">
        <v>11684</v>
      </c>
      <c r="G3847" s="2" t="str">
        <f t="shared" si="60"/>
        <v>1992</v>
      </c>
      <c r="H3847" t="s">
        <v>10954</v>
      </c>
      <c r="I3847" t="str">
        <f>VLOOKUP(RawData!H3847,PadCountry[],2)</f>
        <v>China</v>
      </c>
      <c r="J3847" t="str">
        <f>VLOOKUP(I3847,CountryGeoLoc[],3)</f>
        <v>35.86166</v>
      </c>
      <c r="K3847" t="str">
        <f>VLOOKUP(I3847,CountryGeoLoc[],4)</f>
        <v>104.195397</v>
      </c>
    </row>
    <row r="3848" spans="1:11" x14ac:dyDescent="0.3">
      <c r="A3848" t="s">
        <v>11685</v>
      </c>
      <c r="B3848" t="s">
        <v>8</v>
      </c>
      <c r="C3848" t="s">
        <v>11418</v>
      </c>
      <c r="D3848" t="s">
        <v>4695</v>
      </c>
      <c r="E3848" t="s">
        <v>11686</v>
      </c>
      <c r="F3848" t="s">
        <v>11687</v>
      </c>
      <c r="G3848" s="2" t="str">
        <f t="shared" si="60"/>
        <v>1992</v>
      </c>
      <c r="H3848" t="s">
        <v>987</v>
      </c>
      <c r="I3848" t="str">
        <f>VLOOKUP(RawData!H3848,PadCountry[],2)</f>
        <v>Kazakhstan</v>
      </c>
      <c r="J3848" t="str">
        <f>VLOOKUP(I3848,CountryGeoLoc[],3)</f>
        <v>48.019573</v>
      </c>
      <c r="K3848" t="str">
        <f>VLOOKUP(I3848,CountryGeoLoc[],4)</f>
        <v>66.923684</v>
      </c>
    </row>
    <row r="3849" spans="1:11" x14ac:dyDescent="0.3">
      <c r="A3849" t="s">
        <v>11688</v>
      </c>
      <c r="B3849" t="s">
        <v>8</v>
      </c>
      <c r="C3849" t="s">
        <v>11407</v>
      </c>
      <c r="D3849" t="s">
        <v>6270</v>
      </c>
      <c r="E3849" t="s">
        <v>11689</v>
      </c>
      <c r="F3849" t="s">
        <v>11690</v>
      </c>
      <c r="G3849" s="2" t="str">
        <f t="shared" si="60"/>
        <v>1992</v>
      </c>
      <c r="H3849" t="s">
        <v>6273</v>
      </c>
      <c r="I3849" t="str">
        <f>VLOOKUP(RawData!H3849,PadCountry[],2)</f>
        <v>Russia</v>
      </c>
      <c r="J3849" t="str">
        <f>VLOOKUP(I3849,CountryGeoLoc[],3)</f>
        <v>61.52401</v>
      </c>
      <c r="K3849" t="str">
        <f>VLOOKUP(I3849,CountryGeoLoc[],4)</f>
        <v>105.318756</v>
      </c>
    </row>
    <row r="3850" spans="1:11" x14ac:dyDescent="0.3">
      <c r="A3850" t="s">
        <v>11691</v>
      </c>
      <c r="B3850" t="s">
        <v>8</v>
      </c>
      <c r="C3850" t="s">
        <v>11418</v>
      </c>
      <c r="D3850" t="s">
        <v>9143</v>
      </c>
      <c r="E3850" t="s">
        <v>11692</v>
      </c>
      <c r="F3850" t="s">
        <v>11693</v>
      </c>
      <c r="G3850" s="2" t="str">
        <f t="shared" si="60"/>
        <v>1992</v>
      </c>
      <c r="H3850" t="s">
        <v>9146</v>
      </c>
      <c r="I3850" t="str">
        <f>VLOOKUP(RawData!H3850,PadCountry[],2)</f>
        <v>Kazakhstan</v>
      </c>
      <c r="J3850" t="str">
        <f>VLOOKUP(I3850,CountryGeoLoc[],3)</f>
        <v>48.019573</v>
      </c>
      <c r="K3850" t="str">
        <f>VLOOKUP(I3850,CountryGeoLoc[],4)</f>
        <v>66.923684</v>
      </c>
    </row>
    <row r="3851" spans="1:11" x14ac:dyDescent="0.3">
      <c r="A3851" t="s">
        <v>11694</v>
      </c>
      <c r="B3851" t="s">
        <v>8</v>
      </c>
      <c r="C3851" t="s">
        <v>11407</v>
      </c>
      <c r="D3851" t="s">
        <v>6270</v>
      </c>
      <c r="E3851" t="s">
        <v>11695</v>
      </c>
      <c r="F3851" t="s">
        <v>11696</v>
      </c>
      <c r="G3851" s="2" t="str">
        <f t="shared" si="60"/>
        <v>1992</v>
      </c>
      <c r="H3851" t="s">
        <v>6273</v>
      </c>
      <c r="I3851" t="str">
        <f>VLOOKUP(RawData!H3851,PadCountry[],2)</f>
        <v>Russia</v>
      </c>
      <c r="J3851" t="str">
        <f>VLOOKUP(I3851,CountryGeoLoc[],3)</f>
        <v>61.52401</v>
      </c>
      <c r="K3851" t="str">
        <f>VLOOKUP(I3851,CountryGeoLoc[],4)</f>
        <v>105.318756</v>
      </c>
    </row>
    <row r="3852" spans="1:11" x14ac:dyDescent="0.3">
      <c r="A3852" t="s">
        <v>11697</v>
      </c>
      <c r="B3852" t="s">
        <v>8</v>
      </c>
      <c r="C3852" t="s">
        <v>11407</v>
      </c>
      <c r="D3852" t="s">
        <v>8762</v>
      </c>
      <c r="E3852" t="s">
        <v>11698</v>
      </c>
      <c r="F3852" t="s">
        <v>11699</v>
      </c>
      <c r="G3852" s="2" t="str">
        <f t="shared" si="60"/>
        <v>1992</v>
      </c>
      <c r="H3852" t="s">
        <v>3892</v>
      </c>
      <c r="I3852" t="str">
        <f>VLOOKUP(RawData!H3852,PadCountry[],2)</f>
        <v>Russia</v>
      </c>
      <c r="J3852" t="str">
        <f>VLOOKUP(I3852,CountryGeoLoc[],3)</f>
        <v>61.52401</v>
      </c>
      <c r="K3852" t="str">
        <f>VLOOKUP(I3852,CountryGeoLoc[],4)</f>
        <v>105.318756</v>
      </c>
    </row>
    <row r="3853" spans="1:11" x14ac:dyDescent="0.3">
      <c r="A3853" t="s">
        <v>11700</v>
      </c>
      <c r="B3853" t="s">
        <v>8</v>
      </c>
      <c r="C3853" t="s">
        <v>11434</v>
      </c>
      <c r="D3853" t="s">
        <v>2391</v>
      </c>
      <c r="E3853" t="s">
        <v>11701</v>
      </c>
      <c r="F3853" t="s">
        <v>11702</v>
      </c>
      <c r="G3853" s="2" t="str">
        <f t="shared" si="60"/>
        <v>1993</v>
      </c>
      <c r="H3853" t="s">
        <v>2313</v>
      </c>
      <c r="I3853" t="str">
        <f>VLOOKUP(RawData!H3853,PadCountry[],2)</f>
        <v>Russia</v>
      </c>
      <c r="J3853" t="str">
        <f>VLOOKUP(I3853,CountryGeoLoc[],3)</f>
        <v>61.52401</v>
      </c>
      <c r="K3853" t="str">
        <f>VLOOKUP(I3853,CountryGeoLoc[],4)</f>
        <v>105.318756</v>
      </c>
    </row>
    <row r="3854" spans="1:11" x14ac:dyDescent="0.3">
      <c r="A3854" t="s">
        <v>11703</v>
      </c>
      <c r="B3854" t="s">
        <v>8</v>
      </c>
      <c r="C3854" t="s">
        <v>11414</v>
      </c>
      <c r="D3854" t="s">
        <v>1670</v>
      </c>
      <c r="E3854" t="s">
        <v>11704</v>
      </c>
      <c r="F3854" t="s">
        <v>11705</v>
      </c>
      <c r="G3854" s="2" t="str">
        <f t="shared" si="60"/>
        <v>1993</v>
      </c>
      <c r="H3854" t="s">
        <v>3442</v>
      </c>
      <c r="I3854" t="str">
        <f>VLOOKUP(RawData!H3854,PadCountry[],2)</f>
        <v>Russia</v>
      </c>
      <c r="J3854" t="str">
        <f>VLOOKUP(I3854,CountryGeoLoc[],3)</f>
        <v>61.52401</v>
      </c>
      <c r="K3854" t="str">
        <f>VLOOKUP(I3854,CountryGeoLoc[],4)</f>
        <v>105.318756</v>
      </c>
    </row>
    <row r="3855" spans="1:11" x14ac:dyDescent="0.3">
      <c r="A3855" t="s">
        <v>11706</v>
      </c>
      <c r="B3855" t="s">
        <v>8</v>
      </c>
      <c r="C3855" t="s">
        <v>8707</v>
      </c>
      <c r="D3855" t="s">
        <v>7629</v>
      </c>
      <c r="E3855" t="s">
        <v>11707</v>
      </c>
      <c r="F3855" t="s">
        <v>11708</v>
      </c>
      <c r="G3855" s="2" t="str">
        <f t="shared" si="60"/>
        <v>1993</v>
      </c>
      <c r="H3855" t="s">
        <v>3233</v>
      </c>
      <c r="I3855" t="str">
        <f>VLOOKUP(RawData!H3855,PadCountry[],2)</f>
        <v>United States</v>
      </c>
      <c r="J3855" t="str">
        <f>VLOOKUP(I3855,CountryGeoLoc[],3)</f>
        <v>37.09024</v>
      </c>
      <c r="K3855" t="str">
        <f>VLOOKUP(I3855,CountryGeoLoc[],4)</f>
        <v>-95.712891</v>
      </c>
    </row>
    <row r="3856" spans="1:11" x14ac:dyDescent="0.3">
      <c r="A3856" t="s">
        <v>11709</v>
      </c>
      <c r="B3856" t="s">
        <v>8</v>
      </c>
      <c r="C3856" t="s">
        <v>11407</v>
      </c>
      <c r="D3856" t="s">
        <v>4695</v>
      </c>
      <c r="E3856" t="s">
        <v>11710</v>
      </c>
      <c r="F3856" t="s">
        <v>11711</v>
      </c>
      <c r="G3856" s="2" t="str">
        <f t="shared" si="60"/>
        <v>1993</v>
      </c>
      <c r="H3856" t="s">
        <v>3892</v>
      </c>
      <c r="I3856" t="str">
        <f>VLOOKUP(RawData!H3856,PadCountry[],2)</f>
        <v>Russia</v>
      </c>
      <c r="J3856" t="str">
        <f>VLOOKUP(I3856,CountryGeoLoc[],3)</f>
        <v>61.52401</v>
      </c>
      <c r="K3856" t="str">
        <f>VLOOKUP(I3856,CountryGeoLoc[],4)</f>
        <v>105.318756</v>
      </c>
    </row>
    <row r="3857" spans="1:11" x14ac:dyDescent="0.3">
      <c r="A3857" t="s">
        <v>11712</v>
      </c>
      <c r="B3857" t="s">
        <v>8</v>
      </c>
      <c r="C3857" t="s">
        <v>11418</v>
      </c>
      <c r="D3857" t="s">
        <v>8276</v>
      </c>
      <c r="E3857" t="s">
        <v>11713</v>
      </c>
      <c r="F3857" t="s">
        <v>11714</v>
      </c>
      <c r="G3857" s="2" t="str">
        <f t="shared" si="60"/>
        <v>1993</v>
      </c>
      <c r="H3857" t="s">
        <v>13</v>
      </c>
      <c r="I3857" t="str">
        <f>VLOOKUP(RawData!H3857,PadCountry[],2)</f>
        <v>Kazakhstan</v>
      </c>
      <c r="J3857" t="str">
        <f>VLOOKUP(I3857,CountryGeoLoc[],3)</f>
        <v>48.019573</v>
      </c>
      <c r="K3857" t="str">
        <f>VLOOKUP(I3857,CountryGeoLoc[],4)</f>
        <v>66.923684</v>
      </c>
    </row>
    <row r="3858" spans="1:11" x14ac:dyDescent="0.3">
      <c r="A3858" t="s">
        <v>11715</v>
      </c>
      <c r="B3858" t="s">
        <v>8</v>
      </c>
      <c r="C3858" t="s">
        <v>11414</v>
      </c>
      <c r="D3858" t="s">
        <v>1670</v>
      </c>
      <c r="E3858" t="s">
        <v>11716</v>
      </c>
      <c r="F3858" t="s">
        <v>11717</v>
      </c>
      <c r="G3858" s="2" t="str">
        <f t="shared" si="60"/>
        <v>1993</v>
      </c>
      <c r="H3858" t="s">
        <v>7572</v>
      </c>
      <c r="I3858" t="str">
        <f>VLOOKUP(RawData!H3858,PadCountry[],2)</f>
        <v>Russia</v>
      </c>
      <c r="J3858" t="str">
        <f>VLOOKUP(I3858,CountryGeoLoc[],3)</f>
        <v>61.52401</v>
      </c>
      <c r="K3858" t="str">
        <f>VLOOKUP(I3858,CountryGeoLoc[],4)</f>
        <v>105.318756</v>
      </c>
    </row>
    <row r="3859" spans="1:11" x14ac:dyDescent="0.3">
      <c r="A3859" t="s">
        <v>11718</v>
      </c>
      <c r="B3859" t="s">
        <v>8</v>
      </c>
      <c r="C3859" t="s">
        <v>117</v>
      </c>
      <c r="D3859" t="s">
        <v>11093</v>
      </c>
      <c r="E3859" t="s">
        <v>11719</v>
      </c>
      <c r="F3859" t="s">
        <v>11720</v>
      </c>
      <c r="G3859" s="2" t="str">
        <f t="shared" si="60"/>
        <v>1993</v>
      </c>
      <c r="H3859" t="s">
        <v>63</v>
      </c>
      <c r="I3859" t="str">
        <f>VLOOKUP(RawData!H3859,PadCountry[],2)</f>
        <v>United States</v>
      </c>
      <c r="J3859" t="str">
        <f>VLOOKUP(I3859,CountryGeoLoc[],3)</f>
        <v>37.09024</v>
      </c>
      <c r="K3859" t="str">
        <f>VLOOKUP(I3859,CountryGeoLoc[],4)</f>
        <v>-95.712891</v>
      </c>
    </row>
    <row r="3860" spans="1:11" x14ac:dyDescent="0.3">
      <c r="A3860" t="s">
        <v>11721</v>
      </c>
      <c r="B3860" t="s">
        <v>8</v>
      </c>
      <c r="C3860" t="s">
        <v>11434</v>
      </c>
      <c r="D3860" t="s">
        <v>2391</v>
      </c>
      <c r="E3860" t="s">
        <v>11722</v>
      </c>
      <c r="F3860" t="s">
        <v>11723</v>
      </c>
      <c r="G3860" s="2" t="str">
        <f t="shared" si="60"/>
        <v>1993</v>
      </c>
      <c r="H3860" t="s">
        <v>2313</v>
      </c>
      <c r="I3860" t="str">
        <f>VLOOKUP(RawData!H3860,PadCountry[],2)</f>
        <v>Russia</v>
      </c>
      <c r="J3860" t="str">
        <f>VLOOKUP(I3860,CountryGeoLoc[],3)</f>
        <v>61.52401</v>
      </c>
      <c r="K3860" t="str">
        <f>VLOOKUP(I3860,CountryGeoLoc[],4)</f>
        <v>105.318756</v>
      </c>
    </row>
    <row r="3861" spans="1:11" x14ac:dyDescent="0.3">
      <c r="A3861" t="s">
        <v>11724</v>
      </c>
      <c r="B3861" t="s">
        <v>8</v>
      </c>
      <c r="C3861" t="s">
        <v>10849</v>
      </c>
      <c r="D3861" t="s">
        <v>10850</v>
      </c>
      <c r="E3861" t="s">
        <v>357</v>
      </c>
      <c r="F3861" t="s">
        <v>11725</v>
      </c>
      <c r="G3861" s="2" t="str">
        <f t="shared" si="60"/>
        <v>1993</v>
      </c>
      <c r="H3861" t="s">
        <v>11726</v>
      </c>
      <c r="I3861" t="str">
        <f>VLOOKUP(RawData!H3861,PadCountry[],2)</f>
        <v>United States</v>
      </c>
      <c r="J3861" t="str">
        <f>VLOOKUP(I3861,CountryGeoLoc[],3)</f>
        <v>37.09024</v>
      </c>
      <c r="K3861" t="str">
        <f>VLOOKUP(I3861,CountryGeoLoc[],4)</f>
        <v>-95.712891</v>
      </c>
    </row>
    <row r="3862" spans="1:11" x14ac:dyDescent="0.3">
      <c r="A3862" t="s">
        <v>11727</v>
      </c>
      <c r="B3862" t="s">
        <v>8</v>
      </c>
      <c r="C3862" t="s">
        <v>11421</v>
      </c>
      <c r="D3862" t="s">
        <v>2305</v>
      </c>
      <c r="E3862" t="s">
        <v>11728</v>
      </c>
      <c r="F3862" t="s">
        <v>11729</v>
      </c>
      <c r="G3862" s="2" t="str">
        <f t="shared" si="60"/>
        <v>1993</v>
      </c>
      <c r="H3862" t="s">
        <v>1587</v>
      </c>
      <c r="I3862" t="str">
        <f>VLOOKUP(RawData!H3862,PadCountry[],2)</f>
        <v>Kazakhstan</v>
      </c>
      <c r="J3862" t="str">
        <f>VLOOKUP(I3862,CountryGeoLoc[],3)</f>
        <v>48.019573</v>
      </c>
      <c r="K3862" t="str">
        <f>VLOOKUP(I3862,CountryGeoLoc[],4)</f>
        <v>66.923684</v>
      </c>
    </row>
    <row r="3863" spans="1:11" x14ac:dyDescent="0.3">
      <c r="A3863" t="s">
        <v>11730</v>
      </c>
      <c r="B3863" t="s">
        <v>8</v>
      </c>
      <c r="C3863" t="s">
        <v>2118</v>
      </c>
      <c r="D3863" t="s">
        <v>9059</v>
      </c>
      <c r="E3863" t="s">
        <v>11731</v>
      </c>
      <c r="F3863" t="s">
        <v>11732</v>
      </c>
      <c r="G3863" s="2" t="str">
        <f t="shared" si="60"/>
        <v>1993</v>
      </c>
      <c r="H3863" t="s">
        <v>3722</v>
      </c>
      <c r="I3863" t="str">
        <f>VLOOKUP(RawData!H3863,PadCountry[],2)</f>
        <v>Japan</v>
      </c>
      <c r="J3863" t="str">
        <f>VLOOKUP(I3863,CountryGeoLoc[],3)</f>
        <v>36.204824</v>
      </c>
      <c r="K3863" t="str">
        <f>VLOOKUP(I3863,CountryGeoLoc[],4)</f>
        <v>138.252924</v>
      </c>
    </row>
    <row r="3864" spans="1:11" x14ac:dyDescent="0.3">
      <c r="A3864" t="s">
        <v>11733</v>
      </c>
      <c r="B3864" t="s">
        <v>8</v>
      </c>
      <c r="C3864" t="s">
        <v>11418</v>
      </c>
      <c r="D3864" t="s">
        <v>8276</v>
      </c>
      <c r="E3864" t="s">
        <v>357</v>
      </c>
      <c r="F3864" t="s">
        <v>11734</v>
      </c>
      <c r="G3864" s="2" t="str">
        <f t="shared" si="60"/>
        <v>1993</v>
      </c>
      <c r="H3864" t="s">
        <v>13</v>
      </c>
      <c r="I3864" t="str">
        <f>VLOOKUP(RawData!H3864,PadCountry[],2)</f>
        <v>Kazakhstan</v>
      </c>
      <c r="J3864" t="str">
        <f>VLOOKUP(I3864,CountryGeoLoc[],3)</f>
        <v>48.019573</v>
      </c>
      <c r="K3864" t="str">
        <f>VLOOKUP(I3864,CountryGeoLoc[],4)</f>
        <v>66.923684</v>
      </c>
    </row>
    <row r="3865" spans="1:11" x14ac:dyDescent="0.3">
      <c r="A3865" t="s">
        <v>11735</v>
      </c>
      <c r="B3865" t="s">
        <v>8</v>
      </c>
      <c r="C3865" t="s">
        <v>11421</v>
      </c>
      <c r="D3865" t="s">
        <v>2305</v>
      </c>
      <c r="E3865" t="s">
        <v>11736</v>
      </c>
      <c r="F3865" t="s">
        <v>11737</v>
      </c>
      <c r="G3865" s="2" t="str">
        <f t="shared" si="60"/>
        <v>1993</v>
      </c>
      <c r="H3865" t="s">
        <v>1587</v>
      </c>
      <c r="I3865" t="str">
        <f>VLOOKUP(RawData!H3865,PadCountry[],2)</f>
        <v>Kazakhstan</v>
      </c>
      <c r="J3865" t="str">
        <f>VLOOKUP(I3865,CountryGeoLoc[],3)</f>
        <v>48.019573</v>
      </c>
      <c r="K3865" t="str">
        <f>VLOOKUP(I3865,CountryGeoLoc[],4)</f>
        <v>66.923684</v>
      </c>
    </row>
    <row r="3866" spans="1:11" x14ac:dyDescent="0.3">
      <c r="A3866" t="s">
        <v>11738</v>
      </c>
      <c r="B3866" t="s">
        <v>8</v>
      </c>
      <c r="C3866" t="s">
        <v>11407</v>
      </c>
      <c r="D3866" t="s">
        <v>11739</v>
      </c>
      <c r="E3866" t="s">
        <v>11740</v>
      </c>
      <c r="F3866" t="s">
        <v>11741</v>
      </c>
      <c r="G3866" s="2" t="str">
        <f t="shared" si="60"/>
        <v>1993</v>
      </c>
      <c r="H3866" t="s">
        <v>11742</v>
      </c>
      <c r="I3866" t="str">
        <f>VLOOKUP(RawData!H3866,PadCountry[],2)</f>
        <v>Russia</v>
      </c>
      <c r="J3866" t="str">
        <f>VLOOKUP(I3866,CountryGeoLoc[],3)</f>
        <v>61.52401</v>
      </c>
      <c r="K3866" t="str">
        <f>VLOOKUP(I3866,CountryGeoLoc[],4)</f>
        <v>105.318756</v>
      </c>
    </row>
    <row r="3867" spans="1:11" x14ac:dyDescent="0.3">
      <c r="A3867" t="s">
        <v>11743</v>
      </c>
      <c r="B3867" t="s">
        <v>8</v>
      </c>
      <c r="C3867" t="s">
        <v>10972</v>
      </c>
      <c r="D3867" t="s">
        <v>10973</v>
      </c>
      <c r="E3867" t="s">
        <v>11744</v>
      </c>
      <c r="F3867" t="s">
        <v>11745</v>
      </c>
      <c r="G3867" s="2" t="str">
        <f t="shared" si="60"/>
        <v>1993</v>
      </c>
      <c r="H3867" t="s">
        <v>1623</v>
      </c>
      <c r="I3867" t="str">
        <f>VLOOKUP(RawData!H3867,PadCountry[],2)</f>
        <v>United States</v>
      </c>
      <c r="J3867" t="str">
        <f>VLOOKUP(I3867,CountryGeoLoc[],3)</f>
        <v>37.09024</v>
      </c>
      <c r="K3867" t="str">
        <f>VLOOKUP(I3867,CountryGeoLoc[],4)</f>
        <v>-95.712891</v>
      </c>
    </row>
    <row r="3868" spans="1:11" x14ac:dyDescent="0.3">
      <c r="A3868" t="s">
        <v>11746</v>
      </c>
      <c r="B3868" t="s">
        <v>8</v>
      </c>
      <c r="C3868" t="s">
        <v>11418</v>
      </c>
      <c r="D3868" t="s">
        <v>9143</v>
      </c>
      <c r="E3868" t="s">
        <v>11747</v>
      </c>
      <c r="F3868" t="s">
        <v>11748</v>
      </c>
      <c r="G3868" s="2" t="str">
        <f t="shared" si="60"/>
        <v>1993</v>
      </c>
      <c r="H3868" t="s">
        <v>9146</v>
      </c>
      <c r="I3868" t="str">
        <f>VLOOKUP(RawData!H3868,PadCountry[],2)</f>
        <v>Kazakhstan</v>
      </c>
      <c r="J3868" t="str">
        <f>VLOOKUP(I3868,CountryGeoLoc[],3)</f>
        <v>48.019573</v>
      </c>
      <c r="K3868" t="str">
        <f>VLOOKUP(I3868,CountryGeoLoc[],4)</f>
        <v>66.923684</v>
      </c>
    </row>
    <row r="3869" spans="1:11" x14ac:dyDescent="0.3">
      <c r="A3869" t="s">
        <v>11749</v>
      </c>
      <c r="B3869" t="s">
        <v>8</v>
      </c>
      <c r="C3869" t="s">
        <v>117</v>
      </c>
      <c r="D3869" t="s">
        <v>11093</v>
      </c>
      <c r="E3869" t="s">
        <v>11750</v>
      </c>
      <c r="F3869" t="s">
        <v>11751</v>
      </c>
      <c r="G3869" s="2" t="str">
        <f t="shared" si="60"/>
        <v>1993</v>
      </c>
      <c r="H3869" t="s">
        <v>63</v>
      </c>
      <c r="I3869" t="str">
        <f>VLOOKUP(RawData!H3869,PadCountry[],2)</f>
        <v>United States</v>
      </c>
      <c r="J3869" t="str">
        <f>VLOOKUP(I3869,CountryGeoLoc[],3)</f>
        <v>37.09024</v>
      </c>
      <c r="K3869" t="str">
        <f>VLOOKUP(I3869,CountryGeoLoc[],4)</f>
        <v>-95.712891</v>
      </c>
    </row>
    <row r="3870" spans="1:11" x14ac:dyDescent="0.3">
      <c r="A3870" t="s">
        <v>11752</v>
      </c>
      <c r="B3870" t="s">
        <v>8</v>
      </c>
      <c r="C3870" t="s">
        <v>11418</v>
      </c>
      <c r="D3870" t="s">
        <v>3313</v>
      </c>
      <c r="E3870" t="s">
        <v>11753</v>
      </c>
      <c r="F3870" t="s">
        <v>11754</v>
      </c>
      <c r="G3870" s="2" t="str">
        <f t="shared" si="60"/>
        <v>1993</v>
      </c>
      <c r="H3870" t="s">
        <v>2798</v>
      </c>
      <c r="I3870" t="str">
        <f>VLOOKUP(RawData!H3870,PadCountry[],2)</f>
        <v>Kazakhstan</v>
      </c>
      <c r="J3870" t="str">
        <f>VLOOKUP(I3870,CountryGeoLoc[],3)</f>
        <v>48.019573</v>
      </c>
      <c r="K3870" t="str">
        <f>VLOOKUP(I3870,CountryGeoLoc[],4)</f>
        <v>66.923684</v>
      </c>
    </row>
    <row r="3871" spans="1:11" x14ac:dyDescent="0.3">
      <c r="A3871" t="s">
        <v>11755</v>
      </c>
      <c r="B3871" t="s">
        <v>8</v>
      </c>
      <c r="C3871" t="s">
        <v>11418</v>
      </c>
      <c r="D3871" t="s">
        <v>8276</v>
      </c>
      <c r="E3871" t="s">
        <v>357</v>
      </c>
      <c r="F3871" t="s">
        <v>11756</v>
      </c>
      <c r="G3871" s="2" t="str">
        <f t="shared" si="60"/>
        <v>1993</v>
      </c>
      <c r="H3871" t="s">
        <v>13</v>
      </c>
      <c r="I3871" t="str">
        <f>VLOOKUP(RawData!H3871,PadCountry[],2)</f>
        <v>Kazakhstan</v>
      </c>
      <c r="J3871" t="str">
        <f>VLOOKUP(I3871,CountryGeoLoc[],3)</f>
        <v>48.019573</v>
      </c>
      <c r="K3871" t="str">
        <f>VLOOKUP(I3871,CountryGeoLoc[],4)</f>
        <v>66.923684</v>
      </c>
    </row>
    <row r="3872" spans="1:11" x14ac:dyDescent="0.3">
      <c r="A3872" t="s">
        <v>11757</v>
      </c>
      <c r="B3872" t="s">
        <v>8</v>
      </c>
      <c r="C3872" t="s">
        <v>11434</v>
      </c>
      <c r="D3872" t="s">
        <v>2391</v>
      </c>
      <c r="E3872" t="s">
        <v>11758</v>
      </c>
      <c r="F3872" t="s">
        <v>11759</v>
      </c>
      <c r="G3872" s="2" t="str">
        <f t="shared" si="60"/>
        <v>1993</v>
      </c>
      <c r="H3872" t="s">
        <v>2313</v>
      </c>
      <c r="I3872" t="str">
        <f>VLOOKUP(RawData!H3872,PadCountry[],2)</f>
        <v>Russia</v>
      </c>
      <c r="J3872" t="str">
        <f>VLOOKUP(I3872,CountryGeoLoc[],3)</f>
        <v>61.52401</v>
      </c>
      <c r="K3872" t="str">
        <f>VLOOKUP(I3872,CountryGeoLoc[],4)</f>
        <v>105.318756</v>
      </c>
    </row>
    <row r="3873" spans="1:11" x14ac:dyDescent="0.3">
      <c r="A3873" t="s">
        <v>11760</v>
      </c>
      <c r="B3873" t="s">
        <v>8</v>
      </c>
      <c r="C3873" t="s">
        <v>11407</v>
      </c>
      <c r="D3873" t="s">
        <v>4695</v>
      </c>
      <c r="E3873" t="s">
        <v>11761</v>
      </c>
      <c r="F3873" t="s">
        <v>11762</v>
      </c>
      <c r="G3873" s="2" t="str">
        <f t="shared" si="60"/>
        <v>1993</v>
      </c>
      <c r="H3873" t="s">
        <v>7572</v>
      </c>
      <c r="I3873" t="str">
        <f>VLOOKUP(RawData!H3873,PadCountry[],2)</f>
        <v>Russia</v>
      </c>
      <c r="J3873" t="str">
        <f>VLOOKUP(I3873,CountryGeoLoc[],3)</f>
        <v>61.52401</v>
      </c>
      <c r="K3873" t="str">
        <f>VLOOKUP(I3873,CountryGeoLoc[],4)</f>
        <v>105.318756</v>
      </c>
    </row>
    <row r="3874" spans="1:11" x14ac:dyDescent="0.3">
      <c r="A3874" t="s">
        <v>11763</v>
      </c>
      <c r="B3874" t="s">
        <v>8</v>
      </c>
      <c r="C3874" t="s">
        <v>11414</v>
      </c>
      <c r="D3874" t="s">
        <v>1670</v>
      </c>
      <c r="E3874" t="s">
        <v>11764</v>
      </c>
      <c r="F3874" t="s">
        <v>11765</v>
      </c>
      <c r="G3874" s="2" t="str">
        <f t="shared" si="60"/>
        <v>1993</v>
      </c>
      <c r="H3874" t="s">
        <v>3442</v>
      </c>
      <c r="I3874" t="str">
        <f>VLOOKUP(RawData!H3874,PadCountry[],2)</f>
        <v>Russia</v>
      </c>
      <c r="J3874" t="str">
        <f>VLOOKUP(I3874,CountryGeoLoc[],3)</f>
        <v>61.52401</v>
      </c>
      <c r="K3874" t="str">
        <f>VLOOKUP(I3874,CountryGeoLoc[],4)</f>
        <v>105.318756</v>
      </c>
    </row>
    <row r="3875" spans="1:11" x14ac:dyDescent="0.3">
      <c r="A3875" t="s">
        <v>11766</v>
      </c>
      <c r="B3875" t="s">
        <v>8</v>
      </c>
      <c r="C3875" t="s">
        <v>8707</v>
      </c>
      <c r="D3875" t="s">
        <v>7629</v>
      </c>
      <c r="E3875" t="s">
        <v>11767</v>
      </c>
      <c r="F3875" t="s">
        <v>11768</v>
      </c>
      <c r="G3875" s="2" t="str">
        <f t="shared" si="60"/>
        <v>1993</v>
      </c>
      <c r="H3875" t="s">
        <v>3233</v>
      </c>
      <c r="I3875" t="str">
        <f>VLOOKUP(RawData!H3875,PadCountry[],2)</f>
        <v>United States</v>
      </c>
      <c r="J3875" t="str">
        <f>VLOOKUP(I3875,CountryGeoLoc[],3)</f>
        <v>37.09024</v>
      </c>
      <c r="K3875" t="str">
        <f>VLOOKUP(I3875,CountryGeoLoc[],4)</f>
        <v>-95.712891</v>
      </c>
    </row>
    <row r="3876" spans="1:11" x14ac:dyDescent="0.3">
      <c r="A3876" t="s">
        <v>11769</v>
      </c>
      <c r="B3876" t="s">
        <v>8</v>
      </c>
      <c r="C3876" t="s">
        <v>11407</v>
      </c>
      <c r="D3876" t="s">
        <v>6270</v>
      </c>
      <c r="E3876" t="s">
        <v>11770</v>
      </c>
      <c r="F3876" t="s">
        <v>11771</v>
      </c>
      <c r="G3876" s="2" t="str">
        <f t="shared" si="60"/>
        <v>1993</v>
      </c>
      <c r="H3876" t="s">
        <v>7213</v>
      </c>
      <c r="I3876" t="str">
        <f>VLOOKUP(RawData!H3876,PadCountry[],2)</f>
        <v>Russia</v>
      </c>
      <c r="J3876" t="str">
        <f>VLOOKUP(I3876,CountryGeoLoc[],3)</f>
        <v>61.52401</v>
      </c>
      <c r="K3876" t="str">
        <f>VLOOKUP(I3876,CountryGeoLoc[],4)</f>
        <v>105.318756</v>
      </c>
    </row>
    <row r="3877" spans="1:11" x14ac:dyDescent="0.3">
      <c r="A3877" t="s">
        <v>11772</v>
      </c>
      <c r="B3877" t="s">
        <v>8</v>
      </c>
      <c r="C3877" t="s">
        <v>11414</v>
      </c>
      <c r="D3877" t="s">
        <v>1670</v>
      </c>
      <c r="E3877" t="s">
        <v>11773</v>
      </c>
      <c r="F3877" t="s">
        <v>11774</v>
      </c>
      <c r="G3877" s="2" t="str">
        <f t="shared" si="60"/>
        <v>1993</v>
      </c>
      <c r="H3877" t="s">
        <v>3442</v>
      </c>
      <c r="I3877" t="str">
        <f>VLOOKUP(RawData!H3877,PadCountry[],2)</f>
        <v>Russia</v>
      </c>
      <c r="J3877" t="str">
        <f>VLOOKUP(I3877,CountryGeoLoc[],3)</f>
        <v>61.52401</v>
      </c>
      <c r="K3877" t="str">
        <f>VLOOKUP(I3877,CountryGeoLoc[],4)</f>
        <v>105.318756</v>
      </c>
    </row>
    <row r="3878" spans="1:11" x14ac:dyDescent="0.3">
      <c r="A3878" t="s">
        <v>11775</v>
      </c>
      <c r="B3878" t="s">
        <v>8</v>
      </c>
      <c r="C3878" t="s">
        <v>10849</v>
      </c>
      <c r="D3878" t="s">
        <v>10850</v>
      </c>
      <c r="E3878" t="s">
        <v>357</v>
      </c>
      <c r="F3878" t="s">
        <v>11776</v>
      </c>
      <c r="G3878" s="2" t="str">
        <f t="shared" si="60"/>
        <v>1993</v>
      </c>
      <c r="H3878" t="s">
        <v>10852</v>
      </c>
      <c r="I3878" t="str">
        <f>VLOOKUP(RawData!H3878,PadCountry[],2)</f>
        <v>United States</v>
      </c>
      <c r="J3878" t="str">
        <f>VLOOKUP(I3878,CountryGeoLoc[],3)</f>
        <v>37.09024</v>
      </c>
      <c r="K3878" t="str">
        <f>VLOOKUP(I3878,CountryGeoLoc[],4)</f>
        <v>-95.712891</v>
      </c>
    </row>
    <row r="3879" spans="1:11" x14ac:dyDescent="0.3">
      <c r="A3879" t="s">
        <v>11777</v>
      </c>
      <c r="B3879" t="s">
        <v>8</v>
      </c>
      <c r="C3879" t="s">
        <v>8707</v>
      </c>
      <c r="D3879" t="s">
        <v>7629</v>
      </c>
      <c r="E3879" t="s">
        <v>11778</v>
      </c>
      <c r="F3879" t="s">
        <v>11779</v>
      </c>
      <c r="G3879" s="2" t="str">
        <f t="shared" si="60"/>
        <v>1993</v>
      </c>
      <c r="H3879" t="s">
        <v>2629</v>
      </c>
      <c r="I3879" t="str">
        <f>VLOOKUP(RawData!H3879,PadCountry[],2)</f>
        <v>United States</v>
      </c>
      <c r="J3879" t="str">
        <f>VLOOKUP(I3879,CountryGeoLoc[],3)</f>
        <v>37.09024</v>
      </c>
      <c r="K3879" t="str">
        <f>VLOOKUP(I3879,CountryGeoLoc[],4)</f>
        <v>-95.712891</v>
      </c>
    </row>
    <row r="3880" spans="1:11" x14ac:dyDescent="0.3">
      <c r="A3880" t="s">
        <v>11780</v>
      </c>
      <c r="B3880" t="s">
        <v>8</v>
      </c>
      <c r="C3880" t="s">
        <v>11418</v>
      </c>
      <c r="D3880" t="s">
        <v>4695</v>
      </c>
      <c r="E3880" t="s">
        <v>11781</v>
      </c>
      <c r="F3880" t="s">
        <v>11782</v>
      </c>
      <c r="G3880" s="2" t="str">
        <f t="shared" si="60"/>
        <v>1993</v>
      </c>
      <c r="H3880" t="s">
        <v>987</v>
      </c>
      <c r="I3880" t="str">
        <f>VLOOKUP(RawData!H3880,PadCountry[],2)</f>
        <v>Kazakhstan</v>
      </c>
      <c r="J3880" t="str">
        <f>VLOOKUP(I3880,CountryGeoLoc[],3)</f>
        <v>48.019573</v>
      </c>
      <c r="K3880" t="str">
        <f>VLOOKUP(I3880,CountryGeoLoc[],4)</f>
        <v>66.923684</v>
      </c>
    </row>
    <row r="3881" spans="1:11" x14ac:dyDescent="0.3">
      <c r="A3881" t="s">
        <v>11783</v>
      </c>
      <c r="B3881" t="s">
        <v>8</v>
      </c>
      <c r="C3881" t="s">
        <v>11418</v>
      </c>
      <c r="D3881" t="s">
        <v>3313</v>
      </c>
      <c r="E3881" t="s">
        <v>11784</v>
      </c>
      <c r="F3881" t="s">
        <v>11785</v>
      </c>
      <c r="G3881" s="2" t="str">
        <f t="shared" si="60"/>
        <v>1993</v>
      </c>
      <c r="H3881" t="s">
        <v>2798</v>
      </c>
      <c r="I3881" t="str">
        <f>VLOOKUP(RawData!H3881,PadCountry[],2)</f>
        <v>Kazakhstan</v>
      </c>
      <c r="J3881" t="str">
        <f>VLOOKUP(I3881,CountryGeoLoc[],3)</f>
        <v>48.019573</v>
      </c>
      <c r="K3881" t="str">
        <f>VLOOKUP(I3881,CountryGeoLoc[],4)</f>
        <v>66.923684</v>
      </c>
    </row>
    <row r="3882" spans="1:11" x14ac:dyDescent="0.3">
      <c r="A3882" t="s">
        <v>11786</v>
      </c>
      <c r="B3882" t="s">
        <v>8</v>
      </c>
      <c r="C3882" t="s">
        <v>11407</v>
      </c>
      <c r="D3882" t="s">
        <v>6270</v>
      </c>
      <c r="E3882" t="s">
        <v>11787</v>
      </c>
      <c r="F3882" t="s">
        <v>11788</v>
      </c>
      <c r="G3882" s="2" t="str">
        <f t="shared" si="60"/>
        <v>1993</v>
      </c>
      <c r="H3882" t="s">
        <v>7213</v>
      </c>
      <c r="I3882" t="str">
        <f>VLOOKUP(RawData!H3882,PadCountry[],2)</f>
        <v>Russia</v>
      </c>
      <c r="J3882" t="str">
        <f>VLOOKUP(I3882,CountryGeoLoc[],3)</f>
        <v>61.52401</v>
      </c>
      <c r="K3882" t="str">
        <f>VLOOKUP(I3882,CountryGeoLoc[],4)</f>
        <v>105.318756</v>
      </c>
    </row>
    <row r="3883" spans="1:11" x14ac:dyDescent="0.3">
      <c r="A3883" t="s">
        <v>11789</v>
      </c>
      <c r="B3883" t="s">
        <v>8</v>
      </c>
      <c r="C3883" t="s">
        <v>7321</v>
      </c>
      <c r="D3883" t="s">
        <v>11790</v>
      </c>
      <c r="E3883" t="s">
        <v>11791</v>
      </c>
      <c r="F3883" t="s">
        <v>11792</v>
      </c>
      <c r="G3883" s="2" t="str">
        <f t="shared" si="60"/>
        <v>1993</v>
      </c>
      <c r="H3883" t="s">
        <v>9512</v>
      </c>
      <c r="I3883" t="str">
        <f>VLOOKUP(RawData!H3883,PadCountry[],2)</f>
        <v>French Guiana</v>
      </c>
      <c r="J3883" t="str">
        <f>VLOOKUP(I3883,CountryGeoLoc[],3)</f>
        <v>3.933889</v>
      </c>
      <c r="K3883" t="str">
        <f>VLOOKUP(I3883,CountryGeoLoc[],4)</f>
        <v>-53.125782</v>
      </c>
    </row>
    <row r="3884" spans="1:11" x14ac:dyDescent="0.3">
      <c r="A3884" t="s">
        <v>11793</v>
      </c>
      <c r="B3884" t="s">
        <v>8</v>
      </c>
      <c r="C3884" t="s">
        <v>117</v>
      </c>
      <c r="D3884" t="s">
        <v>11093</v>
      </c>
      <c r="E3884" t="s">
        <v>11794</v>
      </c>
      <c r="F3884" t="s">
        <v>11795</v>
      </c>
      <c r="G3884" s="2" t="str">
        <f t="shared" si="60"/>
        <v>1993</v>
      </c>
      <c r="H3884" t="s">
        <v>63</v>
      </c>
      <c r="I3884" t="str">
        <f>VLOOKUP(RawData!H3884,PadCountry[],2)</f>
        <v>United States</v>
      </c>
      <c r="J3884" t="str">
        <f>VLOOKUP(I3884,CountryGeoLoc[],3)</f>
        <v>37.09024</v>
      </c>
      <c r="K3884" t="str">
        <f>VLOOKUP(I3884,CountryGeoLoc[],4)</f>
        <v>-95.712891</v>
      </c>
    </row>
    <row r="3885" spans="1:11" x14ac:dyDescent="0.3">
      <c r="A3885" t="s">
        <v>11796</v>
      </c>
      <c r="B3885" t="s">
        <v>8</v>
      </c>
      <c r="C3885" t="s">
        <v>11407</v>
      </c>
      <c r="D3885" t="s">
        <v>4695</v>
      </c>
      <c r="E3885" t="s">
        <v>11797</v>
      </c>
      <c r="F3885" t="s">
        <v>11798</v>
      </c>
      <c r="G3885" s="2" t="str">
        <f t="shared" si="60"/>
        <v>1993</v>
      </c>
      <c r="H3885" t="s">
        <v>7572</v>
      </c>
      <c r="I3885" t="str">
        <f>VLOOKUP(RawData!H3885,PadCountry[],2)</f>
        <v>Russia</v>
      </c>
      <c r="J3885" t="str">
        <f>VLOOKUP(I3885,CountryGeoLoc[],3)</f>
        <v>61.52401</v>
      </c>
      <c r="K3885" t="str">
        <f>VLOOKUP(I3885,CountryGeoLoc[],4)</f>
        <v>105.318756</v>
      </c>
    </row>
    <row r="3886" spans="1:11" x14ac:dyDescent="0.3">
      <c r="A3886" t="s">
        <v>11799</v>
      </c>
      <c r="B3886" t="s">
        <v>8</v>
      </c>
      <c r="C3886" t="s">
        <v>11418</v>
      </c>
      <c r="D3886" t="s">
        <v>8276</v>
      </c>
      <c r="E3886" t="s">
        <v>357</v>
      </c>
      <c r="F3886" t="s">
        <v>11800</v>
      </c>
      <c r="G3886" s="2" t="str">
        <f t="shared" si="60"/>
        <v>1993</v>
      </c>
      <c r="H3886" t="s">
        <v>13</v>
      </c>
      <c r="I3886" t="str">
        <f>VLOOKUP(RawData!H3886,PadCountry[],2)</f>
        <v>Kazakhstan</v>
      </c>
      <c r="J3886" t="str">
        <f>VLOOKUP(I3886,CountryGeoLoc[],3)</f>
        <v>48.019573</v>
      </c>
      <c r="K3886" t="str">
        <f>VLOOKUP(I3886,CountryGeoLoc[],4)</f>
        <v>66.923684</v>
      </c>
    </row>
    <row r="3887" spans="1:11" x14ac:dyDescent="0.3">
      <c r="A3887" t="s">
        <v>11801</v>
      </c>
      <c r="B3887" t="s">
        <v>8</v>
      </c>
      <c r="C3887" t="s">
        <v>11414</v>
      </c>
      <c r="D3887" t="s">
        <v>1670</v>
      </c>
      <c r="E3887" t="s">
        <v>11802</v>
      </c>
      <c r="F3887" t="s">
        <v>11803</v>
      </c>
      <c r="G3887" s="2" t="str">
        <f t="shared" si="60"/>
        <v>1993</v>
      </c>
      <c r="H3887" t="s">
        <v>3442</v>
      </c>
      <c r="I3887" t="str">
        <f>VLOOKUP(RawData!H3887,PadCountry[],2)</f>
        <v>Russia</v>
      </c>
      <c r="J3887" t="str">
        <f>VLOOKUP(I3887,CountryGeoLoc[],3)</f>
        <v>61.52401</v>
      </c>
      <c r="K3887" t="str">
        <f>VLOOKUP(I3887,CountryGeoLoc[],4)</f>
        <v>105.318756</v>
      </c>
    </row>
    <row r="3888" spans="1:11" x14ac:dyDescent="0.3">
      <c r="A3888" t="s">
        <v>11804</v>
      </c>
      <c r="B3888" t="s">
        <v>18</v>
      </c>
      <c r="C3888" t="s">
        <v>11421</v>
      </c>
      <c r="D3888" t="s">
        <v>2305</v>
      </c>
      <c r="E3888" t="s">
        <v>11805</v>
      </c>
      <c r="F3888" t="s">
        <v>11806</v>
      </c>
      <c r="G3888" s="2" t="str">
        <f t="shared" si="60"/>
        <v>1993</v>
      </c>
      <c r="H3888" t="s">
        <v>1587</v>
      </c>
      <c r="I3888" t="str">
        <f>VLOOKUP(RawData!H3888,PadCountry[],2)</f>
        <v>Kazakhstan</v>
      </c>
      <c r="J3888" t="str">
        <f>VLOOKUP(I3888,CountryGeoLoc[],3)</f>
        <v>48.019573</v>
      </c>
      <c r="K3888" t="str">
        <f>VLOOKUP(I3888,CountryGeoLoc[],4)</f>
        <v>66.923684</v>
      </c>
    </row>
    <row r="3889" spans="1:11" x14ac:dyDescent="0.3">
      <c r="A3889" t="s">
        <v>11807</v>
      </c>
      <c r="B3889" t="s">
        <v>8</v>
      </c>
      <c r="C3889" t="s">
        <v>11434</v>
      </c>
      <c r="D3889" t="s">
        <v>2391</v>
      </c>
      <c r="E3889" t="s">
        <v>11808</v>
      </c>
      <c r="F3889" t="s">
        <v>11809</v>
      </c>
      <c r="G3889" s="2" t="str">
        <f t="shared" si="60"/>
        <v>1993</v>
      </c>
      <c r="H3889" t="s">
        <v>3399</v>
      </c>
      <c r="I3889" t="str">
        <f>VLOOKUP(RawData!H3889,PadCountry[],2)</f>
        <v>Russia</v>
      </c>
      <c r="J3889" t="str">
        <f>VLOOKUP(I3889,CountryGeoLoc[],3)</f>
        <v>61.52401</v>
      </c>
      <c r="K3889" t="str">
        <f>VLOOKUP(I3889,CountryGeoLoc[],4)</f>
        <v>105.318756</v>
      </c>
    </row>
    <row r="3890" spans="1:11" x14ac:dyDescent="0.3">
      <c r="A3890" t="s">
        <v>11810</v>
      </c>
      <c r="B3890" t="s">
        <v>8</v>
      </c>
      <c r="C3890" t="s">
        <v>8707</v>
      </c>
      <c r="D3890" t="s">
        <v>7629</v>
      </c>
      <c r="E3890" t="s">
        <v>11811</v>
      </c>
      <c r="F3890" t="s">
        <v>11812</v>
      </c>
      <c r="G3890" s="2" t="str">
        <f t="shared" si="60"/>
        <v>1993</v>
      </c>
      <c r="H3890" t="s">
        <v>3233</v>
      </c>
      <c r="I3890" t="str">
        <f>VLOOKUP(RawData!H3890,PadCountry[],2)</f>
        <v>United States</v>
      </c>
      <c r="J3890" t="str">
        <f>VLOOKUP(I3890,CountryGeoLoc[],3)</f>
        <v>37.09024</v>
      </c>
      <c r="K3890" t="str">
        <f>VLOOKUP(I3890,CountryGeoLoc[],4)</f>
        <v>-95.712891</v>
      </c>
    </row>
    <row r="3891" spans="1:11" x14ac:dyDescent="0.3">
      <c r="A3891" t="s">
        <v>11813</v>
      </c>
      <c r="B3891" t="s">
        <v>8</v>
      </c>
      <c r="C3891" t="s">
        <v>11407</v>
      </c>
      <c r="D3891" t="s">
        <v>6270</v>
      </c>
      <c r="E3891" t="s">
        <v>11814</v>
      </c>
      <c r="F3891" t="s">
        <v>11815</v>
      </c>
      <c r="G3891" s="2" t="str">
        <f t="shared" si="60"/>
        <v>1993</v>
      </c>
      <c r="H3891" t="s">
        <v>7213</v>
      </c>
      <c r="I3891" t="str">
        <f>VLOOKUP(RawData!H3891,PadCountry[],2)</f>
        <v>Russia</v>
      </c>
      <c r="J3891" t="str">
        <f>VLOOKUP(I3891,CountryGeoLoc[],3)</f>
        <v>61.52401</v>
      </c>
      <c r="K3891" t="str">
        <f>VLOOKUP(I3891,CountryGeoLoc[],4)</f>
        <v>105.318756</v>
      </c>
    </row>
    <row r="3892" spans="1:11" x14ac:dyDescent="0.3">
      <c r="A3892" t="s">
        <v>11816</v>
      </c>
      <c r="B3892" t="s">
        <v>8</v>
      </c>
      <c r="C3892" t="s">
        <v>7321</v>
      </c>
      <c r="D3892" t="s">
        <v>11083</v>
      </c>
      <c r="E3892" t="s">
        <v>11817</v>
      </c>
      <c r="F3892" t="s">
        <v>11818</v>
      </c>
      <c r="G3892" s="2" t="str">
        <f t="shared" si="60"/>
        <v>1993</v>
      </c>
      <c r="H3892" t="s">
        <v>9512</v>
      </c>
      <c r="I3892" t="str">
        <f>VLOOKUP(RawData!H3892,PadCountry[],2)</f>
        <v>French Guiana</v>
      </c>
      <c r="J3892" t="str">
        <f>VLOOKUP(I3892,CountryGeoLoc[],3)</f>
        <v>3.933889</v>
      </c>
      <c r="K3892" t="str">
        <f>VLOOKUP(I3892,CountryGeoLoc[],4)</f>
        <v>-53.125782</v>
      </c>
    </row>
    <row r="3893" spans="1:11" x14ac:dyDescent="0.3">
      <c r="A3893" t="s">
        <v>11819</v>
      </c>
      <c r="B3893" t="s">
        <v>8</v>
      </c>
      <c r="C3893" t="s">
        <v>11407</v>
      </c>
      <c r="D3893" t="s">
        <v>8762</v>
      </c>
      <c r="E3893" t="s">
        <v>11820</v>
      </c>
      <c r="F3893" t="s">
        <v>11821</v>
      </c>
      <c r="G3893" s="2" t="str">
        <f t="shared" si="60"/>
        <v>1993</v>
      </c>
      <c r="H3893" t="s">
        <v>7572</v>
      </c>
      <c r="I3893" t="str">
        <f>VLOOKUP(RawData!H3893,PadCountry[],2)</f>
        <v>Russia</v>
      </c>
      <c r="J3893" t="str">
        <f>VLOOKUP(I3893,CountryGeoLoc[],3)</f>
        <v>61.52401</v>
      </c>
      <c r="K3893" t="str">
        <f>VLOOKUP(I3893,CountryGeoLoc[],4)</f>
        <v>105.318756</v>
      </c>
    </row>
    <row r="3894" spans="1:11" x14ac:dyDescent="0.3">
      <c r="A3894" t="s">
        <v>11822</v>
      </c>
      <c r="B3894" t="s">
        <v>8</v>
      </c>
      <c r="C3894" t="s">
        <v>117</v>
      </c>
      <c r="D3894" t="s">
        <v>7157</v>
      </c>
      <c r="E3894" t="s">
        <v>11823</v>
      </c>
      <c r="F3894" t="s">
        <v>11824</v>
      </c>
      <c r="G3894" s="2" t="str">
        <f t="shared" si="60"/>
        <v>1993</v>
      </c>
      <c r="H3894" t="s">
        <v>573</v>
      </c>
      <c r="I3894" t="str">
        <f>VLOOKUP(RawData!H3894,PadCountry[],2)</f>
        <v>United States</v>
      </c>
      <c r="J3894" t="str">
        <f>VLOOKUP(I3894,CountryGeoLoc[],3)</f>
        <v>37.09024</v>
      </c>
      <c r="K3894" t="str">
        <f>VLOOKUP(I3894,CountryGeoLoc[],4)</f>
        <v>-95.712891</v>
      </c>
    </row>
    <row r="3895" spans="1:11" x14ac:dyDescent="0.3">
      <c r="A3895" t="s">
        <v>11825</v>
      </c>
      <c r="B3895" t="s">
        <v>8</v>
      </c>
      <c r="C3895" t="s">
        <v>117</v>
      </c>
      <c r="D3895" t="s">
        <v>11093</v>
      </c>
      <c r="E3895" t="s">
        <v>11826</v>
      </c>
      <c r="F3895" t="s">
        <v>11827</v>
      </c>
      <c r="G3895" s="2" t="str">
        <f t="shared" si="60"/>
        <v>1993</v>
      </c>
      <c r="H3895" t="s">
        <v>63</v>
      </c>
      <c r="I3895" t="str">
        <f>VLOOKUP(RawData!H3895,PadCountry[],2)</f>
        <v>United States</v>
      </c>
      <c r="J3895" t="str">
        <f>VLOOKUP(I3895,CountryGeoLoc[],3)</f>
        <v>37.09024</v>
      </c>
      <c r="K3895" t="str">
        <f>VLOOKUP(I3895,CountryGeoLoc[],4)</f>
        <v>-95.712891</v>
      </c>
    </row>
    <row r="3896" spans="1:11" x14ac:dyDescent="0.3">
      <c r="A3896" t="s">
        <v>11828</v>
      </c>
      <c r="B3896" t="s">
        <v>8</v>
      </c>
      <c r="C3896" t="s">
        <v>11418</v>
      </c>
      <c r="D3896" t="s">
        <v>8276</v>
      </c>
      <c r="E3896" t="s">
        <v>11829</v>
      </c>
      <c r="F3896" t="s">
        <v>11830</v>
      </c>
      <c r="G3896" s="2" t="str">
        <f t="shared" si="60"/>
        <v>1993</v>
      </c>
      <c r="H3896" t="s">
        <v>13</v>
      </c>
      <c r="I3896" t="str">
        <f>VLOOKUP(RawData!H3896,PadCountry[],2)</f>
        <v>Kazakhstan</v>
      </c>
      <c r="J3896" t="str">
        <f>VLOOKUP(I3896,CountryGeoLoc[],3)</f>
        <v>48.019573</v>
      </c>
      <c r="K3896" t="str">
        <f>VLOOKUP(I3896,CountryGeoLoc[],4)</f>
        <v>66.923684</v>
      </c>
    </row>
    <row r="3897" spans="1:11" x14ac:dyDescent="0.3">
      <c r="A3897" t="s">
        <v>11831</v>
      </c>
      <c r="B3897" t="s">
        <v>8</v>
      </c>
      <c r="C3897" t="s">
        <v>11418</v>
      </c>
      <c r="D3897" t="s">
        <v>3313</v>
      </c>
      <c r="E3897" t="s">
        <v>11832</v>
      </c>
      <c r="F3897" t="s">
        <v>11833</v>
      </c>
      <c r="G3897" s="2" t="str">
        <f t="shared" si="60"/>
        <v>1993</v>
      </c>
      <c r="H3897" t="s">
        <v>2798</v>
      </c>
      <c r="I3897" t="str">
        <f>VLOOKUP(RawData!H3897,PadCountry[],2)</f>
        <v>Kazakhstan</v>
      </c>
      <c r="J3897" t="str">
        <f>VLOOKUP(I3897,CountryGeoLoc[],3)</f>
        <v>48.019573</v>
      </c>
      <c r="K3897" t="str">
        <f>VLOOKUP(I3897,CountryGeoLoc[],4)</f>
        <v>66.923684</v>
      </c>
    </row>
    <row r="3898" spans="1:11" x14ac:dyDescent="0.3">
      <c r="A3898" t="s">
        <v>11834</v>
      </c>
      <c r="B3898" t="s">
        <v>8</v>
      </c>
      <c r="C3898" t="s">
        <v>11407</v>
      </c>
      <c r="D3898" t="s">
        <v>8762</v>
      </c>
      <c r="E3898" t="s">
        <v>11835</v>
      </c>
      <c r="F3898" t="s">
        <v>11836</v>
      </c>
      <c r="G3898" s="2" t="str">
        <f t="shared" si="60"/>
        <v>1993</v>
      </c>
      <c r="H3898" t="s">
        <v>3892</v>
      </c>
      <c r="I3898" t="str">
        <f>VLOOKUP(RawData!H3898,PadCountry[],2)</f>
        <v>Russia</v>
      </c>
      <c r="J3898" t="str">
        <f>VLOOKUP(I3898,CountryGeoLoc[],3)</f>
        <v>61.52401</v>
      </c>
      <c r="K3898" t="str">
        <f>VLOOKUP(I3898,CountryGeoLoc[],4)</f>
        <v>105.318756</v>
      </c>
    </row>
    <row r="3899" spans="1:11" x14ac:dyDescent="0.3">
      <c r="A3899" t="s">
        <v>11837</v>
      </c>
      <c r="B3899" t="s">
        <v>8</v>
      </c>
      <c r="C3899" t="s">
        <v>117</v>
      </c>
      <c r="D3899" t="s">
        <v>11388</v>
      </c>
      <c r="E3899" t="s">
        <v>11838</v>
      </c>
      <c r="F3899" t="s">
        <v>11839</v>
      </c>
      <c r="G3899" s="2" t="str">
        <f t="shared" si="60"/>
        <v>1993</v>
      </c>
      <c r="H3899" t="s">
        <v>1006</v>
      </c>
      <c r="I3899" t="str">
        <f>VLOOKUP(RawData!H3899,PadCountry[],2)</f>
        <v>United States</v>
      </c>
      <c r="J3899" t="str">
        <f>VLOOKUP(I3899,CountryGeoLoc[],3)</f>
        <v>37.09024</v>
      </c>
      <c r="K3899" t="str">
        <f>VLOOKUP(I3899,CountryGeoLoc[],4)</f>
        <v>-95.712891</v>
      </c>
    </row>
    <row r="3900" spans="1:11" x14ac:dyDescent="0.3">
      <c r="A3900" t="s">
        <v>11840</v>
      </c>
      <c r="B3900" t="s">
        <v>8</v>
      </c>
      <c r="C3900" t="s">
        <v>11407</v>
      </c>
      <c r="D3900" t="s">
        <v>8762</v>
      </c>
      <c r="E3900" t="s">
        <v>11841</v>
      </c>
      <c r="F3900" t="s">
        <v>11842</v>
      </c>
      <c r="G3900" s="2" t="str">
        <f t="shared" si="60"/>
        <v>1993</v>
      </c>
      <c r="H3900" t="s">
        <v>3892</v>
      </c>
      <c r="I3900" t="str">
        <f>VLOOKUP(RawData!H3900,PadCountry[],2)</f>
        <v>Russia</v>
      </c>
      <c r="J3900" t="str">
        <f>VLOOKUP(I3900,CountryGeoLoc[],3)</f>
        <v>61.52401</v>
      </c>
      <c r="K3900" t="str">
        <f>VLOOKUP(I3900,CountryGeoLoc[],4)</f>
        <v>105.318756</v>
      </c>
    </row>
    <row r="3901" spans="1:11" x14ac:dyDescent="0.3">
      <c r="A3901" t="s">
        <v>11843</v>
      </c>
      <c r="B3901" t="s">
        <v>8</v>
      </c>
      <c r="C3901" t="s">
        <v>7321</v>
      </c>
      <c r="D3901" t="s">
        <v>10571</v>
      </c>
      <c r="E3901" t="s">
        <v>11844</v>
      </c>
      <c r="F3901" t="s">
        <v>11845</v>
      </c>
      <c r="G3901" s="2" t="str">
        <f t="shared" si="60"/>
        <v>1993</v>
      </c>
      <c r="H3901" t="s">
        <v>9512</v>
      </c>
      <c r="I3901" t="str">
        <f>VLOOKUP(RawData!H3901,PadCountry[],2)</f>
        <v>French Guiana</v>
      </c>
      <c r="J3901" t="str">
        <f>VLOOKUP(I3901,CountryGeoLoc[],3)</f>
        <v>3.933889</v>
      </c>
      <c r="K3901" t="str">
        <f>VLOOKUP(I3901,CountryGeoLoc[],4)</f>
        <v>-53.125782</v>
      </c>
    </row>
    <row r="3902" spans="1:11" x14ac:dyDescent="0.3">
      <c r="A3902" t="s">
        <v>11846</v>
      </c>
      <c r="B3902" t="s">
        <v>18</v>
      </c>
      <c r="C3902" t="s">
        <v>117</v>
      </c>
      <c r="D3902" t="s">
        <v>11183</v>
      </c>
      <c r="E3902" t="s">
        <v>11847</v>
      </c>
      <c r="F3902" t="s">
        <v>11848</v>
      </c>
      <c r="G3902" s="2" t="str">
        <f t="shared" si="60"/>
        <v>1993</v>
      </c>
      <c r="H3902" t="s">
        <v>1213</v>
      </c>
      <c r="I3902" t="str">
        <f>VLOOKUP(RawData!H3902,PadCountry[],2)</f>
        <v>United States</v>
      </c>
      <c r="J3902" t="str">
        <f>VLOOKUP(I3902,CountryGeoLoc[],3)</f>
        <v>37.09024</v>
      </c>
      <c r="K3902" t="str">
        <f>VLOOKUP(I3902,CountryGeoLoc[],4)</f>
        <v>-95.712891</v>
      </c>
    </row>
    <row r="3903" spans="1:11" x14ac:dyDescent="0.3">
      <c r="A3903" t="s">
        <v>11849</v>
      </c>
      <c r="B3903" t="s">
        <v>8</v>
      </c>
      <c r="C3903" t="s">
        <v>11414</v>
      </c>
      <c r="D3903" t="s">
        <v>1670</v>
      </c>
      <c r="E3903" t="s">
        <v>11850</v>
      </c>
      <c r="F3903" t="s">
        <v>11851</v>
      </c>
      <c r="G3903" s="2" t="str">
        <f t="shared" si="60"/>
        <v>1993</v>
      </c>
      <c r="H3903" t="s">
        <v>3892</v>
      </c>
      <c r="I3903" t="str">
        <f>VLOOKUP(RawData!H3903,PadCountry[],2)</f>
        <v>Russia</v>
      </c>
      <c r="J3903" t="str">
        <f>VLOOKUP(I3903,CountryGeoLoc[],3)</f>
        <v>61.52401</v>
      </c>
      <c r="K3903" t="str">
        <f>VLOOKUP(I3903,CountryGeoLoc[],4)</f>
        <v>105.318756</v>
      </c>
    </row>
    <row r="3904" spans="1:11" x14ac:dyDescent="0.3">
      <c r="A3904" t="s">
        <v>11852</v>
      </c>
      <c r="B3904" t="s">
        <v>8</v>
      </c>
      <c r="C3904" t="s">
        <v>117</v>
      </c>
      <c r="D3904" t="s">
        <v>8272</v>
      </c>
      <c r="E3904" t="s">
        <v>11853</v>
      </c>
      <c r="F3904" t="s">
        <v>11854</v>
      </c>
      <c r="G3904" s="2" t="str">
        <f t="shared" si="60"/>
        <v>1993</v>
      </c>
      <c r="H3904" t="s">
        <v>303</v>
      </c>
      <c r="I3904" t="str">
        <f>VLOOKUP(RawData!H3904,PadCountry[],2)</f>
        <v>United States</v>
      </c>
      <c r="J3904" t="str">
        <f>VLOOKUP(I3904,CountryGeoLoc[],3)</f>
        <v>37.09024</v>
      </c>
      <c r="K3904" t="str">
        <f>VLOOKUP(I3904,CountryGeoLoc[],4)</f>
        <v>-95.712891</v>
      </c>
    </row>
    <row r="3905" spans="1:11" x14ac:dyDescent="0.3">
      <c r="A3905" t="s">
        <v>11855</v>
      </c>
      <c r="B3905" t="s">
        <v>8</v>
      </c>
      <c r="C3905" t="s">
        <v>11414</v>
      </c>
      <c r="D3905" t="s">
        <v>1670</v>
      </c>
      <c r="E3905" t="s">
        <v>11856</v>
      </c>
      <c r="F3905" t="s">
        <v>11857</v>
      </c>
      <c r="G3905" s="2" t="str">
        <f t="shared" si="60"/>
        <v>1993</v>
      </c>
      <c r="H3905" t="s">
        <v>7572</v>
      </c>
      <c r="I3905" t="str">
        <f>VLOOKUP(RawData!H3905,PadCountry[],2)</f>
        <v>Russia</v>
      </c>
      <c r="J3905" t="str">
        <f>VLOOKUP(I3905,CountryGeoLoc[],3)</f>
        <v>61.52401</v>
      </c>
      <c r="K3905" t="str">
        <f>VLOOKUP(I3905,CountryGeoLoc[],4)</f>
        <v>105.318756</v>
      </c>
    </row>
    <row r="3906" spans="1:11" x14ac:dyDescent="0.3">
      <c r="A3906" t="s">
        <v>11858</v>
      </c>
      <c r="B3906" t="s">
        <v>8</v>
      </c>
      <c r="C3906" t="s">
        <v>11418</v>
      </c>
      <c r="D3906" t="s">
        <v>4695</v>
      </c>
      <c r="E3906" t="s">
        <v>357</v>
      </c>
      <c r="F3906" t="s">
        <v>11859</v>
      </c>
      <c r="G3906" s="2" t="str">
        <f t="shared" si="60"/>
        <v>1993</v>
      </c>
      <c r="H3906" t="s">
        <v>13</v>
      </c>
      <c r="I3906" t="str">
        <f>VLOOKUP(RawData!H3906,PadCountry[],2)</f>
        <v>Kazakhstan</v>
      </c>
      <c r="J3906" t="str">
        <f>VLOOKUP(I3906,CountryGeoLoc[],3)</f>
        <v>48.019573</v>
      </c>
      <c r="K3906" t="str">
        <f>VLOOKUP(I3906,CountryGeoLoc[],4)</f>
        <v>66.923684</v>
      </c>
    </row>
    <row r="3907" spans="1:11" x14ac:dyDescent="0.3">
      <c r="A3907" t="s">
        <v>11860</v>
      </c>
      <c r="B3907" t="s">
        <v>8</v>
      </c>
      <c r="C3907" t="s">
        <v>11407</v>
      </c>
      <c r="D3907" t="s">
        <v>8762</v>
      </c>
      <c r="E3907" t="s">
        <v>11861</v>
      </c>
      <c r="F3907" t="s">
        <v>11862</v>
      </c>
      <c r="G3907" s="2" t="str">
        <f t="shared" ref="G3907:G3970" si="61">MID(F3907,7,4)</f>
        <v>1993</v>
      </c>
      <c r="H3907" t="s">
        <v>7572</v>
      </c>
      <c r="I3907" t="str">
        <f>VLOOKUP(RawData!H3907,PadCountry[],2)</f>
        <v>Russia</v>
      </c>
      <c r="J3907" t="str">
        <f>VLOOKUP(I3907,CountryGeoLoc[],3)</f>
        <v>61.52401</v>
      </c>
      <c r="K3907" t="str">
        <f>VLOOKUP(I3907,CountryGeoLoc[],4)</f>
        <v>105.318756</v>
      </c>
    </row>
    <row r="3908" spans="1:11" x14ac:dyDescent="0.3">
      <c r="A3908" t="s">
        <v>11863</v>
      </c>
      <c r="B3908" t="s">
        <v>8</v>
      </c>
      <c r="C3908" t="s">
        <v>117</v>
      </c>
      <c r="D3908" t="s">
        <v>11093</v>
      </c>
      <c r="E3908" t="s">
        <v>11864</v>
      </c>
      <c r="F3908" t="s">
        <v>11865</v>
      </c>
      <c r="G3908" s="2" t="str">
        <f t="shared" si="61"/>
        <v>1993</v>
      </c>
      <c r="H3908" t="s">
        <v>229</v>
      </c>
      <c r="I3908" t="str">
        <f>VLOOKUP(RawData!H3908,PadCountry[],2)</f>
        <v>United States</v>
      </c>
      <c r="J3908" t="str">
        <f>VLOOKUP(I3908,CountryGeoLoc[],3)</f>
        <v>37.09024</v>
      </c>
      <c r="K3908" t="str">
        <f>VLOOKUP(I3908,CountryGeoLoc[],4)</f>
        <v>-95.712891</v>
      </c>
    </row>
    <row r="3909" spans="1:11" x14ac:dyDescent="0.3">
      <c r="A3909" t="s">
        <v>11866</v>
      </c>
      <c r="B3909" t="s">
        <v>8</v>
      </c>
      <c r="C3909" t="s">
        <v>11407</v>
      </c>
      <c r="D3909" t="s">
        <v>6270</v>
      </c>
      <c r="E3909" t="s">
        <v>11867</v>
      </c>
      <c r="F3909" t="s">
        <v>11868</v>
      </c>
      <c r="G3909" s="2" t="str">
        <f t="shared" si="61"/>
        <v>1993</v>
      </c>
      <c r="H3909" t="s">
        <v>7213</v>
      </c>
      <c r="I3909" t="str">
        <f>VLOOKUP(RawData!H3909,PadCountry[],2)</f>
        <v>Russia</v>
      </c>
      <c r="J3909" t="str">
        <f>VLOOKUP(I3909,CountryGeoLoc[],3)</f>
        <v>61.52401</v>
      </c>
      <c r="K3909" t="str">
        <f>VLOOKUP(I3909,CountryGeoLoc[],4)</f>
        <v>105.318756</v>
      </c>
    </row>
    <row r="3910" spans="1:11" x14ac:dyDescent="0.3">
      <c r="A3910" t="s">
        <v>11869</v>
      </c>
      <c r="B3910" t="s">
        <v>8</v>
      </c>
      <c r="C3910" t="s">
        <v>10972</v>
      </c>
      <c r="D3910" t="s">
        <v>10973</v>
      </c>
      <c r="E3910" t="s">
        <v>11870</v>
      </c>
      <c r="F3910" t="s">
        <v>11871</v>
      </c>
      <c r="G3910" s="2" t="str">
        <f t="shared" si="61"/>
        <v>1993</v>
      </c>
      <c r="H3910" t="s">
        <v>1623</v>
      </c>
      <c r="I3910" t="str">
        <f>VLOOKUP(RawData!H3910,PadCountry[],2)</f>
        <v>United States</v>
      </c>
      <c r="J3910" t="str">
        <f>VLOOKUP(I3910,CountryGeoLoc[],3)</f>
        <v>37.09024</v>
      </c>
      <c r="K3910" t="str">
        <f>VLOOKUP(I3910,CountryGeoLoc[],4)</f>
        <v>-95.712891</v>
      </c>
    </row>
    <row r="3911" spans="1:11" x14ac:dyDescent="0.3">
      <c r="A3911" t="s">
        <v>11872</v>
      </c>
      <c r="B3911" t="s">
        <v>8</v>
      </c>
      <c r="C3911" t="s">
        <v>11418</v>
      </c>
      <c r="D3911" t="s">
        <v>8276</v>
      </c>
      <c r="E3911" t="s">
        <v>11873</v>
      </c>
      <c r="F3911" t="s">
        <v>11874</v>
      </c>
      <c r="G3911" s="2" t="str">
        <f t="shared" si="61"/>
        <v>1993</v>
      </c>
      <c r="H3911" t="s">
        <v>987</v>
      </c>
      <c r="I3911" t="str">
        <f>VLOOKUP(RawData!H3911,PadCountry[],2)</f>
        <v>Kazakhstan</v>
      </c>
      <c r="J3911" t="str">
        <f>VLOOKUP(I3911,CountryGeoLoc[],3)</f>
        <v>48.019573</v>
      </c>
      <c r="K3911" t="str">
        <f>VLOOKUP(I3911,CountryGeoLoc[],4)</f>
        <v>66.923684</v>
      </c>
    </row>
    <row r="3912" spans="1:11" x14ac:dyDescent="0.3">
      <c r="A3912" t="s">
        <v>11875</v>
      </c>
      <c r="B3912" t="s">
        <v>8</v>
      </c>
      <c r="C3912" t="s">
        <v>8707</v>
      </c>
      <c r="D3912" t="s">
        <v>7629</v>
      </c>
      <c r="E3912" t="s">
        <v>11876</v>
      </c>
      <c r="F3912" t="s">
        <v>11877</v>
      </c>
      <c r="G3912" s="2" t="str">
        <f t="shared" si="61"/>
        <v>1993</v>
      </c>
      <c r="H3912" t="s">
        <v>3233</v>
      </c>
      <c r="I3912" t="str">
        <f>VLOOKUP(RawData!H3912,PadCountry[],2)</f>
        <v>United States</v>
      </c>
      <c r="J3912" t="str">
        <f>VLOOKUP(I3912,CountryGeoLoc[],3)</f>
        <v>37.09024</v>
      </c>
      <c r="K3912" t="str">
        <f>VLOOKUP(I3912,CountryGeoLoc[],4)</f>
        <v>-95.712891</v>
      </c>
    </row>
    <row r="3913" spans="1:11" x14ac:dyDescent="0.3">
      <c r="A3913" t="s">
        <v>11878</v>
      </c>
      <c r="B3913" t="s">
        <v>8</v>
      </c>
      <c r="C3913" t="s">
        <v>11418</v>
      </c>
      <c r="D3913" t="s">
        <v>9143</v>
      </c>
      <c r="E3913" t="s">
        <v>11879</v>
      </c>
      <c r="F3913" t="s">
        <v>11880</v>
      </c>
      <c r="G3913" s="2" t="str">
        <f t="shared" si="61"/>
        <v>1993</v>
      </c>
      <c r="H3913" t="s">
        <v>9146</v>
      </c>
      <c r="I3913" t="str">
        <f>VLOOKUP(RawData!H3913,PadCountry[],2)</f>
        <v>Kazakhstan</v>
      </c>
      <c r="J3913" t="str">
        <f>VLOOKUP(I3913,CountryGeoLoc[],3)</f>
        <v>48.019573</v>
      </c>
      <c r="K3913" t="str">
        <f>VLOOKUP(I3913,CountryGeoLoc[],4)</f>
        <v>66.923684</v>
      </c>
    </row>
    <row r="3914" spans="1:11" x14ac:dyDescent="0.3">
      <c r="A3914" t="s">
        <v>11881</v>
      </c>
      <c r="B3914" t="s">
        <v>8</v>
      </c>
      <c r="C3914" t="s">
        <v>11418</v>
      </c>
      <c r="D3914" t="s">
        <v>3313</v>
      </c>
      <c r="E3914" t="s">
        <v>11882</v>
      </c>
      <c r="F3914" t="s">
        <v>11883</v>
      </c>
      <c r="G3914" s="2" t="str">
        <f t="shared" si="61"/>
        <v>1993</v>
      </c>
      <c r="H3914" t="s">
        <v>2798</v>
      </c>
      <c r="I3914" t="str">
        <f>VLOOKUP(RawData!H3914,PadCountry[],2)</f>
        <v>Kazakhstan</v>
      </c>
      <c r="J3914" t="str">
        <f>VLOOKUP(I3914,CountryGeoLoc[],3)</f>
        <v>48.019573</v>
      </c>
      <c r="K3914" t="str">
        <f>VLOOKUP(I3914,CountryGeoLoc[],4)</f>
        <v>66.923684</v>
      </c>
    </row>
    <row r="3915" spans="1:11" x14ac:dyDescent="0.3">
      <c r="A3915" t="s">
        <v>11884</v>
      </c>
      <c r="B3915" t="s">
        <v>18</v>
      </c>
      <c r="C3915" t="s">
        <v>7087</v>
      </c>
      <c r="D3915" t="s">
        <v>11885</v>
      </c>
      <c r="E3915" t="s">
        <v>11886</v>
      </c>
      <c r="F3915" t="s">
        <v>11887</v>
      </c>
      <c r="G3915" s="2" t="str">
        <f t="shared" si="61"/>
        <v>1993</v>
      </c>
      <c r="H3915" t="s">
        <v>11888</v>
      </c>
      <c r="I3915" t="str">
        <f>VLOOKUP(RawData!H3915,PadCountry[],2)</f>
        <v>India</v>
      </c>
      <c r="J3915" t="str">
        <f>VLOOKUP(I3915,CountryGeoLoc[],3)</f>
        <v>20.593684</v>
      </c>
      <c r="K3915" t="str">
        <f>VLOOKUP(I3915,CountryGeoLoc[],4)</f>
        <v>78.96288</v>
      </c>
    </row>
    <row r="3916" spans="1:11" x14ac:dyDescent="0.3">
      <c r="A3916" t="s">
        <v>11889</v>
      </c>
      <c r="B3916" t="s">
        <v>8</v>
      </c>
      <c r="C3916" t="s">
        <v>7321</v>
      </c>
      <c r="D3916" t="s">
        <v>10773</v>
      </c>
      <c r="E3916" t="s">
        <v>11890</v>
      </c>
      <c r="F3916" t="s">
        <v>11891</v>
      </c>
      <c r="G3916" s="2" t="str">
        <f t="shared" si="61"/>
        <v>1993</v>
      </c>
      <c r="H3916" t="s">
        <v>9512</v>
      </c>
      <c r="I3916" t="str">
        <f>VLOOKUP(RawData!H3916,PadCountry[],2)</f>
        <v>French Guiana</v>
      </c>
      <c r="J3916" t="str">
        <f>VLOOKUP(I3916,CountryGeoLoc[],3)</f>
        <v>3.933889</v>
      </c>
      <c r="K3916" t="str">
        <f>VLOOKUP(I3916,CountryGeoLoc[],4)</f>
        <v>-53.125782</v>
      </c>
    </row>
    <row r="3917" spans="1:11" x14ac:dyDescent="0.3">
      <c r="A3917" t="s">
        <v>11892</v>
      </c>
      <c r="B3917" t="s">
        <v>8</v>
      </c>
      <c r="C3917" t="s">
        <v>11421</v>
      </c>
      <c r="D3917" t="s">
        <v>2305</v>
      </c>
      <c r="E3917" t="s">
        <v>11893</v>
      </c>
      <c r="F3917" t="s">
        <v>11894</v>
      </c>
      <c r="G3917" s="2" t="str">
        <f t="shared" si="61"/>
        <v>1993</v>
      </c>
      <c r="H3917" t="s">
        <v>1587</v>
      </c>
      <c r="I3917" t="str">
        <f>VLOOKUP(RawData!H3917,PadCountry[],2)</f>
        <v>Kazakhstan</v>
      </c>
      <c r="J3917" t="str">
        <f>VLOOKUP(I3917,CountryGeoLoc[],3)</f>
        <v>48.019573</v>
      </c>
      <c r="K3917" t="str">
        <f>VLOOKUP(I3917,CountryGeoLoc[],4)</f>
        <v>66.923684</v>
      </c>
    </row>
    <row r="3918" spans="1:11" x14ac:dyDescent="0.3">
      <c r="A3918" t="s">
        <v>11895</v>
      </c>
      <c r="B3918" t="s">
        <v>18</v>
      </c>
      <c r="C3918" t="s">
        <v>117</v>
      </c>
      <c r="D3918" t="s">
        <v>10326</v>
      </c>
      <c r="E3918" t="s">
        <v>11896</v>
      </c>
      <c r="F3918" t="s">
        <v>11897</v>
      </c>
      <c r="G3918" s="2" t="str">
        <f t="shared" si="61"/>
        <v>1993</v>
      </c>
      <c r="H3918" t="s">
        <v>914</v>
      </c>
      <c r="I3918" t="str">
        <f>VLOOKUP(RawData!H3918,PadCountry[],2)</f>
        <v>United States</v>
      </c>
      <c r="J3918" t="str">
        <f>VLOOKUP(I3918,CountryGeoLoc[],3)</f>
        <v>37.09024</v>
      </c>
      <c r="K3918" t="str">
        <f>VLOOKUP(I3918,CountryGeoLoc[],4)</f>
        <v>-95.712891</v>
      </c>
    </row>
    <row r="3919" spans="1:11" x14ac:dyDescent="0.3">
      <c r="A3919" t="s">
        <v>11898</v>
      </c>
      <c r="B3919" t="s">
        <v>8</v>
      </c>
      <c r="C3919" t="s">
        <v>11899</v>
      </c>
      <c r="D3919" t="s">
        <v>5243</v>
      </c>
      <c r="E3919" t="s">
        <v>11900</v>
      </c>
      <c r="F3919" t="s">
        <v>11901</v>
      </c>
      <c r="G3919" s="2" t="str">
        <f t="shared" si="61"/>
        <v>1993</v>
      </c>
      <c r="H3919" t="s">
        <v>4822</v>
      </c>
      <c r="I3919" t="str">
        <f>VLOOKUP(RawData!H3919,PadCountry[],2)</f>
        <v>China</v>
      </c>
      <c r="J3919" t="str">
        <f>VLOOKUP(I3919,CountryGeoLoc[],3)</f>
        <v>35.86166</v>
      </c>
      <c r="K3919" t="str">
        <f>VLOOKUP(I3919,CountryGeoLoc[],4)</f>
        <v>104.195397</v>
      </c>
    </row>
    <row r="3920" spans="1:11" x14ac:dyDescent="0.3">
      <c r="A3920" t="s">
        <v>11902</v>
      </c>
      <c r="B3920" t="s">
        <v>8</v>
      </c>
      <c r="C3920" t="s">
        <v>11418</v>
      </c>
      <c r="D3920" t="s">
        <v>4695</v>
      </c>
      <c r="E3920" t="s">
        <v>357</v>
      </c>
      <c r="F3920" t="s">
        <v>11903</v>
      </c>
      <c r="G3920" s="2" t="str">
        <f t="shared" si="61"/>
        <v>1993</v>
      </c>
      <c r="H3920" t="s">
        <v>13</v>
      </c>
      <c r="I3920" t="str">
        <f>VLOOKUP(RawData!H3920,PadCountry[],2)</f>
        <v>Kazakhstan</v>
      </c>
      <c r="J3920" t="str">
        <f>VLOOKUP(I3920,CountryGeoLoc[],3)</f>
        <v>48.019573</v>
      </c>
      <c r="K3920" t="str">
        <f>VLOOKUP(I3920,CountryGeoLoc[],4)</f>
        <v>66.923684</v>
      </c>
    </row>
    <row r="3921" spans="1:11" x14ac:dyDescent="0.3">
      <c r="A3921" t="s">
        <v>11904</v>
      </c>
      <c r="B3921" t="s">
        <v>8</v>
      </c>
      <c r="C3921" t="s">
        <v>8707</v>
      </c>
      <c r="D3921" t="s">
        <v>7629</v>
      </c>
      <c r="E3921" t="s">
        <v>11905</v>
      </c>
      <c r="F3921" t="s">
        <v>11906</v>
      </c>
      <c r="G3921" s="2" t="str">
        <f t="shared" si="61"/>
        <v>1993</v>
      </c>
      <c r="H3921" t="s">
        <v>3233</v>
      </c>
      <c r="I3921" t="str">
        <f>VLOOKUP(RawData!H3921,PadCountry[],2)</f>
        <v>United States</v>
      </c>
      <c r="J3921" t="str">
        <f>VLOOKUP(I3921,CountryGeoLoc[],3)</f>
        <v>37.09024</v>
      </c>
      <c r="K3921" t="str">
        <f>VLOOKUP(I3921,CountryGeoLoc[],4)</f>
        <v>-95.712891</v>
      </c>
    </row>
    <row r="3922" spans="1:11" x14ac:dyDescent="0.3">
      <c r="A3922" t="s">
        <v>11907</v>
      </c>
      <c r="B3922" t="s">
        <v>8</v>
      </c>
      <c r="C3922" t="s">
        <v>7321</v>
      </c>
      <c r="D3922" t="s">
        <v>10234</v>
      </c>
      <c r="E3922" t="s">
        <v>11908</v>
      </c>
      <c r="F3922" t="s">
        <v>11909</v>
      </c>
      <c r="G3922" s="2" t="str">
        <f t="shared" si="61"/>
        <v>1993</v>
      </c>
      <c r="H3922" t="s">
        <v>9512</v>
      </c>
      <c r="I3922" t="str">
        <f>VLOOKUP(RawData!H3922,PadCountry[],2)</f>
        <v>French Guiana</v>
      </c>
      <c r="J3922" t="str">
        <f>VLOOKUP(I3922,CountryGeoLoc[],3)</f>
        <v>3.933889</v>
      </c>
      <c r="K3922" t="str">
        <f>VLOOKUP(I3922,CountryGeoLoc[],4)</f>
        <v>-53.125782</v>
      </c>
    </row>
    <row r="3923" spans="1:11" x14ac:dyDescent="0.3">
      <c r="A3923" t="s">
        <v>11910</v>
      </c>
      <c r="B3923" t="s">
        <v>8</v>
      </c>
      <c r="C3923" t="s">
        <v>11434</v>
      </c>
      <c r="D3923" t="s">
        <v>2391</v>
      </c>
      <c r="E3923" t="s">
        <v>11911</v>
      </c>
      <c r="F3923" t="s">
        <v>11912</v>
      </c>
      <c r="G3923" s="2" t="str">
        <f t="shared" si="61"/>
        <v>1993</v>
      </c>
      <c r="H3923" t="s">
        <v>3399</v>
      </c>
      <c r="I3923" t="str">
        <f>VLOOKUP(RawData!H3923,PadCountry[],2)</f>
        <v>Russia</v>
      </c>
      <c r="J3923" t="str">
        <f>VLOOKUP(I3923,CountryGeoLoc[],3)</f>
        <v>61.52401</v>
      </c>
      <c r="K3923" t="str">
        <f>VLOOKUP(I3923,CountryGeoLoc[],4)</f>
        <v>105.318756</v>
      </c>
    </row>
    <row r="3924" spans="1:11" x14ac:dyDescent="0.3">
      <c r="A3924" t="s">
        <v>11913</v>
      </c>
      <c r="B3924" t="s">
        <v>8</v>
      </c>
      <c r="C3924" t="s">
        <v>117</v>
      </c>
      <c r="D3924" t="s">
        <v>11093</v>
      </c>
      <c r="E3924" t="s">
        <v>11914</v>
      </c>
      <c r="F3924" t="s">
        <v>11915</v>
      </c>
      <c r="G3924" s="2" t="str">
        <f t="shared" si="61"/>
        <v>1993</v>
      </c>
      <c r="H3924" t="s">
        <v>229</v>
      </c>
      <c r="I3924" t="str">
        <f>VLOOKUP(RawData!H3924,PadCountry[],2)</f>
        <v>United States</v>
      </c>
      <c r="J3924" t="str">
        <f>VLOOKUP(I3924,CountryGeoLoc[],3)</f>
        <v>37.09024</v>
      </c>
      <c r="K3924" t="str">
        <f>VLOOKUP(I3924,CountryGeoLoc[],4)</f>
        <v>-95.712891</v>
      </c>
    </row>
    <row r="3925" spans="1:11" x14ac:dyDescent="0.3">
      <c r="A3925" t="s">
        <v>11916</v>
      </c>
      <c r="B3925" t="s">
        <v>8</v>
      </c>
      <c r="C3925" t="s">
        <v>11421</v>
      </c>
      <c r="D3925" t="s">
        <v>2305</v>
      </c>
      <c r="E3925" t="s">
        <v>11917</v>
      </c>
      <c r="F3925" t="s">
        <v>11918</v>
      </c>
      <c r="G3925" s="2" t="str">
        <f t="shared" si="61"/>
        <v>1993</v>
      </c>
      <c r="H3925" t="s">
        <v>1587</v>
      </c>
      <c r="I3925" t="str">
        <f>VLOOKUP(RawData!H3925,PadCountry[],2)</f>
        <v>Kazakhstan</v>
      </c>
      <c r="J3925" t="str">
        <f>VLOOKUP(I3925,CountryGeoLoc[],3)</f>
        <v>48.019573</v>
      </c>
      <c r="K3925" t="str">
        <f>VLOOKUP(I3925,CountryGeoLoc[],4)</f>
        <v>66.923684</v>
      </c>
    </row>
    <row r="3926" spans="1:11" x14ac:dyDescent="0.3">
      <c r="A3926" t="s">
        <v>11919</v>
      </c>
      <c r="B3926" t="s">
        <v>8</v>
      </c>
      <c r="C3926" t="s">
        <v>11434</v>
      </c>
      <c r="D3926" t="s">
        <v>2391</v>
      </c>
      <c r="E3926" t="s">
        <v>11920</v>
      </c>
      <c r="F3926" t="s">
        <v>11921</v>
      </c>
      <c r="G3926" s="2" t="str">
        <f t="shared" si="61"/>
        <v>1993</v>
      </c>
      <c r="H3926" t="s">
        <v>3399</v>
      </c>
      <c r="I3926" t="str">
        <f>VLOOKUP(RawData!H3926,PadCountry[],2)</f>
        <v>Russia</v>
      </c>
      <c r="J3926" t="str">
        <f>VLOOKUP(I3926,CountryGeoLoc[],3)</f>
        <v>61.52401</v>
      </c>
      <c r="K3926" t="str">
        <f>VLOOKUP(I3926,CountryGeoLoc[],4)</f>
        <v>105.318756</v>
      </c>
    </row>
    <row r="3927" spans="1:11" x14ac:dyDescent="0.3">
      <c r="A3927" t="s">
        <v>11922</v>
      </c>
      <c r="B3927" t="s">
        <v>8</v>
      </c>
      <c r="C3927" t="s">
        <v>11418</v>
      </c>
      <c r="D3927" t="s">
        <v>4695</v>
      </c>
      <c r="E3927" t="s">
        <v>11923</v>
      </c>
      <c r="F3927" t="s">
        <v>11924</v>
      </c>
      <c r="G3927" s="2" t="str">
        <f t="shared" si="61"/>
        <v>1993</v>
      </c>
      <c r="H3927" t="s">
        <v>13</v>
      </c>
      <c r="I3927" t="str">
        <f>VLOOKUP(RawData!H3927,PadCountry[],2)</f>
        <v>Kazakhstan</v>
      </c>
      <c r="J3927" t="str">
        <f>VLOOKUP(I3927,CountryGeoLoc[],3)</f>
        <v>48.019573</v>
      </c>
      <c r="K3927" t="str">
        <f>VLOOKUP(I3927,CountryGeoLoc[],4)</f>
        <v>66.923684</v>
      </c>
    </row>
    <row r="3928" spans="1:11" x14ac:dyDescent="0.3">
      <c r="A3928" t="s">
        <v>11925</v>
      </c>
      <c r="B3928" t="s">
        <v>8</v>
      </c>
      <c r="C3928" t="s">
        <v>11421</v>
      </c>
      <c r="D3928" t="s">
        <v>2305</v>
      </c>
      <c r="E3928" t="s">
        <v>11926</v>
      </c>
      <c r="F3928" t="s">
        <v>11927</v>
      </c>
      <c r="G3928" s="2" t="str">
        <f t="shared" si="61"/>
        <v>1993</v>
      </c>
      <c r="H3928" t="s">
        <v>1587</v>
      </c>
      <c r="I3928" t="str">
        <f>VLOOKUP(RawData!H3928,PadCountry[],2)</f>
        <v>Kazakhstan</v>
      </c>
      <c r="J3928" t="str">
        <f>VLOOKUP(I3928,CountryGeoLoc[],3)</f>
        <v>48.019573</v>
      </c>
      <c r="K3928" t="str">
        <f>VLOOKUP(I3928,CountryGeoLoc[],4)</f>
        <v>66.923684</v>
      </c>
    </row>
    <row r="3929" spans="1:11" x14ac:dyDescent="0.3">
      <c r="A3929" t="s">
        <v>11928</v>
      </c>
      <c r="B3929" t="s">
        <v>8</v>
      </c>
      <c r="C3929" t="s">
        <v>7321</v>
      </c>
      <c r="D3929" t="s">
        <v>10234</v>
      </c>
      <c r="E3929" t="s">
        <v>11929</v>
      </c>
      <c r="F3929" t="s">
        <v>11930</v>
      </c>
      <c r="G3929" s="2" t="str">
        <f t="shared" si="61"/>
        <v>1993</v>
      </c>
      <c r="H3929" t="s">
        <v>9512</v>
      </c>
      <c r="I3929" t="str">
        <f>VLOOKUP(RawData!H3929,PadCountry[],2)</f>
        <v>French Guiana</v>
      </c>
      <c r="J3929" t="str">
        <f>VLOOKUP(I3929,CountryGeoLoc[],3)</f>
        <v>3.933889</v>
      </c>
      <c r="K3929" t="str">
        <f>VLOOKUP(I3929,CountryGeoLoc[],4)</f>
        <v>-53.125782</v>
      </c>
    </row>
    <row r="3930" spans="1:11" x14ac:dyDescent="0.3">
      <c r="A3930" t="s">
        <v>11931</v>
      </c>
      <c r="B3930" t="s">
        <v>8</v>
      </c>
      <c r="C3930" t="s">
        <v>117</v>
      </c>
      <c r="D3930" t="s">
        <v>11388</v>
      </c>
      <c r="E3930" t="s">
        <v>11932</v>
      </c>
      <c r="F3930" t="s">
        <v>11933</v>
      </c>
      <c r="G3930" s="2" t="str">
        <f t="shared" si="61"/>
        <v>1993</v>
      </c>
      <c r="H3930" t="s">
        <v>1006</v>
      </c>
      <c r="I3930" t="str">
        <f>VLOOKUP(RawData!H3930,PadCountry[],2)</f>
        <v>United States</v>
      </c>
      <c r="J3930" t="str">
        <f>VLOOKUP(I3930,CountryGeoLoc[],3)</f>
        <v>37.09024</v>
      </c>
      <c r="K3930" t="str">
        <f>VLOOKUP(I3930,CountryGeoLoc[],4)</f>
        <v>-95.712891</v>
      </c>
    </row>
    <row r="3931" spans="1:11" x14ac:dyDescent="0.3">
      <c r="A3931" t="s">
        <v>11934</v>
      </c>
      <c r="B3931" t="s">
        <v>8</v>
      </c>
      <c r="C3931" t="s">
        <v>8707</v>
      </c>
      <c r="D3931" t="s">
        <v>7629</v>
      </c>
      <c r="E3931" t="s">
        <v>11935</v>
      </c>
      <c r="F3931" t="s">
        <v>11936</v>
      </c>
      <c r="G3931" s="2" t="str">
        <f t="shared" si="61"/>
        <v>1993</v>
      </c>
      <c r="H3931" t="s">
        <v>3233</v>
      </c>
      <c r="I3931" t="str">
        <f>VLOOKUP(RawData!H3931,PadCountry[],2)</f>
        <v>United States</v>
      </c>
      <c r="J3931" t="str">
        <f>VLOOKUP(I3931,CountryGeoLoc[],3)</f>
        <v>37.09024</v>
      </c>
      <c r="K3931" t="str">
        <f>VLOOKUP(I3931,CountryGeoLoc[],4)</f>
        <v>-95.712891</v>
      </c>
    </row>
    <row r="3932" spans="1:11" x14ac:dyDescent="0.3">
      <c r="A3932" t="s">
        <v>11937</v>
      </c>
      <c r="B3932" t="s">
        <v>8</v>
      </c>
      <c r="C3932" t="s">
        <v>117</v>
      </c>
      <c r="D3932" t="s">
        <v>11093</v>
      </c>
      <c r="E3932" t="s">
        <v>11938</v>
      </c>
      <c r="F3932" t="s">
        <v>11939</v>
      </c>
      <c r="G3932" s="2" t="str">
        <f t="shared" si="61"/>
        <v>1993</v>
      </c>
      <c r="H3932" t="s">
        <v>63</v>
      </c>
      <c r="I3932" t="str">
        <f>VLOOKUP(RawData!H3932,PadCountry[],2)</f>
        <v>United States</v>
      </c>
      <c r="J3932" t="str">
        <f>VLOOKUP(I3932,CountryGeoLoc[],3)</f>
        <v>37.09024</v>
      </c>
      <c r="K3932" t="str">
        <f>VLOOKUP(I3932,CountryGeoLoc[],4)</f>
        <v>-95.712891</v>
      </c>
    </row>
    <row r="3933" spans="1:11" x14ac:dyDescent="0.3">
      <c r="A3933" t="s">
        <v>11940</v>
      </c>
      <c r="B3933" t="s">
        <v>8</v>
      </c>
      <c r="C3933" t="s">
        <v>117</v>
      </c>
      <c r="D3933" t="s">
        <v>11941</v>
      </c>
      <c r="E3933" t="s">
        <v>11942</v>
      </c>
      <c r="F3933" t="s">
        <v>11943</v>
      </c>
      <c r="G3933" s="2" t="str">
        <f t="shared" si="61"/>
        <v>1993</v>
      </c>
      <c r="H3933" t="s">
        <v>1623</v>
      </c>
      <c r="I3933" t="str">
        <f>VLOOKUP(RawData!H3933,PadCountry[],2)</f>
        <v>United States</v>
      </c>
      <c r="J3933" t="str">
        <f>VLOOKUP(I3933,CountryGeoLoc[],3)</f>
        <v>37.09024</v>
      </c>
      <c r="K3933" t="str">
        <f>VLOOKUP(I3933,CountryGeoLoc[],4)</f>
        <v>-95.712891</v>
      </c>
    </row>
    <row r="3934" spans="1:11" x14ac:dyDescent="0.3">
      <c r="A3934" t="s">
        <v>11944</v>
      </c>
      <c r="B3934" t="s">
        <v>8</v>
      </c>
      <c r="C3934" t="s">
        <v>7321</v>
      </c>
      <c r="D3934" t="s">
        <v>10571</v>
      </c>
      <c r="E3934" t="s">
        <v>11945</v>
      </c>
      <c r="F3934" t="s">
        <v>11946</v>
      </c>
      <c r="G3934" s="2" t="str">
        <f t="shared" si="61"/>
        <v>1993</v>
      </c>
      <c r="H3934" t="s">
        <v>9512</v>
      </c>
      <c r="I3934" t="str">
        <f>VLOOKUP(RawData!H3934,PadCountry[],2)</f>
        <v>French Guiana</v>
      </c>
      <c r="J3934" t="str">
        <f>VLOOKUP(I3934,CountryGeoLoc[],3)</f>
        <v>3.933889</v>
      </c>
      <c r="K3934" t="str">
        <f>VLOOKUP(I3934,CountryGeoLoc[],4)</f>
        <v>-53.125782</v>
      </c>
    </row>
    <row r="3935" spans="1:11" x14ac:dyDescent="0.3">
      <c r="A3935" t="s">
        <v>11947</v>
      </c>
      <c r="B3935" t="s">
        <v>8</v>
      </c>
      <c r="C3935" t="s">
        <v>11414</v>
      </c>
      <c r="D3935" t="s">
        <v>1670</v>
      </c>
      <c r="E3935" t="s">
        <v>11948</v>
      </c>
      <c r="F3935" t="s">
        <v>11949</v>
      </c>
      <c r="G3935" s="2" t="str">
        <f t="shared" si="61"/>
        <v>1993</v>
      </c>
      <c r="H3935" t="s">
        <v>3892</v>
      </c>
      <c r="I3935" t="str">
        <f>VLOOKUP(RawData!H3935,PadCountry[],2)</f>
        <v>Russia</v>
      </c>
      <c r="J3935" t="str">
        <f>VLOOKUP(I3935,CountryGeoLoc[],3)</f>
        <v>61.52401</v>
      </c>
      <c r="K3935" t="str">
        <f>VLOOKUP(I3935,CountryGeoLoc[],4)</f>
        <v>105.318756</v>
      </c>
    </row>
    <row r="3936" spans="1:11" x14ac:dyDescent="0.3">
      <c r="A3936" t="s">
        <v>11950</v>
      </c>
      <c r="B3936" t="s">
        <v>8</v>
      </c>
      <c r="C3936" t="s">
        <v>11418</v>
      </c>
      <c r="D3936" t="s">
        <v>8276</v>
      </c>
      <c r="E3936" t="s">
        <v>11951</v>
      </c>
      <c r="F3936" t="s">
        <v>11952</v>
      </c>
      <c r="G3936" s="2" t="str">
        <f t="shared" si="61"/>
        <v>1994</v>
      </c>
      <c r="H3936" t="s">
        <v>13</v>
      </c>
      <c r="I3936" t="str">
        <f>VLOOKUP(RawData!H3936,PadCountry[],2)</f>
        <v>Kazakhstan</v>
      </c>
      <c r="J3936" t="str">
        <f>VLOOKUP(I3936,CountryGeoLoc[],3)</f>
        <v>48.019573</v>
      </c>
      <c r="K3936" t="str">
        <f>VLOOKUP(I3936,CountryGeoLoc[],4)</f>
        <v>66.923684</v>
      </c>
    </row>
    <row r="3937" spans="1:11" x14ac:dyDescent="0.3">
      <c r="A3937" t="s">
        <v>11953</v>
      </c>
      <c r="B3937" t="s">
        <v>8</v>
      </c>
      <c r="C3937" t="s">
        <v>11421</v>
      </c>
      <c r="D3937" t="s">
        <v>11954</v>
      </c>
      <c r="E3937" t="s">
        <v>11955</v>
      </c>
      <c r="F3937" t="s">
        <v>11956</v>
      </c>
      <c r="G3937" s="2" t="str">
        <f t="shared" si="61"/>
        <v>1994</v>
      </c>
      <c r="H3937" t="s">
        <v>1587</v>
      </c>
      <c r="I3937" t="str">
        <f>VLOOKUP(RawData!H3937,PadCountry[],2)</f>
        <v>Kazakhstan</v>
      </c>
      <c r="J3937" t="str">
        <f>VLOOKUP(I3937,CountryGeoLoc[],3)</f>
        <v>48.019573</v>
      </c>
      <c r="K3937" t="str">
        <f>VLOOKUP(I3937,CountryGeoLoc[],4)</f>
        <v>66.923684</v>
      </c>
    </row>
    <row r="3938" spans="1:11" x14ac:dyDescent="0.3">
      <c r="A3938" t="s">
        <v>11957</v>
      </c>
      <c r="B3938" t="s">
        <v>18</v>
      </c>
      <c r="C3938" t="s">
        <v>7321</v>
      </c>
      <c r="D3938" t="s">
        <v>10234</v>
      </c>
      <c r="E3938" t="s">
        <v>11958</v>
      </c>
      <c r="F3938" t="s">
        <v>11959</v>
      </c>
      <c r="G3938" s="2" t="str">
        <f t="shared" si="61"/>
        <v>1994</v>
      </c>
      <c r="H3938" t="s">
        <v>9512</v>
      </c>
      <c r="I3938" t="str">
        <f>VLOOKUP(RawData!H3938,PadCountry[],2)</f>
        <v>French Guiana</v>
      </c>
      <c r="J3938" t="str">
        <f>VLOOKUP(I3938,CountryGeoLoc[],3)</f>
        <v>3.933889</v>
      </c>
      <c r="K3938" t="str">
        <f>VLOOKUP(I3938,CountryGeoLoc[],4)</f>
        <v>-53.125782</v>
      </c>
    </row>
    <row r="3939" spans="1:11" x14ac:dyDescent="0.3">
      <c r="A3939" t="s">
        <v>11960</v>
      </c>
      <c r="B3939" t="s">
        <v>8</v>
      </c>
      <c r="C3939" t="s">
        <v>11407</v>
      </c>
      <c r="D3939" t="s">
        <v>6270</v>
      </c>
      <c r="E3939" t="s">
        <v>11961</v>
      </c>
      <c r="F3939" t="s">
        <v>11962</v>
      </c>
      <c r="G3939" s="2" t="str">
        <f t="shared" si="61"/>
        <v>1994</v>
      </c>
      <c r="H3939" t="s">
        <v>7213</v>
      </c>
      <c r="I3939" t="str">
        <f>VLOOKUP(RawData!H3939,PadCountry[],2)</f>
        <v>Russia</v>
      </c>
      <c r="J3939" t="str">
        <f>VLOOKUP(I3939,CountryGeoLoc[],3)</f>
        <v>61.52401</v>
      </c>
      <c r="K3939" t="str">
        <f>VLOOKUP(I3939,CountryGeoLoc[],4)</f>
        <v>105.318756</v>
      </c>
    </row>
    <row r="3940" spans="1:11" x14ac:dyDescent="0.3">
      <c r="A3940" t="s">
        <v>11963</v>
      </c>
      <c r="B3940" t="s">
        <v>8</v>
      </c>
      <c r="C3940" t="s">
        <v>117</v>
      </c>
      <c r="D3940" t="s">
        <v>10326</v>
      </c>
      <c r="E3940" t="s">
        <v>11964</v>
      </c>
      <c r="F3940" t="s">
        <v>11965</v>
      </c>
      <c r="G3940" s="2" t="str">
        <f t="shared" si="61"/>
        <v>1994</v>
      </c>
      <c r="H3940" t="s">
        <v>914</v>
      </c>
      <c r="I3940" t="str">
        <f>VLOOKUP(RawData!H3940,PadCountry[],2)</f>
        <v>United States</v>
      </c>
      <c r="J3940" t="str">
        <f>VLOOKUP(I3940,CountryGeoLoc[],3)</f>
        <v>37.09024</v>
      </c>
      <c r="K3940" t="str">
        <f>VLOOKUP(I3940,CountryGeoLoc[],4)</f>
        <v>-95.712891</v>
      </c>
    </row>
    <row r="3941" spans="1:11" x14ac:dyDescent="0.3">
      <c r="A3941" t="s">
        <v>11966</v>
      </c>
      <c r="B3941" t="s">
        <v>8</v>
      </c>
      <c r="C3941" t="s">
        <v>11418</v>
      </c>
      <c r="D3941" t="s">
        <v>4695</v>
      </c>
      <c r="E3941" t="s">
        <v>357</v>
      </c>
      <c r="F3941" t="s">
        <v>11967</v>
      </c>
      <c r="G3941" s="2" t="str">
        <f t="shared" si="61"/>
        <v>1994</v>
      </c>
      <c r="H3941" t="s">
        <v>13</v>
      </c>
      <c r="I3941" t="str">
        <f>VLOOKUP(RawData!H3941,PadCountry[],2)</f>
        <v>Kazakhstan</v>
      </c>
      <c r="J3941" t="str">
        <f>VLOOKUP(I3941,CountryGeoLoc[],3)</f>
        <v>48.019573</v>
      </c>
      <c r="K3941" t="str">
        <f>VLOOKUP(I3941,CountryGeoLoc[],4)</f>
        <v>66.923684</v>
      </c>
    </row>
    <row r="3942" spans="1:11" x14ac:dyDescent="0.3">
      <c r="A3942" t="s">
        <v>11968</v>
      </c>
      <c r="B3942" t="s">
        <v>8</v>
      </c>
      <c r="C3942" t="s">
        <v>8707</v>
      </c>
      <c r="D3942" t="s">
        <v>7629</v>
      </c>
      <c r="E3942" t="s">
        <v>11969</v>
      </c>
      <c r="F3942" t="s">
        <v>11970</v>
      </c>
      <c r="G3942" s="2" t="str">
        <f t="shared" si="61"/>
        <v>1994</v>
      </c>
      <c r="H3942" t="s">
        <v>2629</v>
      </c>
      <c r="I3942" t="str">
        <f>VLOOKUP(RawData!H3942,PadCountry[],2)</f>
        <v>United States</v>
      </c>
      <c r="J3942" t="str">
        <f>VLOOKUP(I3942,CountryGeoLoc[],3)</f>
        <v>37.09024</v>
      </c>
      <c r="K3942" t="str">
        <f>VLOOKUP(I3942,CountryGeoLoc[],4)</f>
        <v>-95.712891</v>
      </c>
    </row>
    <row r="3943" spans="1:11" x14ac:dyDescent="0.3">
      <c r="A3943" t="s">
        <v>11971</v>
      </c>
      <c r="B3943" t="s">
        <v>8</v>
      </c>
      <c r="C3943" t="s">
        <v>11972</v>
      </c>
      <c r="D3943" t="s">
        <v>11973</v>
      </c>
      <c r="E3943" t="s">
        <v>11974</v>
      </c>
      <c r="F3943" t="s">
        <v>11975</v>
      </c>
      <c r="G3943" s="2" t="str">
        <f t="shared" si="61"/>
        <v>1994</v>
      </c>
      <c r="H3943" t="s">
        <v>11976</v>
      </c>
      <c r="I3943" t="str">
        <f>VLOOKUP(RawData!H3943,PadCountry[],2)</f>
        <v>Japan</v>
      </c>
      <c r="J3943" t="str">
        <f>VLOOKUP(I3943,CountryGeoLoc[],3)</f>
        <v>36.204824</v>
      </c>
      <c r="K3943" t="str">
        <f>VLOOKUP(I3943,CountryGeoLoc[],4)</f>
        <v>138.252924</v>
      </c>
    </row>
    <row r="3944" spans="1:11" x14ac:dyDescent="0.3">
      <c r="A3944" t="s">
        <v>11977</v>
      </c>
      <c r="B3944" t="s">
        <v>8</v>
      </c>
      <c r="C3944" t="s">
        <v>11421</v>
      </c>
      <c r="D3944" t="s">
        <v>2305</v>
      </c>
      <c r="E3944" t="s">
        <v>11978</v>
      </c>
      <c r="F3944" t="s">
        <v>11979</v>
      </c>
      <c r="G3944" s="2" t="str">
        <f t="shared" si="61"/>
        <v>1994</v>
      </c>
      <c r="H3944" t="s">
        <v>1587</v>
      </c>
      <c r="I3944" t="str">
        <f>VLOOKUP(RawData!H3944,PadCountry[],2)</f>
        <v>Kazakhstan</v>
      </c>
      <c r="J3944" t="str">
        <f>VLOOKUP(I3944,CountryGeoLoc[],3)</f>
        <v>48.019573</v>
      </c>
      <c r="K3944" t="str">
        <f>VLOOKUP(I3944,CountryGeoLoc[],4)</f>
        <v>66.923684</v>
      </c>
    </row>
    <row r="3945" spans="1:11" x14ac:dyDescent="0.3">
      <c r="A3945" t="s">
        <v>11980</v>
      </c>
      <c r="B3945" t="s">
        <v>8</v>
      </c>
      <c r="C3945" t="s">
        <v>117</v>
      </c>
      <c r="D3945" t="s">
        <v>11981</v>
      </c>
      <c r="E3945" t="s">
        <v>11982</v>
      </c>
      <c r="F3945" t="s">
        <v>11983</v>
      </c>
      <c r="G3945" s="2" t="str">
        <f t="shared" si="61"/>
        <v>1994</v>
      </c>
      <c r="H3945" t="s">
        <v>1555</v>
      </c>
      <c r="I3945" t="str">
        <f>VLOOKUP(RawData!H3945,PadCountry[],2)</f>
        <v>United States</v>
      </c>
      <c r="J3945" t="str">
        <f>VLOOKUP(I3945,CountryGeoLoc[],3)</f>
        <v>37.09024</v>
      </c>
      <c r="K3945" t="str">
        <f>VLOOKUP(I3945,CountryGeoLoc[],4)</f>
        <v>-95.712891</v>
      </c>
    </row>
    <row r="3946" spans="1:11" x14ac:dyDescent="0.3">
      <c r="A3946" t="s">
        <v>11984</v>
      </c>
      <c r="B3946" t="s">
        <v>8</v>
      </c>
      <c r="C3946" t="s">
        <v>11899</v>
      </c>
      <c r="D3946" t="s">
        <v>11985</v>
      </c>
      <c r="E3946" t="s">
        <v>11986</v>
      </c>
      <c r="F3946" t="s">
        <v>11987</v>
      </c>
      <c r="G3946" s="2" t="str">
        <f t="shared" si="61"/>
        <v>1994</v>
      </c>
      <c r="H3946" t="s">
        <v>10954</v>
      </c>
      <c r="I3946" t="str">
        <f>VLOOKUP(RawData!H3946,PadCountry[],2)</f>
        <v>China</v>
      </c>
      <c r="J3946" t="str">
        <f>VLOOKUP(I3946,CountryGeoLoc[],3)</f>
        <v>35.86166</v>
      </c>
      <c r="K3946" t="str">
        <f>VLOOKUP(I3946,CountryGeoLoc[],4)</f>
        <v>104.195397</v>
      </c>
    </row>
    <row r="3947" spans="1:11" x14ac:dyDescent="0.3">
      <c r="A3947" t="s">
        <v>11988</v>
      </c>
      <c r="B3947" t="s">
        <v>8</v>
      </c>
      <c r="C3947" t="s">
        <v>11407</v>
      </c>
      <c r="D3947" t="s">
        <v>6270</v>
      </c>
      <c r="E3947" t="s">
        <v>11989</v>
      </c>
      <c r="F3947" t="s">
        <v>11990</v>
      </c>
      <c r="G3947" s="2" t="str">
        <f t="shared" si="61"/>
        <v>1994</v>
      </c>
      <c r="H3947" t="s">
        <v>7213</v>
      </c>
      <c r="I3947" t="str">
        <f>VLOOKUP(RawData!H3947,PadCountry[],2)</f>
        <v>Russia</v>
      </c>
      <c r="J3947" t="str">
        <f>VLOOKUP(I3947,CountryGeoLoc[],3)</f>
        <v>61.52401</v>
      </c>
      <c r="K3947" t="str">
        <f>VLOOKUP(I3947,CountryGeoLoc[],4)</f>
        <v>105.318756</v>
      </c>
    </row>
    <row r="3948" spans="1:11" x14ac:dyDescent="0.3">
      <c r="A3948" t="s">
        <v>11991</v>
      </c>
      <c r="B3948" t="s">
        <v>8</v>
      </c>
      <c r="C3948" t="s">
        <v>11421</v>
      </c>
      <c r="D3948" t="s">
        <v>2305</v>
      </c>
      <c r="E3948" t="s">
        <v>11992</v>
      </c>
      <c r="F3948" t="s">
        <v>11993</v>
      </c>
      <c r="G3948" s="2" t="str">
        <f t="shared" si="61"/>
        <v>1994</v>
      </c>
      <c r="H3948" t="s">
        <v>1587</v>
      </c>
      <c r="I3948" t="str">
        <f>VLOOKUP(RawData!H3948,PadCountry[],2)</f>
        <v>Kazakhstan</v>
      </c>
      <c r="J3948" t="str">
        <f>VLOOKUP(I3948,CountryGeoLoc[],3)</f>
        <v>48.019573</v>
      </c>
      <c r="K3948" t="str">
        <f>VLOOKUP(I3948,CountryGeoLoc[],4)</f>
        <v>66.923684</v>
      </c>
    </row>
    <row r="3949" spans="1:11" x14ac:dyDescent="0.3">
      <c r="A3949" t="s">
        <v>11994</v>
      </c>
      <c r="B3949" t="s">
        <v>8</v>
      </c>
      <c r="C3949" t="s">
        <v>117</v>
      </c>
      <c r="D3949" t="s">
        <v>11995</v>
      </c>
      <c r="E3949" t="s">
        <v>11996</v>
      </c>
      <c r="F3949" t="s">
        <v>11997</v>
      </c>
      <c r="G3949" s="2" t="str">
        <f t="shared" si="61"/>
        <v>1994</v>
      </c>
      <c r="H3949" t="s">
        <v>229</v>
      </c>
      <c r="I3949" t="str">
        <f>VLOOKUP(RawData!H3949,PadCountry[],2)</f>
        <v>United States</v>
      </c>
      <c r="J3949" t="str">
        <f>VLOOKUP(I3949,CountryGeoLoc[],3)</f>
        <v>37.09024</v>
      </c>
      <c r="K3949" t="str">
        <f>VLOOKUP(I3949,CountryGeoLoc[],4)</f>
        <v>-95.712891</v>
      </c>
    </row>
    <row r="3950" spans="1:11" x14ac:dyDescent="0.3">
      <c r="A3950" t="s">
        <v>11998</v>
      </c>
      <c r="B3950" t="s">
        <v>8</v>
      </c>
      <c r="C3950" t="s">
        <v>11407</v>
      </c>
      <c r="D3950" t="s">
        <v>6270</v>
      </c>
      <c r="E3950" t="s">
        <v>11999</v>
      </c>
      <c r="F3950" t="s">
        <v>12000</v>
      </c>
      <c r="G3950" s="2" t="str">
        <f t="shared" si="61"/>
        <v>1994</v>
      </c>
      <c r="H3950" t="s">
        <v>7213</v>
      </c>
      <c r="I3950" t="str">
        <f>VLOOKUP(RawData!H3950,PadCountry[],2)</f>
        <v>Russia</v>
      </c>
      <c r="J3950" t="str">
        <f>VLOOKUP(I3950,CountryGeoLoc[],3)</f>
        <v>61.52401</v>
      </c>
      <c r="K3950" t="str">
        <f>VLOOKUP(I3950,CountryGeoLoc[],4)</f>
        <v>105.318756</v>
      </c>
    </row>
    <row r="3951" spans="1:11" x14ac:dyDescent="0.3">
      <c r="A3951" t="s">
        <v>12001</v>
      </c>
      <c r="B3951" t="s">
        <v>8</v>
      </c>
      <c r="C3951" t="s">
        <v>8707</v>
      </c>
      <c r="D3951" t="s">
        <v>7629</v>
      </c>
      <c r="E3951" t="s">
        <v>12002</v>
      </c>
      <c r="F3951" t="s">
        <v>12003</v>
      </c>
      <c r="G3951" s="2" t="str">
        <f t="shared" si="61"/>
        <v>1994</v>
      </c>
      <c r="H3951" t="s">
        <v>3233</v>
      </c>
      <c r="I3951" t="str">
        <f>VLOOKUP(RawData!H3951,PadCountry[],2)</f>
        <v>United States</v>
      </c>
      <c r="J3951" t="str">
        <f>VLOOKUP(I3951,CountryGeoLoc[],3)</f>
        <v>37.09024</v>
      </c>
      <c r="K3951" t="str">
        <f>VLOOKUP(I3951,CountryGeoLoc[],4)</f>
        <v>-95.712891</v>
      </c>
    </row>
    <row r="3952" spans="1:11" x14ac:dyDescent="0.3">
      <c r="A3952" t="s">
        <v>12004</v>
      </c>
      <c r="B3952" t="s">
        <v>8</v>
      </c>
      <c r="C3952" t="s">
        <v>117</v>
      </c>
      <c r="D3952" t="s">
        <v>11093</v>
      </c>
      <c r="E3952" t="s">
        <v>12005</v>
      </c>
      <c r="F3952" t="s">
        <v>12006</v>
      </c>
      <c r="G3952" s="2" t="str">
        <f t="shared" si="61"/>
        <v>1994</v>
      </c>
      <c r="H3952" t="s">
        <v>63</v>
      </c>
      <c r="I3952" t="str">
        <f>VLOOKUP(RawData!H3952,PadCountry[],2)</f>
        <v>United States</v>
      </c>
      <c r="J3952" t="str">
        <f>VLOOKUP(I3952,CountryGeoLoc[],3)</f>
        <v>37.09024</v>
      </c>
      <c r="K3952" t="str">
        <f>VLOOKUP(I3952,CountryGeoLoc[],4)</f>
        <v>-95.712891</v>
      </c>
    </row>
    <row r="3953" spans="1:11" x14ac:dyDescent="0.3">
      <c r="A3953" t="s">
        <v>12007</v>
      </c>
      <c r="B3953" t="s">
        <v>8</v>
      </c>
      <c r="C3953" t="s">
        <v>10849</v>
      </c>
      <c r="D3953" t="s">
        <v>12008</v>
      </c>
      <c r="E3953" t="s">
        <v>12009</v>
      </c>
      <c r="F3953" t="s">
        <v>12010</v>
      </c>
      <c r="G3953" s="2" t="str">
        <f t="shared" si="61"/>
        <v>1994</v>
      </c>
      <c r="H3953" t="s">
        <v>12011</v>
      </c>
      <c r="I3953" t="str">
        <f>VLOOKUP(RawData!H3953,PadCountry[],2)</f>
        <v>United States</v>
      </c>
      <c r="J3953" t="str">
        <f>VLOOKUP(I3953,CountryGeoLoc[],3)</f>
        <v>37.09024</v>
      </c>
      <c r="K3953" t="str">
        <f>VLOOKUP(I3953,CountryGeoLoc[],4)</f>
        <v>-95.712891</v>
      </c>
    </row>
    <row r="3954" spans="1:11" x14ac:dyDescent="0.3">
      <c r="A3954" t="s">
        <v>12012</v>
      </c>
      <c r="B3954" t="s">
        <v>8</v>
      </c>
      <c r="C3954" t="s">
        <v>11407</v>
      </c>
      <c r="D3954" t="s">
        <v>8762</v>
      </c>
      <c r="E3954" t="s">
        <v>12013</v>
      </c>
      <c r="F3954" t="s">
        <v>12014</v>
      </c>
      <c r="G3954" s="2" t="str">
        <f t="shared" si="61"/>
        <v>1994</v>
      </c>
      <c r="H3954" t="s">
        <v>3892</v>
      </c>
      <c r="I3954" t="str">
        <f>VLOOKUP(RawData!H3954,PadCountry[],2)</f>
        <v>Russia</v>
      </c>
      <c r="J3954" t="str">
        <f>VLOOKUP(I3954,CountryGeoLoc[],3)</f>
        <v>61.52401</v>
      </c>
      <c r="K3954" t="str">
        <f>VLOOKUP(I3954,CountryGeoLoc[],4)</f>
        <v>105.318756</v>
      </c>
    </row>
    <row r="3955" spans="1:11" x14ac:dyDescent="0.3">
      <c r="A3955" t="s">
        <v>12015</v>
      </c>
      <c r="B3955" t="s">
        <v>8</v>
      </c>
      <c r="C3955" t="s">
        <v>11418</v>
      </c>
      <c r="D3955" t="s">
        <v>4695</v>
      </c>
      <c r="E3955" t="s">
        <v>357</v>
      </c>
      <c r="F3955" t="s">
        <v>12016</v>
      </c>
      <c r="G3955" s="2" t="str">
        <f t="shared" si="61"/>
        <v>1994</v>
      </c>
      <c r="H3955" t="s">
        <v>13</v>
      </c>
      <c r="I3955" t="str">
        <f>VLOOKUP(RawData!H3955,PadCountry[],2)</f>
        <v>Kazakhstan</v>
      </c>
      <c r="J3955" t="str">
        <f>VLOOKUP(I3955,CountryGeoLoc[],3)</f>
        <v>48.019573</v>
      </c>
      <c r="K3955" t="str">
        <f>VLOOKUP(I3955,CountryGeoLoc[],4)</f>
        <v>66.923684</v>
      </c>
    </row>
    <row r="3956" spans="1:11" x14ac:dyDescent="0.3">
      <c r="A3956" t="s">
        <v>12017</v>
      </c>
      <c r="B3956" t="s">
        <v>8</v>
      </c>
      <c r="C3956" t="s">
        <v>8707</v>
      </c>
      <c r="D3956" t="s">
        <v>7629</v>
      </c>
      <c r="E3956" t="s">
        <v>12018</v>
      </c>
      <c r="F3956" t="s">
        <v>12019</v>
      </c>
      <c r="G3956" s="2" t="str">
        <f t="shared" si="61"/>
        <v>1994</v>
      </c>
      <c r="H3956" t="s">
        <v>2629</v>
      </c>
      <c r="I3956" t="str">
        <f>VLOOKUP(RawData!H3956,PadCountry[],2)</f>
        <v>United States</v>
      </c>
      <c r="J3956" t="str">
        <f>VLOOKUP(I3956,CountryGeoLoc[],3)</f>
        <v>37.09024</v>
      </c>
      <c r="K3956" t="str">
        <f>VLOOKUP(I3956,CountryGeoLoc[],4)</f>
        <v>-95.712891</v>
      </c>
    </row>
    <row r="3957" spans="1:11" x14ac:dyDescent="0.3">
      <c r="A3957" t="s">
        <v>12020</v>
      </c>
      <c r="B3957" t="s">
        <v>8</v>
      </c>
      <c r="C3957" t="s">
        <v>11421</v>
      </c>
      <c r="D3957" t="s">
        <v>2305</v>
      </c>
      <c r="E3957" t="s">
        <v>12021</v>
      </c>
      <c r="F3957" t="s">
        <v>12022</v>
      </c>
      <c r="G3957" s="2" t="str">
        <f t="shared" si="61"/>
        <v>1994</v>
      </c>
      <c r="H3957" t="s">
        <v>1587</v>
      </c>
      <c r="I3957" t="str">
        <f>VLOOKUP(RawData!H3957,PadCountry[],2)</f>
        <v>Kazakhstan</v>
      </c>
      <c r="J3957" t="str">
        <f>VLOOKUP(I3957,CountryGeoLoc[],3)</f>
        <v>48.019573</v>
      </c>
      <c r="K3957" t="str">
        <f>VLOOKUP(I3957,CountryGeoLoc[],4)</f>
        <v>66.923684</v>
      </c>
    </row>
    <row r="3958" spans="1:11" x14ac:dyDescent="0.3">
      <c r="A3958" t="s">
        <v>12023</v>
      </c>
      <c r="B3958" t="s">
        <v>8</v>
      </c>
      <c r="C3958" t="s">
        <v>10972</v>
      </c>
      <c r="D3958" t="s">
        <v>10973</v>
      </c>
      <c r="E3958" t="s">
        <v>12024</v>
      </c>
      <c r="F3958" t="s">
        <v>12025</v>
      </c>
      <c r="G3958" s="2" t="str">
        <f t="shared" si="61"/>
        <v>1994</v>
      </c>
      <c r="H3958" t="s">
        <v>1623</v>
      </c>
      <c r="I3958" t="str">
        <f>VLOOKUP(RawData!H3958,PadCountry[],2)</f>
        <v>United States</v>
      </c>
      <c r="J3958" t="str">
        <f>VLOOKUP(I3958,CountryGeoLoc[],3)</f>
        <v>37.09024</v>
      </c>
      <c r="K3958" t="str">
        <f>VLOOKUP(I3958,CountryGeoLoc[],4)</f>
        <v>-95.712891</v>
      </c>
    </row>
    <row r="3959" spans="1:11" x14ac:dyDescent="0.3">
      <c r="A3959" t="s">
        <v>12026</v>
      </c>
      <c r="B3959" t="s">
        <v>8</v>
      </c>
      <c r="C3959" t="s">
        <v>11418</v>
      </c>
      <c r="D3959" t="s">
        <v>9143</v>
      </c>
      <c r="E3959" t="s">
        <v>12027</v>
      </c>
      <c r="F3959" t="s">
        <v>12028</v>
      </c>
      <c r="G3959" s="2" t="str">
        <f t="shared" si="61"/>
        <v>1994</v>
      </c>
      <c r="H3959" t="s">
        <v>9146</v>
      </c>
      <c r="I3959" t="str">
        <f>VLOOKUP(RawData!H3959,PadCountry[],2)</f>
        <v>Kazakhstan</v>
      </c>
      <c r="J3959" t="str">
        <f>VLOOKUP(I3959,CountryGeoLoc[],3)</f>
        <v>48.019573</v>
      </c>
      <c r="K3959" t="str">
        <f>VLOOKUP(I3959,CountryGeoLoc[],4)</f>
        <v>66.923684</v>
      </c>
    </row>
    <row r="3960" spans="1:11" x14ac:dyDescent="0.3">
      <c r="A3960" t="s">
        <v>12029</v>
      </c>
      <c r="B3960" t="s">
        <v>8</v>
      </c>
      <c r="C3960" t="s">
        <v>11434</v>
      </c>
      <c r="D3960" t="s">
        <v>2391</v>
      </c>
      <c r="E3960" t="s">
        <v>12030</v>
      </c>
      <c r="F3960" t="s">
        <v>12031</v>
      </c>
      <c r="G3960" s="2" t="str">
        <f t="shared" si="61"/>
        <v>1994</v>
      </c>
      <c r="H3960" t="s">
        <v>2313</v>
      </c>
      <c r="I3960" t="str">
        <f>VLOOKUP(RawData!H3960,PadCountry[],2)</f>
        <v>Russia</v>
      </c>
      <c r="J3960" t="str">
        <f>VLOOKUP(I3960,CountryGeoLoc[],3)</f>
        <v>61.52401</v>
      </c>
      <c r="K3960" t="str">
        <f>VLOOKUP(I3960,CountryGeoLoc[],4)</f>
        <v>105.318756</v>
      </c>
    </row>
    <row r="3961" spans="1:11" x14ac:dyDescent="0.3">
      <c r="A3961" t="s">
        <v>12032</v>
      </c>
      <c r="B3961" t="s">
        <v>8</v>
      </c>
      <c r="C3961" t="s">
        <v>11418</v>
      </c>
      <c r="D3961" t="s">
        <v>4695</v>
      </c>
      <c r="E3961" t="s">
        <v>12033</v>
      </c>
      <c r="F3961" t="s">
        <v>12034</v>
      </c>
      <c r="G3961" s="2" t="str">
        <f t="shared" si="61"/>
        <v>1994</v>
      </c>
      <c r="H3961" t="s">
        <v>987</v>
      </c>
      <c r="I3961" t="str">
        <f>VLOOKUP(RawData!H3961,PadCountry[],2)</f>
        <v>Kazakhstan</v>
      </c>
      <c r="J3961" t="str">
        <f>VLOOKUP(I3961,CountryGeoLoc[],3)</f>
        <v>48.019573</v>
      </c>
      <c r="K3961" t="str">
        <f>VLOOKUP(I3961,CountryGeoLoc[],4)</f>
        <v>66.923684</v>
      </c>
    </row>
    <row r="3962" spans="1:11" x14ac:dyDescent="0.3">
      <c r="A3962" t="s">
        <v>12035</v>
      </c>
      <c r="B3962" t="s">
        <v>8</v>
      </c>
      <c r="C3962" t="s">
        <v>117</v>
      </c>
      <c r="D3962" t="s">
        <v>11981</v>
      </c>
      <c r="E3962" t="s">
        <v>12036</v>
      </c>
      <c r="F3962" t="s">
        <v>12037</v>
      </c>
      <c r="G3962" s="2" t="str">
        <f t="shared" si="61"/>
        <v>1994</v>
      </c>
      <c r="H3962" t="s">
        <v>1782</v>
      </c>
      <c r="I3962" t="str">
        <f>VLOOKUP(RawData!H3962,PadCountry[],2)</f>
        <v>United States</v>
      </c>
      <c r="J3962" t="str">
        <f>VLOOKUP(I3962,CountryGeoLoc[],3)</f>
        <v>37.09024</v>
      </c>
      <c r="K3962" t="str">
        <f>VLOOKUP(I3962,CountryGeoLoc[],4)</f>
        <v>-95.712891</v>
      </c>
    </row>
    <row r="3963" spans="1:11" x14ac:dyDescent="0.3">
      <c r="A3963" t="s">
        <v>12038</v>
      </c>
      <c r="B3963" t="s">
        <v>8</v>
      </c>
      <c r="C3963" t="s">
        <v>7087</v>
      </c>
      <c r="D3963" t="s">
        <v>9838</v>
      </c>
      <c r="E3963" t="s">
        <v>12039</v>
      </c>
      <c r="F3963" t="s">
        <v>12040</v>
      </c>
      <c r="G3963" s="2" t="str">
        <f t="shared" si="61"/>
        <v>1994</v>
      </c>
      <c r="H3963" t="s">
        <v>7091</v>
      </c>
      <c r="I3963" t="str">
        <f>VLOOKUP(RawData!H3963,PadCountry[],2)</f>
        <v>India</v>
      </c>
      <c r="J3963" t="str">
        <f>VLOOKUP(I3963,CountryGeoLoc[],3)</f>
        <v>20.593684</v>
      </c>
      <c r="K3963" t="str">
        <f>VLOOKUP(I3963,CountryGeoLoc[],4)</f>
        <v>78.96288</v>
      </c>
    </row>
    <row r="3964" spans="1:11" x14ac:dyDescent="0.3">
      <c r="A3964" t="s">
        <v>12041</v>
      </c>
      <c r="B3964" t="s">
        <v>8</v>
      </c>
      <c r="C3964" t="s">
        <v>117</v>
      </c>
      <c r="D3964" t="s">
        <v>7157</v>
      </c>
      <c r="E3964" t="s">
        <v>12042</v>
      </c>
      <c r="F3964" t="s">
        <v>12043</v>
      </c>
      <c r="G3964" s="2" t="str">
        <f t="shared" si="61"/>
        <v>1994</v>
      </c>
      <c r="H3964" t="s">
        <v>573</v>
      </c>
      <c r="I3964" t="str">
        <f>VLOOKUP(RawData!H3964,PadCountry[],2)</f>
        <v>United States</v>
      </c>
      <c r="J3964" t="str">
        <f>VLOOKUP(I3964,CountryGeoLoc[],3)</f>
        <v>37.09024</v>
      </c>
      <c r="K3964" t="str">
        <f>VLOOKUP(I3964,CountryGeoLoc[],4)</f>
        <v>-95.712891</v>
      </c>
    </row>
    <row r="3965" spans="1:11" x14ac:dyDescent="0.3">
      <c r="A3965" t="s">
        <v>12044</v>
      </c>
      <c r="B3965" t="s">
        <v>8</v>
      </c>
      <c r="C3965" t="s">
        <v>10849</v>
      </c>
      <c r="D3965" t="s">
        <v>11291</v>
      </c>
      <c r="E3965" t="s">
        <v>357</v>
      </c>
      <c r="F3965" t="s">
        <v>12045</v>
      </c>
      <c r="G3965" s="2" t="str">
        <f t="shared" si="61"/>
        <v>1994</v>
      </c>
      <c r="H3965" t="s">
        <v>10852</v>
      </c>
      <c r="I3965" t="str">
        <f>VLOOKUP(RawData!H3965,PadCountry[],2)</f>
        <v>United States</v>
      </c>
      <c r="J3965" t="str">
        <f>VLOOKUP(I3965,CountryGeoLoc[],3)</f>
        <v>37.09024</v>
      </c>
      <c r="K3965" t="str">
        <f>VLOOKUP(I3965,CountryGeoLoc[],4)</f>
        <v>-95.712891</v>
      </c>
    </row>
    <row r="3966" spans="1:11" x14ac:dyDescent="0.3">
      <c r="A3966" t="s">
        <v>12046</v>
      </c>
      <c r="B3966" t="s">
        <v>8</v>
      </c>
      <c r="C3966" t="s">
        <v>11421</v>
      </c>
      <c r="D3966" t="s">
        <v>2305</v>
      </c>
      <c r="E3966" t="s">
        <v>12047</v>
      </c>
      <c r="F3966" t="s">
        <v>12048</v>
      </c>
      <c r="G3966" s="2" t="str">
        <f t="shared" si="61"/>
        <v>1994</v>
      </c>
      <c r="H3966" t="s">
        <v>1587</v>
      </c>
      <c r="I3966" t="str">
        <f>VLOOKUP(RawData!H3966,PadCountry[],2)</f>
        <v>Kazakhstan</v>
      </c>
      <c r="J3966" t="str">
        <f>VLOOKUP(I3966,CountryGeoLoc[],3)</f>
        <v>48.019573</v>
      </c>
      <c r="K3966" t="str">
        <f>VLOOKUP(I3966,CountryGeoLoc[],4)</f>
        <v>66.923684</v>
      </c>
    </row>
    <row r="3967" spans="1:11" x14ac:dyDescent="0.3">
      <c r="A3967" t="s">
        <v>12049</v>
      </c>
      <c r="B3967" t="s">
        <v>8</v>
      </c>
      <c r="C3967" t="s">
        <v>11418</v>
      </c>
      <c r="D3967" t="s">
        <v>4695</v>
      </c>
      <c r="E3967" t="s">
        <v>357</v>
      </c>
      <c r="F3967" t="s">
        <v>12050</v>
      </c>
      <c r="G3967" s="2" t="str">
        <f t="shared" si="61"/>
        <v>1994</v>
      </c>
      <c r="H3967" t="s">
        <v>13</v>
      </c>
      <c r="I3967" t="str">
        <f>VLOOKUP(RawData!H3967,PadCountry[],2)</f>
        <v>Kazakhstan</v>
      </c>
      <c r="J3967" t="str">
        <f>VLOOKUP(I3967,CountryGeoLoc[],3)</f>
        <v>48.019573</v>
      </c>
      <c r="K3967" t="str">
        <f>VLOOKUP(I3967,CountryGeoLoc[],4)</f>
        <v>66.923684</v>
      </c>
    </row>
    <row r="3968" spans="1:11" x14ac:dyDescent="0.3">
      <c r="A3968" t="s">
        <v>12051</v>
      </c>
      <c r="B3968" t="s">
        <v>18</v>
      </c>
      <c r="C3968" t="s">
        <v>11407</v>
      </c>
      <c r="D3968" t="s">
        <v>6270</v>
      </c>
      <c r="E3968" t="s">
        <v>12052</v>
      </c>
      <c r="F3968" t="s">
        <v>12053</v>
      </c>
      <c r="G3968" s="2" t="str">
        <f t="shared" si="61"/>
        <v>1994</v>
      </c>
      <c r="H3968" t="s">
        <v>6273</v>
      </c>
      <c r="I3968" t="str">
        <f>VLOOKUP(RawData!H3968,PadCountry[],2)</f>
        <v>Russia</v>
      </c>
      <c r="J3968" t="str">
        <f>VLOOKUP(I3968,CountryGeoLoc[],3)</f>
        <v>61.52401</v>
      </c>
      <c r="K3968" t="str">
        <f>VLOOKUP(I3968,CountryGeoLoc[],4)</f>
        <v>105.318756</v>
      </c>
    </row>
    <row r="3969" spans="1:11" x14ac:dyDescent="0.3">
      <c r="A3969" t="s">
        <v>12054</v>
      </c>
      <c r="B3969" t="s">
        <v>8</v>
      </c>
      <c r="C3969" t="s">
        <v>11407</v>
      </c>
      <c r="D3969" t="s">
        <v>8762</v>
      </c>
      <c r="E3969" t="s">
        <v>12055</v>
      </c>
      <c r="F3969" t="s">
        <v>12056</v>
      </c>
      <c r="G3969" s="2" t="str">
        <f t="shared" si="61"/>
        <v>1994</v>
      </c>
      <c r="H3969" t="s">
        <v>7572</v>
      </c>
      <c r="I3969" t="str">
        <f>VLOOKUP(RawData!H3969,PadCountry[],2)</f>
        <v>Russia</v>
      </c>
      <c r="J3969" t="str">
        <f>VLOOKUP(I3969,CountryGeoLoc[],3)</f>
        <v>61.52401</v>
      </c>
      <c r="K3969" t="str">
        <f>VLOOKUP(I3969,CountryGeoLoc[],4)</f>
        <v>105.318756</v>
      </c>
    </row>
    <row r="3970" spans="1:11" x14ac:dyDescent="0.3">
      <c r="A3970" t="s">
        <v>12057</v>
      </c>
      <c r="B3970" t="s">
        <v>8</v>
      </c>
      <c r="C3970" t="s">
        <v>11407</v>
      </c>
      <c r="D3970" t="s">
        <v>8762</v>
      </c>
      <c r="E3970" t="s">
        <v>12058</v>
      </c>
      <c r="F3970" t="s">
        <v>12059</v>
      </c>
      <c r="G3970" s="2" t="str">
        <f t="shared" si="61"/>
        <v>1994</v>
      </c>
      <c r="H3970" t="s">
        <v>3892</v>
      </c>
      <c r="I3970" t="str">
        <f>VLOOKUP(RawData!H3970,PadCountry[],2)</f>
        <v>Russia</v>
      </c>
      <c r="J3970" t="str">
        <f>VLOOKUP(I3970,CountryGeoLoc[],3)</f>
        <v>61.52401</v>
      </c>
      <c r="K3970" t="str">
        <f>VLOOKUP(I3970,CountryGeoLoc[],4)</f>
        <v>105.318756</v>
      </c>
    </row>
    <row r="3971" spans="1:11" x14ac:dyDescent="0.3">
      <c r="A3971" t="s">
        <v>12060</v>
      </c>
      <c r="B3971" t="s">
        <v>8</v>
      </c>
      <c r="C3971" t="s">
        <v>7321</v>
      </c>
      <c r="D3971" t="s">
        <v>10234</v>
      </c>
      <c r="E3971" t="s">
        <v>12061</v>
      </c>
      <c r="F3971" t="s">
        <v>12062</v>
      </c>
      <c r="G3971" s="2" t="str">
        <f t="shared" ref="G3971:G4034" si="62">MID(F3971,7,4)</f>
        <v>1994</v>
      </c>
      <c r="H3971" t="s">
        <v>9512</v>
      </c>
      <c r="I3971" t="str">
        <f>VLOOKUP(RawData!H3971,PadCountry[],2)</f>
        <v>French Guiana</v>
      </c>
      <c r="J3971" t="str">
        <f>VLOOKUP(I3971,CountryGeoLoc[],3)</f>
        <v>3.933889</v>
      </c>
      <c r="K3971" t="str">
        <f>VLOOKUP(I3971,CountryGeoLoc[],4)</f>
        <v>-53.125782</v>
      </c>
    </row>
    <row r="3972" spans="1:11" x14ac:dyDescent="0.3">
      <c r="A3972" t="s">
        <v>12063</v>
      </c>
      <c r="B3972" t="s">
        <v>8</v>
      </c>
      <c r="C3972" t="s">
        <v>10972</v>
      </c>
      <c r="D3972" t="s">
        <v>10973</v>
      </c>
      <c r="E3972" t="s">
        <v>12064</v>
      </c>
      <c r="F3972" t="s">
        <v>12065</v>
      </c>
      <c r="G3972" s="2" t="str">
        <f t="shared" si="62"/>
        <v>1994</v>
      </c>
      <c r="H3972" t="s">
        <v>1623</v>
      </c>
      <c r="I3972" t="str">
        <f>VLOOKUP(RawData!H3972,PadCountry[],2)</f>
        <v>United States</v>
      </c>
      <c r="J3972" t="str">
        <f>VLOOKUP(I3972,CountryGeoLoc[],3)</f>
        <v>37.09024</v>
      </c>
      <c r="K3972" t="str">
        <f>VLOOKUP(I3972,CountryGeoLoc[],4)</f>
        <v>-95.712891</v>
      </c>
    </row>
    <row r="3973" spans="1:11" x14ac:dyDescent="0.3">
      <c r="A3973" t="s">
        <v>12066</v>
      </c>
      <c r="B3973" t="s">
        <v>18</v>
      </c>
      <c r="C3973" t="s">
        <v>10849</v>
      </c>
      <c r="D3973" t="s">
        <v>12067</v>
      </c>
      <c r="E3973" t="s">
        <v>357</v>
      </c>
      <c r="F3973" t="s">
        <v>12068</v>
      </c>
      <c r="G3973" s="2" t="str">
        <f t="shared" si="62"/>
        <v>1994</v>
      </c>
      <c r="H3973" t="s">
        <v>12069</v>
      </c>
      <c r="I3973" t="str">
        <f>VLOOKUP(RawData!H3973,PadCountry[],2)</f>
        <v>United States</v>
      </c>
      <c r="J3973" t="str">
        <f>VLOOKUP(I3973,CountryGeoLoc[],3)</f>
        <v>37.09024</v>
      </c>
      <c r="K3973" t="str">
        <f>VLOOKUP(I3973,CountryGeoLoc[],4)</f>
        <v>-95.712891</v>
      </c>
    </row>
    <row r="3974" spans="1:11" x14ac:dyDescent="0.3">
      <c r="A3974" t="s">
        <v>12070</v>
      </c>
      <c r="B3974" t="s">
        <v>8</v>
      </c>
      <c r="C3974" t="s">
        <v>11418</v>
      </c>
      <c r="D3974" t="s">
        <v>8276</v>
      </c>
      <c r="E3974" t="s">
        <v>12071</v>
      </c>
      <c r="F3974" t="s">
        <v>12072</v>
      </c>
      <c r="G3974" s="2" t="str">
        <f t="shared" si="62"/>
        <v>1994</v>
      </c>
      <c r="H3974" t="s">
        <v>13</v>
      </c>
      <c r="I3974" t="str">
        <f>VLOOKUP(RawData!H3974,PadCountry[],2)</f>
        <v>Kazakhstan</v>
      </c>
      <c r="J3974" t="str">
        <f>VLOOKUP(I3974,CountryGeoLoc[],3)</f>
        <v>48.019573</v>
      </c>
      <c r="K3974" t="str">
        <f>VLOOKUP(I3974,CountryGeoLoc[],4)</f>
        <v>66.923684</v>
      </c>
    </row>
    <row r="3975" spans="1:11" x14ac:dyDescent="0.3">
      <c r="A3975" t="s">
        <v>12073</v>
      </c>
      <c r="B3975" t="s">
        <v>8</v>
      </c>
      <c r="C3975" t="s">
        <v>11899</v>
      </c>
      <c r="D3975" t="s">
        <v>11563</v>
      </c>
      <c r="E3975" t="s">
        <v>12074</v>
      </c>
      <c r="F3975" t="s">
        <v>12075</v>
      </c>
      <c r="G3975" s="2" t="str">
        <f t="shared" si="62"/>
        <v>1994</v>
      </c>
      <c r="H3975" t="s">
        <v>4822</v>
      </c>
      <c r="I3975" t="str">
        <f>VLOOKUP(RawData!H3975,PadCountry[],2)</f>
        <v>China</v>
      </c>
      <c r="J3975" t="str">
        <f>VLOOKUP(I3975,CountryGeoLoc[],3)</f>
        <v>35.86166</v>
      </c>
      <c r="K3975" t="str">
        <f>VLOOKUP(I3975,CountryGeoLoc[],4)</f>
        <v>104.195397</v>
      </c>
    </row>
    <row r="3976" spans="1:11" x14ac:dyDescent="0.3">
      <c r="A3976" t="s">
        <v>12076</v>
      </c>
      <c r="B3976" t="s">
        <v>8</v>
      </c>
      <c r="C3976" t="s">
        <v>11421</v>
      </c>
      <c r="D3976" t="s">
        <v>2305</v>
      </c>
      <c r="E3976" t="s">
        <v>12077</v>
      </c>
      <c r="F3976" t="s">
        <v>12078</v>
      </c>
      <c r="G3976" s="2" t="str">
        <f t="shared" si="62"/>
        <v>1994</v>
      </c>
      <c r="H3976" t="s">
        <v>1587</v>
      </c>
      <c r="I3976" t="str">
        <f>VLOOKUP(RawData!H3976,PadCountry[],2)</f>
        <v>Kazakhstan</v>
      </c>
      <c r="J3976" t="str">
        <f>VLOOKUP(I3976,CountryGeoLoc[],3)</f>
        <v>48.019573</v>
      </c>
      <c r="K3976" t="str">
        <f>VLOOKUP(I3976,CountryGeoLoc[],4)</f>
        <v>66.923684</v>
      </c>
    </row>
    <row r="3977" spans="1:11" x14ac:dyDescent="0.3">
      <c r="A3977" t="s">
        <v>12079</v>
      </c>
      <c r="B3977" t="s">
        <v>8</v>
      </c>
      <c r="C3977" t="s">
        <v>8707</v>
      </c>
      <c r="D3977" t="s">
        <v>7629</v>
      </c>
      <c r="E3977" t="s">
        <v>12080</v>
      </c>
      <c r="F3977" t="s">
        <v>12081</v>
      </c>
      <c r="G3977" s="2" t="str">
        <f t="shared" si="62"/>
        <v>1994</v>
      </c>
      <c r="H3977" t="s">
        <v>2629</v>
      </c>
      <c r="I3977" t="str">
        <f>VLOOKUP(RawData!H3977,PadCountry[],2)</f>
        <v>United States</v>
      </c>
      <c r="J3977" t="str">
        <f>VLOOKUP(I3977,CountryGeoLoc[],3)</f>
        <v>37.09024</v>
      </c>
      <c r="K3977" t="str">
        <f>VLOOKUP(I3977,CountryGeoLoc[],4)</f>
        <v>-95.712891</v>
      </c>
    </row>
    <row r="3978" spans="1:11" x14ac:dyDescent="0.3">
      <c r="A3978" t="s">
        <v>12082</v>
      </c>
      <c r="B3978" t="s">
        <v>8</v>
      </c>
      <c r="C3978" t="s">
        <v>7321</v>
      </c>
      <c r="D3978" t="s">
        <v>10571</v>
      </c>
      <c r="E3978" t="s">
        <v>12083</v>
      </c>
      <c r="F3978" t="s">
        <v>12084</v>
      </c>
      <c r="G3978" s="2" t="str">
        <f t="shared" si="62"/>
        <v>1994</v>
      </c>
      <c r="H3978" t="s">
        <v>9512</v>
      </c>
      <c r="I3978" t="str">
        <f>VLOOKUP(RawData!H3978,PadCountry[],2)</f>
        <v>French Guiana</v>
      </c>
      <c r="J3978" t="str">
        <f>VLOOKUP(I3978,CountryGeoLoc[],3)</f>
        <v>3.933889</v>
      </c>
      <c r="K3978" t="str">
        <f>VLOOKUP(I3978,CountryGeoLoc[],4)</f>
        <v>-53.125782</v>
      </c>
    </row>
    <row r="3979" spans="1:11" x14ac:dyDescent="0.3">
      <c r="A3979" t="s">
        <v>12085</v>
      </c>
      <c r="B3979" t="s">
        <v>8</v>
      </c>
      <c r="C3979" t="s">
        <v>11434</v>
      </c>
      <c r="D3979" t="s">
        <v>2391</v>
      </c>
      <c r="E3979" t="s">
        <v>12086</v>
      </c>
      <c r="F3979" t="s">
        <v>12087</v>
      </c>
      <c r="G3979" s="2" t="str">
        <f t="shared" si="62"/>
        <v>1994</v>
      </c>
      <c r="H3979" t="s">
        <v>2313</v>
      </c>
      <c r="I3979" t="str">
        <f>VLOOKUP(RawData!H3979,PadCountry[],2)</f>
        <v>Russia</v>
      </c>
      <c r="J3979" t="str">
        <f>VLOOKUP(I3979,CountryGeoLoc[],3)</f>
        <v>61.52401</v>
      </c>
      <c r="K3979" t="str">
        <f>VLOOKUP(I3979,CountryGeoLoc[],4)</f>
        <v>105.318756</v>
      </c>
    </row>
    <row r="3980" spans="1:11" x14ac:dyDescent="0.3">
      <c r="A3980" t="s">
        <v>12088</v>
      </c>
      <c r="B3980" t="s">
        <v>8</v>
      </c>
      <c r="C3980" t="s">
        <v>11407</v>
      </c>
      <c r="D3980" t="s">
        <v>8762</v>
      </c>
      <c r="E3980" t="s">
        <v>12089</v>
      </c>
      <c r="F3980" t="s">
        <v>12090</v>
      </c>
      <c r="G3980" s="2" t="str">
        <f t="shared" si="62"/>
        <v>1994</v>
      </c>
      <c r="H3980" t="s">
        <v>3892</v>
      </c>
      <c r="I3980" t="str">
        <f>VLOOKUP(RawData!H3980,PadCountry[],2)</f>
        <v>Russia</v>
      </c>
      <c r="J3980" t="str">
        <f>VLOOKUP(I3980,CountryGeoLoc[],3)</f>
        <v>61.52401</v>
      </c>
      <c r="K3980" t="str">
        <f>VLOOKUP(I3980,CountryGeoLoc[],4)</f>
        <v>105.318756</v>
      </c>
    </row>
    <row r="3981" spans="1:11" x14ac:dyDescent="0.3">
      <c r="A3981" t="s">
        <v>12091</v>
      </c>
      <c r="B3981" t="s">
        <v>8</v>
      </c>
      <c r="C3981" t="s">
        <v>11899</v>
      </c>
      <c r="D3981" t="s">
        <v>8695</v>
      </c>
      <c r="E3981" t="s">
        <v>12092</v>
      </c>
      <c r="F3981" t="s">
        <v>12093</v>
      </c>
      <c r="G3981" s="2" t="str">
        <f t="shared" si="62"/>
        <v>1994</v>
      </c>
      <c r="H3981" t="s">
        <v>8698</v>
      </c>
      <c r="I3981" t="str">
        <f>VLOOKUP(RawData!H3981,PadCountry[],2)</f>
        <v>China</v>
      </c>
      <c r="J3981" t="str">
        <f>VLOOKUP(I3981,CountryGeoLoc[],3)</f>
        <v>35.86166</v>
      </c>
      <c r="K3981" t="str">
        <f>VLOOKUP(I3981,CountryGeoLoc[],4)</f>
        <v>104.195397</v>
      </c>
    </row>
    <row r="3982" spans="1:11" x14ac:dyDescent="0.3">
      <c r="A3982" t="s">
        <v>12094</v>
      </c>
      <c r="B3982" t="s">
        <v>8</v>
      </c>
      <c r="C3982" t="s">
        <v>11418</v>
      </c>
      <c r="D3982" t="s">
        <v>4695</v>
      </c>
      <c r="E3982" t="s">
        <v>12095</v>
      </c>
      <c r="F3982" t="s">
        <v>12096</v>
      </c>
      <c r="G3982" s="2" t="str">
        <f t="shared" si="62"/>
        <v>1994</v>
      </c>
      <c r="H3982" t="s">
        <v>987</v>
      </c>
      <c r="I3982" t="str">
        <f>VLOOKUP(RawData!H3982,PadCountry[],2)</f>
        <v>Kazakhstan</v>
      </c>
      <c r="J3982" t="str">
        <f>VLOOKUP(I3982,CountryGeoLoc[],3)</f>
        <v>48.019573</v>
      </c>
      <c r="K3982" t="str">
        <f>VLOOKUP(I3982,CountryGeoLoc[],4)</f>
        <v>66.923684</v>
      </c>
    </row>
    <row r="3983" spans="1:11" x14ac:dyDescent="0.3">
      <c r="A3983" t="s">
        <v>12097</v>
      </c>
      <c r="B3983" t="s">
        <v>8</v>
      </c>
      <c r="C3983" t="s">
        <v>11434</v>
      </c>
      <c r="D3983" t="s">
        <v>2391</v>
      </c>
      <c r="E3983" t="s">
        <v>12098</v>
      </c>
      <c r="F3983" t="s">
        <v>12099</v>
      </c>
      <c r="G3983" s="2" t="str">
        <f t="shared" si="62"/>
        <v>1994</v>
      </c>
      <c r="H3983" t="s">
        <v>3399</v>
      </c>
      <c r="I3983" t="str">
        <f>VLOOKUP(RawData!H3983,PadCountry[],2)</f>
        <v>Russia</v>
      </c>
      <c r="J3983" t="str">
        <f>VLOOKUP(I3983,CountryGeoLoc[],3)</f>
        <v>61.52401</v>
      </c>
      <c r="K3983" t="str">
        <f>VLOOKUP(I3983,CountryGeoLoc[],4)</f>
        <v>105.318756</v>
      </c>
    </row>
    <row r="3984" spans="1:11" x14ac:dyDescent="0.3">
      <c r="A3984" t="s">
        <v>12100</v>
      </c>
      <c r="B3984" t="s">
        <v>8</v>
      </c>
      <c r="C3984" t="s">
        <v>10849</v>
      </c>
      <c r="D3984" t="s">
        <v>10850</v>
      </c>
      <c r="E3984" t="s">
        <v>12101</v>
      </c>
      <c r="F3984" t="s">
        <v>12102</v>
      </c>
      <c r="G3984" s="2" t="str">
        <f t="shared" si="62"/>
        <v>1994</v>
      </c>
      <c r="H3984" t="s">
        <v>10852</v>
      </c>
      <c r="I3984" t="str">
        <f>VLOOKUP(RawData!H3984,PadCountry[],2)</f>
        <v>United States</v>
      </c>
      <c r="J3984" t="str">
        <f>VLOOKUP(I3984,CountryGeoLoc[],3)</f>
        <v>37.09024</v>
      </c>
      <c r="K3984" t="str">
        <f>VLOOKUP(I3984,CountryGeoLoc[],4)</f>
        <v>-95.712891</v>
      </c>
    </row>
    <row r="3985" spans="1:11" x14ac:dyDescent="0.3">
      <c r="A3985" t="s">
        <v>12103</v>
      </c>
      <c r="B3985" t="s">
        <v>8</v>
      </c>
      <c r="C3985" t="s">
        <v>117</v>
      </c>
      <c r="D3985" t="s">
        <v>11506</v>
      </c>
      <c r="E3985" t="s">
        <v>12104</v>
      </c>
      <c r="F3985" t="s">
        <v>12105</v>
      </c>
      <c r="G3985" s="2" t="str">
        <f t="shared" si="62"/>
        <v>1994</v>
      </c>
      <c r="H3985" t="s">
        <v>1006</v>
      </c>
      <c r="I3985" t="str">
        <f>VLOOKUP(RawData!H3985,PadCountry[],2)</f>
        <v>United States</v>
      </c>
      <c r="J3985" t="str">
        <f>VLOOKUP(I3985,CountryGeoLoc[],3)</f>
        <v>37.09024</v>
      </c>
      <c r="K3985" t="str">
        <f>VLOOKUP(I3985,CountryGeoLoc[],4)</f>
        <v>-95.712891</v>
      </c>
    </row>
    <row r="3986" spans="1:11" x14ac:dyDescent="0.3">
      <c r="A3986" t="s">
        <v>12106</v>
      </c>
      <c r="B3986" t="s">
        <v>8</v>
      </c>
      <c r="C3986" t="s">
        <v>11414</v>
      </c>
      <c r="D3986" t="s">
        <v>1670</v>
      </c>
      <c r="E3986" t="s">
        <v>12107</v>
      </c>
      <c r="F3986" t="s">
        <v>12108</v>
      </c>
      <c r="G3986" s="2" t="str">
        <f t="shared" si="62"/>
        <v>1994</v>
      </c>
      <c r="H3986" t="s">
        <v>7572</v>
      </c>
      <c r="I3986" t="str">
        <f>VLOOKUP(RawData!H3986,PadCountry[],2)</f>
        <v>Russia</v>
      </c>
      <c r="J3986" t="str">
        <f>VLOOKUP(I3986,CountryGeoLoc[],3)</f>
        <v>61.52401</v>
      </c>
      <c r="K3986" t="str">
        <f>VLOOKUP(I3986,CountryGeoLoc[],4)</f>
        <v>105.318756</v>
      </c>
    </row>
    <row r="3987" spans="1:11" x14ac:dyDescent="0.3">
      <c r="A3987" t="s">
        <v>12109</v>
      </c>
      <c r="B3987" t="s">
        <v>8</v>
      </c>
      <c r="C3987" t="s">
        <v>7321</v>
      </c>
      <c r="D3987" t="s">
        <v>10234</v>
      </c>
      <c r="E3987" t="s">
        <v>12110</v>
      </c>
      <c r="F3987" t="s">
        <v>12111</v>
      </c>
      <c r="G3987" s="2" t="str">
        <f t="shared" si="62"/>
        <v>1994</v>
      </c>
      <c r="H3987" t="s">
        <v>9512</v>
      </c>
      <c r="I3987" t="str">
        <f>VLOOKUP(RawData!H3987,PadCountry[],2)</f>
        <v>French Guiana</v>
      </c>
      <c r="J3987" t="str">
        <f>VLOOKUP(I3987,CountryGeoLoc[],3)</f>
        <v>3.933889</v>
      </c>
      <c r="K3987" t="str">
        <f>VLOOKUP(I3987,CountryGeoLoc[],4)</f>
        <v>-53.125782</v>
      </c>
    </row>
    <row r="3988" spans="1:11" x14ac:dyDescent="0.3">
      <c r="A3988" t="s">
        <v>12112</v>
      </c>
      <c r="B3988" t="s">
        <v>8</v>
      </c>
      <c r="C3988" t="s">
        <v>11421</v>
      </c>
      <c r="D3988" t="s">
        <v>2305</v>
      </c>
      <c r="E3988" t="s">
        <v>12113</v>
      </c>
      <c r="F3988" t="s">
        <v>12114</v>
      </c>
      <c r="G3988" s="2" t="str">
        <f t="shared" si="62"/>
        <v>1994</v>
      </c>
      <c r="H3988" t="s">
        <v>1587</v>
      </c>
      <c r="I3988" t="str">
        <f>VLOOKUP(RawData!H3988,PadCountry[],2)</f>
        <v>Kazakhstan</v>
      </c>
      <c r="J3988" t="str">
        <f>VLOOKUP(I3988,CountryGeoLoc[],3)</f>
        <v>48.019573</v>
      </c>
      <c r="K3988" t="str">
        <f>VLOOKUP(I3988,CountryGeoLoc[],4)</f>
        <v>66.923684</v>
      </c>
    </row>
    <row r="3989" spans="1:11" x14ac:dyDescent="0.3">
      <c r="A3989" t="s">
        <v>12115</v>
      </c>
      <c r="B3989" t="s">
        <v>8</v>
      </c>
      <c r="C3989" t="s">
        <v>11414</v>
      </c>
      <c r="D3989" t="s">
        <v>1670</v>
      </c>
      <c r="E3989" t="s">
        <v>12116</v>
      </c>
      <c r="F3989" t="s">
        <v>12117</v>
      </c>
      <c r="G3989" s="2" t="str">
        <f t="shared" si="62"/>
        <v>1994</v>
      </c>
      <c r="H3989" t="s">
        <v>3442</v>
      </c>
      <c r="I3989" t="str">
        <f>VLOOKUP(RawData!H3989,PadCountry[],2)</f>
        <v>Russia</v>
      </c>
      <c r="J3989" t="str">
        <f>VLOOKUP(I3989,CountryGeoLoc[],3)</f>
        <v>61.52401</v>
      </c>
      <c r="K3989" t="str">
        <f>VLOOKUP(I3989,CountryGeoLoc[],4)</f>
        <v>105.318756</v>
      </c>
    </row>
    <row r="3990" spans="1:11" x14ac:dyDescent="0.3">
      <c r="A3990" t="s">
        <v>12118</v>
      </c>
      <c r="B3990" t="s">
        <v>8</v>
      </c>
      <c r="C3990" t="s">
        <v>11418</v>
      </c>
      <c r="D3990" t="s">
        <v>4695</v>
      </c>
      <c r="E3990" t="s">
        <v>357</v>
      </c>
      <c r="F3990" t="s">
        <v>12119</v>
      </c>
      <c r="G3990" s="2" t="str">
        <f t="shared" si="62"/>
        <v>1994</v>
      </c>
      <c r="H3990" t="s">
        <v>13</v>
      </c>
      <c r="I3990" t="str">
        <f>VLOOKUP(RawData!H3990,PadCountry[],2)</f>
        <v>Kazakhstan</v>
      </c>
      <c r="J3990" t="str">
        <f>VLOOKUP(I3990,CountryGeoLoc[],3)</f>
        <v>48.019573</v>
      </c>
      <c r="K3990" t="str">
        <f>VLOOKUP(I3990,CountryGeoLoc[],4)</f>
        <v>66.923684</v>
      </c>
    </row>
    <row r="3991" spans="1:11" x14ac:dyDescent="0.3">
      <c r="A3991" t="s">
        <v>12120</v>
      </c>
      <c r="B3991" t="s">
        <v>8</v>
      </c>
      <c r="C3991" t="s">
        <v>11418</v>
      </c>
      <c r="D3991" t="s">
        <v>9143</v>
      </c>
      <c r="E3991" t="s">
        <v>12121</v>
      </c>
      <c r="F3991" t="s">
        <v>12122</v>
      </c>
      <c r="G3991" s="2" t="str">
        <f t="shared" si="62"/>
        <v>1994</v>
      </c>
      <c r="H3991" t="s">
        <v>9146</v>
      </c>
      <c r="I3991" t="str">
        <f>VLOOKUP(RawData!H3991,PadCountry[],2)</f>
        <v>Kazakhstan</v>
      </c>
      <c r="J3991" t="str">
        <f>VLOOKUP(I3991,CountryGeoLoc[],3)</f>
        <v>48.019573</v>
      </c>
      <c r="K3991" t="str">
        <f>VLOOKUP(I3991,CountryGeoLoc[],4)</f>
        <v>66.923684</v>
      </c>
    </row>
    <row r="3992" spans="1:11" x14ac:dyDescent="0.3">
      <c r="A3992" t="s">
        <v>12123</v>
      </c>
      <c r="B3992" t="s">
        <v>8</v>
      </c>
      <c r="C3992" t="s">
        <v>117</v>
      </c>
      <c r="D3992" t="s">
        <v>11981</v>
      </c>
      <c r="E3992" t="s">
        <v>12124</v>
      </c>
      <c r="F3992" t="s">
        <v>12125</v>
      </c>
      <c r="G3992" s="2" t="str">
        <f t="shared" si="62"/>
        <v>1994</v>
      </c>
      <c r="H3992" t="s">
        <v>1782</v>
      </c>
      <c r="I3992" t="str">
        <f>VLOOKUP(RawData!H3992,PadCountry[],2)</f>
        <v>United States</v>
      </c>
      <c r="J3992" t="str">
        <f>VLOOKUP(I3992,CountryGeoLoc[],3)</f>
        <v>37.09024</v>
      </c>
      <c r="K3992" t="str">
        <f>VLOOKUP(I3992,CountryGeoLoc[],4)</f>
        <v>-95.712891</v>
      </c>
    </row>
    <row r="3993" spans="1:11" x14ac:dyDescent="0.3">
      <c r="A3993" t="s">
        <v>12126</v>
      </c>
      <c r="B3993" t="s">
        <v>8</v>
      </c>
      <c r="C3993" t="s">
        <v>11899</v>
      </c>
      <c r="D3993" t="s">
        <v>10951</v>
      </c>
      <c r="E3993" t="s">
        <v>12127</v>
      </c>
      <c r="F3993" t="s">
        <v>12128</v>
      </c>
      <c r="G3993" s="2" t="str">
        <f t="shared" si="62"/>
        <v>1994</v>
      </c>
      <c r="H3993" t="s">
        <v>10954</v>
      </c>
      <c r="I3993" t="str">
        <f>VLOOKUP(RawData!H3993,PadCountry[],2)</f>
        <v>China</v>
      </c>
      <c r="J3993" t="str">
        <f>VLOOKUP(I3993,CountryGeoLoc[],3)</f>
        <v>35.86166</v>
      </c>
      <c r="K3993" t="str">
        <f>VLOOKUP(I3993,CountryGeoLoc[],4)</f>
        <v>104.195397</v>
      </c>
    </row>
    <row r="3994" spans="1:11" x14ac:dyDescent="0.3">
      <c r="A3994" t="s">
        <v>12129</v>
      </c>
      <c r="B3994" t="s">
        <v>8</v>
      </c>
      <c r="C3994" t="s">
        <v>11972</v>
      </c>
      <c r="D3994" t="s">
        <v>11973</v>
      </c>
      <c r="E3994" t="s">
        <v>12130</v>
      </c>
      <c r="F3994" t="s">
        <v>12131</v>
      </c>
      <c r="G3994" s="2" t="str">
        <f t="shared" si="62"/>
        <v>1994</v>
      </c>
      <c r="H3994" t="s">
        <v>11976</v>
      </c>
      <c r="I3994" t="str">
        <f>VLOOKUP(RawData!H3994,PadCountry[],2)</f>
        <v>Japan</v>
      </c>
      <c r="J3994" t="str">
        <f>VLOOKUP(I3994,CountryGeoLoc[],3)</f>
        <v>36.204824</v>
      </c>
      <c r="K3994" t="str">
        <f>VLOOKUP(I3994,CountryGeoLoc[],4)</f>
        <v>138.252924</v>
      </c>
    </row>
    <row r="3995" spans="1:11" x14ac:dyDescent="0.3">
      <c r="A3995" t="s">
        <v>12132</v>
      </c>
      <c r="B3995" t="s">
        <v>8</v>
      </c>
      <c r="C3995" t="s">
        <v>117</v>
      </c>
      <c r="D3995" t="s">
        <v>8272</v>
      </c>
      <c r="E3995" t="s">
        <v>12133</v>
      </c>
      <c r="F3995" t="s">
        <v>12134</v>
      </c>
      <c r="G3995" s="2" t="str">
        <f t="shared" si="62"/>
        <v>1994</v>
      </c>
      <c r="H3995" t="s">
        <v>303</v>
      </c>
      <c r="I3995" t="str">
        <f>VLOOKUP(RawData!H3995,PadCountry[],2)</f>
        <v>United States</v>
      </c>
      <c r="J3995" t="str">
        <f>VLOOKUP(I3995,CountryGeoLoc[],3)</f>
        <v>37.09024</v>
      </c>
      <c r="K3995" t="str">
        <f>VLOOKUP(I3995,CountryGeoLoc[],4)</f>
        <v>-95.712891</v>
      </c>
    </row>
    <row r="3996" spans="1:11" x14ac:dyDescent="0.3">
      <c r="A3996" t="s">
        <v>12135</v>
      </c>
      <c r="B3996" t="s">
        <v>8</v>
      </c>
      <c r="C3996" t="s">
        <v>7321</v>
      </c>
      <c r="D3996" t="s">
        <v>11790</v>
      </c>
      <c r="E3996" t="s">
        <v>12136</v>
      </c>
      <c r="F3996" t="s">
        <v>12137</v>
      </c>
      <c r="G3996" s="2" t="str">
        <f t="shared" si="62"/>
        <v>1994</v>
      </c>
      <c r="H3996" t="s">
        <v>9512</v>
      </c>
      <c r="I3996" t="str">
        <f>VLOOKUP(RawData!H3996,PadCountry[],2)</f>
        <v>French Guiana</v>
      </c>
      <c r="J3996" t="str">
        <f>VLOOKUP(I3996,CountryGeoLoc[],3)</f>
        <v>3.933889</v>
      </c>
      <c r="K3996" t="str">
        <f>VLOOKUP(I3996,CountryGeoLoc[],4)</f>
        <v>-53.125782</v>
      </c>
    </row>
    <row r="3997" spans="1:11" x14ac:dyDescent="0.3">
      <c r="A3997" t="s">
        <v>12138</v>
      </c>
      <c r="B3997" t="s">
        <v>8</v>
      </c>
      <c r="C3997" t="s">
        <v>8707</v>
      </c>
      <c r="D3997" t="s">
        <v>7629</v>
      </c>
      <c r="E3997" t="s">
        <v>12139</v>
      </c>
      <c r="F3997" t="s">
        <v>12140</v>
      </c>
      <c r="G3997" s="2" t="str">
        <f t="shared" si="62"/>
        <v>1994</v>
      </c>
      <c r="H3997" t="s">
        <v>3233</v>
      </c>
      <c r="I3997" t="str">
        <f>VLOOKUP(RawData!H3997,PadCountry[],2)</f>
        <v>United States</v>
      </c>
      <c r="J3997" t="str">
        <f>VLOOKUP(I3997,CountryGeoLoc[],3)</f>
        <v>37.09024</v>
      </c>
      <c r="K3997" t="str">
        <f>VLOOKUP(I3997,CountryGeoLoc[],4)</f>
        <v>-95.712891</v>
      </c>
    </row>
    <row r="3998" spans="1:11" x14ac:dyDescent="0.3">
      <c r="A3998" t="s">
        <v>12141</v>
      </c>
      <c r="B3998" t="s">
        <v>8</v>
      </c>
      <c r="C3998" t="s">
        <v>11421</v>
      </c>
      <c r="D3998" t="s">
        <v>2305</v>
      </c>
      <c r="E3998" t="s">
        <v>12142</v>
      </c>
      <c r="F3998" t="s">
        <v>12143</v>
      </c>
      <c r="G3998" s="2" t="str">
        <f t="shared" si="62"/>
        <v>1994</v>
      </c>
      <c r="H3998" t="s">
        <v>7249</v>
      </c>
      <c r="I3998" t="str">
        <f>VLOOKUP(RawData!H3998,PadCountry[],2)</f>
        <v>Kazakhstan</v>
      </c>
      <c r="J3998" t="str">
        <f>VLOOKUP(I3998,CountryGeoLoc[],3)</f>
        <v>48.019573</v>
      </c>
      <c r="K3998" t="str">
        <f>VLOOKUP(I3998,CountryGeoLoc[],4)</f>
        <v>66.923684</v>
      </c>
    </row>
    <row r="3999" spans="1:11" x14ac:dyDescent="0.3">
      <c r="A3999" t="s">
        <v>12144</v>
      </c>
      <c r="B3999" t="s">
        <v>8</v>
      </c>
      <c r="C3999" t="s">
        <v>11434</v>
      </c>
      <c r="D3999" t="s">
        <v>2391</v>
      </c>
      <c r="E3999" t="s">
        <v>12145</v>
      </c>
      <c r="F3999" t="s">
        <v>12146</v>
      </c>
      <c r="G3999" s="2" t="str">
        <f t="shared" si="62"/>
        <v>1994</v>
      </c>
      <c r="H3999" t="s">
        <v>3399</v>
      </c>
      <c r="I3999" t="str">
        <f>VLOOKUP(RawData!H3999,PadCountry[],2)</f>
        <v>Russia</v>
      </c>
      <c r="J3999" t="str">
        <f>VLOOKUP(I3999,CountryGeoLoc[],3)</f>
        <v>61.52401</v>
      </c>
      <c r="K3999" t="str">
        <f>VLOOKUP(I3999,CountryGeoLoc[],4)</f>
        <v>105.318756</v>
      </c>
    </row>
    <row r="4000" spans="1:11" x14ac:dyDescent="0.3">
      <c r="A4000" t="s">
        <v>12147</v>
      </c>
      <c r="B4000" t="s">
        <v>8</v>
      </c>
      <c r="C4000" t="s">
        <v>8707</v>
      </c>
      <c r="D4000" t="s">
        <v>7629</v>
      </c>
      <c r="E4000" t="s">
        <v>12148</v>
      </c>
      <c r="F4000" t="s">
        <v>12149</v>
      </c>
      <c r="G4000" s="2" t="str">
        <f t="shared" si="62"/>
        <v>1994</v>
      </c>
      <c r="H4000" t="s">
        <v>2629</v>
      </c>
      <c r="I4000" t="str">
        <f>VLOOKUP(RawData!H4000,PadCountry[],2)</f>
        <v>United States</v>
      </c>
      <c r="J4000" t="str">
        <f>VLOOKUP(I4000,CountryGeoLoc[],3)</f>
        <v>37.09024</v>
      </c>
      <c r="K4000" t="str">
        <f>VLOOKUP(I4000,CountryGeoLoc[],4)</f>
        <v>-95.712891</v>
      </c>
    </row>
    <row r="4001" spans="1:11" x14ac:dyDescent="0.3">
      <c r="A4001" t="s">
        <v>12150</v>
      </c>
      <c r="B4001" t="s">
        <v>8</v>
      </c>
      <c r="C4001" t="s">
        <v>11418</v>
      </c>
      <c r="D4001" t="s">
        <v>8276</v>
      </c>
      <c r="E4001" t="s">
        <v>12151</v>
      </c>
      <c r="F4001" t="s">
        <v>12152</v>
      </c>
      <c r="G4001" s="2" t="str">
        <f t="shared" si="62"/>
        <v>1994</v>
      </c>
      <c r="H4001" t="s">
        <v>13</v>
      </c>
      <c r="I4001" t="str">
        <f>VLOOKUP(RawData!H4001,PadCountry[],2)</f>
        <v>Kazakhstan</v>
      </c>
      <c r="J4001" t="str">
        <f>VLOOKUP(I4001,CountryGeoLoc[],3)</f>
        <v>48.019573</v>
      </c>
      <c r="K4001" t="str">
        <f>VLOOKUP(I4001,CountryGeoLoc[],4)</f>
        <v>66.923684</v>
      </c>
    </row>
    <row r="4002" spans="1:11" x14ac:dyDescent="0.3">
      <c r="A4002" t="s">
        <v>12153</v>
      </c>
      <c r="B4002" t="s">
        <v>8</v>
      </c>
      <c r="C4002" t="s">
        <v>117</v>
      </c>
      <c r="D4002" t="s">
        <v>11941</v>
      </c>
      <c r="E4002" t="s">
        <v>12154</v>
      </c>
      <c r="F4002" t="s">
        <v>12155</v>
      </c>
      <c r="G4002" s="2" t="str">
        <f t="shared" si="62"/>
        <v>1994</v>
      </c>
      <c r="H4002" t="s">
        <v>1623</v>
      </c>
      <c r="I4002" t="str">
        <f>VLOOKUP(RawData!H4002,PadCountry[],2)</f>
        <v>United States</v>
      </c>
      <c r="J4002" t="str">
        <f>VLOOKUP(I4002,CountryGeoLoc[],3)</f>
        <v>37.09024</v>
      </c>
      <c r="K4002" t="str">
        <f>VLOOKUP(I4002,CountryGeoLoc[],4)</f>
        <v>-95.712891</v>
      </c>
    </row>
    <row r="4003" spans="1:11" x14ac:dyDescent="0.3">
      <c r="A4003" t="s">
        <v>12156</v>
      </c>
      <c r="B4003" t="s">
        <v>8</v>
      </c>
      <c r="C4003" t="s">
        <v>7321</v>
      </c>
      <c r="D4003" t="s">
        <v>10571</v>
      </c>
      <c r="E4003" t="s">
        <v>12157</v>
      </c>
      <c r="F4003" t="s">
        <v>12158</v>
      </c>
      <c r="G4003" s="2" t="str">
        <f t="shared" si="62"/>
        <v>1994</v>
      </c>
      <c r="H4003" t="s">
        <v>9512</v>
      </c>
      <c r="I4003" t="str">
        <f>VLOOKUP(RawData!H4003,PadCountry[],2)</f>
        <v>French Guiana</v>
      </c>
      <c r="J4003" t="str">
        <f>VLOOKUP(I4003,CountryGeoLoc[],3)</f>
        <v>3.933889</v>
      </c>
      <c r="K4003" t="str">
        <f>VLOOKUP(I4003,CountryGeoLoc[],4)</f>
        <v>-53.125782</v>
      </c>
    </row>
    <row r="4004" spans="1:11" x14ac:dyDescent="0.3">
      <c r="A4004" t="s">
        <v>12159</v>
      </c>
      <c r="B4004" t="s">
        <v>8</v>
      </c>
      <c r="C4004" t="s">
        <v>11407</v>
      </c>
      <c r="D4004" t="s">
        <v>6270</v>
      </c>
      <c r="E4004" t="s">
        <v>12160</v>
      </c>
      <c r="F4004" t="s">
        <v>12161</v>
      </c>
      <c r="G4004" s="2" t="str">
        <f t="shared" si="62"/>
        <v>1994</v>
      </c>
      <c r="H4004" t="s">
        <v>6273</v>
      </c>
      <c r="I4004" t="str">
        <f>VLOOKUP(RawData!H4004,PadCountry[],2)</f>
        <v>Russia</v>
      </c>
      <c r="J4004" t="str">
        <f>VLOOKUP(I4004,CountryGeoLoc[],3)</f>
        <v>61.52401</v>
      </c>
      <c r="K4004" t="str">
        <f>VLOOKUP(I4004,CountryGeoLoc[],4)</f>
        <v>105.318756</v>
      </c>
    </row>
    <row r="4005" spans="1:11" x14ac:dyDescent="0.3">
      <c r="A4005" t="s">
        <v>12162</v>
      </c>
      <c r="B4005" t="s">
        <v>8</v>
      </c>
      <c r="C4005" t="s">
        <v>11421</v>
      </c>
      <c r="D4005" t="s">
        <v>11954</v>
      </c>
      <c r="E4005" t="s">
        <v>12163</v>
      </c>
      <c r="F4005" t="s">
        <v>12164</v>
      </c>
      <c r="G4005" s="2" t="str">
        <f t="shared" si="62"/>
        <v>1994</v>
      </c>
      <c r="H4005" t="s">
        <v>7249</v>
      </c>
      <c r="I4005" t="str">
        <f>VLOOKUP(RawData!H4005,PadCountry[],2)</f>
        <v>Kazakhstan</v>
      </c>
      <c r="J4005" t="str">
        <f>VLOOKUP(I4005,CountryGeoLoc[],3)</f>
        <v>48.019573</v>
      </c>
      <c r="K4005" t="str">
        <f>VLOOKUP(I4005,CountryGeoLoc[],4)</f>
        <v>66.923684</v>
      </c>
    </row>
    <row r="4006" spans="1:11" x14ac:dyDescent="0.3">
      <c r="A4006" t="s">
        <v>12165</v>
      </c>
      <c r="B4006" t="s">
        <v>8</v>
      </c>
      <c r="C4006" t="s">
        <v>7087</v>
      </c>
      <c r="D4006" t="s">
        <v>11885</v>
      </c>
      <c r="E4006" t="s">
        <v>12166</v>
      </c>
      <c r="F4006" t="s">
        <v>12167</v>
      </c>
      <c r="G4006" s="2" t="str">
        <f t="shared" si="62"/>
        <v>1994</v>
      </c>
      <c r="H4006" t="s">
        <v>11888</v>
      </c>
      <c r="I4006" t="str">
        <f>VLOOKUP(RawData!H4006,PadCountry[],2)</f>
        <v>India</v>
      </c>
      <c r="J4006" t="str">
        <f>VLOOKUP(I4006,CountryGeoLoc[],3)</f>
        <v>20.593684</v>
      </c>
      <c r="K4006" t="str">
        <f>VLOOKUP(I4006,CountryGeoLoc[],4)</f>
        <v>78.96288</v>
      </c>
    </row>
    <row r="4007" spans="1:11" x14ac:dyDescent="0.3">
      <c r="A4007" t="s">
        <v>12168</v>
      </c>
      <c r="B4007" t="s">
        <v>8</v>
      </c>
      <c r="C4007" t="s">
        <v>11421</v>
      </c>
      <c r="D4007" t="s">
        <v>2305</v>
      </c>
      <c r="E4007" t="s">
        <v>12169</v>
      </c>
      <c r="F4007" t="s">
        <v>12170</v>
      </c>
      <c r="G4007" s="2" t="str">
        <f t="shared" si="62"/>
        <v>1994</v>
      </c>
      <c r="H4007" t="s">
        <v>1587</v>
      </c>
      <c r="I4007" t="str">
        <f>VLOOKUP(RawData!H4007,PadCountry[],2)</f>
        <v>Kazakhstan</v>
      </c>
      <c r="J4007" t="str">
        <f>VLOOKUP(I4007,CountryGeoLoc[],3)</f>
        <v>48.019573</v>
      </c>
      <c r="K4007" t="str">
        <f>VLOOKUP(I4007,CountryGeoLoc[],4)</f>
        <v>66.923684</v>
      </c>
    </row>
    <row r="4008" spans="1:11" x14ac:dyDescent="0.3">
      <c r="A4008" t="s">
        <v>12171</v>
      </c>
      <c r="B4008" t="s">
        <v>8</v>
      </c>
      <c r="C4008" t="s">
        <v>7321</v>
      </c>
      <c r="D4008" t="s">
        <v>11083</v>
      </c>
      <c r="E4008" t="s">
        <v>12172</v>
      </c>
      <c r="F4008" t="s">
        <v>12173</v>
      </c>
      <c r="G4008" s="2" t="str">
        <f t="shared" si="62"/>
        <v>1994</v>
      </c>
      <c r="H4008" t="s">
        <v>9512</v>
      </c>
      <c r="I4008" t="str">
        <f>VLOOKUP(RawData!H4008,PadCountry[],2)</f>
        <v>French Guiana</v>
      </c>
      <c r="J4008" t="str">
        <f>VLOOKUP(I4008,CountryGeoLoc[],3)</f>
        <v>3.933889</v>
      </c>
      <c r="K4008" t="str">
        <f>VLOOKUP(I4008,CountryGeoLoc[],4)</f>
        <v>-53.125782</v>
      </c>
    </row>
    <row r="4009" spans="1:11" x14ac:dyDescent="0.3">
      <c r="A4009" t="s">
        <v>12174</v>
      </c>
      <c r="B4009" t="s">
        <v>8</v>
      </c>
      <c r="C4009" t="s">
        <v>117</v>
      </c>
      <c r="D4009" t="s">
        <v>12175</v>
      </c>
      <c r="E4009" t="s">
        <v>12176</v>
      </c>
      <c r="F4009" t="s">
        <v>12177</v>
      </c>
      <c r="G4009" s="2" t="str">
        <f t="shared" si="62"/>
        <v>1994</v>
      </c>
      <c r="H4009" t="s">
        <v>229</v>
      </c>
      <c r="I4009" t="str">
        <f>VLOOKUP(RawData!H4009,PadCountry[],2)</f>
        <v>United States</v>
      </c>
      <c r="J4009" t="str">
        <f>VLOOKUP(I4009,CountryGeoLoc[],3)</f>
        <v>37.09024</v>
      </c>
      <c r="K4009" t="str">
        <f>VLOOKUP(I4009,CountryGeoLoc[],4)</f>
        <v>-95.712891</v>
      </c>
    </row>
    <row r="4010" spans="1:11" x14ac:dyDescent="0.3">
      <c r="A4010" t="s">
        <v>12178</v>
      </c>
      <c r="B4010" t="s">
        <v>8</v>
      </c>
      <c r="C4010" t="s">
        <v>11418</v>
      </c>
      <c r="D4010" t="s">
        <v>3313</v>
      </c>
      <c r="E4010" t="s">
        <v>12179</v>
      </c>
      <c r="F4010" t="s">
        <v>12180</v>
      </c>
      <c r="G4010" s="2" t="str">
        <f t="shared" si="62"/>
        <v>1994</v>
      </c>
      <c r="H4010" t="s">
        <v>2798</v>
      </c>
      <c r="I4010" t="str">
        <f>VLOOKUP(RawData!H4010,PadCountry[],2)</f>
        <v>Kazakhstan</v>
      </c>
      <c r="J4010" t="str">
        <f>VLOOKUP(I4010,CountryGeoLoc[],3)</f>
        <v>48.019573</v>
      </c>
      <c r="K4010" t="str">
        <f>VLOOKUP(I4010,CountryGeoLoc[],4)</f>
        <v>66.923684</v>
      </c>
    </row>
    <row r="4011" spans="1:11" x14ac:dyDescent="0.3">
      <c r="A4011" t="s">
        <v>12181</v>
      </c>
      <c r="B4011" t="s">
        <v>8</v>
      </c>
      <c r="C4011" t="s">
        <v>8707</v>
      </c>
      <c r="D4011" t="s">
        <v>7629</v>
      </c>
      <c r="E4011" t="s">
        <v>12182</v>
      </c>
      <c r="F4011" t="s">
        <v>12183</v>
      </c>
      <c r="G4011" s="2" t="str">
        <f t="shared" si="62"/>
        <v>1994</v>
      </c>
      <c r="H4011" t="s">
        <v>3233</v>
      </c>
      <c r="I4011" t="str">
        <f>VLOOKUP(RawData!H4011,PadCountry[],2)</f>
        <v>United States</v>
      </c>
      <c r="J4011" t="str">
        <f>VLOOKUP(I4011,CountryGeoLoc[],3)</f>
        <v>37.09024</v>
      </c>
      <c r="K4011" t="str">
        <f>VLOOKUP(I4011,CountryGeoLoc[],4)</f>
        <v>-95.712891</v>
      </c>
    </row>
    <row r="4012" spans="1:11" x14ac:dyDescent="0.3">
      <c r="A4012" t="s">
        <v>12184</v>
      </c>
      <c r="B4012" t="s">
        <v>8</v>
      </c>
      <c r="C4012" t="s">
        <v>11418</v>
      </c>
      <c r="D4012" t="s">
        <v>9143</v>
      </c>
      <c r="E4012" t="s">
        <v>12185</v>
      </c>
      <c r="F4012" t="s">
        <v>12186</v>
      </c>
      <c r="G4012" s="2" t="str">
        <f t="shared" si="62"/>
        <v>1994</v>
      </c>
      <c r="H4012" t="s">
        <v>9146</v>
      </c>
      <c r="I4012" t="str">
        <f>VLOOKUP(RawData!H4012,PadCountry[],2)</f>
        <v>Kazakhstan</v>
      </c>
      <c r="J4012" t="str">
        <f>VLOOKUP(I4012,CountryGeoLoc[],3)</f>
        <v>48.019573</v>
      </c>
      <c r="K4012" t="str">
        <f>VLOOKUP(I4012,CountryGeoLoc[],4)</f>
        <v>66.923684</v>
      </c>
    </row>
    <row r="4013" spans="1:11" x14ac:dyDescent="0.3">
      <c r="A4013" t="s">
        <v>12187</v>
      </c>
      <c r="B4013" t="s">
        <v>8</v>
      </c>
      <c r="C4013" t="s">
        <v>11418</v>
      </c>
      <c r="D4013" t="s">
        <v>4695</v>
      </c>
      <c r="E4013" t="s">
        <v>357</v>
      </c>
      <c r="F4013" t="s">
        <v>12188</v>
      </c>
      <c r="G4013" s="2" t="str">
        <f t="shared" si="62"/>
        <v>1994</v>
      </c>
      <c r="H4013" t="s">
        <v>13</v>
      </c>
      <c r="I4013" t="str">
        <f>VLOOKUP(RawData!H4013,PadCountry[],2)</f>
        <v>Kazakhstan</v>
      </c>
      <c r="J4013" t="str">
        <f>VLOOKUP(I4013,CountryGeoLoc[],3)</f>
        <v>48.019573</v>
      </c>
      <c r="K4013" t="str">
        <f>VLOOKUP(I4013,CountryGeoLoc[],4)</f>
        <v>66.923684</v>
      </c>
    </row>
    <row r="4014" spans="1:11" x14ac:dyDescent="0.3">
      <c r="A4014" t="s">
        <v>12189</v>
      </c>
      <c r="B4014" t="s">
        <v>8</v>
      </c>
      <c r="C4014" t="s">
        <v>11421</v>
      </c>
      <c r="D4014" t="s">
        <v>2305</v>
      </c>
      <c r="E4014" t="s">
        <v>12190</v>
      </c>
      <c r="F4014" t="s">
        <v>12191</v>
      </c>
      <c r="G4014" s="2" t="str">
        <f t="shared" si="62"/>
        <v>1994</v>
      </c>
      <c r="H4014" t="s">
        <v>7249</v>
      </c>
      <c r="I4014" t="str">
        <f>VLOOKUP(RawData!H4014,PadCountry[],2)</f>
        <v>Kazakhstan</v>
      </c>
      <c r="J4014" t="str">
        <f>VLOOKUP(I4014,CountryGeoLoc[],3)</f>
        <v>48.019573</v>
      </c>
      <c r="K4014" t="str">
        <f>VLOOKUP(I4014,CountryGeoLoc[],4)</f>
        <v>66.923684</v>
      </c>
    </row>
    <row r="4015" spans="1:11" x14ac:dyDescent="0.3">
      <c r="A4015" t="s">
        <v>12192</v>
      </c>
      <c r="B4015" t="s">
        <v>8</v>
      </c>
      <c r="C4015" t="s">
        <v>11418</v>
      </c>
      <c r="D4015" t="s">
        <v>9143</v>
      </c>
      <c r="E4015" t="s">
        <v>12193</v>
      </c>
      <c r="F4015" t="s">
        <v>12194</v>
      </c>
      <c r="G4015" s="2" t="str">
        <f t="shared" si="62"/>
        <v>1994</v>
      </c>
      <c r="H4015" t="s">
        <v>9146</v>
      </c>
      <c r="I4015" t="str">
        <f>VLOOKUP(RawData!H4015,PadCountry[],2)</f>
        <v>Kazakhstan</v>
      </c>
      <c r="J4015" t="str">
        <f>VLOOKUP(I4015,CountryGeoLoc[],3)</f>
        <v>48.019573</v>
      </c>
      <c r="K4015" t="str">
        <f>VLOOKUP(I4015,CountryGeoLoc[],4)</f>
        <v>66.923684</v>
      </c>
    </row>
    <row r="4016" spans="1:11" x14ac:dyDescent="0.3">
      <c r="A4016" t="s">
        <v>12195</v>
      </c>
      <c r="B4016" t="s">
        <v>8</v>
      </c>
      <c r="C4016" t="s">
        <v>11407</v>
      </c>
      <c r="D4016" t="s">
        <v>6270</v>
      </c>
      <c r="E4016" t="s">
        <v>12196</v>
      </c>
      <c r="F4016" t="s">
        <v>12197</v>
      </c>
      <c r="G4016" s="2" t="str">
        <f t="shared" si="62"/>
        <v>1994</v>
      </c>
      <c r="H4016" t="s">
        <v>6273</v>
      </c>
      <c r="I4016" t="str">
        <f>VLOOKUP(RawData!H4016,PadCountry[],2)</f>
        <v>Russia</v>
      </c>
      <c r="J4016" t="str">
        <f>VLOOKUP(I4016,CountryGeoLoc[],3)</f>
        <v>61.52401</v>
      </c>
      <c r="K4016" t="str">
        <f>VLOOKUP(I4016,CountryGeoLoc[],4)</f>
        <v>105.318756</v>
      </c>
    </row>
    <row r="4017" spans="1:11" x14ac:dyDescent="0.3">
      <c r="A4017" t="s">
        <v>12198</v>
      </c>
      <c r="B4017" t="s">
        <v>8</v>
      </c>
      <c r="C4017" t="s">
        <v>117</v>
      </c>
      <c r="D4017" t="s">
        <v>11506</v>
      </c>
      <c r="E4017" t="s">
        <v>12199</v>
      </c>
      <c r="F4017" t="s">
        <v>12200</v>
      </c>
      <c r="G4017" s="2" t="str">
        <f t="shared" si="62"/>
        <v>1994</v>
      </c>
      <c r="H4017" t="s">
        <v>1006</v>
      </c>
      <c r="I4017" t="str">
        <f>VLOOKUP(RawData!H4017,PadCountry[],2)</f>
        <v>United States</v>
      </c>
      <c r="J4017" t="str">
        <f>VLOOKUP(I4017,CountryGeoLoc[],3)</f>
        <v>37.09024</v>
      </c>
      <c r="K4017" t="str">
        <f>VLOOKUP(I4017,CountryGeoLoc[],4)</f>
        <v>-95.712891</v>
      </c>
    </row>
    <row r="4018" spans="1:11" x14ac:dyDescent="0.3">
      <c r="A4018" t="s">
        <v>12201</v>
      </c>
      <c r="B4018" t="s">
        <v>8</v>
      </c>
      <c r="C4018" t="s">
        <v>11899</v>
      </c>
      <c r="D4018" t="s">
        <v>11985</v>
      </c>
      <c r="E4018" t="s">
        <v>12202</v>
      </c>
      <c r="F4018" t="s">
        <v>12203</v>
      </c>
      <c r="G4018" s="2" t="str">
        <f t="shared" si="62"/>
        <v>1994</v>
      </c>
      <c r="H4018" t="s">
        <v>10954</v>
      </c>
      <c r="I4018" t="str">
        <f>VLOOKUP(RawData!H4018,PadCountry[],2)</f>
        <v>China</v>
      </c>
      <c r="J4018" t="str">
        <f>VLOOKUP(I4018,CountryGeoLoc[],3)</f>
        <v>35.86166</v>
      </c>
      <c r="K4018" t="str">
        <f>VLOOKUP(I4018,CountryGeoLoc[],4)</f>
        <v>104.195397</v>
      </c>
    </row>
    <row r="4019" spans="1:11" x14ac:dyDescent="0.3">
      <c r="A4019" t="s">
        <v>12204</v>
      </c>
      <c r="B4019" t="s">
        <v>18</v>
      </c>
      <c r="C4019" t="s">
        <v>7321</v>
      </c>
      <c r="D4019" t="s">
        <v>11083</v>
      </c>
      <c r="E4019" t="s">
        <v>12205</v>
      </c>
      <c r="F4019" t="s">
        <v>12206</v>
      </c>
      <c r="G4019" s="2" t="str">
        <f t="shared" si="62"/>
        <v>1994</v>
      </c>
      <c r="H4019" t="s">
        <v>9512</v>
      </c>
      <c r="I4019" t="str">
        <f>VLOOKUP(RawData!H4019,PadCountry[],2)</f>
        <v>French Guiana</v>
      </c>
      <c r="J4019" t="str">
        <f>VLOOKUP(I4019,CountryGeoLoc[],3)</f>
        <v>3.933889</v>
      </c>
      <c r="K4019" t="str">
        <f>VLOOKUP(I4019,CountryGeoLoc[],4)</f>
        <v>-53.125782</v>
      </c>
    </row>
    <row r="4020" spans="1:11" x14ac:dyDescent="0.3">
      <c r="A4020" t="s">
        <v>12207</v>
      </c>
      <c r="B4020" t="s">
        <v>8</v>
      </c>
      <c r="C4020" t="s">
        <v>11414</v>
      </c>
      <c r="D4020" t="s">
        <v>1670</v>
      </c>
      <c r="E4020" t="s">
        <v>12208</v>
      </c>
      <c r="F4020" t="s">
        <v>12209</v>
      </c>
      <c r="G4020" s="2" t="str">
        <f t="shared" si="62"/>
        <v>1994</v>
      </c>
      <c r="H4020" t="s">
        <v>3442</v>
      </c>
      <c r="I4020" t="str">
        <f>VLOOKUP(RawData!H4020,PadCountry[],2)</f>
        <v>Russia</v>
      </c>
      <c r="J4020" t="str">
        <f>VLOOKUP(I4020,CountryGeoLoc[],3)</f>
        <v>61.52401</v>
      </c>
      <c r="K4020" t="str">
        <f>VLOOKUP(I4020,CountryGeoLoc[],4)</f>
        <v>105.318756</v>
      </c>
    </row>
    <row r="4021" spans="1:11" x14ac:dyDescent="0.3">
      <c r="A4021" t="s">
        <v>12210</v>
      </c>
      <c r="B4021" t="s">
        <v>8</v>
      </c>
      <c r="C4021" t="s">
        <v>11421</v>
      </c>
      <c r="D4021" t="s">
        <v>2305</v>
      </c>
      <c r="E4021" t="s">
        <v>12211</v>
      </c>
      <c r="F4021" t="s">
        <v>12212</v>
      </c>
      <c r="G4021" s="2" t="str">
        <f t="shared" si="62"/>
        <v>1994</v>
      </c>
      <c r="H4021" t="s">
        <v>1587</v>
      </c>
      <c r="I4021" t="str">
        <f>VLOOKUP(RawData!H4021,PadCountry[],2)</f>
        <v>Kazakhstan</v>
      </c>
      <c r="J4021" t="str">
        <f>VLOOKUP(I4021,CountryGeoLoc[],3)</f>
        <v>48.019573</v>
      </c>
      <c r="K4021" t="str">
        <f>VLOOKUP(I4021,CountryGeoLoc[],4)</f>
        <v>66.923684</v>
      </c>
    </row>
    <row r="4022" spans="1:11" x14ac:dyDescent="0.3">
      <c r="A4022" t="s">
        <v>12213</v>
      </c>
      <c r="B4022" t="s">
        <v>8</v>
      </c>
      <c r="C4022" t="s">
        <v>11434</v>
      </c>
      <c r="D4022" t="s">
        <v>2391</v>
      </c>
      <c r="E4022" t="s">
        <v>12214</v>
      </c>
      <c r="F4022" t="s">
        <v>12215</v>
      </c>
      <c r="G4022" s="2" t="str">
        <f t="shared" si="62"/>
        <v>1994</v>
      </c>
      <c r="H4022" t="s">
        <v>3399</v>
      </c>
      <c r="I4022" t="str">
        <f>VLOOKUP(RawData!H4022,PadCountry[],2)</f>
        <v>Russia</v>
      </c>
      <c r="J4022" t="str">
        <f>VLOOKUP(I4022,CountryGeoLoc[],3)</f>
        <v>61.52401</v>
      </c>
      <c r="K4022" t="str">
        <f>VLOOKUP(I4022,CountryGeoLoc[],4)</f>
        <v>105.318756</v>
      </c>
    </row>
    <row r="4023" spans="1:11" x14ac:dyDescent="0.3">
      <c r="A4023" t="s">
        <v>12216</v>
      </c>
      <c r="B4023" t="s">
        <v>8</v>
      </c>
      <c r="C4023" t="s">
        <v>117</v>
      </c>
      <c r="D4023" t="s">
        <v>10590</v>
      </c>
      <c r="E4023" t="s">
        <v>12217</v>
      </c>
      <c r="F4023" t="s">
        <v>12218</v>
      </c>
      <c r="G4023" s="2" t="str">
        <f t="shared" si="62"/>
        <v>1994</v>
      </c>
      <c r="H4023" t="s">
        <v>1555</v>
      </c>
      <c r="I4023" t="str">
        <f>VLOOKUP(RawData!H4023,PadCountry[],2)</f>
        <v>United States</v>
      </c>
      <c r="J4023" t="str">
        <f>VLOOKUP(I4023,CountryGeoLoc[],3)</f>
        <v>37.09024</v>
      </c>
      <c r="K4023" t="str">
        <f>VLOOKUP(I4023,CountryGeoLoc[],4)</f>
        <v>-95.712891</v>
      </c>
    </row>
    <row r="4024" spans="1:11" x14ac:dyDescent="0.3">
      <c r="A4024" t="s">
        <v>12219</v>
      </c>
      <c r="B4024" t="s">
        <v>8</v>
      </c>
      <c r="C4024" t="s">
        <v>11407</v>
      </c>
      <c r="D4024" t="s">
        <v>12220</v>
      </c>
      <c r="E4024" t="s">
        <v>12221</v>
      </c>
      <c r="F4024" t="s">
        <v>12222</v>
      </c>
      <c r="G4024" s="2" t="str">
        <f t="shared" si="62"/>
        <v>1994</v>
      </c>
      <c r="H4024" t="s">
        <v>12223</v>
      </c>
      <c r="I4024" t="str">
        <f>VLOOKUP(RawData!H4024,PadCountry[],2)</f>
        <v>Kazakhstan</v>
      </c>
      <c r="J4024" t="str">
        <f>VLOOKUP(I4024,CountryGeoLoc[],3)</f>
        <v>48.019573</v>
      </c>
      <c r="K4024" t="str">
        <f>VLOOKUP(I4024,CountryGeoLoc[],4)</f>
        <v>66.923684</v>
      </c>
    </row>
    <row r="4025" spans="1:11" x14ac:dyDescent="0.3">
      <c r="A4025" t="s">
        <v>12224</v>
      </c>
      <c r="B4025" t="s">
        <v>8</v>
      </c>
      <c r="C4025" t="s">
        <v>11407</v>
      </c>
      <c r="D4025" t="s">
        <v>6270</v>
      </c>
      <c r="E4025" t="s">
        <v>12225</v>
      </c>
      <c r="F4025" t="s">
        <v>12226</v>
      </c>
      <c r="G4025" s="2" t="str">
        <f t="shared" si="62"/>
        <v>1994</v>
      </c>
      <c r="H4025" t="s">
        <v>6273</v>
      </c>
      <c r="I4025" t="str">
        <f>VLOOKUP(RawData!H4025,PadCountry[],2)</f>
        <v>Russia</v>
      </c>
      <c r="J4025" t="str">
        <f>VLOOKUP(I4025,CountryGeoLoc[],3)</f>
        <v>61.52401</v>
      </c>
      <c r="K4025" t="str">
        <f>VLOOKUP(I4025,CountryGeoLoc[],4)</f>
        <v>105.318756</v>
      </c>
    </row>
    <row r="4026" spans="1:11" x14ac:dyDescent="0.3">
      <c r="A4026" t="s">
        <v>12227</v>
      </c>
      <c r="B4026" t="s">
        <v>8</v>
      </c>
      <c r="C4026" t="s">
        <v>11421</v>
      </c>
      <c r="D4026" t="s">
        <v>2305</v>
      </c>
      <c r="E4026" t="s">
        <v>12228</v>
      </c>
      <c r="F4026" t="s">
        <v>12229</v>
      </c>
      <c r="G4026" s="2" t="str">
        <f t="shared" si="62"/>
        <v>1994</v>
      </c>
      <c r="H4026" t="s">
        <v>1587</v>
      </c>
      <c r="I4026" t="str">
        <f>VLOOKUP(RawData!H4026,PadCountry[],2)</f>
        <v>Kazakhstan</v>
      </c>
      <c r="J4026" t="str">
        <f>VLOOKUP(I4026,CountryGeoLoc[],3)</f>
        <v>48.019573</v>
      </c>
      <c r="K4026" t="str">
        <f>VLOOKUP(I4026,CountryGeoLoc[],4)</f>
        <v>66.923684</v>
      </c>
    </row>
    <row r="4027" spans="1:11" x14ac:dyDescent="0.3">
      <c r="A4027" t="s">
        <v>12230</v>
      </c>
      <c r="B4027" t="s">
        <v>8</v>
      </c>
      <c r="C4027" t="s">
        <v>11418</v>
      </c>
      <c r="D4027" t="s">
        <v>4695</v>
      </c>
      <c r="E4027" t="s">
        <v>12231</v>
      </c>
      <c r="F4027" t="s">
        <v>12232</v>
      </c>
      <c r="G4027" s="2" t="str">
        <f t="shared" si="62"/>
        <v>1994</v>
      </c>
      <c r="H4027" t="s">
        <v>987</v>
      </c>
      <c r="I4027" t="str">
        <f>VLOOKUP(RawData!H4027,PadCountry[],2)</f>
        <v>Kazakhstan</v>
      </c>
      <c r="J4027" t="str">
        <f>VLOOKUP(I4027,CountryGeoLoc[],3)</f>
        <v>48.019573</v>
      </c>
      <c r="K4027" t="str">
        <f>VLOOKUP(I4027,CountryGeoLoc[],4)</f>
        <v>66.923684</v>
      </c>
    </row>
    <row r="4028" spans="1:11" x14ac:dyDescent="0.3">
      <c r="A4028" t="s">
        <v>12233</v>
      </c>
      <c r="B4028" t="s">
        <v>8</v>
      </c>
      <c r="C4028" t="s">
        <v>117</v>
      </c>
      <c r="D4028" t="s">
        <v>8272</v>
      </c>
      <c r="E4028" t="s">
        <v>12234</v>
      </c>
      <c r="F4028" t="s">
        <v>12235</v>
      </c>
      <c r="G4028" s="2" t="str">
        <f t="shared" si="62"/>
        <v>1994</v>
      </c>
      <c r="H4028" t="s">
        <v>303</v>
      </c>
      <c r="I4028" t="str">
        <f>VLOOKUP(RawData!H4028,PadCountry[],2)</f>
        <v>United States</v>
      </c>
      <c r="J4028" t="str">
        <f>VLOOKUP(I4028,CountryGeoLoc[],3)</f>
        <v>37.09024</v>
      </c>
      <c r="K4028" t="str">
        <f>VLOOKUP(I4028,CountryGeoLoc[],4)</f>
        <v>-95.712891</v>
      </c>
    </row>
    <row r="4029" spans="1:11" x14ac:dyDescent="0.3">
      <c r="A4029" t="s">
        <v>12236</v>
      </c>
      <c r="B4029" t="s">
        <v>8</v>
      </c>
      <c r="C4029" t="s">
        <v>117</v>
      </c>
      <c r="D4029" t="s">
        <v>11941</v>
      </c>
      <c r="E4029" t="s">
        <v>12237</v>
      </c>
      <c r="F4029" t="s">
        <v>12238</v>
      </c>
      <c r="G4029" s="2" t="str">
        <f t="shared" si="62"/>
        <v>1995</v>
      </c>
      <c r="H4029" t="s">
        <v>1623</v>
      </c>
      <c r="I4029" t="str">
        <f>VLOOKUP(RawData!H4029,PadCountry[],2)</f>
        <v>United States</v>
      </c>
      <c r="J4029" t="str">
        <f>VLOOKUP(I4029,CountryGeoLoc[],3)</f>
        <v>37.09024</v>
      </c>
      <c r="K4029" t="str">
        <f>VLOOKUP(I4029,CountryGeoLoc[],4)</f>
        <v>-95.712891</v>
      </c>
    </row>
    <row r="4030" spans="1:11" x14ac:dyDescent="0.3">
      <c r="A4030" t="s">
        <v>12239</v>
      </c>
      <c r="B4030" t="s">
        <v>18</v>
      </c>
      <c r="C4030" t="s">
        <v>2118</v>
      </c>
      <c r="D4030" t="s">
        <v>9059</v>
      </c>
      <c r="E4030" t="s">
        <v>12240</v>
      </c>
      <c r="F4030" t="s">
        <v>12241</v>
      </c>
      <c r="G4030" s="2" t="str">
        <f t="shared" si="62"/>
        <v>1995</v>
      </c>
      <c r="H4030" t="s">
        <v>3722</v>
      </c>
      <c r="I4030" t="str">
        <f>VLOOKUP(RawData!H4030,PadCountry[],2)</f>
        <v>Japan</v>
      </c>
      <c r="J4030" t="str">
        <f>VLOOKUP(I4030,CountryGeoLoc[],3)</f>
        <v>36.204824</v>
      </c>
      <c r="K4030" t="str">
        <f>VLOOKUP(I4030,CountryGeoLoc[],4)</f>
        <v>138.252924</v>
      </c>
    </row>
    <row r="4031" spans="1:11" x14ac:dyDescent="0.3">
      <c r="A4031" t="s">
        <v>12242</v>
      </c>
      <c r="B4031" t="s">
        <v>8</v>
      </c>
      <c r="C4031" t="s">
        <v>11434</v>
      </c>
      <c r="D4031" t="s">
        <v>2391</v>
      </c>
      <c r="E4031" t="s">
        <v>12243</v>
      </c>
      <c r="F4031" t="s">
        <v>12244</v>
      </c>
      <c r="G4031" s="2" t="str">
        <f t="shared" si="62"/>
        <v>1995</v>
      </c>
      <c r="H4031" t="s">
        <v>3399</v>
      </c>
      <c r="I4031" t="str">
        <f>VLOOKUP(RawData!H4031,PadCountry[],2)</f>
        <v>Russia</v>
      </c>
      <c r="J4031" t="str">
        <f>VLOOKUP(I4031,CountryGeoLoc[],3)</f>
        <v>61.52401</v>
      </c>
      <c r="K4031" t="str">
        <f>VLOOKUP(I4031,CountryGeoLoc[],4)</f>
        <v>105.318756</v>
      </c>
    </row>
    <row r="4032" spans="1:11" x14ac:dyDescent="0.3">
      <c r="A4032" t="s">
        <v>12245</v>
      </c>
      <c r="B4032" t="s">
        <v>18</v>
      </c>
      <c r="C4032" t="s">
        <v>11899</v>
      </c>
      <c r="D4032" t="s">
        <v>10951</v>
      </c>
      <c r="E4032" t="s">
        <v>12246</v>
      </c>
      <c r="F4032" t="s">
        <v>12247</v>
      </c>
      <c r="G4032" s="2" t="str">
        <f t="shared" si="62"/>
        <v>1995</v>
      </c>
      <c r="H4032" t="s">
        <v>10954</v>
      </c>
      <c r="I4032" t="str">
        <f>VLOOKUP(RawData!H4032,PadCountry[],2)</f>
        <v>China</v>
      </c>
      <c r="J4032" t="str">
        <f>VLOOKUP(I4032,CountryGeoLoc[],3)</f>
        <v>35.86166</v>
      </c>
      <c r="K4032" t="str">
        <f>VLOOKUP(I4032,CountryGeoLoc[],4)</f>
        <v>104.195397</v>
      </c>
    </row>
    <row r="4033" spans="1:11" x14ac:dyDescent="0.3">
      <c r="A4033" t="s">
        <v>12248</v>
      </c>
      <c r="B4033" t="s">
        <v>8</v>
      </c>
      <c r="C4033" t="s">
        <v>117</v>
      </c>
      <c r="D4033" t="s">
        <v>11388</v>
      </c>
      <c r="E4033" t="s">
        <v>12249</v>
      </c>
      <c r="F4033" t="s">
        <v>12250</v>
      </c>
      <c r="G4033" s="2" t="str">
        <f t="shared" si="62"/>
        <v>1995</v>
      </c>
      <c r="H4033" t="s">
        <v>1006</v>
      </c>
      <c r="I4033" t="str">
        <f>VLOOKUP(RawData!H4033,PadCountry[],2)</f>
        <v>United States</v>
      </c>
      <c r="J4033" t="str">
        <f>VLOOKUP(I4033,CountryGeoLoc[],3)</f>
        <v>37.09024</v>
      </c>
      <c r="K4033" t="str">
        <f>VLOOKUP(I4033,CountryGeoLoc[],4)</f>
        <v>-95.712891</v>
      </c>
    </row>
    <row r="4034" spans="1:11" x14ac:dyDescent="0.3">
      <c r="A4034" t="s">
        <v>12251</v>
      </c>
      <c r="B4034" t="s">
        <v>8</v>
      </c>
      <c r="C4034" t="s">
        <v>8707</v>
      </c>
      <c r="D4034" t="s">
        <v>7629</v>
      </c>
      <c r="E4034" t="s">
        <v>12252</v>
      </c>
      <c r="F4034" t="s">
        <v>12253</v>
      </c>
      <c r="G4034" s="2" t="str">
        <f t="shared" si="62"/>
        <v>1995</v>
      </c>
      <c r="H4034" t="s">
        <v>3233</v>
      </c>
      <c r="I4034" t="str">
        <f>VLOOKUP(RawData!H4034,PadCountry[],2)</f>
        <v>United States</v>
      </c>
      <c r="J4034" t="str">
        <f>VLOOKUP(I4034,CountryGeoLoc[],3)</f>
        <v>37.09024</v>
      </c>
      <c r="K4034" t="str">
        <f>VLOOKUP(I4034,CountryGeoLoc[],4)</f>
        <v>-95.712891</v>
      </c>
    </row>
    <row r="4035" spans="1:11" x14ac:dyDescent="0.3">
      <c r="A4035" t="s">
        <v>12254</v>
      </c>
      <c r="B4035" t="s">
        <v>8</v>
      </c>
      <c r="C4035" t="s">
        <v>11418</v>
      </c>
      <c r="D4035" t="s">
        <v>4695</v>
      </c>
      <c r="E4035" t="s">
        <v>357</v>
      </c>
      <c r="F4035" t="s">
        <v>12255</v>
      </c>
      <c r="G4035" s="2" t="str">
        <f t="shared" ref="G4035:G4098" si="63">MID(F4035,7,4)</f>
        <v>1995</v>
      </c>
      <c r="H4035" t="s">
        <v>13</v>
      </c>
      <c r="I4035" t="str">
        <f>VLOOKUP(RawData!H4035,PadCountry[],2)</f>
        <v>Kazakhstan</v>
      </c>
      <c r="J4035" t="str">
        <f>VLOOKUP(I4035,CountryGeoLoc[],3)</f>
        <v>48.019573</v>
      </c>
      <c r="K4035" t="str">
        <f>VLOOKUP(I4035,CountryGeoLoc[],4)</f>
        <v>66.923684</v>
      </c>
    </row>
    <row r="4036" spans="1:11" x14ac:dyDescent="0.3">
      <c r="A4036" t="s">
        <v>12256</v>
      </c>
      <c r="B4036" t="s">
        <v>8</v>
      </c>
      <c r="C4036" t="s">
        <v>11407</v>
      </c>
      <c r="D4036" t="s">
        <v>4695</v>
      </c>
      <c r="E4036" t="s">
        <v>12257</v>
      </c>
      <c r="F4036" t="s">
        <v>12258</v>
      </c>
      <c r="G4036" s="2" t="str">
        <f t="shared" si="63"/>
        <v>1995</v>
      </c>
      <c r="H4036" t="s">
        <v>3442</v>
      </c>
      <c r="I4036" t="str">
        <f>VLOOKUP(RawData!H4036,PadCountry[],2)</f>
        <v>Russia</v>
      </c>
      <c r="J4036" t="str">
        <f>VLOOKUP(I4036,CountryGeoLoc[],3)</f>
        <v>61.52401</v>
      </c>
      <c r="K4036" t="str">
        <f>VLOOKUP(I4036,CountryGeoLoc[],4)</f>
        <v>105.318756</v>
      </c>
    </row>
    <row r="4037" spans="1:11" x14ac:dyDescent="0.3">
      <c r="A4037" t="s">
        <v>12259</v>
      </c>
      <c r="B4037" t="s">
        <v>8</v>
      </c>
      <c r="C4037" t="s">
        <v>8707</v>
      </c>
      <c r="D4037" t="s">
        <v>7629</v>
      </c>
      <c r="E4037" t="s">
        <v>12260</v>
      </c>
      <c r="F4037" t="s">
        <v>12261</v>
      </c>
      <c r="G4037" s="2" t="str">
        <f t="shared" si="63"/>
        <v>1995</v>
      </c>
      <c r="H4037" t="s">
        <v>2629</v>
      </c>
      <c r="I4037" t="str">
        <f>VLOOKUP(RawData!H4037,PadCountry[],2)</f>
        <v>United States</v>
      </c>
      <c r="J4037" t="str">
        <f>VLOOKUP(I4037,CountryGeoLoc[],3)</f>
        <v>37.09024</v>
      </c>
      <c r="K4037" t="str">
        <f>VLOOKUP(I4037,CountryGeoLoc[],4)</f>
        <v>-95.712891</v>
      </c>
    </row>
    <row r="4038" spans="1:11" x14ac:dyDescent="0.3">
      <c r="A4038" t="s">
        <v>12262</v>
      </c>
      <c r="B4038" t="s">
        <v>8</v>
      </c>
      <c r="C4038" t="s">
        <v>11434</v>
      </c>
      <c r="D4038" t="s">
        <v>2391</v>
      </c>
      <c r="E4038" t="s">
        <v>12263</v>
      </c>
      <c r="F4038" t="s">
        <v>12264</v>
      </c>
      <c r="G4038" s="2" t="str">
        <f t="shared" si="63"/>
        <v>1995</v>
      </c>
      <c r="H4038" t="s">
        <v>3399</v>
      </c>
      <c r="I4038" t="str">
        <f>VLOOKUP(RawData!H4038,PadCountry[],2)</f>
        <v>Russia</v>
      </c>
      <c r="J4038" t="str">
        <f>VLOOKUP(I4038,CountryGeoLoc[],3)</f>
        <v>61.52401</v>
      </c>
      <c r="K4038" t="str">
        <f>VLOOKUP(I4038,CountryGeoLoc[],4)</f>
        <v>105.318756</v>
      </c>
    </row>
    <row r="4039" spans="1:11" x14ac:dyDescent="0.3">
      <c r="A4039" t="s">
        <v>12265</v>
      </c>
      <c r="B4039" t="s">
        <v>8</v>
      </c>
      <c r="C4039" t="s">
        <v>11421</v>
      </c>
      <c r="D4039" t="s">
        <v>2305</v>
      </c>
      <c r="E4039" t="s">
        <v>12266</v>
      </c>
      <c r="F4039" t="s">
        <v>12267</v>
      </c>
      <c r="G4039" s="2" t="str">
        <f t="shared" si="63"/>
        <v>1995</v>
      </c>
      <c r="H4039" t="s">
        <v>7249</v>
      </c>
      <c r="I4039" t="str">
        <f>VLOOKUP(RawData!H4039,PadCountry[],2)</f>
        <v>Kazakhstan</v>
      </c>
      <c r="J4039" t="str">
        <f>VLOOKUP(I4039,CountryGeoLoc[],3)</f>
        <v>48.019573</v>
      </c>
      <c r="K4039" t="str">
        <f>VLOOKUP(I4039,CountryGeoLoc[],4)</f>
        <v>66.923684</v>
      </c>
    </row>
    <row r="4040" spans="1:11" x14ac:dyDescent="0.3">
      <c r="A4040" t="s">
        <v>12268</v>
      </c>
      <c r="B4040" t="s">
        <v>8</v>
      </c>
      <c r="C4040" t="s">
        <v>11418</v>
      </c>
      <c r="D4040" t="s">
        <v>8276</v>
      </c>
      <c r="E4040" t="s">
        <v>12269</v>
      </c>
      <c r="F4040" t="s">
        <v>12270</v>
      </c>
      <c r="G4040" s="2" t="str">
        <f t="shared" si="63"/>
        <v>1995</v>
      </c>
      <c r="H4040" t="s">
        <v>13</v>
      </c>
      <c r="I4040" t="str">
        <f>VLOOKUP(RawData!H4040,PadCountry[],2)</f>
        <v>Kazakhstan</v>
      </c>
      <c r="J4040" t="str">
        <f>VLOOKUP(I4040,CountryGeoLoc[],3)</f>
        <v>48.019573</v>
      </c>
      <c r="K4040" t="str">
        <f>VLOOKUP(I4040,CountryGeoLoc[],4)</f>
        <v>66.923684</v>
      </c>
    </row>
    <row r="4041" spans="1:11" x14ac:dyDescent="0.3">
      <c r="A4041" t="s">
        <v>12271</v>
      </c>
      <c r="B4041" t="s">
        <v>8</v>
      </c>
      <c r="C4041" t="s">
        <v>11972</v>
      </c>
      <c r="D4041" t="s">
        <v>11973</v>
      </c>
      <c r="E4041" t="s">
        <v>12272</v>
      </c>
      <c r="F4041" t="s">
        <v>12273</v>
      </c>
      <c r="G4041" s="2" t="str">
        <f t="shared" si="63"/>
        <v>1995</v>
      </c>
      <c r="H4041" t="s">
        <v>11976</v>
      </c>
      <c r="I4041" t="str">
        <f>VLOOKUP(RawData!H4041,PadCountry[],2)</f>
        <v>Japan</v>
      </c>
      <c r="J4041" t="str">
        <f>VLOOKUP(I4041,CountryGeoLoc[],3)</f>
        <v>36.204824</v>
      </c>
      <c r="K4041" t="str">
        <f>VLOOKUP(I4041,CountryGeoLoc[],4)</f>
        <v>138.252924</v>
      </c>
    </row>
    <row r="4042" spans="1:11" x14ac:dyDescent="0.3">
      <c r="A4042" t="s">
        <v>12274</v>
      </c>
      <c r="B4042" t="s">
        <v>8</v>
      </c>
      <c r="C4042" t="s">
        <v>11434</v>
      </c>
      <c r="D4042" t="s">
        <v>2391</v>
      </c>
      <c r="E4042" t="s">
        <v>12275</v>
      </c>
      <c r="F4042" t="s">
        <v>12276</v>
      </c>
      <c r="G4042" s="2" t="str">
        <f t="shared" si="63"/>
        <v>1995</v>
      </c>
      <c r="H4042" t="s">
        <v>3399</v>
      </c>
      <c r="I4042" t="str">
        <f>VLOOKUP(RawData!H4042,PadCountry[],2)</f>
        <v>Russia</v>
      </c>
      <c r="J4042" t="str">
        <f>VLOOKUP(I4042,CountryGeoLoc[],3)</f>
        <v>61.52401</v>
      </c>
      <c r="K4042" t="str">
        <f>VLOOKUP(I4042,CountryGeoLoc[],4)</f>
        <v>105.318756</v>
      </c>
    </row>
    <row r="4043" spans="1:11" x14ac:dyDescent="0.3">
      <c r="A4043" t="s">
        <v>12277</v>
      </c>
      <c r="B4043" t="s">
        <v>8</v>
      </c>
      <c r="C4043" t="s">
        <v>4973</v>
      </c>
      <c r="D4043" t="s">
        <v>11941</v>
      </c>
      <c r="E4043" t="s">
        <v>12278</v>
      </c>
      <c r="F4043" t="s">
        <v>12279</v>
      </c>
      <c r="G4043" s="2" t="str">
        <f t="shared" si="63"/>
        <v>1995</v>
      </c>
      <c r="H4043" t="s">
        <v>1623</v>
      </c>
      <c r="I4043" t="str">
        <f>VLOOKUP(RawData!H4043,PadCountry[],2)</f>
        <v>United States</v>
      </c>
      <c r="J4043" t="str">
        <f>VLOOKUP(I4043,CountryGeoLoc[],3)</f>
        <v>37.09024</v>
      </c>
      <c r="K4043" t="str">
        <f>VLOOKUP(I4043,CountryGeoLoc[],4)</f>
        <v>-95.712891</v>
      </c>
    </row>
    <row r="4044" spans="1:11" x14ac:dyDescent="0.3">
      <c r="A4044" t="s">
        <v>12280</v>
      </c>
      <c r="B4044" t="s">
        <v>8</v>
      </c>
      <c r="C4044" t="s">
        <v>11407</v>
      </c>
      <c r="D4044" t="s">
        <v>8762</v>
      </c>
      <c r="E4044" t="s">
        <v>12281</v>
      </c>
      <c r="F4044" t="s">
        <v>12282</v>
      </c>
      <c r="G4044" s="2" t="str">
        <f t="shared" si="63"/>
        <v>1995</v>
      </c>
      <c r="H4044" t="s">
        <v>3892</v>
      </c>
      <c r="I4044" t="str">
        <f>VLOOKUP(RawData!H4044,PadCountry[],2)</f>
        <v>Russia</v>
      </c>
      <c r="J4044" t="str">
        <f>VLOOKUP(I4044,CountryGeoLoc[],3)</f>
        <v>61.52401</v>
      </c>
      <c r="K4044" t="str">
        <f>VLOOKUP(I4044,CountryGeoLoc[],4)</f>
        <v>105.318756</v>
      </c>
    </row>
    <row r="4045" spans="1:11" x14ac:dyDescent="0.3">
      <c r="A4045" t="s">
        <v>12283</v>
      </c>
      <c r="B4045" t="s">
        <v>8</v>
      </c>
      <c r="C4045" t="s">
        <v>117</v>
      </c>
      <c r="D4045" t="s">
        <v>8272</v>
      </c>
      <c r="E4045" t="s">
        <v>12284</v>
      </c>
      <c r="F4045" t="s">
        <v>12285</v>
      </c>
      <c r="G4045" s="2" t="str">
        <f t="shared" si="63"/>
        <v>1995</v>
      </c>
      <c r="H4045" t="s">
        <v>303</v>
      </c>
      <c r="I4045" t="str">
        <f>VLOOKUP(RawData!H4045,PadCountry[],2)</f>
        <v>United States</v>
      </c>
      <c r="J4045" t="str">
        <f>VLOOKUP(I4045,CountryGeoLoc[],3)</f>
        <v>37.09024</v>
      </c>
      <c r="K4045" t="str">
        <f>VLOOKUP(I4045,CountryGeoLoc[],4)</f>
        <v>-95.712891</v>
      </c>
    </row>
    <row r="4046" spans="1:11" x14ac:dyDescent="0.3">
      <c r="A4046" t="s">
        <v>12286</v>
      </c>
      <c r="B4046" t="s">
        <v>18</v>
      </c>
      <c r="C4046" t="s">
        <v>11407</v>
      </c>
      <c r="D4046" t="s">
        <v>12287</v>
      </c>
      <c r="E4046" t="s">
        <v>12288</v>
      </c>
      <c r="F4046" t="s">
        <v>12289</v>
      </c>
      <c r="G4046" s="2" t="str">
        <f t="shared" si="63"/>
        <v>1995</v>
      </c>
      <c r="H4046" t="s">
        <v>11742</v>
      </c>
      <c r="I4046" t="str">
        <f>VLOOKUP(RawData!H4046,PadCountry[],2)</f>
        <v>Russia</v>
      </c>
      <c r="J4046" t="str">
        <f>VLOOKUP(I4046,CountryGeoLoc[],3)</f>
        <v>61.52401</v>
      </c>
      <c r="K4046" t="str">
        <f>VLOOKUP(I4046,CountryGeoLoc[],4)</f>
        <v>105.318756</v>
      </c>
    </row>
    <row r="4047" spans="1:11" x14ac:dyDescent="0.3">
      <c r="A4047" t="s">
        <v>12290</v>
      </c>
      <c r="B4047" t="s">
        <v>8</v>
      </c>
      <c r="C4047" t="s">
        <v>7321</v>
      </c>
      <c r="D4047" t="s">
        <v>10234</v>
      </c>
      <c r="E4047" t="s">
        <v>12291</v>
      </c>
      <c r="F4047" t="s">
        <v>12292</v>
      </c>
      <c r="G4047" s="2" t="str">
        <f t="shared" si="63"/>
        <v>1995</v>
      </c>
      <c r="H4047" t="s">
        <v>9512</v>
      </c>
      <c r="I4047" t="str">
        <f>VLOOKUP(RawData!H4047,PadCountry[],2)</f>
        <v>French Guiana</v>
      </c>
      <c r="J4047" t="str">
        <f>VLOOKUP(I4047,CountryGeoLoc[],3)</f>
        <v>3.933889</v>
      </c>
      <c r="K4047" t="str">
        <f>VLOOKUP(I4047,CountryGeoLoc[],4)</f>
        <v>-53.125782</v>
      </c>
    </row>
    <row r="4048" spans="1:11" x14ac:dyDescent="0.3">
      <c r="A4048" t="s">
        <v>12293</v>
      </c>
      <c r="B4048" t="s">
        <v>8</v>
      </c>
      <c r="C4048" t="s">
        <v>10849</v>
      </c>
      <c r="D4048" t="s">
        <v>12294</v>
      </c>
      <c r="E4048" t="s">
        <v>357</v>
      </c>
      <c r="F4048" t="s">
        <v>12295</v>
      </c>
      <c r="G4048" s="2" t="str">
        <f t="shared" si="63"/>
        <v>1995</v>
      </c>
      <c r="H4048" t="s">
        <v>12069</v>
      </c>
      <c r="I4048" t="str">
        <f>VLOOKUP(RawData!H4048,PadCountry[],2)</f>
        <v>United States</v>
      </c>
      <c r="J4048" t="str">
        <f>VLOOKUP(I4048,CountryGeoLoc[],3)</f>
        <v>37.09024</v>
      </c>
      <c r="K4048" t="str">
        <f>VLOOKUP(I4048,CountryGeoLoc[],4)</f>
        <v>-95.712891</v>
      </c>
    </row>
    <row r="4049" spans="1:11" x14ac:dyDescent="0.3">
      <c r="A4049" t="s">
        <v>12296</v>
      </c>
      <c r="B4049" t="s">
        <v>8</v>
      </c>
      <c r="C4049" t="s">
        <v>10355</v>
      </c>
      <c r="D4049" t="s">
        <v>12297</v>
      </c>
      <c r="E4049" t="s">
        <v>12298</v>
      </c>
      <c r="F4049" t="s">
        <v>12299</v>
      </c>
      <c r="G4049" s="2" t="str">
        <f t="shared" si="63"/>
        <v>1995</v>
      </c>
      <c r="H4049" t="s">
        <v>10359</v>
      </c>
      <c r="I4049" t="str">
        <f>VLOOKUP(RawData!H4049,PadCountry[],2)</f>
        <v>Israel</v>
      </c>
      <c r="J4049" t="str">
        <f>VLOOKUP(I4049,CountryGeoLoc[],3)</f>
        <v>31.046051</v>
      </c>
      <c r="K4049" t="str">
        <f>VLOOKUP(I4049,CountryGeoLoc[],4)</f>
        <v>34.851612</v>
      </c>
    </row>
    <row r="4050" spans="1:11" x14ac:dyDescent="0.3">
      <c r="A4050" t="s">
        <v>12300</v>
      </c>
      <c r="B4050" t="s">
        <v>8</v>
      </c>
      <c r="C4050" t="s">
        <v>4973</v>
      </c>
      <c r="D4050" t="s">
        <v>11506</v>
      </c>
      <c r="E4050" t="s">
        <v>12301</v>
      </c>
      <c r="F4050" t="s">
        <v>12302</v>
      </c>
      <c r="G4050" s="2" t="str">
        <f t="shared" si="63"/>
        <v>1995</v>
      </c>
      <c r="H4050" t="s">
        <v>1006</v>
      </c>
      <c r="I4050" t="str">
        <f>VLOOKUP(RawData!H4050,PadCountry[],2)</f>
        <v>United States</v>
      </c>
      <c r="J4050" t="str">
        <f>VLOOKUP(I4050,CountryGeoLoc[],3)</f>
        <v>37.09024</v>
      </c>
      <c r="K4050" t="str">
        <f>VLOOKUP(I4050,CountryGeoLoc[],4)</f>
        <v>-95.712891</v>
      </c>
    </row>
    <row r="4051" spans="1:11" x14ac:dyDescent="0.3">
      <c r="A4051" t="s">
        <v>12303</v>
      </c>
      <c r="B4051" t="s">
        <v>8</v>
      </c>
      <c r="C4051" t="s">
        <v>11418</v>
      </c>
      <c r="D4051" t="s">
        <v>4695</v>
      </c>
      <c r="E4051" t="s">
        <v>357</v>
      </c>
      <c r="F4051" t="s">
        <v>12304</v>
      </c>
      <c r="G4051" s="2" t="str">
        <f t="shared" si="63"/>
        <v>1995</v>
      </c>
      <c r="H4051" t="s">
        <v>13</v>
      </c>
      <c r="I4051" t="str">
        <f>VLOOKUP(RawData!H4051,PadCountry[],2)</f>
        <v>Kazakhstan</v>
      </c>
      <c r="J4051" t="str">
        <f>VLOOKUP(I4051,CountryGeoLoc[],3)</f>
        <v>48.019573</v>
      </c>
      <c r="K4051" t="str">
        <f>VLOOKUP(I4051,CountryGeoLoc[],4)</f>
        <v>66.923684</v>
      </c>
    </row>
    <row r="4052" spans="1:11" x14ac:dyDescent="0.3">
      <c r="A4052" t="s">
        <v>12305</v>
      </c>
      <c r="B4052" t="s">
        <v>8</v>
      </c>
      <c r="C4052" t="s">
        <v>7321</v>
      </c>
      <c r="D4052" t="s">
        <v>10773</v>
      </c>
      <c r="E4052" t="s">
        <v>12306</v>
      </c>
      <c r="F4052" t="s">
        <v>12307</v>
      </c>
      <c r="G4052" s="2" t="str">
        <f t="shared" si="63"/>
        <v>1995</v>
      </c>
      <c r="H4052" t="s">
        <v>9512</v>
      </c>
      <c r="I4052" t="str">
        <f>VLOOKUP(RawData!H4052,PadCountry[],2)</f>
        <v>French Guiana</v>
      </c>
      <c r="J4052" t="str">
        <f>VLOOKUP(I4052,CountryGeoLoc[],3)</f>
        <v>3.933889</v>
      </c>
      <c r="K4052" t="str">
        <f>VLOOKUP(I4052,CountryGeoLoc[],4)</f>
        <v>-53.125782</v>
      </c>
    </row>
    <row r="4053" spans="1:11" x14ac:dyDescent="0.3">
      <c r="A4053" t="s">
        <v>12308</v>
      </c>
      <c r="B4053" t="s">
        <v>8</v>
      </c>
      <c r="C4053" t="s">
        <v>117</v>
      </c>
      <c r="D4053" t="s">
        <v>11981</v>
      </c>
      <c r="E4053" t="s">
        <v>12309</v>
      </c>
      <c r="F4053" t="s">
        <v>12310</v>
      </c>
      <c r="G4053" s="2" t="str">
        <f t="shared" si="63"/>
        <v>1995</v>
      </c>
      <c r="H4053" t="s">
        <v>1555</v>
      </c>
      <c r="I4053" t="str">
        <f>VLOOKUP(RawData!H4053,PadCountry[],2)</f>
        <v>United States</v>
      </c>
      <c r="J4053" t="str">
        <f>VLOOKUP(I4053,CountryGeoLoc[],3)</f>
        <v>37.09024</v>
      </c>
      <c r="K4053" t="str">
        <f>VLOOKUP(I4053,CountryGeoLoc[],4)</f>
        <v>-95.712891</v>
      </c>
    </row>
    <row r="4054" spans="1:11" x14ac:dyDescent="0.3">
      <c r="A4054" t="s">
        <v>12311</v>
      </c>
      <c r="B4054" t="s">
        <v>8</v>
      </c>
      <c r="C4054" t="s">
        <v>7321</v>
      </c>
      <c r="D4054" t="s">
        <v>10234</v>
      </c>
      <c r="E4054" t="s">
        <v>12312</v>
      </c>
      <c r="F4054" t="s">
        <v>12313</v>
      </c>
      <c r="G4054" s="2" t="str">
        <f t="shared" si="63"/>
        <v>1995</v>
      </c>
      <c r="H4054" t="s">
        <v>9512</v>
      </c>
      <c r="I4054" t="str">
        <f>VLOOKUP(RawData!H4054,PadCountry[],2)</f>
        <v>French Guiana</v>
      </c>
      <c r="J4054" t="str">
        <f>VLOOKUP(I4054,CountryGeoLoc[],3)</f>
        <v>3.933889</v>
      </c>
      <c r="K4054" t="str">
        <f>VLOOKUP(I4054,CountryGeoLoc[],4)</f>
        <v>-53.125782</v>
      </c>
    </row>
    <row r="4055" spans="1:11" x14ac:dyDescent="0.3">
      <c r="A4055" t="s">
        <v>12314</v>
      </c>
      <c r="B4055" t="s">
        <v>8</v>
      </c>
      <c r="C4055" t="s">
        <v>11421</v>
      </c>
      <c r="D4055" t="s">
        <v>2305</v>
      </c>
      <c r="E4055" t="s">
        <v>12315</v>
      </c>
      <c r="F4055" t="s">
        <v>12316</v>
      </c>
      <c r="G4055" s="2" t="str">
        <f t="shared" si="63"/>
        <v>1995</v>
      </c>
      <c r="H4055" t="s">
        <v>1587</v>
      </c>
      <c r="I4055" t="str">
        <f>VLOOKUP(RawData!H4055,PadCountry[],2)</f>
        <v>Kazakhstan</v>
      </c>
      <c r="J4055" t="str">
        <f>VLOOKUP(I4055,CountryGeoLoc[],3)</f>
        <v>48.019573</v>
      </c>
      <c r="K4055" t="str">
        <f>VLOOKUP(I4055,CountryGeoLoc[],4)</f>
        <v>66.923684</v>
      </c>
    </row>
    <row r="4056" spans="1:11" x14ac:dyDescent="0.3">
      <c r="A4056" t="s">
        <v>12317</v>
      </c>
      <c r="B4056" t="s">
        <v>8</v>
      </c>
      <c r="C4056" t="s">
        <v>10972</v>
      </c>
      <c r="D4056" t="s">
        <v>10973</v>
      </c>
      <c r="E4056" t="s">
        <v>12318</v>
      </c>
      <c r="F4056" t="s">
        <v>12319</v>
      </c>
      <c r="G4056" s="2" t="str">
        <f t="shared" si="63"/>
        <v>1995</v>
      </c>
      <c r="H4056" t="s">
        <v>1623</v>
      </c>
      <c r="I4056" t="str">
        <f>VLOOKUP(RawData!H4056,PadCountry[],2)</f>
        <v>United States</v>
      </c>
      <c r="J4056" t="str">
        <f>VLOOKUP(I4056,CountryGeoLoc[],3)</f>
        <v>37.09024</v>
      </c>
      <c r="K4056" t="str">
        <f>VLOOKUP(I4056,CountryGeoLoc[],4)</f>
        <v>-95.712891</v>
      </c>
    </row>
    <row r="4057" spans="1:11" x14ac:dyDescent="0.3">
      <c r="A4057" t="s">
        <v>12320</v>
      </c>
      <c r="B4057" t="s">
        <v>8</v>
      </c>
      <c r="C4057" t="s">
        <v>11414</v>
      </c>
      <c r="D4057" t="s">
        <v>1670</v>
      </c>
      <c r="E4057" t="s">
        <v>12321</v>
      </c>
      <c r="F4057" t="s">
        <v>12322</v>
      </c>
      <c r="G4057" s="2" t="str">
        <f t="shared" si="63"/>
        <v>1995</v>
      </c>
      <c r="H4057" t="s">
        <v>7572</v>
      </c>
      <c r="I4057" t="str">
        <f>VLOOKUP(RawData!H4057,PadCountry[],2)</f>
        <v>Russia</v>
      </c>
      <c r="J4057" t="str">
        <f>VLOOKUP(I4057,CountryGeoLoc[],3)</f>
        <v>61.52401</v>
      </c>
      <c r="K4057" t="str">
        <f>VLOOKUP(I4057,CountryGeoLoc[],4)</f>
        <v>105.318756</v>
      </c>
    </row>
    <row r="4058" spans="1:11" x14ac:dyDescent="0.3">
      <c r="A4058" t="s">
        <v>12323</v>
      </c>
      <c r="B4058" t="s">
        <v>8</v>
      </c>
      <c r="C4058" t="s">
        <v>4973</v>
      </c>
      <c r="D4058" t="s">
        <v>11388</v>
      </c>
      <c r="E4058" t="s">
        <v>12324</v>
      </c>
      <c r="F4058" t="s">
        <v>12325</v>
      </c>
      <c r="G4058" s="2" t="str">
        <f t="shared" si="63"/>
        <v>1995</v>
      </c>
      <c r="H4058" t="s">
        <v>1006</v>
      </c>
      <c r="I4058" t="str">
        <f>VLOOKUP(RawData!H4058,PadCountry[],2)</f>
        <v>United States</v>
      </c>
      <c r="J4058" t="str">
        <f>VLOOKUP(I4058,CountryGeoLoc[],3)</f>
        <v>37.09024</v>
      </c>
      <c r="K4058" t="str">
        <f>VLOOKUP(I4058,CountryGeoLoc[],4)</f>
        <v>-95.712891</v>
      </c>
    </row>
    <row r="4059" spans="1:11" x14ac:dyDescent="0.3">
      <c r="A4059" t="s">
        <v>12326</v>
      </c>
      <c r="B4059" t="s">
        <v>8</v>
      </c>
      <c r="C4059" t="s">
        <v>11418</v>
      </c>
      <c r="D4059" t="s">
        <v>3313</v>
      </c>
      <c r="E4059" t="s">
        <v>12327</v>
      </c>
      <c r="F4059" t="s">
        <v>12328</v>
      </c>
      <c r="G4059" s="2" t="str">
        <f t="shared" si="63"/>
        <v>1995</v>
      </c>
      <c r="H4059" t="s">
        <v>2798</v>
      </c>
      <c r="I4059" t="str">
        <f>VLOOKUP(RawData!H4059,PadCountry[],2)</f>
        <v>Kazakhstan</v>
      </c>
      <c r="J4059" t="str">
        <f>VLOOKUP(I4059,CountryGeoLoc[],3)</f>
        <v>48.019573</v>
      </c>
      <c r="K4059" t="str">
        <f>VLOOKUP(I4059,CountryGeoLoc[],4)</f>
        <v>66.923684</v>
      </c>
    </row>
    <row r="4060" spans="1:11" x14ac:dyDescent="0.3">
      <c r="A4060" t="s">
        <v>12329</v>
      </c>
      <c r="B4060" t="s">
        <v>8</v>
      </c>
      <c r="C4060" t="s">
        <v>7321</v>
      </c>
      <c r="D4060" t="s">
        <v>11083</v>
      </c>
      <c r="E4060" t="s">
        <v>12330</v>
      </c>
      <c r="F4060" t="s">
        <v>12331</v>
      </c>
      <c r="G4060" s="2" t="str">
        <f t="shared" si="63"/>
        <v>1995</v>
      </c>
      <c r="H4060" t="s">
        <v>9512</v>
      </c>
      <c r="I4060" t="str">
        <f>VLOOKUP(RawData!H4060,PadCountry[],2)</f>
        <v>French Guiana</v>
      </c>
      <c r="J4060" t="str">
        <f>VLOOKUP(I4060,CountryGeoLoc[],3)</f>
        <v>3.933889</v>
      </c>
      <c r="K4060" t="str">
        <f>VLOOKUP(I4060,CountryGeoLoc[],4)</f>
        <v>-53.125782</v>
      </c>
    </row>
    <row r="4061" spans="1:11" x14ac:dyDescent="0.3">
      <c r="A4061" t="s">
        <v>12332</v>
      </c>
      <c r="B4061" t="s">
        <v>18</v>
      </c>
      <c r="C4061" t="s">
        <v>10849</v>
      </c>
      <c r="D4061" t="s">
        <v>12067</v>
      </c>
      <c r="E4061" t="s">
        <v>357</v>
      </c>
      <c r="F4061" t="s">
        <v>12333</v>
      </c>
      <c r="G4061" s="2" t="str">
        <f t="shared" si="63"/>
        <v>1995</v>
      </c>
      <c r="H4061" t="s">
        <v>12069</v>
      </c>
      <c r="I4061" t="str">
        <f>VLOOKUP(RawData!H4061,PadCountry[],2)</f>
        <v>United States</v>
      </c>
      <c r="J4061" t="str">
        <f>VLOOKUP(I4061,CountryGeoLoc[],3)</f>
        <v>37.09024</v>
      </c>
      <c r="K4061" t="str">
        <f>VLOOKUP(I4061,CountryGeoLoc[],4)</f>
        <v>-95.712891</v>
      </c>
    </row>
    <row r="4062" spans="1:11" x14ac:dyDescent="0.3">
      <c r="A4062" t="s">
        <v>12334</v>
      </c>
      <c r="B4062" t="s">
        <v>8</v>
      </c>
      <c r="C4062" t="s">
        <v>12335</v>
      </c>
      <c r="D4062" t="s">
        <v>7629</v>
      </c>
      <c r="E4062" t="s">
        <v>12336</v>
      </c>
      <c r="F4062" t="s">
        <v>12337</v>
      </c>
      <c r="G4062" s="2" t="str">
        <f t="shared" si="63"/>
        <v>1995</v>
      </c>
      <c r="H4062" t="s">
        <v>2629</v>
      </c>
      <c r="I4062" t="str">
        <f>VLOOKUP(RawData!H4062,PadCountry[],2)</f>
        <v>United States</v>
      </c>
      <c r="J4062" t="str">
        <f>VLOOKUP(I4062,CountryGeoLoc[],3)</f>
        <v>37.09024</v>
      </c>
      <c r="K4062" t="str">
        <f>VLOOKUP(I4062,CountryGeoLoc[],4)</f>
        <v>-95.712891</v>
      </c>
    </row>
    <row r="4063" spans="1:11" x14ac:dyDescent="0.3">
      <c r="A4063" t="s">
        <v>12338</v>
      </c>
      <c r="B4063" t="s">
        <v>8</v>
      </c>
      <c r="C4063" t="s">
        <v>11407</v>
      </c>
      <c r="D4063" t="s">
        <v>8762</v>
      </c>
      <c r="E4063" t="s">
        <v>12339</v>
      </c>
      <c r="F4063" t="s">
        <v>12340</v>
      </c>
      <c r="G4063" s="2" t="str">
        <f t="shared" si="63"/>
        <v>1995</v>
      </c>
      <c r="H4063" t="s">
        <v>3892</v>
      </c>
      <c r="I4063" t="str">
        <f>VLOOKUP(RawData!H4063,PadCountry[],2)</f>
        <v>Russia</v>
      </c>
      <c r="J4063" t="str">
        <f>VLOOKUP(I4063,CountryGeoLoc[],3)</f>
        <v>61.52401</v>
      </c>
      <c r="K4063" t="str">
        <f>VLOOKUP(I4063,CountryGeoLoc[],4)</f>
        <v>105.318756</v>
      </c>
    </row>
    <row r="4064" spans="1:11" x14ac:dyDescent="0.3">
      <c r="A4064" t="s">
        <v>12341</v>
      </c>
      <c r="B4064" t="s">
        <v>8</v>
      </c>
      <c r="C4064" t="s">
        <v>11434</v>
      </c>
      <c r="D4064" t="s">
        <v>2391</v>
      </c>
      <c r="E4064" t="s">
        <v>12342</v>
      </c>
      <c r="F4064" t="s">
        <v>12343</v>
      </c>
      <c r="G4064" s="2" t="str">
        <f t="shared" si="63"/>
        <v>1995</v>
      </c>
      <c r="H4064" t="s">
        <v>3399</v>
      </c>
      <c r="I4064" t="str">
        <f>VLOOKUP(RawData!H4064,PadCountry[],2)</f>
        <v>Russia</v>
      </c>
      <c r="J4064" t="str">
        <f>VLOOKUP(I4064,CountryGeoLoc[],3)</f>
        <v>61.52401</v>
      </c>
      <c r="K4064" t="str">
        <f>VLOOKUP(I4064,CountryGeoLoc[],4)</f>
        <v>105.318756</v>
      </c>
    </row>
    <row r="4065" spans="1:11" x14ac:dyDescent="0.3">
      <c r="A4065" t="s">
        <v>12344</v>
      </c>
      <c r="B4065" t="s">
        <v>8</v>
      </c>
      <c r="C4065" t="s">
        <v>7321</v>
      </c>
      <c r="D4065" t="s">
        <v>10773</v>
      </c>
      <c r="E4065" t="s">
        <v>12345</v>
      </c>
      <c r="F4065" t="s">
        <v>12346</v>
      </c>
      <c r="G4065" s="2" t="str">
        <f t="shared" si="63"/>
        <v>1995</v>
      </c>
      <c r="H4065" t="s">
        <v>9512</v>
      </c>
      <c r="I4065" t="str">
        <f>VLOOKUP(RawData!H4065,PadCountry[],2)</f>
        <v>French Guiana</v>
      </c>
      <c r="J4065" t="str">
        <f>VLOOKUP(I4065,CountryGeoLoc[],3)</f>
        <v>3.933889</v>
      </c>
      <c r="K4065" t="str">
        <f>VLOOKUP(I4065,CountryGeoLoc[],4)</f>
        <v>-53.125782</v>
      </c>
    </row>
    <row r="4066" spans="1:11" x14ac:dyDescent="0.3">
      <c r="A4066" t="s">
        <v>12347</v>
      </c>
      <c r="B4066" t="s">
        <v>8</v>
      </c>
      <c r="C4066" t="s">
        <v>117</v>
      </c>
      <c r="D4066" t="s">
        <v>11981</v>
      </c>
      <c r="E4066" t="s">
        <v>12348</v>
      </c>
      <c r="F4066" t="s">
        <v>12349</v>
      </c>
      <c r="G4066" s="2" t="str">
        <f t="shared" si="63"/>
        <v>1995</v>
      </c>
      <c r="H4066" t="s">
        <v>1782</v>
      </c>
      <c r="I4066" t="str">
        <f>VLOOKUP(RawData!H4066,PadCountry[],2)</f>
        <v>United States</v>
      </c>
      <c r="J4066" t="str">
        <f>VLOOKUP(I4066,CountryGeoLoc[],3)</f>
        <v>37.09024</v>
      </c>
      <c r="K4066" t="str">
        <f>VLOOKUP(I4066,CountryGeoLoc[],4)</f>
        <v>-95.712891</v>
      </c>
    </row>
    <row r="4067" spans="1:11" x14ac:dyDescent="0.3">
      <c r="A4067" t="s">
        <v>12350</v>
      </c>
      <c r="B4067" t="s">
        <v>8</v>
      </c>
      <c r="C4067" t="s">
        <v>8707</v>
      </c>
      <c r="D4067" t="s">
        <v>7629</v>
      </c>
      <c r="E4067" t="s">
        <v>12351</v>
      </c>
      <c r="F4067" t="s">
        <v>12352</v>
      </c>
      <c r="G4067" s="2" t="str">
        <f t="shared" si="63"/>
        <v>1995</v>
      </c>
      <c r="H4067" t="s">
        <v>3233</v>
      </c>
      <c r="I4067" t="str">
        <f>VLOOKUP(RawData!H4067,PadCountry[],2)</f>
        <v>United States</v>
      </c>
      <c r="J4067" t="str">
        <f>VLOOKUP(I4067,CountryGeoLoc[],3)</f>
        <v>37.09024</v>
      </c>
      <c r="K4067" t="str">
        <f>VLOOKUP(I4067,CountryGeoLoc[],4)</f>
        <v>-95.712891</v>
      </c>
    </row>
    <row r="4068" spans="1:11" x14ac:dyDescent="0.3">
      <c r="A4068" t="s">
        <v>12353</v>
      </c>
      <c r="B4068" t="s">
        <v>8</v>
      </c>
      <c r="C4068" t="s">
        <v>11418</v>
      </c>
      <c r="D4068" t="s">
        <v>4695</v>
      </c>
      <c r="E4068" t="s">
        <v>357</v>
      </c>
      <c r="F4068" t="s">
        <v>12354</v>
      </c>
      <c r="G4068" s="2" t="str">
        <f t="shared" si="63"/>
        <v>1995</v>
      </c>
      <c r="H4068" t="s">
        <v>13</v>
      </c>
      <c r="I4068" t="str">
        <f>VLOOKUP(RawData!H4068,PadCountry[],2)</f>
        <v>Kazakhstan</v>
      </c>
      <c r="J4068" t="str">
        <f>VLOOKUP(I4068,CountryGeoLoc[],3)</f>
        <v>48.019573</v>
      </c>
      <c r="K4068" t="str">
        <f>VLOOKUP(I4068,CountryGeoLoc[],4)</f>
        <v>66.923684</v>
      </c>
    </row>
    <row r="4069" spans="1:11" x14ac:dyDescent="0.3">
      <c r="A4069" t="s">
        <v>12355</v>
      </c>
      <c r="B4069" t="s">
        <v>8</v>
      </c>
      <c r="C4069" t="s">
        <v>11421</v>
      </c>
      <c r="D4069" t="s">
        <v>2305</v>
      </c>
      <c r="E4069" t="s">
        <v>12356</v>
      </c>
      <c r="F4069" t="s">
        <v>12357</v>
      </c>
      <c r="G4069" s="2" t="str">
        <f t="shared" si="63"/>
        <v>1995</v>
      </c>
      <c r="H4069" t="s">
        <v>7249</v>
      </c>
      <c r="I4069" t="str">
        <f>VLOOKUP(RawData!H4069,PadCountry[],2)</f>
        <v>Kazakhstan</v>
      </c>
      <c r="J4069" t="str">
        <f>VLOOKUP(I4069,CountryGeoLoc[],3)</f>
        <v>48.019573</v>
      </c>
      <c r="K4069" t="str">
        <f>VLOOKUP(I4069,CountryGeoLoc[],4)</f>
        <v>66.923684</v>
      </c>
    </row>
    <row r="4070" spans="1:11" x14ac:dyDescent="0.3">
      <c r="A4070" t="s">
        <v>12358</v>
      </c>
      <c r="B4070" t="s">
        <v>8</v>
      </c>
      <c r="C4070" t="s">
        <v>4973</v>
      </c>
      <c r="D4070" t="s">
        <v>11506</v>
      </c>
      <c r="E4070" t="s">
        <v>12359</v>
      </c>
      <c r="F4070" t="s">
        <v>12360</v>
      </c>
      <c r="G4070" s="2" t="str">
        <f t="shared" si="63"/>
        <v>1995</v>
      </c>
      <c r="H4070" t="s">
        <v>1006</v>
      </c>
      <c r="I4070" t="str">
        <f>VLOOKUP(RawData!H4070,PadCountry[],2)</f>
        <v>United States</v>
      </c>
      <c r="J4070" t="str">
        <f>VLOOKUP(I4070,CountryGeoLoc[],3)</f>
        <v>37.09024</v>
      </c>
      <c r="K4070" t="str">
        <f>VLOOKUP(I4070,CountryGeoLoc[],4)</f>
        <v>-95.712891</v>
      </c>
    </row>
    <row r="4071" spans="1:11" x14ac:dyDescent="0.3">
      <c r="A4071" t="s">
        <v>12361</v>
      </c>
      <c r="B4071" t="s">
        <v>8</v>
      </c>
      <c r="C4071" t="s">
        <v>11414</v>
      </c>
      <c r="D4071" t="s">
        <v>1670</v>
      </c>
      <c r="E4071" t="s">
        <v>12362</v>
      </c>
      <c r="F4071" t="s">
        <v>12363</v>
      </c>
      <c r="G4071" s="2" t="str">
        <f t="shared" si="63"/>
        <v>1995</v>
      </c>
      <c r="H4071" t="s">
        <v>3892</v>
      </c>
      <c r="I4071" t="str">
        <f>VLOOKUP(RawData!H4071,PadCountry[],2)</f>
        <v>Russia</v>
      </c>
      <c r="J4071" t="str">
        <f>VLOOKUP(I4071,CountryGeoLoc[],3)</f>
        <v>61.52401</v>
      </c>
      <c r="K4071" t="str">
        <f>VLOOKUP(I4071,CountryGeoLoc[],4)</f>
        <v>105.318756</v>
      </c>
    </row>
    <row r="4072" spans="1:11" x14ac:dyDescent="0.3">
      <c r="A4072" t="s">
        <v>12364</v>
      </c>
      <c r="B4072" t="s">
        <v>8</v>
      </c>
      <c r="C4072" t="s">
        <v>7321</v>
      </c>
      <c r="D4072" t="s">
        <v>11790</v>
      </c>
      <c r="E4072" t="s">
        <v>12365</v>
      </c>
      <c r="F4072" t="s">
        <v>12366</v>
      </c>
      <c r="G4072" s="2" t="str">
        <f t="shared" si="63"/>
        <v>1995</v>
      </c>
      <c r="H4072" t="s">
        <v>9512</v>
      </c>
      <c r="I4072" t="str">
        <f>VLOOKUP(RawData!H4072,PadCountry[],2)</f>
        <v>French Guiana</v>
      </c>
      <c r="J4072" t="str">
        <f>VLOOKUP(I4072,CountryGeoLoc[],3)</f>
        <v>3.933889</v>
      </c>
      <c r="K4072" t="str">
        <f>VLOOKUP(I4072,CountryGeoLoc[],4)</f>
        <v>-53.125782</v>
      </c>
    </row>
    <row r="4073" spans="1:11" x14ac:dyDescent="0.3">
      <c r="A4073" t="s">
        <v>12367</v>
      </c>
      <c r="B4073" t="s">
        <v>18</v>
      </c>
      <c r="C4073" t="s">
        <v>117</v>
      </c>
      <c r="D4073" t="s">
        <v>11093</v>
      </c>
      <c r="E4073" t="s">
        <v>12368</v>
      </c>
      <c r="F4073" t="s">
        <v>12369</v>
      </c>
      <c r="G4073" s="2" t="str">
        <f t="shared" si="63"/>
        <v>1995</v>
      </c>
      <c r="H4073" t="s">
        <v>229</v>
      </c>
      <c r="I4073" t="str">
        <f>VLOOKUP(RawData!H4073,PadCountry[],2)</f>
        <v>United States</v>
      </c>
      <c r="J4073" t="str">
        <f>VLOOKUP(I4073,CountryGeoLoc[],3)</f>
        <v>37.09024</v>
      </c>
      <c r="K4073" t="str">
        <f>VLOOKUP(I4073,CountryGeoLoc[],4)</f>
        <v>-95.712891</v>
      </c>
    </row>
    <row r="4074" spans="1:11" x14ac:dyDescent="0.3">
      <c r="A4074" t="s">
        <v>12370</v>
      </c>
      <c r="B4074" t="s">
        <v>8</v>
      </c>
      <c r="C4074" t="s">
        <v>11414</v>
      </c>
      <c r="D4074" t="s">
        <v>1670</v>
      </c>
      <c r="E4074" t="s">
        <v>12371</v>
      </c>
      <c r="F4074" t="s">
        <v>12372</v>
      </c>
      <c r="G4074" s="2" t="str">
        <f t="shared" si="63"/>
        <v>1995</v>
      </c>
      <c r="H4074" t="s">
        <v>3892</v>
      </c>
      <c r="I4074" t="str">
        <f>VLOOKUP(RawData!H4074,PadCountry[],2)</f>
        <v>Russia</v>
      </c>
      <c r="J4074" t="str">
        <f>VLOOKUP(I4074,CountryGeoLoc[],3)</f>
        <v>61.52401</v>
      </c>
      <c r="K4074" t="str">
        <f>VLOOKUP(I4074,CountryGeoLoc[],4)</f>
        <v>105.318756</v>
      </c>
    </row>
    <row r="4075" spans="1:11" x14ac:dyDescent="0.3">
      <c r="A4075" t="s">
        <v>12373</v>
      </c>
      <c r="B4075" t="s">
        <v>18</v>
      </c>
      <c r="C4075" t="s">
        <v>4973</v>
      </c>
      <c r="D4075" t="s">
        <v>12374</v>
      </c>
      <c r="E4075" t="s">
        <v>12375</v>
      </c>
      <c r="F4075" t="s">
        <v>12376</v>
      </c>
      <c r="G4075" s="2" t="str">
        <f t="shared" si="63"/>
        <v>1995</v>
      </c>
      <c r="H4075" t="s">
        <v>12377</v>
      </c>
      <c r="I4075" t="str">
        <f>VLOOKUP(RawData!H4075,PadCountry[],2)</f>
        <v>United States</v>
      </c>
      <c r="J4075" t="str">
        <f>VLOOKUP(I4075,CountryGeoLoc[],3)</f>
        <v>37.09024</v>
      </c>
      <c r="K4075" t="str">
        <f>VLOOKUP(I4075,CountryGeoLoc[],4)</f>
        <v>-95.712891</v>
      </c>
    </row>
    <row r="4076" spans="1:11" x14ac:dyDescent="0.3">
      <c r="A4076" t="s">
        <v>12378</v>
      </c>
      <c r="B4076" t="s">
        <v>8</v>
      </c>
      <c r="C4076" t="s">
        <v>4973</v>
      </c>
      <c r="D4076" t="s">
        <v>11941</v>
      </c>
      <c r="E4076" t="s">
        <v>12379</v>
      </c>
      <c r="F4076" t="s">
        <v>12380</v>
      </c>
      <c r="G4076" s="2" t="str">
        <f t="shared" si="63"/>
        <v>1995</v>
      </c>
      <c r="H4076" t="s">
        <v>1623</v>
      </c>
      <c r="I4076" t="str">
        <f>VLOOKUP(RawData!H4076,PadCountry[],2)</f>
        <v>United States</v>
      </c>
      <c r="J4076" t="str">
        <f>VLOOKUP(I4076,CountryGeoLoc[],3)</f>
        <v>37.09024</v>
      </c>
      <c r="K4076" t="str">
        <f>VLOOKUP(I4076,CountryGeoLoc[],4)</f>
        <v>-95.712891</v>
      </c>
    </row>
    <row r="4077" spans="1:11" x14ac:dyDescent="0.3">
      <c r="A4077" t="s">
        <v>12381</v>
      </c>
      <c r="B4077" t="s">
        <v>8</v>
      </c>
      <c r="C4077" t="s">
        <v>7321</v>
      </c>
      <c r="D4077" t="s">
        <v>11210</v>
      </c>
      <c r="E4077" t="s">
        <v>12382</v>
      </c>
      <c r="F4077" t="s">
        <v>12383</v>
      </c>
      <c r="G4077" s="2" t="str">
        <f t="shared" si="63"/>
        <v>1995</v>
      </c>
      <c r="H4077" t="s">
        <v>9512</v>
      </c>
      <c r="I4077" t="str">
        <f>VLOOKUP(RawData!H4077,PadCountry[],2)</f>
        <v>French Guiana</v>
      </c>
      <c r="J4077" t="str">
        <f>VLOOKUP(I4077,CountryGeoLoc[],3)</f>
        <v>3.933889</v>
      </c>
      <c r="K4077" t="str">
        <f>VLOOKUP(I4077,CountryGeoLoc[],4)</f>
        <v>-53.125782</v>
      </c>
    </row>
    <row r="4078" spans="1:11" x14ac:dyDescent="0.3">
      <c r="A4078" t="s">
        <v>12384</v>
      </c>
      <c r="B4078" t="s">
        <v>8</v>
      </c>
      <c r="C4078" t="s">
        <v>11421</v>
      </c>
      <c r="D4078" t="s">
        <v>2305</v>
      </c>
      <c r="E4078" t="s">
        <v>12385</v>
      </c>
      <c r="F4078" t="s">
        <v>12386</v>
      </c>
      <c r="G4078" s="2" t="str">
        <f t="shared" si="63"/>
        <v>1995</v>
      </c>
      <c r="H4078" t="s">
        <v>7249</v>
      </c>
      <c r="I4078" t="str">
        <f>VLOOKUP(RawData!H4078,PadCountry[],2)</f>
        <v>Kazakhstan</v>
      </c>
      <c r="J4078" t="str">
        <f>VLOOKUP(I4078,CountryGeoLoc[],3)</f>
        <v>48.019573</v>
      </c>
      <c r="K4078" t="str">
        <f>VLOOKUP(I4078,CountryGeoLoc[],4)</f>
        <v>66.923684</v>
      </c>
    </row>
    <row r="4079" spans="1:11" x14ac:dyDescent="0.3">
      <c r="A4079" t="s">
        <v>12387</v>
      </c>
      <c r="B4079" t="s">
        <v>8</v>
      </c>
      <c r="C4079" t="s">
        <v>11407</v>
      </c>
      <c r="D4079" t="s">
        <v>6270</v>
      </c>
      <c r="E4079" t="s">
        <v>12388</v>
      </c>
      <c r="F4079" t="s">
        <v>12389</v>
      </c>
      <c r="G4079" s="2" t="str">
        <f t="shared" si="63"/>
        <v>1995</v>
      </c>
      <c r="H4079" t="s">
        <v>6273</v>
      </c>
      <c r="I4079" t="str">
        <f>VLOOKUP(RawData!H4079,PadCountry[],2)</f>
        <v>Russia</v>
      </c>
      <c r="J4079" t="str">
        <f>VLOOKUP(I4079,CountryGeoLoc[],3)</f>
        <v>61.52401</v>
      </c>
      <c r="K4079" t="str">
        <f>VLOOKUP(I4079,CountryGeoLoc[],4)</f>
        <v>105.318756</v>
      </c>
    </row>
    <row r="4080" spans="1:11" x14ac:dyDescent="0.3">
      <c r="A4080" t="s">
        <v>12390</v>
      </c>
      <c r="B4080" t="s">
        <v>8</v>
      </c>
      <c r="C4080" t="s">
        <v>11418</v>
      </c>
      <c r="D4080" t="s">
        <v>8276</v>
      </c>
      <c r="E4080" t="s">
        <v>12391</v>
      </c>
      <c r="F4080" t="s">
        <v>12392</v>
      </c>
      <c r="G4080" s="2" t="str">
        <f t="shared" si="63"/>
        <v>1995</v>
      </c>
      <c r="H4080" t="s">
        <v>13</v>
      </c>
      <c r="I4080" t="str">
        <f>VLOOKUP(RawData!H4080,PadCountry[],2)</f>
        <v>Kazakhstan</v>
      </c>
      <c r="J4080" t="str">
        <f>VLOOKUP(I4080,CountryGeoLoc[],3)</f>
        <v>48.019573</v>
      </c>
      <c r="K4080" t="str">
        <f>VLOOKUP(I4080,CountryGeoLoc[],4)</f>
        <v>66.923684</v>
      </c>
    </row>
    <row r="4081" spans="1:11" x14ac:dyDescent="0.3">
      <c r="A4081" t="s">
        <v>12393</v>
      </c>
      <c r="B4081" t="s">
        <v>8</v>
      </c>
      <c r="C4081" t="s">
        <v>12335</v>
      </c>
      <c r="D4081" t="s">
        <v>7629</v>
      </c>
      <c r="E4081" t="s">
        <v>12394</v>
      </c>
      <c r="F4081" t="s">
        <v>12395</v>
      </c>
      <c r="G4081" s="2" t="str">
        <f t="shared" si="63"/>
        <v>1995</v>
      </c>
      <c r="H4081" t="s">
        <v>2629</v>
      </c>
      <c r="I4081" t="str">
        <f>VLOOKUP(RawData!H4081,PadCountry[],2)</f>
        <v>United States</v>
      </c>
      <c r="J4081" t="str">
        <f>VLOOKUP(I4081,CountryGeoLoc[],3)</f>
        <v>37.09024</v>
      </c>
      <c r="K4081" t="str">
        <f>VLOOKUP(I4081,CountryGeoLoc[],4)</f>
        <v>-95.712891</v>
      </c>
    </row>
    <row r="4082" spans="1:11" x14ac:dyDescent="0.3">
      <c r="A4082" t="s">
        <v>12396</v>
      </c>
      <c r="B4082" t="s">
        <v>8</v>
      </c>
      <c r="C4082" t="s">
        <v>7321</v>
      </c>
      <c r="D4082" t="s">
        <v>11790</v>
      </c>
      <c r="E4082" t="s">
        <v>12397</v>
      </c>
      <c r="F4082" t="s">
        <v>12398</v>
      </c>
      <c r="G4082" s="2" t="str">
        <f t="shared" si="63"/>
        <v>1995</v>
      </c>
      <c r="H4082" t="s">
        <v>9512</v>
      </c>
      <c r="I4082" t="str">
        <f>VLOOKUP(RawData!H4082,PadCountry[],2)</f>
        <v>French Guiana</v>
      </c>
      <c r="J4082" t="str">
        <f>VLOOKUP(I4082,CountryGeoLoc[],3)</f>
        <v>3.933889</v>
      </c>
      <c r="K4082" t="str">
        <f>VLOOKUP(I4082,CountryGeoLoc[],4)</f>
        <v>-53.125782</v>
      </c>
    </row>
    <row r="4083" spans="1:11" x14ac:dyDescent="0.3">
      <c r="A4083" t="s">
        <v>12399</v>
      </c>
      <c r="B4083" t="s">
        <v>8</v>
      </c>
      <c r="C4083" t="s">
        <v>11407</v>
      </c>
      <c r="D4083" t="s">
        <v>4695</v>
      </c>
      <c r="E4083" t="s">
        <v>12400</v>
      </c>
      <c r="F4083" t="s">
        <v>12401</v>
      </c>
      <c r="G4083" s="2" t="str">
        <f t="shared" si="63"/>
        <v>1995</v>
      </c>
      <c r="H4083" t="s">
        <v>3442</v>
      </c>
      <c r="I4083" t="str">
        <f>VLOOKUP(RawData!H4083,PadCountry[],2)</f>
        <v>Russia</v>
      </c>
      <c r="J4083" t="str">
        <f>VLOOKUP(I4083,CountryGeoLoc[],3)</f>
        <v>61.52401</v>
      </c>
      <c r="K4083" t="str">
        <f>VLOOKUP(I4083,CountryGeoLoc[],4)</f>
        <v>105.318756</v>
      </c>
    </row>
    <row r="4084" spans="1:11" x14ac:dyDescent="0.3">
      <c r="A4084" t="s">
        <v>12402</v>
      </c>
      <c r="B4084" t="s">
        <v>8</v>
      </c>
      <c r="C4084" t="s">
        <v>11418</v>
      </c>
      <c r="D4084" t="s">
        <v>4695</v>
      </c>
      <c r="E4084" t="s">
        <v>12403</v>
      </c>
      <c r="F4084" t="s">
        <v>12404</v>
      </c>
      <c r="G4084" s="2" t="str">
        <f t="shared" si="63"/>
        <v>1995</v>
      </c>
      <c r="H4084" t="s">
        <v>987</v>
      </c>
      <c r="I4084" t="str">
        <f>VLOOKUP(RawData!H4084,PadCountry[],2)</f>
        <v>Kazakhstan</v>
      </c>
      <c r="J4084" t="str">
        <f>VLOOKUP(I4084,CountryGeoLoc[],3)</f>
        <v>48.019573</v>
      </c>
      <c r="K4084" t="str">
        <f>VLOOKUP(I4084,CountryGeoLoc[],4)</f>
        <v>66.923684</v>
      </c>
    </row>
    <row r="4085" spans="1:11" x14ac:dyDescent="0.3">
      <c r="A4085" t="s">
        <v>12405</v>
      </c>
      <c r="B4085" t="s">
        <v>18</v>
      </c>
      <c r="C4085" t="s">
        <v>11434</v>
      </c>
      <c r="D4085" t="s">
        <v>2391</v>
      </c>
      <c r="E4085" t="s">
        <v>12406</v>
      </c>
      <c r="F4085" t="s">
        <v>12407</v>
      </c>
      <c r="G4085" s="2" t="str">
        <f t="shared" si="63"/>
        <v>1995</v>
      </c>
      <c r="H4085" t="s">
        <v>3399</v>
      </c>
      <c r="I4085" t="str">
        <f>VLOOKUP(RawData!H4085,PadCountry[],2)</f>
        <v>Russia</v>
      </c>
      <c r="J4085" t="str">
        <f>VLOOKUP(I4085,CountryGeoLoc[],3)</f>
        <v>61.52401</v>
      </c>
      <c r="K4085" t="str">
        <f>VLOOKUP(I4085,CountryGeoLoc[],4)</f>
        <v>105.318756</v>
      </c>
    </row>
    <row r="4086" spans="1:11" x14ac:dyDescent="0.3">
      <c r="A4086" t="s">
        <v>12408</v>
      </c>
      <c r="B4086" t="s">
        <v>8</v>
      </c>
      <c r="C4086" t="s">
        <v>11418</v>
      </c>
      <c r="D4086" t="s">
        <v>4695</v>
      </c>
      <c r="E4086" t="s">
        <v>357</v>
      </c>
      <c r="F4086" t="s">
        <v>12409</v>
      </c>
      <c r="G4086" s="2" t="str">
        <f t="shared" si="63"/>
        <v>1995</v>
      </c>
      <c r="H4086" t="s">
        <v>13</v>
      </c>
      <c r="I4086" t="str">
        <f>VLOOKUP(RawData!H4086,PadCountry[],2)</f>
        <v>Kazakhstan</v>
      </c>
      <c r="J4086" t="str">
        <f>VLOOKUP(I4086,CountryGeoLoc[],3)</f>
        <v>48.019573</v>
      </c>
      <c r="K4086" t="str">
        <f>VLOOKUP(I4086,CountryGeoLoc[],4)</f>
        <v>66.923684</v>
      </c>
    </row>
    <row r="4087" spans="1:11" x14ac:dyDescent="0.3">
      <c r="A4087" t="s">
        <v>12410</v>
      </c>
      <c r="B4087" t="s">
        <v>8</v>
      </c>
      <c r="C4087" t="s">
        <v>11421</v>
      </c>
      <c r="D4087" t="s">
        <v>2305</v>
      </c>
      <c r="E4087" t="s">
        <v>12411</v>
      </c>
      <c r="F4087" t="s">
        <v>12412</v>
      </c>
      <c r="G4087" s="2" t="str">
        <f t="shared" si="63"/>
        <v>1995</v>
      </c>
      <c r="H4087" t="s">
        <v>1587</v>
      </c>
      <c r="I4087" t="str">
        <f>VLOOKUP(RawData!H4087,PadCountry[],2)</f>
        <v>Kazakhstan</v>
      </c>
      <c r="J4087" t="str">
        <f>VLOOKUP(I4087,CountryGeoLoc[],3)</f>
        <v>48.019573</v>
      </c>
      <c r="K4087" t="str">
        <f>VLOOKUP(I4087,CountryGeoLoc[],4)</f>
        <v>66.923684</v>
      </c>
    </row>
    <row r="4088" spans="1:11" x14ac:dyDescent="0.3">
      <c r="A4088" t="s">
        <v>12413</v>
      </c>
      <c r="B4088" t="s">
        <v>8</v>
      </c>
      <c r="C4088" t="s">
        <v>7321</v>
      </c>
      <c r="D4088" t="s">
        <v>11790</v>
      </c>
      <c r="E4088" t="s">
        <v>12414</v>
      </c>
      <c r="F4088" t="s">
        <v>12415</v>
      </c>
      <c r="G4088" s="2" t="str">
        <f t="shared" si="63"/>
        <v>1995</v>
      </c>
      <c r="H4088" t="s">
        <v>9512</v>
      </c>
      <c r="I4088" t="str">
        <f>VLOOKUP(RawData!H4088,PadCountry[],2)</f>
        <v>French Guiana</v>
      </c>
      <c r="J4088" t="str">
        <f>VLOOKUP(I4088,CountryGeoLoc[],3)</f>
        <v>3.933889</v>
      </c>
      <c r="K4088" t="str">
        <f>VLOOKUP(I4088,CountryGeoLoc[],4)</f>
        <v>-53.125782</v>
      </c>
    </row>
    <row r="4089" spans="1:11" x14ac:dyDescent="0.3">
      <c r="A4089" t="s">
        <v>12416</v>
      </c>
      <c r="B4089" t="s">
        <v>8</v>
      </c>
      <c r="C4089" t="s">
        <v>12335</v>
      </c>
      <c r="D4089" t="s">
        <v>7629</v>
      </c>
      <c r="E4089" t="s">
        <v>12417</v>
      </c>
      <c r="F4089" t="s">
        <v>12418</v>
      </c>
      <c r="G4089" s="2" t="str">
        <f t="shared" si="63"/>
        <v>1995</v>
      </c>
      <c r="H4089" t="s">
        <v>3233</v>
      </c>
      <c r="I4089" t="str">
        <f>VLOOKUP(RawData!H4089,PadCountry[],2)</f>
        <v>United States</v>
      </c>
      <c r="J4089" t="str">
        <f>VLOOKUP(I4089,CountryGeoLoc[],3)</f>
        <v>37.09024</v>
      </c>
      <c r="K4089" t="str">
        <f>VLOOKUP(I4089,CountryGeoLoc[],4)</f>
        <v>-95.712891</v>
      </c>
    </row>
    <row r="4090" spans="1:11" x14ac:dyDescent="0.3">
      <c r="A4090" t="s">
        <v>12419</v>
      </c>
      <c r="B4090" t="s">
        <v>8</v>
      </c>
      <c r="C4090" t="s">
        <v>4973</v>
      </c>
      <c r="D4090" t="s">
        <v>11388</v>
      </c>
      <c r="E4090" t="s">
        <v>12420</v>
      </c>
      <c r="F4090" t="s">
        <v>12421</v>
      </c>
      <c r="G4090" s="2" t="str">
        <f t="shared" si="63"/>
        <v>1995</v>
      </c>
      <c r="H4090" t="s">
        <v>1006</v>
      </c>
      <c r="I4090" t="str">
        <f>VLOOKUP(RawData!H4090,PadCountry[],2)</f>
        <v>United States</v>
      </c>
      <c r="J4090" t="str">
        <f>VLOOKUP(I4090,CountryGeoLoc[],3)</f>
        <v>37.09024</v>
      </c>
      <c r="K4090" t="str">
        <f>VLOOKUP(I4090,CountryGeoLoc[],4)</f>
        <v>-95.712891</v>
      </c>
    </row>
    <row r="4091" spans="1:11" x14ac:dyDescent="0.3">
      <c r="A4091" t="s">
        <v>12422</v>
      </c>
      <c r="B4091" t="s">
        <v>18</v>
      </c>
      <c r="C4091" t="s">
        <v>12423</v>
      </c>
      <c r="D4091" t="s">
        <v>12424</v>
      </c>
      <c r="E4091" t="s">
        <v>12425</v>
      </c>
      <c r="F4091" t="s">
        <v>12426</v>
      </c>
      <c r="G4091" s="2" t="str">
        <f t="shared" si="63"/>
        <v>1995</v>
      </c>
      <c r="H4091" t="s">
        <v>12427</v>
      </c>
      <c r="I4091" t="str">
        <f>VLOOKUP(RawData!H4091,PadCountry[],2)</f>
        <v>United States</v>
      </c>
      <c r="J4091" t="str">
        <f>VLOOKUP(I4091,CountryGeoLoc[],3)</f>
        <v>37.09024</v>
      </c>
      <c r="K4091" t="str">
        <f>VLOOKUP(I4091,CountryGeoLoc[],4)</f>
        <v>-95.712891</v>
      </c>
    </row>
    <row r="4092" spans="1:11" x14ac:dyDescent="0.3">
      <c r="A4092" t="s">
        <v>12428</v>
      </c>
      <c r="B4092" t="s">
        <v>8</v>
      </c>
      <c r="C4092" t="s">
        <v>11418</v>
      </c>
      <c r="D4092" t="s">
        <v>9143</v>
      </c>
      <c r="E4092" t="s">
        <v>12429</v>
      </c>
      <c r="F4092" t="s">
        <v>12430</v>
      </c>
      <c r="G4092" s="2" t="str">
        <f t="shared" si="63"/>
        <v>1995</v>
      </c>
      <c r="H4092" t="s">
        <v>9146</v>
      </c>
      <c r="I4092" t="str">
        <f>VLOOKUP(RawData!H4092,PadCountry[],2)</f>
        <v>Kazakhstan</v>
      </c>
      <c r="J4092" t="str">
        <f>VLOOKUP(I4092,CountryGeoLoc[],3)</f>
        <v>48.019573</v>
      </c>
      <c r="K4092" t="str">
        <f>VLOOKUP(I4092,CountryGeoLoc[],4)</f>
        <v>66.923684</v>
      </c>
    </row>
    <row r="4093" spans="1:11" x14ac:dyDescent="0.3">
      <c r="A4093" t="s">
        <v>12431</v>
      </c>
      <c r="B4093" t="s">
        <v>8</v>
      </c>
      <c r="C4093" t="s">
        <v>117</v>
      </c>
      <c r="D4093" t="s">
        <v>11093</v>
      </c>
      <c r="E4093" t="s">
        <v>12432</v>
      </c>
      <c r="F4093" t="s">
        <v>12433</v>
      </c>
      <c r="G4093" s="2" t="str">
        <f t="shared" si="63"/>
        <v>1995</v>
      </c>
      <c r="H4093" t="s">
        <v>682</v>
      </c>
      <c r="I4093" t="str">
        <f>VLOOKUP(RawData!H4093,PadCountry[],2)</f>
        <v>United States</v>
      </c>
      <c r="J4093" t="str">
        <f>VLOOKUP(I4093,CountryGeoLoc[],3)</f>
        <v>37.09024</v>
      </c>
      <c r="K4093" t="str">
        <f>VLOOKUP(I4093,CountryGeoLoc[],4)</f>
        <v>-95.712891</v>
      </c>
    </row>
    <row r="4094" spans="1:11" x14ac:dyDescent="0.3">
      <c r="A4094" t="s">
        <v>12434</v>
      </c>
      <c r="B4094" t="s">
        <v>8</v>
      </c>
      <c r="C4094" t="s">
        <v>117</v>
      </c>
      <c r="D4094" t="s">
        <v>11981</v>
      </c>
      <c r="E4094" t="s">
        <v>12435</v>
      </c>
      <c r="F4094" t="s">
        <v>12436</v>
      </c>
      <c r="G4094" s="2" t="str">
        <f t="shared" si="63"/>
        <v>1995</v>
      </c>
      <c r="H4094" t="s">
        <v>1555</v>
      </c>
      <c r="I4094" t="str">
        <f>VLOOKUP(RawData!H4094,PadCountry[],2)</f>
        <v>United States</v>
      </c>
      <c r="J4094" t="str">
        <f>VLOOKUP(I4094,CountryGeoLoc[],3)</f>
        <v>37.09024</v>
      </c>
      <c r="K4094" t="str">
        <f>VLOOKUP(I4094,CountryGeoLoc[],4)</f>
        <v>-95.712891</v>
      </c>
    </row>
    <row r="4095" spans="1:11" x14ac:dyDescent="0.3">
      <c r="A4095" t="s">
        <v>12437</v>
      </c>
      <c r="B4095" t="s">
        <v>8</v>
      </c>
      <c r="C4095" t="s">
        <v>12335</v>
      </c>
      <c r="D4095" t="s">
        <v>7629</v>
      </c>
      <c r="E4095" t="s">
        <v>12438</v>
      </c>
      <c r="F4095" t="s">
        <v>12439</v>
      </c>
      <c r="G4095" s="2" t="str">
        <f t="shared" si="63"/>
        <v>1995</v>
      </c>
      <c r="H4095" t="s">
        <v>2629</v>
      </c>
      <c r="I4095" t="str">
        <f>VLOOKUP(RawData!H4095,PadCountry[],2)</f>
        <v>United States</v>
      </c>
      <c r="J4095" t="str">
        <f>VLOOKUP(I4095,CountryGeoLoc[],3)</f>
        <v>37.09024</v>
      </c>
      <c r="K4095" t="str">
        <f>VLOOKUP(I4095,CountryGeoLoc[],4)</f>
        <v>-95.712891</v>
      </c>
    </row>
    <row r="4096" spans="1:11" x14ac:dyDescent="0.3">
      <c r="A4096" t="s">
        <v>12440</v>
      </c>
      <c r="B4096" t="s">
        <v>8</v>
      </c>
      <c r="C4096" t="s">
        <v>7321</v>
      </c>
      <c r="D4096" t="s">
        <v>11210</v>
      </c>
      <c r="E4096" t="s">
        <v>12441</v>
      </c>
      <c r="F4096" t="s">
        <v>12442</v>
      </c>
      <c r="G4096" s="2" t="str">
        <f t="shared" si="63"/>
        <v>1995</v>
      </c>
      <c r="H4096" t="s">
        <v>9512</v>
      </c>
      <c r="I4096" t="str">
        <f>VLOOKUP(RawData!H4096,PadCountry[],2)</f>
        <v>French Guiana</v>
      </c>
      <c r="J4096" t="str">
        <f>VLOOKUP(I4096,CountryGeoLoc[],3)</f>
        <v>3.933889</v>
      </c>
      <c r="K4096" t="str">
        <f>VLOOKUP(I4096,CountryGeoLoc[],4)</f>
        <v>-53.125782</v>
      </c>
    </row>
    <row r="4097" spans="1:11" x14ac:dyDescent="0.3">
      <c r="A4097" t="s">
        <v>12443</v>
      </c>
      <c r="B4097" t="s">
        <v>8</v>
      </c>
      <c r="C4097" t="s">
        <v>11421</v>
      </c>
      <c r="D4097" t="s">
        <v>2305</v>
      </c>
      <c r="E4097" t="s">
        <v>12444</v>
      </c>
      <c r="F4097" t="s">
        <v>12445</v>
      </c>
      <c r="G4097" s="2" t="str">
        <f t="shared" si="63"/>
        <v>1995</v>
      </c>
      <c r="H4097" t="s">
        <v>7249</v>
      </c>
      <c r="I4097" t="str">
        <f>VLOOKUP(RawData!H4097,PadCountry[],2)</f>
        <v>Kazakhstan</v>
      </c>
      <c r="J4097" t="str">
        <f>VLOOKUP(I4097,CountryGeoLoc[],3)</f>
        <v>48.019573</v>
      </c>
      <c r="K4097" t="str">
        <f>VLOOKUP(I4097,CountryGeoLoc[],4)</f>
        <v>66.923684</v>
      </c>
    </row>
    <row r="4098" spans="1:11" x14ac:dyDescent="0.3">
      <c r="A4098" t="s">
        <v>12446</v>
      </c>
      <c r="B4098" t="s">
        <v>8</v>
      </c>
      <c r="C4098" t="s">
        <v>11899</v>
      </c>
      <c r="D4098" t="s">
        <v>10951</v>
      </c>
      <c r="E4098" t="s">
        <v>12447</v>
      </c>
      <c r="F4098" t="s">
        <v>12448</v>
      </c>
      <c r="G4098" s="2" t="str">
        <f t="shared" si="63"/>
        <v>1995</v>
      </c>
      <c r="H4098" t="s">
        <v>10954</v>
      </c>
      <c r="I4098" t="str">
        <f>VLOOKUP(RawData!H4098,PadCountry[],2)</f>
        <v>China</v>
      </c>
      <c r="J4098" t="str">
        <f>VLOOKUP(I4098,CountryGeoLoc[],3)</f>
        <v>35.86166</v>
      </c>
      <c r="K4098" t="str">
        <f>VLOOKUP(I4098,CountryGeoLoc[],4)</f>
        <v>104.195397</v>
      </c>
    </row>
    <row r="4099" spans="1:11" x14ac:dyDescent="0.3">
      <c r="A4099" t="s">
        <v>12449</v>
      </c>
      <c r="B4099" t="s">
        <v>8</v>
      </c>
      <c r="C4099" t="s">
        <v>4973</v>
      </c>
      <c r="D4099" t="s">
        <v>11941</v>
      </c>
      <c r="E4099" t="s">
        <v>12450</v>
      </c>
      <c r="F4099" t="s">
        <v>12451</v>
      </c>
      <c r="G4099" s="2" t="str">
        <f t="shared" ref="G4099:G4162" si="64">MID(F4099,7,4)</f>
        <v>1995</v>
      </c>
      <c r="H4099" t="s">
        <v>1623</v>
      </c>
      <c r="I4099" t="str">
        <f>VLOOKUP(RawData!H4099,PadCountry[],2)</f>
        <v>United States</v>
      </c>
      <c r="J4099" t="str">
        <f>VLOOKUP(I4099,CountryGeoLoc[],3)</f>
        <v>37.09024</v>
      </c>
      <c r="K4099" t="str">
        <f>VLOOKUP(I4099,CountryGeoLoc[],4)</f>
        <v>-95.712891</v>
      </c>
    </row>
    <row r="4100" spans="1:11" x14ac:dyDescent="0.3">
      <c r="A4100" t="s">
        <v>12452</v>
      </c>
      <c r="B4100" t="s">
        <v>8</v>
      </c>
      <c r="C4100" t="s">
        <v>117</v>
      </c>
      <c r="D4100" t="s">
        <v>11661</v>
      </c>
      <c r="E4100" t="s">
        <v>12453</v>
      </c>
      <c r="F4100" t="s">
        <v>12454</v>
      </c>
      <c r="G4100" s="2" t="str">
        <f t="shared" si="64"/>
        <v>1995</v>
      </c>
      <c r="H4100" t="s">
        <v>1213</v>
      </c>
      <c r="I4100" t="str">
        <f>VLOOKUP(RawData!H4100,PadCountry[],2)</f>
        <v>United States</v>
      </c>
      <c r="J4100" t="str">
        <f>VLOOKUP(I4100,CountryGeoLoc[],3)</f>
        <v>37.09024</v>
      </c>
      <c r="K4100" t="str">
        <f>VLOOKUP(I4100,CountryGeoLoc[],4)</f>
        <v>-95.712891</v>
      </c>
    </row>
    <row r="4101" spans="1:11" x14ac:dyDescent="0.3">
      <c r="A4101" t="s">
        <v>12455</v>
      </c>
      <c r="B4101" t="s">
        <v>8</v>
      </c>
      <c r="C4101" t="s">
        <v>7321</v>
      </c>
      <c r="D4101" t="s">
        <v>10571</v>
      </c>
      <c r="E4101" t="s">
        <v>12456</v>
      </c>
      <c r="F4101" t="s">
        <v>12457</v>
      </c>
      <c r="G4101" s="2" t="str">
        <f t="shared" si="64"/>
        <v>1995</v>
      </c>
      <c r="H4101" t="s">
        <v>9512</v>
      </c>
      <c r="I4101" t="str">
        <f>VLOOKUP(RawData!H4101,PadCountry[],2)</f>
        <v>French Guiana</v>
      </c>
      <c r="J4101" t="str">
        <f>VLOOKUP(I4101,CountryGeoLoc[],3)</f>
        <v>3.933889</v>
      </c>
      <c r="K4101" t="str">
        <f>VLOOKUP(I4101,CountryGeoLoc[],4)</f>
        <v>-53.125782</v>
      </c>
    </row>
    <row r="4102" spans="1:11" x14ac:dyDescent="0.3">
      <c r="A4102" t="s">
        <v>12458</v>
      </c>
      <c r="B4102" t="s">
        <v>8</v>
      </c>
      <c r="C4102" t="s">
        <v>11421</v>
      </c>
      <c r="D4102" t="s">
        <v>2305</v>
      </c>
      <c r="E4102" t="s">
        <v>12459</v>
      </c>
      <c r="F4102" t="s">
        <v>12460</v>
      </c>
      <c r="G4102" s="2" t="str">
        <f t="shared" si="64"/>
        <v>1995</v>
      </c>
      <c r="H4102" t="s">
        <v>7249</v>
      </c>
      <c r="I4102" t="str">
        <f>VLOOKUP(RawData!H4102,PadCountry[],2)</f>
        <v>Kazakhstan</v>
      </c>
      <c r="J4102" t="str">
        <f>VLOOKUP(I4102,CountryGeoLoc[],3)</f>
        <v>48.019573</v>
      </c>
      <c r="K4102" t="str">
        <f>VLOOKUP(I4102,CountryGeoLoc[],4)</f>
        <v>66.923684</v>
      </c>
    </row>
    <row r="4103" spans="1:11" x14ac:dyDescent="0.3">
      <c r="A4103" t="s">
        <v>12461</v>
      </c>
      <c r="B4103" t="s">
        <v>8</v>
      </c>
      <c r="C4103" t="s">
        <v>4973</v>
      </c>
      <c r="D4103" t="s">
        <v>11506</v>
      </c>
      <c r="E4103" t="s">
        <v>12462</v>
      </c>
      <c r="F4103" t="s">
        <v>12463</v>
      </c>
      <c r="G4103" s="2" t="str">
        <f t="shared" si="64"/>
        <v>1995</v>
      </c>
      <c r="H4103" t="s">
        <v>1006</v>
      </c>
      <c r="I4103" t="str">
        <f>VLOOKUP(RawData!H4103,PadCountry[],2)</f>
        <v>United States</v>
      </c>
      <c r="J4103" t="str">
        <f>VLOOKUP(I4103,CountryGeoLoc[],3)</f>
        <v>37.09024</v>
      </c>
      <c r="K4103" t="str">
        <f>VLOOKUP(I4103,CountryGeoLoc[],4)</f>
        <v>-95.712891</v>
      </c>
    </row>
    <row r="4104" spans="1:11" x14ac:dyDescent="0.3">
      <c r="A4104" t="s">
        <v>12464</v>
      </c>
      <c r="B4104" t="s">
        <v>8</v>
      </c>
      <c r="C4104" t="s">
        <v>11418</v>
      </c>
      <c r="D4104" t="s">
        <v>4695</v>
      </c>
      <c r="E4104" t="s">
        <v>357</v>
      </c>
      <c r="F4104" t="s">
        <v>12465</v>
      </c>
      <c r="G4104" s="2" t="str">
        <f t="shared" si="64"/>
        <v>1995</v>
      </c>
      <c r="H4104" t="s">
        <v>13</v>
      </c>
      <c r="I4104" t="str">
        <f>VLOOKUP(RawData!H4104,PadCountry[],2)</f>
        <v>Kazakhstan</v>
      </c>
      <c r="J4104" t="str">
        <f>VLOOKUP(I4104,CountryGeoLoc[],3)</f>
        <v>48.019573</v>
      </c>
      <c r="K4104" t="str">
        <f>VLOOKUP(I4104,CountryGeoLoc[],4)</f>
        <v>66.923684</v>
      </c>
    </row>
    <row r="4105" spans="1:11" x14ac:dyDescent="0.3">
      <c r="A4105" t="s">
        <v>12466</v>
      </c>
      <c r="B4105" t="s">
        <v>8</v>
      </c>
      <c r="C4105" t="s">
        <v>11418</v>
      </c>
      <c r="D4105" t="s">
        <v>3313</v>
      </c>
      <c r="E4105" t="s">
        <v>12467</v>
      </c>
      <c r="F4105" t="s">
        <v>12468</v>
      </c>
      <c r="G4105" s="2" t="str">
        <f t="shared" si="64"/>
        <v>1995</v>
      </c>
      <c r="H4105" t="s">
        <v>2798</v>
      </c>
      <c r="I4105" t="str">
        <f>VLOOKUP(RawData!H4105,PadCountry[],2)</f>
        <v>Kazakhstan</v>
      </c>
      <c r="J4105" t="str">
        <f>VLOOKUP(I4105,CountryGeoLoc[],3)</f>
        <v>48.019573</v>
      </c>
      <c r="K4105" t="str">
        <f>VLOOKUP(I4105,CountryGeoLoc[],4)</f>
        <v>66.923684</v>
      </c>
    </row>
    <row r="4106" spans="1:11" x14ac:dyDescent="0.3">
      <c r="A4106" t="s">
        <v>12469</v>
      </c>
      <c r="B4106" t="s">
        <v>8</v>
      </c>
      <c r="C4106" t="s">
        <v>11414</v>
      </c>
      <c r="D4106" t="s">
        <v>1670</v>
      </c>
      <c r="E4106" t="s">
        <v>12470</v>
      </c>
      <c r="F4106" t="s">
        <v>12471</v>
      </c>
      <c r="G4106" s="2" t="str">
        <f t="shared" si="64"/>
        <v>1995</v>
      </c>
      <c r="H4106" t="s">
        <v>987</v>
      </c>
      <c r="I4106" t="str">
        <f>VLOOKUP(RawData!H4106,PadCountry[],2)</f>
        <v>Kazakhstan</v>
      </c>
      <c r="J4106" t="str">
        <f>VLOOKUP(I4106,CountryGeoLoc[],3)</f>
        <v>48.019573</v>
      </c>
      <c r="K4106" t="str">
        <f>VLOOKUP(I4106,CountryGeoLoc[],4)</f>
        <v>66.923684</v>
      </c>
    </row>
    <row r="4107" spans="1:11" x14ac:dyDescent="0.3">
      <c r="A4107" t="s">
        <v>12472</v>
      </c>
      <c r="B4107" t="s">
        <v>8</v>
      </c>
      <c r="C4107" t="s">
        <v>11899</v>
      </c>
      <c r="D4107" t="s">
        <v>10951</v>
      </c>
      <c r="E4107" t="s">
        <v>12473</v>
      </c>
      <c r="F4107" t="s">
        <v>12474</v>
      </c>
      <c r="G4107" s="2" t="str">
        <f t="shared" si="64"/>
        <v>1995</v>
      </c>
      <c r="H4107" t="s">
        <v>10954</v>
      </c>
      <c r="I4107" t="str">
        <f>VLOOKUP(RawData!H4107,PadCountry[],2)</f>
        <v>China</v>
      </c>
      <c r="J4107" t="str">
        <f>VLOOKUP(I4107,CountryGeoLoc[],3)</f>
        <v>35.86166</v>
      </c>
      <c r="K4107" t="str">
        <f>VLOOKUP(I4107,CountryGeoLoc[],4)</f>
        <v>104.195397</v>
      </c>
    </row>
    <row r="4108" spans="1:11" x14ac:dyDescent="0.3">
      <c r="A4108" t="s">
        <v>12475</v>
      </c>
      <c r="B4108" t="s">
        <v>8</v>
      </c>
      <c r="C4108" t="s">
        <v>117</v>
      </c>
      <c r="D4108" t="s">
        <v>11093</v>
      </c>
      <c r="E4108" t="s">
        <v>12476</v>
      </c>
      <c r="F4108" t="s">
        <v>12477</v>
      </c>
      <c r="G4108" s="2" t="str">
        <f t="shared" si="64"/>
        <v>1995</v>
      </c>
      <c r="H4108" t="s">
        <v>63</v>
      </c>
      <c r="I4108" t="str">
        <f>VLOOKUP(RawData!H4108,PadCountry[],2)</f>
        <v>United States</v>
      </c>
      <c r="J4108" t="str">
        <f>VLOOKUP(I4108,CountryGeoLoc[],3)</f>
        <v>37.09024</v>
      </c>
      <c r="K4108" t="str">
        <f>VLOOKUP(I4108,CountryGeoLoc[],4)</f>
        <v>-95.712891</v>
      </c>
    </row>
    <row r="4109" spans="1:11" x14ac:dyDescent="0.3">
      <c r="A4109" t="s">
        <v>12478</v>
      </c>
      <c r="B4109" t="s">
        <v>8</v>
      </c>
      <c r="C4109" t="s">
        <v>12335</v>
      </c>
      <c r="D4109" t="s">
        <v>7629</v>
      </c>
      <c r="E4109" t="s">
        <v>12479</v>
      </c>
      <c r="F4109" t="s">
        <v>12480</v>
      </c>
      <c r="G4109" s="2" t="str">
        <f t="shared" si="64"/>
        <v>1996</v>
      </c>
      <c r="H4109" t="s">
        <v>3233</v>
      </c>
      <c r="I4109" t="str">
        <f>VLOOKUP(RawData!H4109,PadCountry[],2)</f>
        <v>United States</v>
      </c>
      <c r="J4109" t="str">
        <f>VLOOKUP(I4109,CountryGeoLoc[],3)</f>
        <v>37.09024</v>
      </c>
      <c r="K4109" t="str">
        <f>VLOOKUP(I4109,CountryGeoLoc[],4)</f>
        <v>-95.712891</v>
      </c>
    </row>
    <row r="4110" spans="1:11" x14ac:dyDescent="0.3">
      <c r="A4110" t="s">
        <v>12481</v>
      </c>
      <c r="B4110" t="s">
        <v>8</v>
      </c>
      <c r="C4110" t="s">
        <v>7321</v>
      </c>
      <c r="D4110" t="s">
        <v>10571</v>
      </c>
      <c r="E4110" t="s">
        <v>12482</v>
      </c>
      <c r="F4110" t="s">
        <v>12483</v>
      </c>
      <c r="G4110" s="2" t="str">
        <f t="shared" si="64"/>
        <v>1996</v>
      </c>
      <c r="H4110" t="s">
        <v>9512</v>
      </c>
      <c r="I4110" t="str">
        <f>VLOOKUP(RawData!H4110,PadCountry[],2)</f>
        <v>French Guiana</v>
      </c>
      <c r="J4110" t="str">
        <f>VLOOKUP(I4110,CountryGeoLoc[],3)</f>
        <v>3.933889</v>
      </c>
      <c r="K4110" t="str">
        <f>VLOOKUP(I4110,CountryGeoLoc[],4)</f>
        <v>-53.125782</v>
      </c>
    </row>
    <row r="4111" spans="1:11" x14ac:dyDescent="0.3">
      <c r="A4111" t="s">
        <v>12484</v>
      </c>
      <c r="B4111" t="s">
        <v>8</v>
      </c>
      <c r="C4111" t="s">
        <v>117</v>
      </c>
      <c r="D4111" t="s">
        <v>11093</v>
      </c>
      <c r="E4111" t="s">
        <v>12485</v>
      </c>
      <c r="F4111" t="s">
        <v>12486</v>
      </c>
      <c r="G4111" s="2" t="str">
        <f t="shared" si="64"/>
        <v>1996</v>
      </c>
      <c r="H4111" t="s">
        <v>229</v>
      </c>
      <c r="I4111" t="str">
        <f>VLOOKUP(RawData!H4111,PadCountry[],2)</f>
        <v>United States</v>
      </c>
      <c r="J4111" t="str">
        <f>VLOOKUP(I4111,CountryGeoLoc[],3)</f>
        <v>37.09024</v>
      </c>
      <c r="K4111" t="str">
        <f>VLOOKUP(I4111,CountryGeoLoc[],4)</f>
        <v>-95.712891</v>
      </c>
    </row>
    <row r="4112" spans="1:11" x14ac:dyDescent="0.3">
      <c r="A4112" t="s">
        <v>12487</v>
      </c>
      <c r="B4112" t="s">
        <v>8</v>
      </c>
      <c r="C4112" t="s">
        <v>11434</v>
      </c>
      <c r="D4112" t="s">
        <v>2391</v>
      </c>
      <c r="E4112" t="s">
        <v>12488</v>
      </c>
      <c r="F4112" t="s">
        <v>12489</v>
      </c>
      <c r="G4112" s="2" t="str">
        <f t="shared" si="64"/>
        <v>1996</v>
      </c>
      <c r="H4112" t="s">
        <v>3399</v>
      </c>
      <c r="I4112" t="str">
        <f>VLOOKUP(RawData!H4112,PadCountry[],2)</f>
        <v>Russia</v>
      </c>
      <c r="J4112" t="str">
        <f>VLOOKUP(I4112,CountryGeoLoc[],3)</f>
        <v>61.52401</v>
      </c>
      <c r="K4112" t="str">
        <f>VLOOKUP(I4112,CountryGeoLoc[],4)</f>
        <v>105.318756</v>
      </c>
    </row>
    <row r="4113" spans="1:11" x14ac:dyDescent="0.3">
      <c r="A4113" t="s">
        <v>12490</v>
      </c>
      <c r="B4113" t="s">
        <v>8</v>
      </c>
      <c r="C4113" t="s">
        <v>11421</v>
      </c>
      <c r="D4113" t="s">
        <v>2305</v>
      </c>
      <c r="E4113" t="s">
        <v>12491</v>
      </c>
      <c r="F4113" t="s">
        <v>12492</v>
      </c>
      <c r="G4113" s="2" t="str">
        <f t="shared" si="64"/>
        <v>1996</v>
      </c>
      <c r="H4113" t="s">
        <v>7249</v>
      </c>
      <c r="I4113" t="str">
        <f>VLOOKUP(RawData!H4113,PadCountry[],2)</f>
        <v>Kazakhstan</v>
      </c>
      <c r="J4113" t="str">
        <f>VLOOKUP(I4113,CountryGeoLoc[],3)</f>
        <v>48.019573</v>
      </c>
      <c r="K4113" t="str">
        <f>VLOOKUP(I4113,CountryGeoLoc[],4)</f>
        <v>66.923684</v>
      </c>
    </row>
    <row r="4114" spans="1:11" x14ac:dyDescent="0.3">
      <c r="A4114" t="s">
        <v>12493</v>
      </c>
      <c r="B4114" t="s">
        <v>8</v>
      </c>
      <c r="C4114" t="s">
        <v>4973</v>
      </c>
      <c r="D4114" t="s">
        <v>11941</v>
      </c>
      <c r="E4114" t="s">
        <v>12494</v>
      </c>
      <c r="F4114" t="s">
        <v>12495</v>
      </c>
      <c r="G4114" s="2" t="str">
        <f t="shared" si="64"/>
        <v>1996</v>
      </c>
      <c r="H4114" t="s">
        <v>1623</v>
      </c>
      <c r="I4114" t="str">
        <f>VLOOKUP(RawData!H4114,PadCountry[],2)</f>
        <v>United States</v>
      </c>
      <c r="J4114" t="str">
        <f>VLOOKUP(I4114,CountryGeoLoc[],3)</f>
        <v>37.09024</v>
      </c>
      <c r="K4114" t="str">
        <f>VLOOKUP(I4114,CountryGeoLoc[],4)</f>
        <v>-95.712891</v>
      </c>
    </row>
    <row r="4115" spans="1:11" x14ac:dyDescent="0.3">
      <c r="A4115" t="s">
        <v>12496</v>
      </c>
      <c r="B4115" t="s">
        <v>8</v>
      </c>
      <c r="C4115" t="s">
        <v>7321</v>
      </c>
      <c r="D4115" t="s">
        <v>11210</v>
      </c>
      <c r="E4115" t="s">
        <v>12497</v>
      </c>
      <c r="F4115" t="s">
        <v>12498</v>
      </c>
      <c r="G4115" s="2" t="str">
        <f t="shared" si="64"/>
        <v>1996</v>
      </c>
      <c r="H4115" t="s">
        <v>9512</v>
      </c>
      <c r="I4115" t="str">
        <f>VLOOKUP(RawData!H4115,PadCountry[],2)</f>
        <v>French Guiana</v>
      </c>
      <c r="J4115" t="str">
        <f>VLOOKUP(I4115,CountryGeoLoc[],3)</f>
        <v>3.933889</v>
      </c>
      <c r="K4115" t="str">
        <f>VLOOKUP(I4115,CountryGeoLoc[],4)</f>
        <v>-53.125782</v>
      </c>
    </row>
    <row r="4116" spans="1:11" x14ac:dyDescent="0.3">
      <c r="A4116" t="s">
        <v>12499</v>
      </c>
      <c r="B4116" t="s">
        <v>18</v>
      </c>
      <c r="C4116" t="s">
        <v>11899</v>
      </c>
      <c r="D4116" t="s">
        <v>8695</v>
      </c>
      <c r="E4116" t="s">
        <v>12500</v>
      </c>
      <c r="F4116" t="s">
        <v>12501</v>
      </c>
      <c r="G4116" s="2" t="str">
        <f t="shared" si="64"/>
        <v>1996</v>
      </c>
      <c r="H4116" t="s">
        <v>10954</v>
      </c>
      <c r="I4116" t="str">
        <f>VLOOKUP(RawData!H4116,PadCountry[],2)</f>
        <v>China</v>
      </c>
      <c r="J4116" t="str">
        <f>VLOOKUP(I4116,CountryGeoLoc[],3)</f>
        <v>35.86166</v>
      </c>
      <c r="K4116" t="str">
        <f>VLOOKUP(I4116,CountryGeoLoc[],4)</f>
        <v>104.195397</v>
      </c>
    </row>
    <row r="4117" spans="1:11" x14ac:dyDescent="0.3">
      <c r="A4117" t="s">
        <v>12502</v>
      </c>
      <c r="B4117" t="s">
        <v>8</v>
      </c>
      <c r="C4117" t="s">
        <v>117</v>
      </c>
      <c r="D4117" t="s">
        <v>11995</v>
      </c>
      <c r="E4117" t="s">
        <v>12503</v>
      </c>
      <c r="F4117" t="s">
        <v>12504</v>
      </c>
      <c r="G4117" s="2" t="str">
        <f t="shared" si="64"/>
        <v>1996</v>
      </c>
      <c r="H4117" t="s">
        <v>229</v>
      </c>
      <c r="I4117" t="str">
        <f>VLOOKUP(RawData!H4117,PadCountry[],2)</f>
        <v>United States</v>
      </c>
      <c r="J4117" t="str">
        <f>VLOOKUP(I4117,CountryGeoLoc[],3)</f>
        <v>37.09024</v>
      </c>
      <c r="K4117" t="str">
        <f>VLOOKUP(I4117,CountryGeoLoc[],4)</f>
        <v>-95.712891</v>
      </c>
    </row>
    <row r="4118" spans="1:11" x14ac:dyDescent="0.3">
      <c r="A4118" t="s">
        <v>12505</v>
      </c>
      <c r="B4118" t="s">
        <v>8</v>
      </c>
      <c r="C4118" t="s">
        <v>11407</v>
      </c>
      <c r="D4118" t="s">
        <v>6270</v>
      </c>
      <c r="E4118" t="s">
        <v>12506</v>
      </c>
      <c r="F4118" t="s">
        <v>12507</v>
      </c>
      <c r="G4118" s="2" t="str">
        <f t="shared" si="64"/>
        <v>1996</v>
      </c>
      <c r="H4118" t="s">
        <v>7213</v>
      </c>
      <c r="I4118" t="str">
        <f>VLOOKUP(RawData!H4118,PadCountry[],2)</f>
        <v>Russia</v>
      </c>
      <c r="J4118" t="str">
        <f>VLOOKUP(I4118,CountryGeoLoc[],3)</f>
        <v>61.52401</v>
      </c>
      <c r="K4118" t="str">
        <f>VLOOKUP(I4118,CountryGeoLoc[],4)</f>
        <v>105.318756</v>
      </c>
    </row>
    <row r="4119" spans="1:11" x14ac:dyDescent="0.3">
      <c r="A4119" t="s">
        <v>12508</v>
      </c>
      <c r="B4119" t="s">
        <v>8</v>
      </c>
      <c r="C4119" t="s">
        <v>11421</v>
      </c>
      <c r="D4119" t="s">
        <v>2305</v>
      </c>
      <c r="E4119" t="s">
        <v>12509</v>
      </c>
      <c r="F4119" t="s">
        <v>12510</v>
      </c>
      <c r="G4119" s="2" t="str">
        <f t="shared" si="64"/>
        <v>1996</v>
      </c>
      <c r="H4119" t="s">
        <v>7249</v>
      </c>
      <c r="I4119" t="str">
        <f>VLOOKUP(RawData!H4119,PadCountry[],2)</f>
        <v>Kazakhstan</v>
      </c>
      <c r="J4119" t="str">
        <f>VLOOKUP(I4119,CountryGeoLoc[],3)</f>
        <v>48.019573</v>
      </c>
      <c r="K4119" t="str">
        <f>VLOOKUP(I4119,CountryGeoLoc[],4)</f>
        <v>66.923684</v>
      </c>
    </row>
    <row r="4120" spans="1:11" x14ac:dyDescent="0.3">
      <c r="A4120" t="s">
        <v>12511</v>
      </c>
      <c r="B4120" t="s">
        <v>8</v>
      </c>
      <c r="C4120" t="s">
        <v>11418</v>
      </c>
      <c r="D4120" t="s">
        <v>4695</v>
      </c>
      <c r="E4120" t="s">
        <v>12512</v>
      </c>
      <c r="F4120" t="s">
        <v>12513</v>
      </c>
      <c r="G4120" s="2" t="str">
        <f t="shared" si="64"/>
        <v>1996</v>
      </c>
      <c r="H4120" t="s">
        <v>13</v>
      </c>
      <c r="I4120" t="str">
        <f>VLOOKUP(RawData!H4120,PadCountry[],2)</f>
        <v>Kazakhstan</v>
      </c>
      <c r="J4120" t="str">
        <f>VLOOKUP(I4120,CountryGeoLoc[],3)</f>
        <v>48.019573</v>
      </c>
      <c r="K4120" t="str">
        <f>VLOOKUP(I4120,CountryGeoLoc[],4)</f>
        <v>66.923684</v>
      </c>
    </row>
    <row r="4121" spans="1:11" x14ac:dyDescent="0.3">
      <c r="A4121" t="s">
        <v>12514</v>
      </c>
      <c r="B4121" t="s">
        <v>8</v>
      </c>
      <c r="C4121" t="s">
        <v>12335</v>
      </c>
      <c r="D4121" t="s">
        <v>7629</v>
      </c>
      <c r="E4121" t="s">
        <v>12515</v>
      </c>
      <c r="F4121" t="s">
        <v>12516</v>
      </c>
      <c r="G4121" s="2" t="str">
        <f t="shared" si="64"/>
        <v>1996</v>
      </c>
      <c r="H4121" t="s">
        <v>3233</v>
      </c>
      <c r="I4121" t="str">
        <f>VLOOKUP(RawData!H4121,PadCountry[],2)</f>
        <v>United States</v>
      </c>
      <c r="J4121" t="str">
        <f>VLOOKUP(I4121,CountryGeoLoc[],3)</f>
        <v>37.09024</v>
      </c>
      <c r="K4121" t="str">
        <f>VLOOKUP(I4121,CountryGeoLoc[],4)</f>
        <v>-95.712891</v>
      </c>
    </row>
    <row r="4122" spans="1:11" x14ac:dyDescent="0.3">
      <c r="A4122" t="s">
        <v>12517</v>
      </c>
      <c r="B4122" t="s">
        <v>8</v>
      </c>
      <c r="C4122" t="s">
        <v>117</v>
      </c>
      <c r="D4122" t="s">
        <v>12175</v>
      </c>
      <c r="E4122" t="s">
        <v>12518</v>
      </c>
      <c r="F4122" t="s">
        <v>12519</v>
      </c>
      <c r="G4122" s="2" t="str">
        <f t="shared" si="64"/>
        <v>1996</v>
      </c>
      <c r="H4122" t="s">
        <v>682</v>
      </c>
      <c r="I4122" t="str">
        <f>VLOOKUP(RawData!H4122,PadCountry[],2)</f>
        <v>United States</v>
      </c>
      <c r="J4122" t="str">
        <f>VLOOKUP(I4122,CountryGeoLoc[],3)</f>
        <v>37.09024</v>
      </c>
      <c r="K4122" t="str">
        <f>VLOOKUP(I4122,CountryGeoLoc[],4)</f>
        <v>-95.712891</v>
      </c>
    </row>
    <row r="4123" spans="1:11" x14ac:dyDescent="0.3">
      <c r="A4123" t="s">
        <v>12520</v>
      </c>
      <c r="B4123" t="s">
        <v>8</v>
      </c>
      <c r="C4123" t="s">
        <v>10849</v>
      </c>
      <c r="D4123" t="s">
        <v>12067</v>
      </c>
      <c r="E4123" t="s">
        <v>357</v>
      </c>
      <c r="F4123" t="s">
        <v>12521</v>
      </c>
      <c r="G4123" s="2" t="str">
        <f t="shared" si="64"/>
        <v>1996</v>
      </c>
      <c r="H4123" t="s">
        <v>12069</v>
      </c>
      <c r="I4123" t="str">
        <f>VLOOKUP(RawData!H4123,PadCountry[],2)</f>
        <v>United States</v>
      </c>
      <c r="J4123" t="str">
        <f>VLOOKUP(I4123,CountryGeoLoc[],3)</f>
        <v>37.09024</v>
      </c>
      <c r="K4123" t="str">
        <f>VLOOKUP(I4123,CountryGeoLoc[],4)</f>
        <v>-95.712891</v>
      </c>
    </row>
    <row r="4124" spans="1:11" x14ac:dyDescent="0.3">
      <c r="A4124" t="s">
        <v>12522</v>
      </c>
      <c r="B4124" t="s">
        <v>8</v>
      </c>
      <c r="C4124" t="s">
        <v>7321</v>
      </c>
      <c r="D4124" t="s">
        <v>10234</v>
      </c>
      <c r="E4124" t="s">
        <v>12523</v>
      </c>
      <c r="F4124" t="s">
        <v>12524</v>
      </c>
      <c r="G4124" s="2" t="str">
        <f t="shared" si="64"/>
        <v>1996</v>
      </c>
      <c r="H4124" t="s">
        <v>9512</v>
      </c>
      <c r="I4124" t="str">
        <f>VLOOKUP(RawData!H4124,PadCountry[],2)</f>
        <v>French Guiana</v>
      </c>
      <c r="J4124" t="str">
        <f>VLOOKUP(I4124,CountryGeoLoc[],3)</f>
        <v>3.933889</v>
      </c>
      <c r="K4124" t="str">
        <f>VLOOKUP(I4124,CountryGeoLoc[],4)</f>
        <v>-53.125782</v>
      </c>
    </row>
    <row r="4125" spans="1:11" x14ac:dyDescent="0.3">
      <c r="A4125" t="s">
        <v>12525</v>
      </c>
      <c r="B4125" t="s">
        <v>8</v>
      </c>
      <c r="C4125" t="s">
        <v>11407</v>
      </c>
      <c r="D4125" t="s">
        <v>8762</v>
      </c>
      <c r="E4125" t="s">
        <v>12526</v>
      </c>
      <c r="F4125" t="s">
        <v>12527</v>
      </c>
      <c r="G4125" s="2" t="str">
        <f t="shared" si="64"/>
        <v>1996</v>
      </c>
      <c r="H4125" t="s">
        <v>3442</v>
      </c>
      <c r="I4125" t="str">
        <f>VLOOKUP(RawData!H4125,PadCountry[],2)</f>
        <v>Russia</v>
      </c>
      <c r="J4125" t="str">
        <f>VLOOKUP(I4125,CountryGeoLoc[],3)</f>
        <v>61.52401</v>
      </c>
      <c r="K4125" t="str">
        <f>VLOOKUP(I4125,CountryGeoLoc[],4)</f>
        <v>105.318756</v>
      </c>
    </row>
    <row r="4126" spans="1:11" x14ac:dyDescent="0.3">
      <c r="A4126" t="s">
        <v>12528</v>
      </c>
      <c r="B4126" t="s">
        <v>8</v>
      </c>
      <c r="C4126" t="s">
        <v>7087</v>
      </c>
      <c r="D4126" t="s">
        <v>11885</v>
      </c>
      <c r="E4126" t="s">
        <v>12529</v>
      </c>
      <c r="F4126" t="s">
        <v>12530</v>
      </c>
      <c r="G4126" s="2" t="str">
        <f t="shared" si="64"/>
        <v>1996</v>
      </c>
      <c r="H4126" t="s">
        <v>11888</v>
      </c>
      <c r="I4126" t="str">
        <f>VLOOKUP(RawData!H4126,PadCountry[],2)</f>
        <v>India</v>
      </c>
      <c r="J4126" t="str">
        <f>VLOOKUP(I4126,CountryGeoLoc[],3)</f>
        <v>20.593684</v>
      </c>
      <c r="K4126" t="str">
        <f>VLOOKUP(I4126,CountryGeoLoc[],4)</f>
        <v>78.96288</v>
      </c>
    </row>
    <row r="4127" spans="1:11" x14ac:dyDescent="0.3">
      <c r="A4127" t="s">
        <v>12531</v>
      </c>
      <c r="B4127" t="s">
        <v>8</v>
      </c>
      <c r="C4127" t="s">
        <v>12335</v>
      </c>
      <c r="D4127" t="s">
        <v>7629</v>
      </c>
      <c r="E4127" t="s">
        <v>12532</v>
      </c>
      <c r="F4127" t="s">
        <v>12533</v>
      </c>
      <c r="G4127" s="2" t="str">
        <f t="shared" si="64"/>
        <v>1996</v>
      </c>
      <c r="H4127" t="s">
        <v>3233</v>
      </c>
      <c r="I4127" t="str">
        <f>VLOOKUP(RawData!H4127,PadCountry[],2)</f>
        <v>United States</v>
      </c>
      <c r="J4127" t="str">
        <f>VLOOKUP(I4127,CountryGeoLoc[],3)</f>
        <v>37.09024</v>
      </c>
      <c r="K4127" t="str">
        <f>VLOOKUP(I4127,CountryGeoLoc[],4)</f>
        <v>-95.712891</v>
      </c>
    </row>
    <row r="4128" spans="1:11" x14ac:dyDescent="0.3">
      <c r="A4128" t="s">
        <v>12534</v>
      </c>
      <c r="B4128" t="s">
        <v>8</v>
      </c>
      <c r="C4128" t="s">
        <v>117</v>
      </c>
      <c r="D4128" t="s">
        <v>11093</v>
      </c>
      <c r="E4128" t="s">
        <v>12535</v>
      </c>
      <c r="F4128" t="s">
        <v>12536</v>
      </c>
      <c r="G4128" s="2" t="str">
        <f t="shared" si="64"/>
        <v>1996</v>
      </c>
      <c r="H4128" t="s">
        <v>229</v>
      </c>
      <c r="I4128" t="str">
        <f>VLOOKUP(RawData!H4128,PadCountry[],2)</f>
        <v>United States</v>
      </c>
      <c r="J4128" t="str">
        <f>VLOOKUP(I4128,CountryGeoLoc[],3)</f>
        <v>37.09024</v>
      </c>
      <c r="K4128" t="str">
        <f>VLOOKUP(I4128,CountryGeoLoc[],4)</f>
        <v>-95.712891</v>
      </c>
    </row>
    <row r="4129" spans="1:11" x14ac:dyDescent="0.3">
      <c r="A4129" t="s">
        <v>12537</v>
      </c>
      <c r="B4129" t="s">
        <v>8</v>
      </c>
      <c r="C4129" t="s">
        <v>4973</v>
      </c>
      <c r="D4129" t="s">
        <v>11506</v>
      </c>
      <c r="E4129" t="s">
        <v>12538</v>
      </c>
      <c r="F4129" t="s">
        <v>12539</v>
      </c>
      <c r="G4129" s="2" t="str">
        <f t="shared" si="64"/>
        <v>1996</v>
      </c>
      <c r="H4129" t="s">
        <v>1006</v>
      </c>
      <c r="I4129" t="str">
        <f>VLOOKUP(RawData!H4129,PadCountry[],2)</f>
        <v>United States</v>
      </c>
      <c r="J4129" t="str">
        <f>VLOOKUP(I4129,CountryGeoLoc[],3)</f>
        <v>37.09024</v>
      </c>
      <c r="K4129" t="str">
        <f>VLOOKUP(I4129,CountryGeoLoc[],4)</f>
        <v>-95.712891</v>
      </c>
    </row>
    <row r="4130" spans="1:11" x14ac:dyDescent="0.3">
      <c r="A4130" t="s">
        <v>12540</v>
      </c>
      <c r="B4130" t="s">
        <v>8</v>
      </c>
      <c r="C4130" t="s">
        <v>11421</v>
      </c>
      <c r="D4130" t="s">
        <v>11954</v>
      </c>
      <c r="E4130" t="s">
        <v>12541</v>
      </c>
      <c r="F4130" t="s">
        <v>12542</v>
      </c>
      <c r="G4130" s="2" t="str">
        <f t="shared" si="64"/>
        <v>1996</v>
      </c>
      <c r="H4130" t="s">
        <v>1587</v>
      </c>
      <c r="I4130" t="str">
        <f>VLOOKUP(RawData!H4130,PadCountry[],2)</f>
        <v>Kazakhstan</v>
      </c>
      <c r="J4130" t="str">
        <f>VLOOKUP(I4130,CountryGeoLoc[],3)</f>
        <v>48.019573</v>
      </c>
      <c r="K4130" t="str">
        <f>VLOOKUP(I4130,CountryGeoLoc[],4)</f>
        <v>66.923684</v>
      </c>
    </row>
    <row r="4131" spans="1:11" x14ac:dyDescent="0.3">
      <c r="A4131" t="s">
        <v>12543</v>
      </c>
      <c r="B4131" t="s">
        <v>8</v>
      </c>
      <c r="C4131" t="s">
        <v>7321</v>
      </c>
      <c r="D4131" t="s">
        <v>11083</v>
      </c>
      <c r="E4131" t="s">
        <v>12544</v>
      </c>
      <c r="F4131" t="s">
        <v>12545</v>
      </c>
      <c r="G4131" s="2" t="str">
        <f t="shared" si="64"/>
        <v>1996</v>
      </c>
      <c r="H4131" t="s">
        <v>9512</v>
      </c>
      <c r="I4131" t="str">
        <f>VLOOKUP(RawData!H4131,PadCountry[],2)</f>
        <v>French Guiana</v>
      </c>
      <c r="J4131" t="str">
        <f>VLOOKUP(I4131,CountryGeoLoc[],3)</f>
        <v>3.933889</v>
      </c>
      <c r="K4131" t="str">
        <f>VLOOKUP(I4131,CountryGeoLoc[],4)</f>
        <v>-53.125782</v>
      </c>
    </row>
    <row r="4132" spans="1:11" x14ac:dyDescent="0.3">
      <c r="A4132" t="s">
        <v>12546</v>
      </c>
      <c r="B4132" t="s">
        <v>8</v>
      </c>
      <c r="C4132" t="s">
        <v>11421</v>
      </c>
      <c r="D4132" t="s">
        <v>2305</v>
      </c>
      <c r="E4132" t="s">
        <v>12547</v>
      </c>
      <c r="F4132" t="s">
        <v>12548</v>
      </c>
      <c r="G4132" s="2" t="str">
        <f t="shared" si="64"/>
        <v>1996</v>
      </c>
      <c r="H4132" t="s">
        <v>1587</v>
      </c>
      <c r="I4132" t="str">
        <f>VLOOKUP(RawData!H4132,PadCountry[],2)</f>
        <v>Kazakhstan</v>
      </c>
      <c r="J4132" t="str">
        <f>VLOOKUP(I4132,CountryGeoLoc[],3)</f>
        <v>48.019573</v>
      </c>
      <c r="K4132" t="str">
        <f>VLOOKUP(I4132,CountryGeoLoc[],4)</f>
        <v>66.923684</v>
      </c>
    </row>
    <row r="4133" spans="1:11" x14ac:dyDescent="0.3">
      <c r="A4133" t="s">
        <v>12549</v>
      </c>
      <c r="B4133" t="s">
        <v>8</v>
      </c>
      <c r="C4133" t="s">
        <v>117</v>
      </c>
      <c r="D4133" t="s">
        <v>11093</v>
      </c>
      <c r="E4133" t="s">
        <v>12550</v>
      </c>
      <c r="F4133" t="s">
        <v>12551</v>
      </c>
      <c r="G4133" s="2" t="str">
        <f t="shared" si="64"/>
        <v>1996</v>
      </c>
      <c r="H4133" t="s">
        <v>682</v>
      </c>
      <c r="I4133" t="str">
        <f>VLOOKUP(RawData!H4133,PadCountry[],2)</f>
        <v>United States</v>
      </c>
      <c r="J4133" t="str">
        <f>VLOOKUP(I4133,CountryGeoLoc[],3)</f>
        <v>37.09024</v>
      </c>
      <c r="K4133" t="str">
        <f>VLOOKUP(I4133,CountryGeoLoc[],4)</f>
        <v>-95.712891</v>
      </c>
    </row>
    <row r="4134" spans="1:11" x14ac:dyDescent="0.3">
      <c r="A4134" t="s">
        <v>12552</v>
      </c>
      <c r="B4134" t="s">
        <v>8</v>
      </c>
      <c r="C4134" t="s">
        <v>11434</v>
      </c>
      <c r="D4134" t="s">
        <v>2391</v>
      </c>
      <c r="E4134" t="s">
        <v>12553</v>
      </c>
      <c r="F4134" t="s">
        <v>12554</v>
      </c>
      <c r="G4134" s="2" t="str">
        <f t="shared" si="64"/>
        <v>1996</v>
      </c>
      <c r="H4134" t="s">
        <v>3399</v>
      </c>
      <c r="I4134" t="str">
        <f>VLOOKUP(RawData!H4134,PadCountry[],2)</f>
        <v>Russia</v>
      </c>
      <c r="J4134" t="str">
        <f>VLOOKUP(I4134,CountryGeoLoc[],3)</f>
        <v>61.52401</v>
      </c>
      <c r="K4134" t="str">
        <f>VLOOKUP(I4134,CountryGeoLoc[],4)</f>
        <v>105.318756</v>
      </c>
    </row>
    <row r="4135" spans="1:11" x14ac:dyDescent="0.3">
      <c r="A4135" t="s">
        <v>12555</v>
      </c>
      <c r="B4135" t="s">
        <v>8</v>
      </c>
      <c r="C4135" t="s">
        <v>117</v>
      </c>
      <c r="D4135" t="s">
        <v>11981</v>
      </c>
      <c r="E4135" t="s">
        <v>12556</v>
      </c>
      <c r="F4135" t="s">
        <v>12557</v>
      </c>
      <c r="G4135" s="2" t="str">
        <f t="shared" si="64"/>
        <v>1996</v>
      </c>
      <c r="H4135" t="s">
        <v>1782</v>
      </c>
      <c r="I4135" t="str">
        <f>VLOOKUP(RawData!H4135,PadCountry[],2)</f>
        <v>United States</v>
      </c>
      <c r="J4135" t="str">
        <f>VLOOKUP(I4135,CountryGeoLoc[],3)</f>
        <v>37.09024</v>
      </c>
      <c r="K4135" t="str">
        <f>VLOOKUP(I4135,CountryGeoLoc[],4)</f>
        <v>-95.712891</v>
      </c>
    </row>
    <row r="4136" spans="1:11" x14ac:dyDescent="0.3">
      <c r="A4136" t="s">
        <v>12558</v>
      </c>
      <c r="B4136" t="s">
        <v>8</v>
      </c>
      <c r="C4136" t="s">
        <v>10972</v>
      </c>
      <c r="D4136" t="s">
        <v>10973</v>
      </c>
      <c r="E4136" t="s">
        <v>12559</v>
      </c>
      <c r="F4136" t="s">
        <v>12560</v>
      </c>
      <c r="G4136" s="2" t="str">
        <f t="shared" si="64"/>
        <v>1996</v>
      </c>
      <c r="H4136" t="s">
        <v>1623</v>
      </c>
      <c r="I4136" t="str">
        <f>VLOOKUP(RawData!H4136,PadCountry[],2)</f>
        <v>United States</v>
      </c>
      <c r="J4136" t="str">
        <f>VLOOKUP(I4136,CountryGeoLoc[],3)</f>
        <v>37.09024</v>
      </c>
      <c r="K4136" t="str">
        <f>VLOOKUP(I4136,CountryGeoLoc[],4)</f>
        <v>-95.712891</v>
      </c>
    </row>
    <row r="4137" spans="1:11" x14ac:dyDescent="0.3">
      <c r="A4137" t="s">
        <v>12561</v>
      </c>
      <c r="B4137" t="s">
        <v>8</v>
      </c>
      <c r="C4137" t="s">
        <v>11418</v>
      </c>
      <c r="D4137" t="s">
        <v>4695</v>
      </c>
      <c r="E4137" t="s">
        <v>357</v>
      </c>
      <c r="F4137" t="s">
        <v>12562</v>
      </c>
      <c r="G4137" s="2" t="str">
        <f t="shared" si="64"/>
        <v>1996</v>
      </c>
      <c r="H4137" t="s">
        <v>13</v>
      </c>
      <c r="I4137" t="str">
        <f>VLOOKUP(RawData!H4137,PadCountry[],2)</f>
        <v>Kazakhstan</v>
      </c>
      <c r="J4137" t="str">
        <f>VLOOKUP(I4137,CountryGeoLoc[],3)</f>
        <v>48.019573</v>
      </c>
      <c r="K4137" t="str">
        <f>VLOOKUP(I4137,CountryGeoLoc[],4)</f>
        <v>66.923684</v>
      </c>
    </row>
    <row r="4138" spans="1:11" x14ac:dyDescent="0.3">
      <c r="A4138" t="s">
        <v>12563</v>
      </c>
      <c r="B4138" t="s">
        <v>8</v>
      </c>
      <c r="C4138" t="s">
        <v>117</v>
      </c>
      <c r="D4138" t="s">
        <v>11183</v>
      </c>
      <c r="E4138" t="s">
        <v>12564</v>
      </c>
      <c r="F4138" t="s">
        <v>12565</v>
      </c>
      <c r="G4138" s="2" t="str">
        <f t="shared" si="64"/>
        <v>1996</v>
      </c>
      <c r="H4138" t="s">
        <v>1213</v>
      </c>
      <c r="I4138" t="str">
        <f>VLOOKUP(RawData!H4138,PadCountry[],2)</f>
        <v>United States</v>
      </c>
      <c r="J4138" t="str">
        <f>VLOOKUP(I4138,CountryGeoLoc[],3)</f>
        <v>37.09024</v>
      </c>
      <c r="K4138" t="str">
        <f>VLOOKUP(I4138,CountryGeoLoc[],4)</f>
        <v>-95.712891</v>
      </c>
    </row>
    <row r="4139" spans="1:11" x14ac:dyDescent="0.3">
      <c r="A4139" t="s">
        <v>12566</v>
      </c>
      <c r="B4139" t="s">
        <v>18</v>
      </c>
      <c r="C4139" t="s">
        <v>11418</v>
      </c>
      <c r="D4139" t="s">
        <v>4695</v>
      </c>
      <c r="E4139" t="s">
        <v>12567</v>
      </c>
      <c r="F4139" t="s">
        <v>12568</v>
      </c>
      <c r="G4139" s="2" t="str">
        <f t="shared" si="64"/>
        <v>1996</v>
      </c>
      <c r="H4139" t="s">
        <v>987</v>
      </c>
      <c r="I4139" t="str">
        <f>VLOOKUP(RawData!H4139,PadCountry[],2)</f>
        <v>Kazakhstan</v>
      </c>
      <c r="J4139" t="str">
        <f>VLOOKUP(I4139,CountryGeoLoc[],3)</f>
        <v>48.019573</v>
      </c>
      <c r="K4139" t="str">
        <f>VLOOKUP(I4139,CountryGeoLoc[],4)</f>
        <v>66.923684</v>
      </c>
    </row>
    <row r="4140" spans="1:11" x14ac:dyDescent="0.3">
      <c r="A4140" t="s">
        <v>12569</v>
      </c>
      <c r="B4140" t="s">
        <v>8</v>
      </c>
      <c r="C4140" t="s">
        <v>7321</v>
      </c>
      <c r="D4140" t="s">
        <v>10571</v>
      </c>
      <c r="E4140" t="s">
        <v>12570</v>
      </c>
      <c r="F4140" t="s">
        <v>12571</v>
      </c>
      <c r="G4140" s="2" t="str">
        <f t="shared" si="64"/>
        <v>1996</v>
      </c>
      <c r="H4140" t="s">
        <v>9512</v>
      </c>
      <c r="I4140" t="str">
        <f>VLOOKUP(RawData!H4140,PadCountry[],2)</f>
        <v>French Guiana</v>
      </c>
      <c r="J4140" t="str">
        <f>VLOOKUP(I4140,CountryGeoLoc[],3)</f>
        <v>3.933889</v>
      </c>
      <c r="K4140" t="str">
        <f>VLOOKUP(I4140,CountryGeoLoc[],4)</f>
        <v>-53.125782</v>
      </c>
    </row>
    <row r="4141" spans="1:11" x14ac:dyDescent="0.3">
      <c r="A4141" t="s">
        <v>12572</v>
      </c>
      <c r="B4141" t="s">
        <v>8</v>
      </c>
      <c r="C4141" t="s">
        <v>10849</v>
      </c>
      <c r="D4141" t="s">
        <v>12294</v>
      </c>
      <c r="E4141" t="s">
        <v>357</v>
      </c>
      <c r="F4141" t="s">
        <v>12573</v>
      </c>
      <c r="G4141" s="2" t="str">
        <f t="shared" si="64"/>
        <v>1996</v>
      </c>
      <c r="H4141" t="s">
        <v>12069</v>
      </c>
      <c r="I4141" t="str">
        <f>VLOOKUP(RawData!H4141,PadCountry[],2)</f>
        <v>United States</v>
      </c>
      <c r="J4141" t="str">
        <f>VLOOKUP(I4141,CountryGeoLoc[],3)</f>
        <v>37.09024</v>
      </c>
      <c r="K4141" t="str">
        <f>VLOOKUP(I4141,CountryGeoLoc[],4)</f>
        <v>-95.712891</v>
      </c>
    </row>
    <row r="4142" spans="1:11" x14ac:dyDescent="0.3">
      <c r="A4142" t="s">
        <v>12574</v>
      </c>
      <c r="B4142" t="s">
        <v>8</v>
      </c>
      <c r="C4142" t="s">
        <v>12335</v>
      </c>
      <c r="D4142" t="s">
        <v>7629</v>
      </c>
      <c r="E4142" t="s">
        <v>12575</v>
      </c>
      <c r="F4142" t="s">
        <v>12576</v>
      </c>
      <c r="G4142" s="2" t="str">
        <f t="shared" si="64"/>
        <v>1996</v>
      </c>
      <c r="H4142" t="s">
        <v>3233</v>
      </c>
      <c r="I4142" t="str">
        <f>VLOOKUP(RawData!H4142,PadCountry[],2)</f>
        <v>United States</v>
      </c>
      <c r="J4142" t="str">
        <f>VLOOKUP(I4142,CountryGeoLoc[],3)</f>
        <v>37.09024</v>
      </c>
      <c r="K4142" t="str">
        <f>VLOOKUP(I4142,CountryGeoLoc[],4)</f>
        <v>-95.712891</v>
      </c>
    </row>
    <row r="4143" spans="1:11" x14ac:dyDescent="0.3">
      <c r="A4143" t="s">
        <v>12577</v>
      </c>
      <c r="B4143" t="s">
        <v>8</v>
      </c>
      <c r="C4143" t="s">
        <v>117</v>
      </c>
      <c r="D4143" t="s">
        <v>11093</v>
      </c>
      <c r="E4143" t="s">
        <v>12578</v>
      </c>
      <c r="F4143" t="s">
        <v>12579</v>
      </c>
      <c r="G4143" s="2" t="str">
        <f t="shared" si="64"/>
        <v>1996</v>
      </c>
      <c r="H4143" t="s">
        <v>229</v>
      </c>
      <c r="I4143" t="str">
        <f>VLOOKUP(RawData!H4143,PadCountry[],2)</f>
        <v>United States</v>
      </c>
      <c r="J4143" t="str">
        <f>VLOOKUP(I4143,CountryGeoLoc[],3)</f>
        <v>37.09024</v>
      </c>
      <c r="K4143" t="str">
        <f>VLOOKUP(I4143,CountryGeoLoc[],4)</f>
        <v>-95.712891</v>
      </c>
    </row>
    <row r="4144" spans="1:11" x14ac:dyDescent="0.3">
      <c r="A4144" t="s">
        <v>12580</v>
      </c>
      <c r="B4144" t="s">
        <v>8</v>
      </c>
      <c r="C4144" t="s">
        <v>11421</v>
      </c>
      <c r="D4144" t="s">
        <v>2305</v>
      </c>
      <c r="E4144" t="s">
        <v>12581</v>
      </c>
      <c r="F4144" t="s">
        <v>12582</v>
      </c>
      <c r="G4144" s="2" t="str">
        <f t="shared" si="64"/>
        <v>1996</v>
      </c>
      <c r="H4144" t="s">
        <v>7249</v>
      </c>
      <c r="I4144" t="str">
        <f>VLOOKUP(RawData!H4144,PadCountry[],2)</f>
        <v>Kazakhstan</v>
      </c>
      <c r="J4144" t="str">
        <f>VLOOKUP(I4144,CountryGeoLoc[],3)</f>
        <v>48.019573</v>
      </c>
      <c r="K4144" t="str">
        <f>VLOOKUP(I4144,CountryGeoLoc[],4)</f>
        <v>66.923684</v>
      </c>
    </row>
    <row r="4145" spans="1:11" x14ac:dyDescent="0.3">
      <c r="A4145" t="s">
        <v>12583</v>
      </c>
      <c r="B4145" t="s">
        <v>18</v>
      </c>
      <c r="C4145" t="s">
        <v>7321</v>
      </c>
      <c r="D4145" t="s">
        <v>12584</v>
      </c>
      <c r="E4145" t="s">
        <v>12585</v>
      </c>
      <c r="F4145" t="s">
        <v>12586</v>
      </c>
      <c r="G4145" s="2" t="str">
        <f t="shared" si="64"/>
        <v>1996</v>
      </c>
      <c r="H4145" t="s">
        <v>12587</v>
      </c>
      <c r="I4145" t="str">
        <f>VLOOKUP(RawData!H4145,PadCountry[],2)</f>
        <v>French Guiana</v>
      </c>
      <c r="J4145" t="str">
        <f>VLOOKUP(I4145,CountryGeoLoc[],3)</f>
        <v>3.933889</v>
      </c>
      <c r="K4145" t="str">
        <f>VLOOKUP(I4145,CountryGeoLoc[],4)</f>
        <v>-53.125782</v>
      </c>
    </row>
    <row r="4146" spans="1:11" x14ac:dyDescent="0.3">
      <c r="A4146" t="s">
        <v>12588</v>
      </c>
      <c r="B4146" t="s">
        <v>8</v>
      </c>
      <c r="C4146" t="s">
        <v>7321</v>
      </c>
      <c r="D4146" t="s">
        <v>11210</v>
      </c>
      <c r="E4146" t="s">
        <v>12589</v>
      </c>
      <c r="F4146" t="s">
        <v>12590</v>
      </c>
      <c r="G4146" s="2" t="str">
        <f t="shared" si="64"/>
        <v>1996</v>
      </c>
      <c r="H4146" t="s">
        <v>9512</v>
      </c>
      <c r="I4146" t="str">
        <f>VLOOKUP(RawData!H4146,PadCountry[],2)</f>
        <v>French Guiana</v>
      </c>
      <c r="J4146" t="str">
        <f>VLOOKUP(I4146,CountryGeoLoc[],3)</f>
        <v>3.933889</v>
      </c>
      <c r="K4146" t="str">
        <f>VLOOKUP(I4146,CountryGeoLoc[],4)</f>
        <v>-53.125782</v>
      </c>
    </row>
    <row r="4147" spans="1:11" x14ac:dyDescent="0.3">
      <c r="A4147" t="s">
        <v>12591</v>
      </c>
      <c r="B4147" t="s">
        <v>8</v>
      </c>
      <c r="C4147" t="s">
        <v>12335</v>
      </c>
      <c r="D4147" t="s">
        <v>7629</v>
      </c>
      <c r="E4147" t="s">
        <v>12592</v>
      </c>
      <c r="F4147" t="s">
        <v>12593</v>
      </c>
      <c r="G4147" s="2" t="str">
        <f t="shared" si="64"/>
        <v>1996</v>
      </c>
      <c r="H4147" t="s">
        <v>3233</v>
      </c>
      <c r="I4147" t="str">
        <f>VLOOKUP(RawData!H4147,PadCountry[],2)</f>
        <v>United States</v>
      </c>
      <c r="J4147" t="str">
        <f>VLOOKUP(I4147,CountryGeoLoc[],3)</f>
        <v>37.09024</v>
      </c>
      <c r="K4147" t="str">
        <f>VLOOKUP(I4147,CountryGeoLoc[],4)</f>
        <v>-95.712891</v>
      </c>
    </row>
    <row r="4148" spans="1:11" x14ac:dyDescent="0.3">
      <c r="A4148" t="s">
        <v>12594</v>
      </c>
      <c r="B4148" t="s">
        <v>18</v>
      </c>
      <c r="C4148" t="s">
        <v>11407</v>
      </c>
      <c r="D4148" t="s">
        <v>8762</v>
      </c>
      <c r="E4148" t="s">
        <v>12595</v>
      </c>
      <c r="F4148" t="s">
        <v>12596</v>
      </c>
      <c r="G4148" s="2" t="str">
        <f t="shared" si="64"/>
        <v>1996</v>
      </c>
      <c r="H4148" t="s">
        <v>7572</v>
      </c>
      <c r="I4148" t="str">
        <f>VLOOKUP(RawData!H4148,PadCountry[],2)</f>
        <v>Russia</v>
      </c>
      <c r="J4148" t="str">
        <f>VLOOKUP(I4148,CountryGeoLoc[],3)</f>
        <v>61.52401</v>
      </c>
      <c r="K4148" t="str">
        <f>VLOOKUP(I4148,CountryGeoLoc[],4)</f>
        <v>105.318756</v>
      </c>
    </row>
    <row r="4149" spans="1:11" x14ac:dyDescent="0.3">
      <c r="A4149" t="s">
        <v>12597</v>
      </c>
      <c r="B4149" t="s">
        <v>8</v>
      </c>
      <c r="C4149" t="s">
        <v>10849</v>
      </c>
      <c r="D4149" t="s">
        <v>12067</v>
      </c>
      <c r="E4149" t="s">
        <v>357</v>
      </c>
      <c r="F4149" t="s">
        <v>12598</v>
      </c>
      <c r="G4149" s="2" t="str">
        <f t="shared" si="64"/>
        <v>1996</v>
      </c>
      <c r="H4149" t="s">
        <v>12069</v>
      </c>
      <c r="I4149" t="str">
        <f>VLOOKUP(RawData!H4149,PadCountry[],2)</f>
        <v>United States</v>
      </c>
      <c r="J4149" t="str">
        <f>VLOOKUP(I4149,CountryGeoLoc[],3)</f>
        <v>37.09024</v>
      </c>
      <c r="K4149" t="str">
        <f>VLOOKUP(I4149,CountryGeoLoc[],4)</f>
        <v>-95.712891</v>
      </c>
    </row>
    <row r="4150" spans="1:11" x14ac:dyDescent="0.3">
      <c r="A4150" t="s">
        <v>12599</v>
      </c>
      <c r="B4150" t="s">
        <v>8</v>
      </c>
      <c r="C4150" t="s">
        <v>117</v>
      </c>
      <c r="D4150" t="s">
        <v>10920</v>
      </c>
      <c r="E4150" t="s">
        <v>12600</v>
      </c>
      <c r="F4150" t="s">
        <v>12601</v>
      </c>
      <c r="G4150" s="2" t="str">
        <f t="shared" si="64"/>
        <v>1996</v>
      </c>
      <c r="H4150" t="s">
        <v>1555</v>
      </c>
      <c r="I4150" t="str">
        <f>VLOOKUP(RawData!H4150,PadCountry[],2)</f>
        <v>United States</v>
      </c>
      <c r="J4150" t="str">
        <f>VLOOKUP(I4150,CountryGeoLoc[],3)</f>
        <v>37.09024</v>
      </c>
      <c r="K4150" t="str">
        <f>VLOOKUP(I4150,CountryGeoLoc[],4)</f>
        <v>-95.712891</v>
      </c>
    </row>
    <row r="4151" spans="1:11" x14ac:dyDescent="0.3">
      <c r="A4151" t="s">
        <v>12602</v>
      </c>
      <c r="B4151" t="s">
        <v>8</v>
      </c>
      <c r="C4151" t="s">
        <v>11899</v>
      </c>
      <c r="D4151" t="s">
        <v>8695</v>
      </c>
      <c r="E4151" t="s">
        <v>12603</v>
      </c>
      <c r="F4151" t="s">
        <v>12604</v>
      </c>
      <c r="G4151" s="2" t="str">
        <f t="shared" si="64"/>
        <v>1996</v>
      </c>
      <c r="H4151" t="s">
        <v>8698</v>
      </c>
      <c r="I4151" t="str">
        <f>VLOOKUP(RawData!H4151,PadCountry[],2)</f>
        <v>China</v>
      </c>
      <c r="J4151" t="str">
        <f>VLOOKUP(I4151,CountryGeoLoc[],3)</f>
        <v>35.86166</v>
      </c>
      <c r="K4151" t="str">
        <f>VLOOKUP(I4151,CountryGeoLoc[],4)</f>
        <v>104.195397</v>
      </c>
    </row>
    <row r="4152" spans="1:11" x14ac:dyDescent="0.3">
      <c r="A4152" t="s">
        <v>12605</v>
      </c>
      <c r="B4152" t="s">
        <v>8</v>
      </c>
      <c r="C4152" t="s">
        <v>7321</v>
      </c>
      <c r="D4152" t="s">
        <v>10571</v>
      </c>
      <c r="E4152" t="s">
        <v>12606</v>
      </c>
      <c r="F4152" t="s">
        <v>12607</v>
      </c>
      <c r="G4152" s="2" t="str">
        <f t="shared" si="64"/>
        <v>1996</v>
      </c>
      <c r="H4152" t="s">
        <v>9512</v>
      </c>
      <c r="I4152" t="str">
        <f>VLOOKUP(RawData!H4152,PadCountry[],2)</f>
        <v>French Guiana</v>
      </c>
      <c r="J4152" t="str">
        <f>VLOOKUP(I4152,CountryGeoLoc[],3)</f>
        <v>3.933889</v>
      </c>
      <c r="K4152" t="str">
        <f>VLOOKUP(I4152,CountryGeoLoc[],4)</f>
        <v>-53.125782</v>
      </c>
    </row>
    <row r="4153" spans="1:11" x14ac:dyDescent="0.3">
      <c r="A4153" t="s">
        <v>12608</v>
      </c>
      <c r="B4153" t="s">
        <v>8</v>
      </c>
      <c r="C4153" t="s">
        <v>117</v>
      </c>
      <c r="D4153" t="s">
        <v>11093</v>
      </c>
      <c r="E4153" t="s">
        <v>12609</v>
      </c>
      <c r="F4153" t="s">
        <v>12610</v>
      </c>
      <c r="G4153" s="2" t="str">
        <f t="shared" si="64"/>
        <v>1996</v>
      </c>
      <c r="H4153" t="s">
        <v>63</v>
      </c>
      <c r="I4153" t="str">
        <f>VLOOKUP(RawData!H4153,PadCountry[],2)</f>
        <v>United States</v>
      </c>
      <c r="J4153" t="str">
        <f>VLOOKUP(I4153,CountryGeoLoc[],3)</f>
        <v>37.09024</v>
      </c>
      <c r="K4153" t="str">
        <f>VLOOKUP(I4153,CountryGeoLoc[],4)</f>
        <v>-95.712891</v>
      </c>
    </row>
    <row r="4154" spans="1:11" x14ac:dyDescent="0.3">
      <c r="A4154" t="s">
        <v>12611</v>
      </c>
      <c r="B4154" t="s">
        <v>8</v>
      </c>
      <c r="C4154" t="s">
        <v>4973</v>
      </c>
      <c r="D4154" t="s">
        <v>11388</v>
      </c>
      <c r="E4154" t="s">
        <v>12612</v>
      </c>
      <c r="F4154" t="s">
        <v>12613</v>
      </c>
      <c r="G4154" s="2" t="str">
        <f t="shared" si="64"/>
        <v>1996</v>
      </c>
      <c r="H4154" t="s">
        <v>1006</v>
      </c>
      <c r="I4154" t="str">
        <f>VLOOKUP(RawData!H4154,PadCountry[],2)</f>
        <v>United States</v>
      </c>
      <c r="J4154" t="str">
        <f>VLOOKUP(I4154,CountryGeoLoc[],3)</f>
        <v>37.09024</v>
      </c>
      <c r="K4154" t="str">
        <f>VLOOKUP(I4154,CountryGeoLoc[],4)</f>
        <v>-95.712891</v>
      </c>
    </row>
    <row r="4155" spans="1:11" x14ac:dyDescent="0.3">
      <c r="A4155" t="s">
        <v>12614</v>
      </c>
      <c r="B4155" t="s">
        <v>8</v>
      </c>
      <c r="C4155" t="s">
        <v>11418</v>
      </c>
      <c r="D4155" t="s">
        <v>4695</v>
      </c>
      <c r="E4155" t="s">
        <v>357</v>
      </c>
      <c r="F4155" t="s">
        <v>12615</v>
      </c>
      <c r="G4155" s="2" t="str">
        <f t="shared" si="64"/>
        <v>1996</v>
      </c>
      <c r="H4155" t="s">
        <v>13</v>
      </c>
      <c r="I4155" t="str">
        <f>VLOOKUP(RawData!H4155,PadCountry[],2)</f>
        <v>Kazakhstan</v>
      </c>
      <c r="J4155" t="str">
        <f>VLOOKUP(I4155,CountryGeoLoc[],3)</f>
        <v>48.019573</v>
      </c>
      <c r="K4155" t="str">
        <f>VLOOKUP(I4155,CountryGeoLoc[],4)</f>
        <v>66.923684</v>
      </c>
    </row>
    <row r="4156" spans="1:11" x14ac:dyDescent="0.3">
      <c r="A4156" t="s">
        <v>12616</v>
      </c>
      <c r="B4156" t="s">
        <v>8</v>
      </c>
      <c r="C4156" t="s">
        <v>7321</v>
      </c>
      <c r="D4156" t="s">
        <v>10571</v>
      </c>
      <c r="E4156" t="s">
        <v>12617</v>
      </c>
      <c r="F4156" t="s">
        <v>12618</v>
      </c>
      <c r="G4156" s="2" t="str">
        <f t="shared" si="64"/>
        <v>1996</v>
      </c>
      <c r="H4156" t="s">
        <v>9512</v>
      </c>
      <c r="I4156" t="str">
        <f>VLOOKUP(RawData!H4156,PadCountry[],2)</f>
        <v>French Guiana</v>
      </c>
      <c r="J4156" t="str">
        <f>VLOOKUP(I4156,CountryGeoLoc[],3)</f>
        <v>3.933889</v>
      </c>
      <c r="K4156" t="str">
        <f>VLOOKUP(I4156,CountryGeoLoc[],4)</f>
        <v>-53.125782</v>
      </c>
    </row>
    <row r="4157" spans="1:11" x14ac:dyDescent="0.3">
      <c r="A4157" t="s">
        <v>12619</v>
      </c>
      <c r="B4157" t="s">
        <v>8</v>
      </c>
      <c r="C4157" t="s">
        <v>11414</v>
      </c>
      <c r="D4157" t="s">
        <v>1670</v>
      </c>
      <c r="E4157" t="s">
        <v>12620</v>
      </c>
      <c r="F4157" t="s">
        <v>12621</v>
      </c>
      <c r="G4157" s="2" t="str">
        <f t="shared" si="64"/>
        <v>1996</v>
      </c>
      <c r="H4157" t="s">
        <v>3892</v>
      </c>
      <c r="I4157" t="str">
        <f>VLOOKUP(RawData!H4157,PadCountry[],2)</f>
        <v>Russia</v>
      </c>
      <c r="J4157" t="str">
        <f>VLOOKUP(I4157,CountryGeoLoc[],3)</f>
        <v>61.52401</v>
      </c>
      <c r="K4157" t="str">
        <f>VLOOKUP(I4157,CountryGeoLoc[],4)</f>
        <v>105.318756</v>
      </c>
    </row>
    <row r="4158" spans="1:11" x14ac:dyDescent="0.3">
      <c r="A4158" t="s">
        <v>12622</v>
      </c>
      <c r="B4158" t="s">
        <v>8</v>
      </c>
      <c r="C4158" t="s">
        <v>11972</v>
      </c>
      <c r="D4158" t="s">
        <v>11973</v>
      </c>
      <c r="E4158" t="s">
        <v>12623</v>
      </c>
      <c r="F4158" t="s">
        <v>12624</v>
      </c>
      <c r="G4158" s="2" t="str">
        <f t="shared" si="64"/>
        <v>1996</v>
      </c>
      <c r="H4158" t="s">
        <v>11976</v>
      </c>
      <c r="I4158" t="str">
        <f>VLOOKUP(RawData!H4158,PadCountry[],2)</f>
        <v>Japan</v>
      </c>
      <c r="J4158" t="str">
        <f>VLOOKUP(I4158,CountryGeoLoc[],3)</f>
        <v>36.204824</v>
      </c>
      <c r="K4158" t="str">
        <f>VLOOKUP(I4158,CountryGeoLoc[],4)</f>
        <v>138.252924</v>
      </c>
    </row>
    <row r="4159" spans="1:11" x14ac:dyDescent="0.3">
      <c r="A4159" t="s">
        <v>12625</v>
      </c>
      <c r="B4159" t="s">
        <v>8</v>
      </c>
      <c r="C4159" t="s">
        <v>11418</v>
      </c>
      <c r="D4159" t="s">
        <v>4695</v>
      </c>
      <c r="E4159" t="s">
        <v>12626</v>
      </c>
      <c r="F4159" t="s">
        <v>12627</v>
      </c>
      <c r="G4159" s="2" t="str">
        <f t="shared" si="64"/>
        <v>1996</v>
      </c>
      <c r="H4159" t="s">
        <v>13</v>
      </c>
      <c r="I4159" t="str">
        <f>VLOOKUP(RawData!H4159,PadCountry[],2)</f>
        <v>Kazakhstan</v>
      </c>
      <c r="J4159" t="str">
        <f>VLOOKUP(I4159,CountryGeoLoc[],3)</f>
        <v>48.019573</v>
      </c>
      <c r="K4159" t="str">
        <f>VLOOKUP(I4159,CountryGeoLoc[],4)</f>
        <v>66.923684</v>
      </c>
    </row>
    <row r="4160" spans="1:11" x14ac:dyDescent="0.3">
      <c r="A4160" t="s">
        <v>12628</v>
      </c>
      <c r="B4160" t="s">
        <v>18</v>
      </c>
      <c r="C4160" t="s">
        <v>11899</v>
      </c>
      <c r="D4160" t="s">
        <v>8695</v>
      </c>
      <c r="E4160" t="s">
        <v>12629</v>
      </c>
      <c r="F4160" t="s">
        <v>12630</v>
      </c>
      <c r="G4160" s="2" t="str">
        <f t="shared" si="64"/>
        <v>1996</v>
      </c>
      <c r="H4160" t="s">
        <v>8698</v>
      </c>
      <c r="I4160" t="str">
        <f>VLOOKUP(RawData!H4160,PadCountry[],2)</f>
        <v>China</v>
      </c>
      <c r="J4160" t="str">
        <f>VLOOKUP(I4160,CountryGeoLoc[],3)</f>
        <v>35.86166</v>
      </c>
      <c r="K4160" t="str">
        <f>VLOOKUP(I4160,CountryGeoLoc[],4)</f>
        <v>104.195397</v>
      </c>
    </row>
    <row r="4161" spans="1:11" x14ac:dyDescent="0.3">
      <c r="A4161" t="s">
        <v>12631</v>
      </c>
      <c r="B4161" t="s">
        <v>8</v>
      </c>
      <c r="C4161" t="s">
        <v>10849</v>
      </c>
      <c r="D4161" t="s">
        <v>12067</v>
      </c>
      <c r="E4161" t="s">
        <v>357</v>
      </c>
      <c r="F4161" t="s">
        <v>12632</v>
      </c>
      <c r="G4161" s="2" t="str">
        <f t="shared" si="64"/>
        <v>1996</v>
      </c>
      <c r="H4161" t="s">
        <v>12069</v>
      </c>
      <c r="I4161" t="str">
        <f>VLOOKUP(RawData!H4161,PadCountry[],2)</f>
        <v>United States</v>
      </c>
      <c r="J4161" t="str">
        <f>VLOOKUP(I4161,CountryGeoLoc[],3)</f>
        <v>37.09024</v>
      </c>
      <c r="K4161" t="str">
        <f>VLOOKUP(I4161,CountryGeoLoc[],4)</f>
        <v>-95.712891</v>
      </c>
    </row>
    <row r="4162" spans="1:11" x14ac:dyDescent="0.3">
      <c r="A4162" t="s">
        <v>12633</v>
      </c>
      <c r="B4162" t="s">
        <v>8</v>
      </c>
      <c r="C4162" t="s">
        <v>11414</v>
      </c>
      <c r="D4162" t="s">
        <v>1670</v>
      </c>
      <c r="E4162" t="s">
        <v>12634</v>
      </c>
      <c r="F4162" t="s">
        <v>12635</v>
      </c>
      <c r="G4162" s="2" t="str">
        <f t="shared" si="64"/>
        <v>1996</v>
      </c>
      <c r="H4162" t="s">
        <v>3892</v>
      </c>
      <c r="I4162" t="str">
        <f>VLOOKUP(RawData!H4162,PadCountry[],2)</f>
        <v>Russia</v>
      </c>
      <c r="J4162" t="str">
        <f>VLOOKUP(I4162,CountryGeoLoc[],3)</f>
        <v>61.52401</v>
      </c>
      <c r="K4162" t="str">
        <f>VLOOKUP(I4162,CountryGeoLoc[],4)</f>
        <v>105.318756</v>
      </c>
    </row>
    <row r="4163" spans="1:11" x14ac:dyDescent="0.3">
      <c r="A4163" t="s">
        <v>12636</v>
      </c>
      <c r="B4163" t="s">
        <v>8</v>
      </c>
      <c r="C4163" t="s">
        <v>11418</v>
      </c>
      <c r="D4163" t="s">
        <v>9143</v>
      </c>
      <c r="E4163" t="s">
        <v>12637</v>
      </c>
      <c r="F4163" t="s">
        <v>12638</v>
      </c>
      <c r="G4163" s="2" t="str">
        <f t="shared" ref="G4163:G4226" si="65">MID(F4163,7,4)</f>
        <v>1996</v>
      </c>
      <c r="H4163" t="s">
        <v>9146</v>
      </c>
      <c r="I4163" t="str">
        <f>VLOOKUP(RawData!H4163,PadCountry[],2)</f>
        <v>Kazakhstan</v>
      </c>
      <c r="J4163" t="str">
        <f>VLOOKUP(I4163,CountryGeoLoc[],3)</f>
        <v>48.019573</v>
      </c>
      <c r="K4163" t="str">
        <f>VLOOKUP(I4163,CountryGeoLoc[],4)</f>
        <v>66.923684</v>
      </c>
    </row>
    <row r="4164" spans="1:11" x14ac:dyDescent="0.3">
      <c r="A4164" t="s">
        <v>12639</v>
      </c>
      <c r="B4164" t="s">
        <v>8</v>
      </c>
      <c r="C4164" t="s">
        <v>11434</v>
      </c>
      <c r="D4164" t="s">
        <v>2391</v>
      </c>
      <c r="E4164" t="s">
        <v>12640</v>
      </c>
      <c r="F4164" t="s">
        <v>12641</v>
      </c>
      <c r="G4164" s="2" t="str">
        <f t="shared" si="65"/>
        <v>1996</v>
      </c>
      <c r="H4164" t="s">
        <v>3399</v>
      </c>
      <c r="I4164" t="str">
        <f>VLOOKUP(RawData!H4164,PadCountry[],2)</f>
        <v>Russia</v>
      </c>
      <c r="J4164" t="str">
        <f>VLOOKUP(I4164,CountryGeoLoc[],3)</f>
        <v>61.52401</v>
      </c>
      <c r="K4164" t="str">
        <f>VLOOKUP(I4164,CountryGeoLoc[],4)</f>
        <v>105.318756</v>
      </c>
    </row>
    <row r="4165" spans="1:11" x14ac:dyDescent="0.3">
      <c r="A4165" t="s">
        <v>12642</v>
      </c>
      <c r="B4165" t="s">
        <v>8</v>
      </c>
      <c r="C4165" t="s">
        <v>11421</v>
      </c>
      <c r="D4165" t="s">
        <v>2305</v>
      </c>
      <c r="E4165" t="s">
        <v>12643</v>
      </c>
      <c r="F4165" t="s">
        <v>12644</v>
      </c>
      <c r="G4165" s="2" t="str">
        <f t="shared" si="65"/>
        <v>1996</v>
      </c>
      <c r="H4165" t="s">
        <v>1587</v>
      </c>
      <c r="I4165" t="str">
        <f>VLOOKUP(RawData!H4165,PadCountry[],2)</f>
        <v>Kazakhstan</v>
      </c>
      <c r="J4165" t="str">
        <f>VLOOKUP(I4165,CountryGeoLoc[],3)</f>
        <v>48.019573</v>
      </c>
      <c r="K4165" t="str">
        <f>VLOOKUP(I4165,CountryGeoLoc[],4)</f>
        <v>66.923684</v>
      </c>
    </row>
    <row r="4166" spans="1:11" x14ac:dyDescent="0.3">
      <c r="A4166" t="s">
        <v>12645</v>
      </c>
      <c r="B4166" t="s">
        <v>8</v>
      </c>
      <c r="C4166" t="s">
        <v>4973</v>
      </c>
      <c r="D4166" t="s">
        <v>11506</v>
      </c>
      <c r="E4166" t="s">
        <v>12646</v>
      </c>
      <c r="F4166" t="s">
        <v>12647</v>
      </c>
      <c r="G4166" s="2" t="str">
        <f t="shared" si="65"/>
        <v>1996</v>
      </c>
      <c r="H4166" t="s">
        <v>1623</v>
      </c>
      <c r="I4166" t="str">
        <f>VLOOKUP(RawData!H4166,PadCountry[],2)</f>
        <v>United States</v>
      </c>
      <c r="J4166" t="str">
        <f>VLOOKUP(I4166,CountryGeoLoc[],3)</f>
        <v>37.09024</v>
      </c>
      <c r="K4166" t="str">
        <f>VLOOKUP(I4166,CountryGeoLoc[],4)</f>
        <v>-95.712891</v>
      </c>
    </row>
    <row r="4167" spans="1:11" x14ac:dyDescent="0.3">
      <c r="A4167" t="s">
        <v>12648</v>
      </c>
      <c r="B4167" t="s">
        <v>8</v>
      </c>
      <c r="C4167" t="s">
        <v>7321</v>
      </c>
      <c r="D4167" t="s">
        <v>11083</v>
      </c>
      <c r="E4167" t="s">
        <v>12649</v>
      </c>
      <c r="F4167" t="s">
        <v>12650</v>
      </c>
      <c r="G4167" s="2" t="str">
        <f t="shared" si="65"/>
        <v>1996</v>
      </c>
      <c r="H4167" t="s">
        <v>9512</v>
      </c>
      <c r="I4167" t="str">
        <f>VLOOKUP(RawData!H4167,PadCountry[],2)</f>
        <v>French Guiana</v>
      </c>
      <c r="J4167" t="str">
        <f>VLOOKUP(I4167,CountryGeoLoc[],3)</f>
        <v>3.933889</v>
      </c>
      <c r="K4167" t="str">
        <f>VLOOKUP(I4167,CountryGeoLoc[],4)</f>
        <v>-53.125782</v>
      </c>
    </row>
    <row r="4168" spans="1:11" x14ac:dyDescent="0.3">
      <c r="A4168" t="s">
        <v>12651</v>
      </c>
      <c r="B4168" t="s">
        <v>8</v>
      </c>
      <c r="C4168" t="s">
        <v>117</v>
      </c>
      <c r="D4168" t="s">
        <v>11093</v>
      </c>
      <c r="E4168" t="s">
        <v>12652</v>
      </c>
      <c r="F4168" t="s">
        <v>12653</v>
      </c>
      <c r="G4168" s="2" t="str">
        <f t="shared" si="65"/>
        <v>1996</v>
      </c>
      <c r="H4168" t="s">
        <v>63</v>
      </c>
      <c r="I4168" t="str">
        <f>VLOOKUP(RawData!H4168,PadCountry[],2)</f>
        <v>United States</v>
      </c>
      <c r="J4168" t="str">
        <f>VLOOKUP(I4168,CountryGeoLoc[],3)</f>
        <v>37.09024</v>
      </c>
      <c r="K4168" t="str">
        <f>VLOOKUP(I4168,CountryGeoLoc[],4)</f>
        <v>-95.712891</v>
      </c>
    </row>
    <row r="4169" spans="1:11" x14ac:dyDescent="0.3">
      <c r="A4169" t="s">
        <v>12654</v>
      </c>
      <c r="B4169" t="s">
        <v>8</v>
      </c>
      <c r="C4169" t="s">
        <v>12655</v>
      </c>
      <c r="D4169" t="s">
        <v>7629</v>
      </c>
      <c r="E4169" t="s">
        <v>12656</v>
      </c>
      <c r="F4169" t="s">
        <v>12657</v>
      </c>
      <c r="G4169" s="2" t="str">
        <f t="shared" si="65"/>
        <v>1996</v>
      </c>
      <c r="H4169" t="s">
        <v>2629</v>
      </c>
      <c r="I4169" t="str">
        <f>VLOOKUP(RawData!H4169,PadCountry[],2)</f>
        <v>United States</v>
      </c>
      <c r="J4169" t="str">
        <f>VLOOKUP(I4169,CountryGeoLoc[],3)</f>
        <v>37.09024</v>
      </c>
      <c r="K4169" t="str">
        <f>VLOOKUP(I4169,CountryGeoLoc[],4)</f>
        <v>-95.712891</v>
      </c>
    </row>
    <row r="4170" spans="1:11" x14ac:dyDescent="0.3">
      <c r="A4170" t="s">
        <v>12658</v>
      </c>
      <c r="B4170" t="s">
        <v>8</v>
      </c>
      <c r="C4170" t="s">
        <v>11421</v>
      </c>
      <c r="D4170" t="s">
        <v>11954</v>
      </c>
      <c r="E4170" t="s">
        <v>12659</v>
      </c>
      <c r="F4170" t="s">
        <v>12660</v>
      </c>
      <c r="G4170" s="2" t="str">
        <f t="shared" si="65"/>
        <v>1996</v>
      </c>
      <c r="H4170" t="s">
        <v>7249</v>
      </c>
      <c r="I4170" t="str">
        <f>VLOOKUP(RawData!H4170,PadCountry[],2)</f>
        <v>Kazakhstan</v>
      </c>
      <c r="J4170" t="str">
        <f>VLOOKUP(I4170,CountryGeoLoc[],3)</f>
        <v>48.019573</v>
      </c>
      <c r="K4170" t="str">
        <f>VLOOKUP(I4170,CountryGeoLoc[],4)</f>
        <v>66.923684</v>
      </c>
    </row>
    <row r="4171" spans="1:11" x14ac:dyDescent="0.3">
      <c r="A4171" t="s">
        <v>12661</v>
      </c>
      <c r="B4171" t="s">
        <v>8</v>
      </c>
      <c r="C4171" t="s">
        <v>11899</v>
      </c>
      <c r="D4171" t="s">
        <v>11563</v>
      </c>
      <c r="E4171" t="s">
        <v>12662</v>
      </c>
      <c r="F4171" t="s">
        <v>12663</v>
      </c>
      <c r="G4171" s="2" t="str">
        <f t="shared" si="65"/>
        <v>1996</v>
      </c>
      <c r="H4171" t="s">
        <v>4822</v>
      </c>
      <c r="I4171" t="str">
        <f>VLOOKUP(RawData!H4171,PadCountry[],2)</f>
        <v>China</v>
      </c>
      <c r="J4171" t="str">
        <f>VLOOKUP(I4171,CountryGeoLoc[],3)</f>
        <v>35.86166</v>
      </c>
      <c r="K4171" t="str">
        <f>VLOOKUP(I4171,CountryGeoLoc[],4)</f>
        <v>104.195397</v>
      </c>
    </row>
    <row r="4172" spans="1:11" x14ac:dyDescent="0.3">
      <c r="A4172" t="s">
        <v>12664</v>
      </c>
      <c r="B4172" t="s">
        <v>8</v>
      </c>
      <c r="C4172" t="s">
        <v>11414</v>
      </c>
      <c r="D4172" t="s">
        <v>1670</v>
      </c>
      <c r="E4172" t="s">
        <v>12665</v>
      </c>
      <c r="F4172" t="s">
        <v>12666</v>
      </c>
      <c r="G4172" s="2" t="str">
        <f t="shared" si="65"/>
        <v>1996</v>
      </c>
      <c r="H4172" t="s">
        <v>3442</v>
      </c>
      <c r="I4172" t="str">
        <f>VLOOKUP(RawData!H4172,PadCountry[],2)</f>
        <v>Russia</v>
      </c>
      <c r="J4172" t="str">
        <f>VLOOKUP(I4172,CountryGeoLoc[],3)</f>
        <v>61.52401</v>
      </c>
      <c r="K4172" t="str">
        <f>VLOOKUP(I4172,CountryGeoLoc[],4)</f>
        <v>105.318756</v>
      </c>
    </row>
    <row r="4173" spans="1:11" x14ac:dyDescent="0.3">
      <c r="A4173" t="s">
        <v>12667</v>
      </c>
      <c r="B4173" t="s">
        <v>18</v>
      </c>
      <c r="C4173" t="s">
        <v>10849</v>
      </c>
      <c r="D4173" t="s">
        <v>12067</v>
      </c>
      <c r="E4173" t="s">
        <v>357</v>
      </c>
      <c r="F4173" t="s">
        <v>12668</v>
      </c>
      <c r="G4173" s="2" t="str">
        <f t="shared" si="65"/>
        <v>1996</v>
      </c>
      <c r="H4173" t="s">
        <v>12669</v>
      </c>
      <c r="I4173" t="str">
        <f>VLOOKUP(RawData!H4173,PadCountry[],2)</f>
        <v>United States</v>
      </c>
      <c r="J4173" t="str">
        <f>VLOOKUP(I4173,CountryGeoLoc[],3)</f>
        <v>37.09024</v>
      </c>
      <c r="K4173" t="str">
        <f>VLOOKUP(I4173,CountryGeoLoc[],4)</f>
        <v>-95.712891</v>
      </c>
    </row>
    <row r="4174" spans="1:11" x14ac:dyDescent="0.3">
      <c r="A4174" t="s">
        <v>12670</v>
      </c>
      <c r="B4174" t="s">
        <v>8</v>
      </c>
      <c r="C4174" t="s">
        <v>117</v>
      </c>
      <c r="D4174" t="s">
        <v>11093</v>
      </c>
      <c r="E4174" t="s">
        <v>12671</v>
      </c>
      <c r="F4174" t="s">
        <v>12672</v>
      </c>
      <c r="G4174" s="2" t="str">
        <f t="shared" si="65"/>
        <v>1996</v>
      </c>
      <c r="H4174" t="s">
        <v>63</v>
      </c>
      <c r="I4174" t="str">
        <f>VLOOKUP(RawData!H4174,PadCountry[],2)</f>
        <v>United States</v>
      </c>
      <c r="J4174" t="str">
        <f>VLOOKUP(I4174,CountryGeoLoc[],3)</f>
        <v>37.09024</v>
      </c>
      <c r="K4174" t="str">
        <f>VLOOKUP(I4174,CountryGeoLoc[],4)</f>
        <v>-95.712891</v>
      </c>
    </row>
    <row r="4175" spans="1:11" x14ac:dyDescent="0.3">
      <c r="A4175" t="s">
        <v>12673</v>
      </c>
      <c r="B4175" t="s">
        <v>8</v>
      </c>
      <c r="C4175" t="s">
        <v>7321</v>
      </c>
      <c r="D4175" t="s">
        <v>10571</v>
      </c>
      <c r="E4175" t="s">
        <v>12674</v>
      </c>
      <c r="F4175" t="s">
        <v>12675</v>
      </c>
      <c r="G4175" s="2" t="str">
        <f t="shared" si="65"/>
        <v>1996</v>
      </c>
      <c r="H4175" t="s">
        <v>9512</v>
      </c>
      <c r="I4175" t="str">
        <f>VLOOKUP(RawData!H4175,PadCountry[],2)</f>
        <v>French Guiana</v>
      </c>
      <c r="J4175" t="str">
        <f>VLOOKUP(I4175,CountryGeoLoc[],3)</f>
        <v>3.933889</v>
      </c>
      <c r="K4175" t="str">
        <f>VLOOKUP(I4175,CountryGeoLoc[],4)</f>
        <v>-53.125782</v>
      </c>
    </row>
    <row r="4176" spans="1:11" x14ac:dyDescent="0.3">
      <c r="A4176" t="s">
        <v>12676</v>
      </c>
      <c r="B4176" t="s">
        <v>8</v>
      </c>
      <c r="C4176" t="s">
        <v>11421</v>
      </c>
      <c r="D4176" t="s">
        <v>10256</v>
      </c>
      <c r="E4176" t="s">
        <v>12677</v>
      </c>
      <c r="F4176" t="s">
        <v>12678</v>
      </c>
      <c r="G4176" s="2" t="str">
        <f t="shared" si="65"/>
        <v>1996</v>
      </c>
      <c r="H4176" t="s">
        <v>7249</v>
      </c>
      <c r="I4176" t="str">
        <f>VLOOKUP(RawData!H4176,PadCountry[],2)</f>
        <v>Kazakhstan</v>
      </c>
      <c r="J4176" t="str">
        <f>VLOOKUP(I4176,CountryGeoLoc[],3)</f>
        <v>48.019573</v>
      </c>
      <c r="K4176" t="str">
        <f>VLOOKUP(I4176,CountryGeoLoc[],4)</f>
        <v>66.923684</v>
      </c>
    </row>
    <row r="4177" spans="1:11" x14ac:dyDescent="0.3">
      <c r="A4177" t="s">
        <v>12679</v>
      </c>
      <c r="B4177" t="s">
        <v>8</v>
      </c>
      <c r="C4177" t="s">
        <v>12655</v>
      </c>
      <c r="D4177" t="s">
        <v>7629</v>
      </c>
      <c r="E4177" t="s">
        <v>12680</v>
      </c>
      <c r="F4177" t="s">
        <v>12681</v>
      </c>
      <c r="G4177" s="2" t="str">
        <f t="shared" si="65"/>
        <v>1996</v>
      </c>
      <c r="H4177" t="s">
        <v>3233</v>
      </c>
      <c r="I4177" t="str">
        <f>VLOOKUP(RawData!H4177,PadCountry[],2)</f>
        <v>United States</v>
      </c>
      <c r="J4177" t="str">
        <f>VLOOKUP(I4177,CountryGeoLoc[],3)</f>
        <v>37.09024</v>
      </c>
      <c r="K4177" t="str">
        <f>VLOOKUP(I4177,CountryGeoLoc[],4)</f>
        <v>-95.712891</v>
      </c>
    </row>
    <row r="4178" spans="1:11" x14ac:dyDescent="0.3">
      <c r="A4178" t="s">
        <v>12682</v>
      </c>
      <c r="B4178" t="s">
        <v>8</v>
      </c>
      <c r="C4178" t="s">
        <v>11418</v>
      </c>
      <c r="D4178" t="s">
        <v>4695</v>
      </c>
      <c r="E4178" t="s">
        <v>357</v>
      </c>
      <c r="F4178" t="s">
        <v>12683</v>
      </c>
      <c r="G4178" s="2" t="str">
        <f t="shared" si="65"/>
        <v>1996</v>
      </c>
      <c r="H4178" t="s">
        <v>13</v>
      </c>
      <c r="I4178" t="str">
        <f>VLOOKUP(RawData!H4178,PadCountry[],2)</f>
        <v>Kazakhstan</v>
      </c>
      <c r="J4178" t="str">
        <f>VLOOKUP(I4178,CountryGeoLoc[],3)</f>
        <v>48.019573</v>
      </c>
      <c r="K4178" t="str">
        <f>VLOOKUP(I4178,CountryGeoLoc[],4)</f>
        <v>66.923684</v>
      </c>
    </row>
    <row r="4179" spans="1:11" x14ac:dyDescent="0.3">
      <c r="A4179" t="s">
        <v>12684</v>
      </c>
      <c r="B4179" t="s">
        <v>8</v>
      </c>
      <c r="C4179" t="s">
        <v>4973</v>
      </c>
      <c r="D4179" t="s">
        <v>11506</v>
      </c>
      <c r="E4179" t="s">
        <v>12685</v>
      </c>
      <c r="F4179" t="s">
        <v>12686</v>
      </c>
      <c r="G4179" s="2" t="str">
        <f t="shared" si="65"/>
        <v>1996</v>
      </c>
      <c r="H4179" t="s">
        <v>1623</v>
      </c>
      <c r="I4179" t="str">
        <f>VLOOKUP(RawData!H4179,PadCountry[],2)</f>
        <v>United States</v>
      </c>
      <c r="J4179" t="str">
        <f>VLOOKUP(I4179,CountryGeoLoc[],3)</f>
        <v>37.09024</v>
      </c>
      <c r="K4179" t="str">
        <f>VLOOKUP(I4179,CountryGeoLoc[],4)</f>
        <v>-95.712891</v>
      </c>
    </row>
    <row r="4180" spans="1:11" x14ac:dyDescent="0.3">
      <c r="A4180" t="s">
        <v>12687</v>
      </c>
      <c r="B4180" t="s">
        <v>8</v>
      </c>
      <c r="C4180" t="s">
        <v>117</v>
      </c>
      <c r="D4180" t="s">
        <v>11093</v>
      </c>
      <c r="E4180" t="s">
        <v>12688</v>
      </c>
      <c r="F4180" t="s">
        <v>12689</v>
      </c>
      <c r="G4180" s="2" t="str">
        <f t="shared" si="65"/>
        <v>1996</v>
      </c>
      <c r="H4180" t="s">
        <v>229</v>
      </c>
      <c r="I4180" t="str">
        <f>VLOOKUP(RawData!H4180,PadCountry[],2)</f>
        <v>United States</v>
      </c>
      <c r="J4180" t="str">
        <f>VLOOKUP(I4180,CountryGeoLoc[],3)</f>
        <v>37.09024</v>
      </c>
      <c r="K4180" t="str">
        <f>VLOOKUP(I4180,CountryGeoLoc[],4)</f>
        <v>-95.712891</v>
      </c>
    </row>
    <row r="4181" spans="1:11" x14ac:dyDescent="0.3">
      <c r="A4181" t="s">
        <v>12690</v>
      </c>
      <c r="B4181" t="s">
        <v>8</v>
      </c>
      <c r="C4181" t="s">
        <v>11418</v>
      </c>
      <c r="D4181" t="s">
        <v>3313</v>
      </c>
      <c r="E4181" t="s">
        <v>12691</v>
      </c>
      <c r="F4181" t="s">
        <v>12692</v>
      </c>
      <c r="G4181" s="2" t="str">
        <f t="shared" si="65"/>
        <v>1996</v>
      </c>
      <c r="H4181" t="s">
        <v>2602</v>
      </c>
      <c r="I4181" t="str">
        <f>VLOOKUP(RawData!H4181,PadCountry[],2)</f>
        <v>Kazakhstan</v>
      </c>
      <c r="J4181" t="str">
        <f>VLOOKUP(I4181,CountryGeoLoc[],3)</f>
        <v>48.019573</v>
      </c>
      <c r="K4181" t="str">
        <f>VLOOKUP(I4181,CountryGeoLoc[],4)</f>
        <v>66.923684</v>
      </c>
    </row>
    <row r="4182" spans="1:11" x14ac:dyDescent="0.3">
      <c r="A4182" t="s">
        <v>12693</v>
      </c>
      <c r="B4182" t="s">
        <v>8</v>
      </c>
      <c r="C4182" t="s">
        <v>4973</v>
      </c>
      <c r="D4182" t="s">
        <v>11506</v>
      </c>
      <c r="E4182" t="s">
        <v>12694</v>
      </c>
      <c r="F4182" t="s">
        <v>12695</v>
      </c>
      <c r="G4182" s="2" t="str">
        <f t="shared" si="65"/>
        <v>1996</v>
      </c>
      <c r="H4182" t="s">
        <v>1006</v>
      </c>
      <c r="I4182" t="str">
        <f>VLOOKUP(RawData!H4182,PadCountry[],2)</f>
        <v>United States</v>
      </c>
      <c r="J4182" t="str">
        <f>VLOOKUP(I4182,CountryGeoLoc[],3)</f>
        <v>37.09024</v>
      </c>
      <c r="K4182" t="str">
        <f>VLOOKUP(I4182,CountryGeoLoc[],4)</f>
        <v>-95.712891</v>
      </c>
    </row>
    <row r="4183" spans="1:11" x14ac:dyDescent="0.3">
      <c r="A4183" t="s">
        <v>12696</v>
      </c>
      <c r="B4183" t="s">
        <v>8</v>
      </c>
      <c r="C4183" t="s">
        <v>11434</v>
      </c>
      <c r="D4183" t="s">
        <v>2391</v>
      </c>
      <c r="E4183" t="s">
        <v>12697</v>
      </c>
      <c r="F4183" t="s">
        <v>12698</v>
      </c>
      <c r="G4183" s="2" t="str">
        <f t="shared" si="65"/>
        <v>1996</v>
      </c>
      <c r="H4183" t="s">
        <v>3399</v>
      </c>
      <c r="I4183" t="str">
        <f>VLOOKUP(RawData!H4183,PadCountry[],2)</f>
        <v>Russia</v>
      </c>
      <c r="J4183" t="str">
        <f>VLOOKUP(I4183,CountryGeoLoc[],3)</f>
        <v>61.52401</v>
      </c>
      <c r="K4183" t="str">
        <f>VLOOKUP(I4183,CountryGeoLoc[],4)</f>
        <v>105.318756</v>
      </c>
    </row>
    <row r="4184" spans="1:11" x14ac:dyDescent="0.3">
      <c r="A4184" t="s">
        <v>12699</v>
      </c>
      <c r="B4184" t="s">
        <v>8</v>
      </c>
      <c r="C4184" t="s">
        <v>117</v>
      </c>
      <c r="D4184" t="s">
        <v>11661</v>
      </c>
      <c r="E4184" t="s">
        <v>12700</v>
      </c>
      <c r="F4184" t="s">
        <v>12701</v>
      </c>
      <c r="G4184" s="2" t="str">
        <f t="shared" si="65"/>
        <v>1996</v>
      </c>
      <c r="H4184" t="s">
        <v>1213</v>
      </c>
      <c r="I4184" t="str">
        <f>VLOOKUP(RawData!H4184,PadCountry[],2)</f>
        <v>United States</v>
      </c>
      <c r="J4184" t="str">
        <f>VLOOKUP(I4184,CountryGeoLoc[],3)</f>
        <v>37.09024</v>
      </c>
      <c r="K4184" t="str">
        <f>VLOOKUP(I4184,CountryGeoLoc[],4)</f>
        <v>-95.712891</v>
      </c>
    </row>
    <row r="4185" spans="1:11" x14ac:dyDescent="0.3">
      <c r="A4185" t="s">
        <v>12702</v>
      </c>
      <c r="B4185" t="s">
        <v>8</v>
      </c>
      <c r="C4185" t="s">
        <v>11407</v>
      </c>
      <c r="D4185" t="s">
        <v>4695</v>
      </c>
      <c r="E4185" t="s">
        <v>12703</v>
      </c>
      <c r="F4185" t="s">
        <v>12704</v>
      </c>
      <c r="G4185" s="2" t="str">
        <f t="shared" si="65"/>
        <v>1996</v>
      </c>
      <c r="H4185" t="s">
        <v>3442</v>
      </c>
      <c r="I4185" t="str">
        <f>VLOOKUP(RawData!H4185,PadCountry[],2)</f>
        <v>Russia</v>
      </c>
      <c r="J4185" t="str">
        <f>VLOOKUP(I4185,CountryGeoLoc[],3)</f>
        <v>61.52401</v>
      </c>
      <c r="K4185" t="str">
        <f>VLOOKUP(I4185,CountryGeoLoc[],4)</f>
        <v>105.318756</v>
      </c>
    </row>
    <row r="4186" spans="1:11" x14ac:dyDescent="0.3">
      <c r="A4186" t="s">
        <v>12705</v>
      </c>
      <c r="B4186" t="s">
        <v>8</v>
      </c>
      <c r="C4186" t="s">
        <v>12655</v>
      </c>
      <c r="D4186" t="s">
        <v>7629</v>
      </c>
      <c r="E4186" t="s">
        <v>12706</v>
      </c>
      <c r="F4186" t="s">
        <v>12707</v>
      </c>
      <c r="G4186" s="2" t="str">
        <f t="shared" si="65"/>
        <v>1997</v>
      </c>
      <c r="H4186" t="s">
        <v>3233</v>
      </c>
      <c r="I4186" t="str">
        <f>VLOOKUP(RawData!H4186,PadCountry[],2)</f>
        <v>United States</v>
      </c>
      <c r="J4186" t="str">
        <f>VLOOKUP(I4186,CountryGeoLoc[],3)</f>
        <v>37.09024</v>
      </c>
      <c r="K4186" t="str">
        <f>VLOOKUP(I4186,CountryGeoLoc[],4)</f>
        <v>-95.712891</v>
      </c>
    </row>
    <row r="4187" spans="1:11" x14ac:dyDescent="0.3">
      <c r="A4187" t="s">
        <v>12708</v>
      </c>
      <c r="B4187" t="s">
        <v>18</v>
      </c>
      <c r="C4187" t="s">
        <v>117</v>
      </c>
      <c r="D4187" t="s">
        <v>11093</v>
      </c>
      <c r="E4187" t="s">
        <v>12709</v>
      </c>
      <c r="F4187" t="s">
        <v>12710</v>
      </c>
      <c r="G4187" s="2" t="str">
        <f t="shared" si="65"/>
        <v>1997</v>
      </c>
      <c r="H4187" t="s">
        <v>63</v>
      </c>
      <c r="I4187" t="str">
        <f>VLOOKUP(RawData!H4187,PadCountry[],2)</f>
        <v>United States</v>
      </c>
      <c r="J4187" t="str">
        <f>VLOOKUP(I4187,CountryGeoLoc[],3)</f>
        <v>37.09024</v>
      </c>
      <c r="K4187" t="str">
        <f>VLOOKUP(I4187,CountryGeoLoc[],4)</f>
        <v>-95.712891</v>
      </c>
    </row>
    <row r="4188" spans="1:11" x14ac:dyDescent="0.3">
      <c r="A4188" t="s">
        <v>12711</v>
      </c>
      <c r="B4188" t="s">
        <v>8</v>
      </c>
      <c r="C4188" t="s">
        <v>7321</v>
      </c>
      <c r="D4188" t="s">
        <v>10571</v>
      </c>
      <c r="E4188" t="s">
        <v>12712</v>
      </c>
      <c r="F4188" t="s">
        <v>12713</v>
      </c>
      <c r="G4188" s="2" t="str">
        <f t="shared" si="65"/>
        <v>1997</v>
      </c>
      <c r="H4188" t="s">
        <v>9512</v>
      </c>
      <c r="I4188" t="str">
        <f>VLOOKUP(RawData!H4188,PadCountry[],2)</f>
        <v>French Guiana</v>
      </c>
      <c r="J4188" t="str">
        <f>VLOOKUP(I4188,CountryGeoLoc[],3)</f>
        <v>3.933889</v>
      </c>
      <c r="K4188" t="str">
        <f>VLOOKUP(I4188,CountryGeoLoc[],4)</f>
        <v>-53.125782</v>
      </c>
    </row>
    <row r="4189" spans="1:11" x14ac:dyDescent="0.3">
      <c r="A4189" t="s">
        <v>12714</v>
      </c>
      <c r="B4189" t="s">
        <v>8</v>
      </c>
      <c r="C4189" t="s">
        <v>11418</v>
      </c>
      <c r="D4189" t="s">
        <v>4695</v>
      </c>
      <c r="E4189" t="s">
        <v>12715</v>
      </c>
      <c r="F4189" t="s">
        <v>12716</v>
      </c>
      <c r="G4189" s="2" t="str">
        <f t="shared" si="65"/>
        <v>1997</v>
      </c>
      <c r="H4189" t="s">
        <v>13</v>
      </c>
      <c r="I4189" t="str">
        <f>VLOOKUP(RawData!H4189,PadCountry[],2)</f>
        <v>Kazakhstan</v>
      </c>
      <c r="J4189" t="str">
        <f>VLOOKUP(I4189,CountryGeoLoc[],3)</f>
        <v>48.019573</v>
      </c>
      <c r="K4189" t="str">
        <f>VLOOKUP(I4189,CountryGeoLoc[],4)</f>
        <v>66.923684</v>
      </c>
    </row>
    <row r="4190" spans="1:11" x14ac:dyDescent="0.3">
      <c r="A4190" t="s">
        <v>12717</v>
      </c>
      <c r="B4190" t="s">
        <v>8</v>
      </c>
      <c r="C4190" t="s">
        <v>8707</v>
      </c>
      <c r="D4190" t="s">
        <v>7629</v>
      </c>
      <c r="E4190" t="s">
        <v>12718</v>
      </c>
      <c r="F4190" t="s">
        <v>12719</v>
      </c>
      <c r="G4190" s="2" t="str">
        <f t="shared" si="65"/>
        <v>1997</v>
      </c>
      <c r="H4190" t="s">
        <v>2629</v>
      </c>
      <c r="I4190" t="str">
        <f>VLOOKUP(RawData!H4190,PadCountry[],2)</f>
        <v>United States</v>
      </c>
      <c r="J4190" t="str">
        <f>VLOOKUP(I4190,CountryGeoLoc[],3)</f>
        <v>37.09024</v>
      </c>
      <c r="K4190" t="str">
        <f>VLOOKUP(I4190,CountryGeoLoc[],4)</f>
        <v>-95.712891</v>
      </c>
    </row>
    <row r="4191" spans="1:11" x14ac:dyDescent="0.3">
      <c r="A4191" t="s">
        <v>12720</v>
      </c>
      <c r="B4191" t="s">
        <v>8</v>
      </c>
      <c r="C4191" t="s">
        <v>2118</v>
      </c>
      <c r="D4191" t="s">
        <v>12721</v>
      </c>
      <c r="E4191" t="s">
        <v>12722</v>
      </c>
      <c r="F4191" t="s">
        <v>12723</v>
      </c>
      <c r="G4191" s="2" t="str">
        <f t="shared" si="65"/>
        <v>1997</v>
      </c>
      <c r="H4191" t="s">
        <v>12724</v>
      </c>
      <c r="I4191" t="str">
        <f>VLOOKUP(RawData!H4191,PadCountry[],2)</f>
        <v>Japan</v>
      </c>
      <c r="J4191" t="str">
        <f>VLOOKUP(I4191,CountryGeoLoc[],3)</f>
        <v>36.204824</v>
      </c>
      <c r="K4191" t="str">
        <f>VLOOKUP(I4191,CountryGeoLoc[],4)</f>
        <v>138.252924</v>
      </c>
    </row>
    <row r="4192" spans="1:11" x14ac:dyDescent="0.3">
      <c r="A4192" t="s">
        <v>12725</v>
      </c>
      <c r="B4192" t="s">
        <v>8</v>
      </c>
      <c r="C4192" t="s">
        <v>11407</v>
      </c>
      <c r="D4192" t="s">
        <v>6270</v>
      </c>
      <c r="E4192" t="s">
        <v>12726</v>
      </c>
      <c r="F4192" t="s">
        <v>12727</v>
      </c>
      <c r="G4192" s="2" t="str">
        <f t="shared" si="65"/>
        <v>1997</v>
      </c>
      <c r="H4192" t="s">
        <v>7213</v>
      </c>
      <c r="I4192" t="str">
        <f>VLOOKUP(RawData!H4192,PadCountry[],2)</f>
        <v>Russia</v>
      </c>
      <c r="J4192" t="str">
        <f>VLOOKUP(I4192,CountryGeoLoc[],3)</f>
        <v>61.52401</v>
      </c>
      <c r="K4192" t="str">
        <f>VLOOKUP(I4192,CountryGeoLoc[],4)</f>
        <v>105.318756</v>
      </c>
    </row>
    <row r="4193" spans="1:11" x14ac:dyDescent="0.3">
      <c r="A4193" t="s">
        <v>12728</v>
      </c>
      <c r="B4193" t="s">
        <v>8</v>
      </c>
      <c r="C4193" t="s">
        <v>4973</v>
      </c>
      <c r="D4193" t="s">
        <v>11941</v>
      </c>
      <c r="E4193" t="s">
        <v>12729</v>
      </c>
      <c r="F4193" t="s">
        <v>12730</v>
      </c>
      <c r="G4193" s="2" t="str">
        <f t="shared" si="65"/>
        <v>1997</v>
      </c>
      <c r="H4193" t="s">
        <v>1623</v>
      </c>
      <c r="I4193" t="str">
        <f>VLOOKUP(RawData!H4193,PadCountry[],2)</f>
        <v>United States</v>
      </c>
      <c r="J4193" t="str">
        <f>VLOOKUP(I4193,CountryGeoLoc[],3)</f>
        <v>37.09024</v>
      </c>
      <c r="K4193" t="str">
        <f>VLOOKUP(I4193,CountryGeoLoc[],4)</f>
        <v>-95.712891</v>
      </c>
    </row>
    <row r="4194" spans="1:11" x14ac:dyDescent="0.3">
      <c r="A4194" t="s">
        <v>12731</v>
      </c>
      <c r="B4194" t="s">
        <v>8</v>
      </c>
      <c r="C4194" t="s">
        <v>117</v>
      </c>
      <c r="D4194" t="s">
        <v>12732</v>
      </c>
      <c r="E4194" t="s">
        <v>12733</v>
      </c>
      <c r="F4194" t="s">
        <v>12734</v>
      </c>
      <c r="G4194" s="2" t="str">
        <f t="shared" si="65"/>
        <v>1997</v>
      </c>
      <c r="H4194" t="s">
        <v>1555</v>
      </c>
      <c r="I4194" t="str">
        <f>VLOOKUP(RawData!H4194,PadCountry[],2)</f>
        <v>United States</v>
      </c>
      <c r="J4194" t="str">
        <f>VLOOKUP(I4194,CountryGeoLoc[],3)</f>
        <v>37.09024</v>
      </c>
      <c r="K4194" t="str">
        <f>VLOOKUP(I4194,CountryGeoLoc[],4)</f>
        <v>-95.712891</v>
      </c>
    </row>
    <row r="4195" spans="1:11" x14ac:dyDescent="0.3">
      <c r="A4195" t="s">
        <v>12735</v>
      </c>
      <c r="B4195" t="s">
        <v>8</v>
      </c>
      <c r="C4195" t="s">
        <v>7321</v>
      </c>
      <c r="D4195" t="s">
        <v>11210</v>
      </c>
      <c r="E4195" t="s">
        <v>12736</v>
      </c>
      <c r="F4195" t="s">
        <v>12737</v>
      </c>
      <c r="G4195" s="2" t="str">
        <f t="shared" si="65"/>
        <v>1997</v>
      </c>
      <c r="H4195" t="s">
        <v>9512</v>
      </c>
      <c r="I4195" t="str">
        <f>VLOOKUP(RawData!H4195,PadCountry[],2)</f>
        <v>French Guiana</v>
      </c>
      <c r="J4195" t="str">
        <f>VLOOKUP(I4195,CountryGeoLoc[],3)</f>
        <v>3.933889</v>
      </c>
      <c r="K4195" t="str">
        <f>VLOOKUP(I4195,CountryGeoLoc[],4)</f>
        <v>-53.125782</v>
      </c>
    </row>
    <row r="4196" spans="1:11" x14ac:dyDescent="0.3">
      <c r="A4196" t="s">
        <v>12738</v>
      </c>
      <c r="B4196" t="s">
        <v>8</v>
      </c>
      <c r="C4196" t="s">
        <v>480</v>
      </c>
      <c r="D4196" t="s">
        <v>12739</v>
      </c>
      <c r="E4196" t="s">
        <v>12740</v>
      </c>
      <c r="F4196" t="s">
        <v>12741</v>
      </c>
      <c r="G4196" s="2" t="str">
        <f t="shared" si="65"/>
        <v>1997</v>
      </c>
      <c r="H4196" t="s">
        <v>12742</v>
      </c>
      <c r="I4196" t="str">
        <f>VLOOKUP(RawData!H4196,PadCountry[],2)</f>
        <v>Russia</v>
      </c>
      <c r="J4196" t="str">
        <f>VLOOKUP(I4196,CountryGeoLoc[],3)</f>
        <v>61.52401</v>
      </c>
      <c r="K4196" t="str">
        <f>VLOOKUP(I4196,CountryGeoLoc[],4)</f>
        <v>105.318756</v>
      </c>
    </row>
    <row r="4197" spans="1:11" x14ac:dyDescent="0.3">
      <c r="A4197" t="s">
        <v>12743</v>
      </c>
      <c r="B4197" t="s">
        <v>8</v>
      </c>
      <c r="C4197" t="s">
        <v>4973</v>
      </c>
      <c r="D4197" t="s">
        <v>11506</v>
      </c>
      <c r="E4197" t="s">
        <v>12744</v>
      </c>
      <c r="F4197" t="s">
        <v>12745</v>
      </c>
      <c r="G4197" s="2" t="str">
        <f t="shared" si="65"/>
        <v>1997</v>
      </c>
      <c r="H4197" t="s">
        <v>1006</v>
      </c>
      <c r="I4197" t="str">
        <f>VLOOKUP(RawData!H4197,PadCountry[],2)</f>
        <v>United States</v>
      </c>
      <c r="J4197" t="str">
        <f>VLOOKUP(I4197,CountryGeoLoc[],3)</f>
        <v>37.09024</v>
      </c>
      <c r="K4197" t="str">
        <f>VLOOKUP(I4197,CountryGeoLoc[],4)</f>
        <v>-95.712891</v>
      </c>
    </row>
    <row r="4198" spans="1:11" x14ac:dyDescent="0.3">
      <c r="A4198" t="s">
        <v>12746</v>
      </c>
      <c r="B4198" t="s">
        <v>8</v>
      </c>
      <c r="C4198" t="s">
        <v>117</v>
      </c>
      <c r="D4198" t="s">
        <v>10326</v>
      </c>
      <c r="E4198" t="s">
        <v>12747</v>
      </c>
      <c r="F4198" t="s">
        <v>12748</v>
      </c>
      <c r="G4198" s="2" t="str">
        <f t="shared" si="65"/>
        <v>1997</v>
      </c>
      <c r="H4198" t="s">
        <v>914</v>
      </c>
      <c r="I4198" t="str">
        <f>VLOOKUP(RawData!H4198,PadCountry[],2)</f>
        <v>United States</v>
      </c>
      <c r="J4198" t="str">
        <f>VLOOKUP(I4198,CountryGeoLoc[],3)</f>
        <v>37.09024</v>
      </c>
      <c r="K4198" t="str">
        <f>VLOOKUP(I4198,CountryGeoLoc[],4)</f>
        <v>-95.712891</v>
      </c>
    </row>
    <row r="4199" spans="1:11" x14ac:dyDescent="0.3">
      <c r="A4199" t="s">
        <v>12749</v>
      </c>
      <c r="B4199" t="s">
        <v>8</v>
      </c>
      <c r="C4199" t="s">
        <v>12655</v>
      </c>
      <c r="D4199" t="s">
        <v>7629</v>
      </c>
      <c r="E4199" t="s">
        <v>12750</v>
      </c>
      <c r="F4199" t="s">
        <v>12751</v>
      </c>
      <c r="G4199" s="2" t="str">
        <f t="shared" si="65"/>
        <v>1997</v>
      </c>
      <c r="H4199" t="s">
        <v>2629</v>
      </c>
      <c r="I4199" t="str">
        <f>VLOOKUP(RawData!H4199,PadCountry[],2)</f>
        <v>United States</v>
      </c>
      <c r="J4199" t="str">
        <f>VLOOKUP(I4199,CountryGeoLoc[],3)</f>
        <v>37.09024</v>
      </c>
      <c r="K4199" t="str">
        <f>VLOOKUP(I4199,CountryGeoLoc[],4)</f>
        <v>-95.712891</v>
      </c>
    </row>
    <row r="4200" spans="1:11" x14ac:dyDescent="0.3">
      <c r="A4200" t="s">
        <v>12752</v>
      </c>
      <c r="B4200" t="s">
        <v>8</v>
      </c>
      <c r="C4200" t="s">
        <v>11418</v>
      </c>
      <c r="D4200" t="s">
        <v>4695</v>
      </c>
      <c r="E4200" t="s">
        <v>357</v>
      </c>
      <c r="F4200" t="s">
        <v>12753</v>
      </c>
      <c r="G4200" s="2" t="str">
        <f t="shared" si="65"/>
        <v>1997</v>
      </c>
      <c r="H4200" t="s">
        <v>13</v>
      </c>
      <c r="I4200" t="str">
        <f>VLOOKUP(RawData!H4200,PadCountry[],2)</f>
        <v>Kazakhstan</v>
      </c>
      <c r="J4200" t="str">
        <f>VLOOKUP(I4200,CountryGeoLoc[],3)</f>
        <v>48.019573</v>
      </c>
      <c r="K4200" t="str">
        <f>VLOOKUP(I4200,CountryGeoLoc[],4)</f>
        <v>66.923684</v>
      </c>
    </row>
    <row r="4201" spans="1:11" x14ac:dyDescent="0.3">
      <c r="A4201" t="s">
        <v>12754</v>
      </c>
      <c r="B4201" t="s">
        <v>8</v>
      </c>
      <c r="C4201" t="s">
        <v>11414</v>
      </c>
      <c r="D4201" t="s">
        <v>1670</v>
      </c>
      <c r="E4201" t="s">
        <v>12755</v>
      </c>
      <c r="F4201" t="s">
        <v>12756</v>
      </c>
      <c r="G4201" s="2" t="str">
        <f t="shared" si="65"/>
        <v>1997</v>
      </c>
      <c r="H4201" t="s">
        <v>7572</v>
      </c>
      <c r="I4201" t="str">
        <f>VLOOKUP(RawData!H4201,PadCountry[],2)</f>
        <v>Russia</v>
      </c>
      <c r="J4201" t="str">
        <f>VLOOKUP(I4201,CountryGeoLoc[],3)</f>
        <v>61.52401</v>
      </c>
      <c r="K4201" t="str">
        <f>VLOOKUP(I4201,CountryGeoLoc[],4)</f>
        <v>105.318756</v>
      </c>
    </row>
    <row r="4202" spans="1:11" x14ac:dyDescent="0.3">
      <c r="A4202" t="s">
        <v>12757</v>
      </c>
      <c r="B4202" t="s">
        <v>8</v>
      </c>
      <c r="C4202" t="s">
        <v>7321</v>
      </c>
      <c r="D4202" t="s">
        <v>10234</v>
      </c>
      <c r="E4202" t="s">
        <v>12758</v>
      </c>
      <c r="F4202" t="s">
        <v>12759</v>
      </c>
      <c r="G4202" s="2" t="str">
        <f t="shared" si="65"/>
        <v>1997</v>
      </c>
      <c r="H4202" t="s">
        <v>9512</v>
      </c>
      <c r="I4202" t="str">
        <f>VLOOKUP(RawData!H4202,PadCountry[],2)</f>
        <v>French Guiana</v>
      </c>
      <c r="J4202" t="str">
        <f>VLOOKUP(I4202,CountryGeoLoc[],3)</f>
        <v>3.933889</v>
      </c>
      <c r="K4202" t="str">
        <f>VLOOKUP(I4202,CountryGeoLoc[],4)</f>
        <v>-53.125782</v>
      </c>
    </row>
    <row r="4203" spans="1:11" x14ac:dyDescent="0.3">
      <c r="A4203" t="s">
        <v>12760</v>
      </c>
      <c r="B4203" t="s">
        <v>8</v>
      </c>
      <c r="C4203" t="s">
        <v>11434</v>
      </c>
      <c r="D4203" t="s">
        <v>2391</v>
      </c>
      <c r="E4203" t="s">
        <v>12761</v>
      </c>
      <c r="F4203" t="s">
        <v>12762</v>
      </c>
      <c r="G4203" s="2" t="str">
        <f t="shared" si="65"/>
        <v>1997</v>
      </c>
      <c r="H4203" t="s">
        <v>3399</v>
      </c>
      <c r="I4203" t="str">
        <f>VLOOKUP(RawData!H4203,PadCountry[],2)</f>
        <v>Russia</v>
      </c>
      <c r="J4203" t="str">
        <f>VLOOKUP(I4203,CountryGeoLoc[],3)</f>
        <v>61.52401</v>
      </c>
      <c r="K4203" t="str">
        <f>VLOOKUP(I4203,CountryGeoLoc[],4)</f>
        <v>105.318756</v>
      </c>
    </row>
    <row r="4204" spans="1:11" x14ac:dyDescent="0.3">
      <c r="A4204" t="s">
        <v>12763</v>
      </c>
      <c r="B4204" t="s">
        <v>8</v>
      </c>
      <c r="C4204" t="s">
        <v>10849</v>
      </c>
      <c r="D4204" t="s">
        <v>12067</v>
      </c>
      <c r="E4204" t="s">
        <v>357</v>
      </c>
      <c r="F4204" t="s">
        <v>12764</v>
      </c>
      <c r="G4204" s="2" t="str">
        <f t="shared" si="65"/>
        <v>1997</v>
      </c>
      <c r="H4204" t="s">
        <v>12765</v>
      </c>
      <c r="I4204" t="str">
        <f>VLOOKUP(RawData!H4204,PadCountry[],2)</f>
        <v>Spain</v>
      </c>
      <c r="J4204" t="str">
        <f>VLOOKUP(I4204,CountryGeoLoc[],3)</f>
        <v>40.463667</v>
      </c>
      <c r="K4204" t="str">
        <f>VLOOKUP(I4204,CountryGeoLoc[],4)</f>
        <v>-3.74922</v>
      </c>
    </row>
    <row r="4205" spans="1:11" x14ac:dyDescent="0.3">
      <c r="A4205" t="s">
        <v>12766</v>
      </c>
      <c r="B4205" t="s">
        <v>8</v>
      </c>
      <c r="C4205" t="s">
        <v>10972</v>
      </c>
      <c r="D4205" t="s">
        <v>10973</v>
      </c>
      <c r="E4205" t="s">
        <v>12767</v>
      </c>
      <c r="F4205" t="s">
        <v>12768</v>
      </c>
      <c r="G4205" s="2" t="str">
        <f t="shared" si="65"/>
        <v>1997</v>
      </c>
      <c r="H4205" t="s">
        <v>1623</v>
      </c>
      <c r="I4205" t="str">
        <f>VLOOKUP(RawData!H4205,PadCountry[],2)</f>
        <v>United States</v>
      </c>
      <c r="J4205" t="str">
        <f>VLOOKUP(I4205,CountryGeoLoc[],3)</f>
        <v>37.09024</v>
      </c>
      <c r="K4205" t="str">
        <f>VLOOKUP(I4205,CountryGeoLoc[],4)</f>
        <v>-95.712891</v>
      </c>
    </row>
    <row r="4206" spans="1:11" x14ac:dyDescent="0.3">
      <c r="A4206" t="s">
        <v>12769</v>
      </c>
      <c r="B4206" t="s">
        <v>8</v>
      </c>
      <c r="C4206" t="s">
        <v>117</v>
      </c>
      <c r="D4206" t="s">
        <v>11093</v>
      </c>
      <c r="E4206" t="s">
        <v>12770</v>
      </c>
      <c r="F4206" t="s">
        <v>12771</v>
      </c>
      <c r="G4206" s="2" t="str">
        <f t="shared" si="65"/>
        <v>1997</v>
      </c>
      <c r="H4206" t="s">
        <v>682</v>
      </c>
      <c r="I4206" t="str">
        <f>VLOOKUP(RawData!H4206,PadCountry[],2)</f>
        <v>United States</v>
      </c>
      <c r="J4206" t="str">
        <f>VLOOKUP(I4206,CountryGeoLoc[],3)</f>
        <v>37.09024</v>
      </c>
      <c r="K4206" t="str">
        <f>VLOOKUP(I4206,CountryGeoLoc[],4)</f>
        <v>-95.712891</v>
      </c>
    </row>
    <row r="4207" spans="1:11" x14ac:dyDescent="0.3">
      <c r="A4207" t="s">
        <v>12772</v>
      </c>
      <c r="B4207" t="s">
        <v>8</v>
      </c>
      <c r="C4207" t="s">
        <v>11899</v>
      </c>
      <c r="D4207" t="s">
        <v>11985</v>
      </c>
      <c r="E4207" t="s">
        <v>12773</v>
      </c>
      <c r="F4207" t="s">
        <v>12774</v>
      </c>
      <c r="G4207" s="2" t="str">
        <f t="shared" si="65"/>
        <v>1997</v>
      </c>
      <c r="H4207" t="s">
        <v>10954</v>
      </c>
      <c r="I4207" t="str">
        <f>VLOOKUP(RawData!H4207,PadCountry[],2)</f>
        <v>China</v>
      </c>
      <c r="J4207" t="str">
        <f>VLOOKUP(I4207,CountryGeoLoc[],3)</f>
        <v>35.86166</v>
      </c>
      <c r="K4207" t="str">
        <f>VLOOKUP(I4207,CountryGeoLoc[],4)</f>
        <v>104.195397</v>
      </c>
    </row>
    <row r="4208" spans="1:11" x14ac:dyDescent="0.3">
      <c r="A4208" t="s">
        <v>12775</v>
      </c>
      <c r="B4208" t="s">
        <v>8</v>
      </c>
      <c r="C4208" t="s">
        <v>11414</v>
      </c>
      <c r="D4208" t="s">
        <v>1670</v>
      </c>
      <c r="E4208" t="s">
        <v>12776</v>
      </c>
      <c r="F4208" t="s">
        <v>12777</v>
      </c>
      <c r="G4208" s="2" t="str">
        <f t="shared" si="65"/>
        <v>1997</v>
      </c>
      <c r="H4208" t="s">
        <v>3442</v>
      </c>
      <c r="I4208" t="str">
        <f>VLOOKUP(RawData!H4208,PadCountry[],2)</f>
        <v>Russia</v>
      </c>
      <c r="J4208" t="str">
        <f>VLOOKUP(I4208,CountryGeoLoc[],3)</f>
        <v>61.52401</v>
      </c>
      <c r="K4208" t="str">
        <f>VLOOKUP(I4208,CountryGeoLoc[],4)</f>
        <v>105.318756</v>
      </c>
    </row>
    <row r="4209" spans="1:11" x14ac:dyDescent="0.3">
      <c r="A4209" t="s">
        <v>12778</v>
      </c>
      <c r="B4209" t="s">
        <v>8</v>
      </c>
      <c r="C4209" t="s">
        <v>12655</v>
      </c>
      <c r="D4209" t="s">
        <v>7629</v>
      </c>
      <c r="E4209" t="s">
        <v>12779</v>
      </c>
      <c r="F4209" t="s">
        <v>12780</v>
      </c>
      <c r="G4209" s="2" t="str">
        <f t="shared" si="65"/>
        <v>1997</v>
      </c>
      <c r="H4209" t="s">
        <v>2629</v>
      </c>
      <c r="I4209" t="str">
        <f>VLOOKUP(RawData!H4209,PadCountry[],2)</f>
        <v>United States</v>
      </c>
      <c r="J4209" t="str">
        <f>VLOOKUP(I4209,CountryGeoLoc[],3)</f>
        <v>37.09024</v>
      </c>
      <c r="K4209" t="str">
        <f>VLOOKUP(I4209,CountryGeoLoc[],4)</f>
        <v>-95.712891</v>
      </c>
    </row>
    <row r="4210" spans="1:11" x14ac:dyDescent="0.3">
      <c r="A4210" t="s">
        <v>12781</v>
      </c>
      <c r="B4210" t="s">
        <v>8</v>
      </c>
      <c r="C4210" t="s">
        <v>11418</v>
      </c>
      <c r="D4210" t="s">
        <v>4695</v>
      </c>
      <c r="E4210" t="s">
        <v>12782</v>
      </c>
      <c r="F4210" t="s">
        <v>12783</v>
      </c>
      <c r="G4210" s="2" t="str">
        <f t="shared" si="65"/>
        <v>1997</v>
      </c>
      <c r="H4210" t="s">
        <v>987</v>
      </c>
      <c r="I4210" t="str">
        <f>VLOOKUP(RawData!H4210,PadCountry[],2)</f>
        <v>Kazakhstan</v>
      </c>
      <c r="J4210" t="str">
        <f>VLOOKUP(I4210,CountryGeoLoc[],3)</f>
        <v>48.019573</v>
      </c>
      <c r="K4210" t="str">
        <f>VLOOKUP(I4210,CountryGeoLoc[],4)</f>
        <v>66.923684</v>
      </c>
    </row>
    <row r="4211" spans="1:11" x14ac:dyDescent="0.3">
      <c r="A4211" t="s">
        <v>12784</v>
      </c>
      <c r="B4211" t="s">
        <v>18</v>
      </c>
      <c r="C4211" t="s">
        <v>11418</v>
      </c>
      <c r="D4211" t="s">
        <v>9143</v>
      </c>
      <c r="E4211" t="s">
        <v>12785</v>
      </c>
      <c r="F4211" t="s">
        <v>12786</v>
      </c>
      <c r="G4211" s="2" t="str">
        <f t="shared" si="65"/>
        <v>1997</v>
      </c>
      <c r="H4211" t="s">
        <v>9146</v>
      </c>
      <c r="I4211" t="str">
        <f>VLOOKUP(RawData!H4211,PadCountry[],2)</f>
        <v>Kazakhstan</v>
      </c>
      <c r="J4211" t="str">
        <f>VLOOKUP(I4211,CountryGeoLoc[],3)</f>
        <v>48.019573</v>
      </c>
      <c r="K4211" t="str">
        <f>VLOOKUP(I4211,CountryGeoLoc[],4)</f>
        <v>66.923684</v>
      </c>
    </row>
    <row r="4212" spans="1:11" x14ac:dyDescent="0.3">
      <c r="A4212" t="s">
        <v>12787</v>
      </c>
      <c r="B4212" t="s">
        <v>8</v>
      </c>
      <c r="C4212" t="s">
        <v>117</v>
      </c>
      <c r="D4212" t="s">
        <v>11093</v>
      </c>
      <c r="E4212" t="s">
        <v>12788</v>
      </c>
      <c r="F4212" t="s">
        <v>12789</v>
      </c>
      <c r="G4212" s="2" t="str">
        <f t="shared" si="65"/>
        <v>1997</v>
      </c>
      <c r="H4212" t="s">
        <v>63</v>
      </c>
      <c r="I4212" t="str">
        <f>VLOOKUP(RawData!H4212,PadCountry[],2)</f>
        <v>United States</v>
      </c>
      <c r="J4212" t="str">
        <f>VLOOKUP(I4212,CountryGeoLoc[],3)</f>
        <v>37.09024</v>
      </c>
      <c r="K4212" t="str">
        <f>VLOOKUP(I4212,CountryGeoLoc[],4)</f>
        <v>-95.712891</v>
      </c>
    </row>
    <row r="4213" spans="1:11" x14ac:dyDescent="0.3">
      <c r="A4213" t="s">
        <v>12790</v>
      </c>
      <c r="B4213" t="s">
        <v>8</v>
      </c>
      <c r="C4213" t="s">
        <v>11421</v>
      </c>
      <c r="D4213" t="s">
        <v>11954</v>
      </c>
      <c r="E4213" t="s">
        <v>12791</v>
      </c>
      <c r="F4213" t="s">
        <v>12792</v>
      </c>
      <c r="G4213" s="2" t="str">
        <f t="shared" si="65"/>
        <v>1997</v>
      </c>
      <c r="H4213" t="s">
        <v>1587</v>
      </c>
      <c r="I4213" t="str">
        <f>VLOOKUP(RawData!H4213,PadCountry[],2)</f>
        <v>Kazakhstan</v>
      </c>
      <c r="J4213" t="str">
        <f>VLOOKUP(I4213,CountryGeoLoc[],3)</f>
        <v>48.019573</v>
      </c>
      <c r="K4213" t="str">
        <f>VLOOKUP(I4213,CountryGeoLoc[],4)</f>
        <v>66.923684</v>
      </c>
    </row>
    <row r="4214" spans="1:11" x14ac:dyDescent="0.3">
      <c r="A4214" t="s">
        <v>12793</v>
      </c>
      <c r="B4214" t="s">
        <v>8</v>
      </c>
      <c r="C4214" t="s">
        <v>7321</v>
      </c>
      <c r="D4214" t="s">
        <v>10571</v>
      </c>
      <c r="E4214" t="s">
        <v>12794</v>
      </c>
      <c r="F4214" t="s">
        <v>12795</v>
      </c>
      <c r="G4214" s="2" t="str">
        <f t="shared" si="65"/>
        <v>1997</v>
      </c>
      <c r="H4214" t="s">
        <v>9512</v>
      </c>
      <c r="I4214" t="str">
        <f>VLOOKUP(RawData!H4214,PadCountry[],2)</f>
        <v>French Guiana</v>
      </c>
      <c r="J4214" t="str">
        <f>VLOOKUP(I4214,CountryGeoLoc[],3)</f>
        <v>3.933889</v>
      </c>
      <c r="K4214" t="str">
        <f>VLOOKUP(I4214,CountryGeoLoc[],4)</f>
        <v>-53.125782</v>
      </c>
    </row>
    <row r="4215" spans="1:11" x14ac:dyDescent="0.3">
      <c r="A4215" t="s">
        <v>12796</v>
      </c>
      <c r="B4215" t="s">
        <v>8</v>
      </c>
      <c r="C4215" t="s">
        <v>11421</v>
      </c>
      <c r="D4215" t="s">
        <v>12797</v>
      </c>
      <c r="E4215" t="s">
        <v>12798</v>
      </c>
      <c r="F4215" t="s">
        <v>12799</v>
      </c>
      <c r="G4215" s="2" t="str">
        <f t="shared" si="65"/>
        <v>1997</v>
      </c>
      <c r="H4215" t="s">
        <v>7249</v>
      </c>
      <c r="I4215" t="str">
        <f>VLOOKUP(RawData!H4215,PadCountry[],2)</f>
        <v>Kazakhstan</v>
      </c>
      <c r="J4215" t="str">
        <f>VLOOKUP(I4215,CountryGeoLoc[],3)</f>
        <v>48.019573</v>
      </c>
      <c r="K4215" t="str">
        <f>VLOOKUP(I4215,CountryGeoLoc[],4)</f>
        <v>66.923684</v>
      </c>
    </row>
    <row r="4216" spans="1:11" x14ac:dyDescent="0.3">
      <c r="A4216" t="s">
        <v>12800</v>
      </c>
      <c r="B4216" t="s">
        <v>8</v>
      </c>
      <c r="C4216" t="s">
        <v>11899</v>
      </c>
      <c r="D4216" t="s">
        <v>8695</v>
      </c>
      <c r="E4216" t="s">
        <v>12801</v>
      </c>
      <c r="F4216" t="s">
        <v>12802</v>
      </c>
      <c r="G4216" s="2" t="str">
        <f t="shared" si="65"/>
        <v>1997</v>
      </c>
      <c r="H4216" t="s">
        <v>8698</v>
      </c>
      <c r="I4216" t="str">
        <f>VLOOKUP(RawData!H4216,PadCountry[],2)</f>
        <v>China</v>
      </c>
      <c r="J4216" t="str">
        <f>VLOOKUP(I4216,CountryGeoLoc[],3)</f>
        <v>35.86166</v>
      </c>
      <c r="K4216" t="str">
        <f>VLOOKUP(I4216,CountryGeoLoc[],4)</f>
        <v>104.195397</v>
      </c>
    </row>
    <row r="4217" spans="1:11" x14ac:dyDescent="0.3">
      <c r="A4217" t="s">
        <v>12803</v>
      </c>
      <c r="B4217" t="s">
        <v>8</v>
      </c>
      <c r="C4217" t="s">
        <v>11421</v>
      </c>
      <c r="D4217" t="s">
        <v>12797</v>
      </c>
      <c r="E4217" t="s">
        <v>12804</v>
      </c>
      <c r="F4217" t="s">
        <v>12805</v>
      </c>
      <c r="G4217" s="2" t="str">
        <f t="shared" si="65"/>
        <v>1997</v>
      </c>
      <c r="H4217" t="s">
        <v>1587</v>
      </c>
      <c r="I4217" t="str">
        <f>VLOOKUP(RawData!H4217,PadCountry[],2)</f>
        <v>Kazakhstan</v>
      </c>
      <c r="J4217" t="str">
        <f>VLOOKUP(I4217,CountryGeoLoc[],3)</f>
        <v>48.019573</v>
      </c>
      <c r="K4217" t="str">
        <f>VLOOKUP(I4217,CountryGeoLoc[],4)</f>
        <v>66.923684</v>
      </c>
    </row>
    <row r="4218" spans="1:11" x14ac:dyDescent="0.3">
      <c r="A4218" t="s">
        <v>12806</v>
      </c>
      <c r="B4218" t="s">
        <v>8</v>
      </c>
      <c r="C4218" t="s">
        <v>7321</v>
      </c>
      <c r="D4218" t="s">
        <v>11210</v>
      </c>
      <c r="E4218" t="s">
        <v>12807</v>
      </c>
      <c r="F4218" t="s">
        <v>12808</v>
      </c>
      <c r="G4218" s="2" t="str">
        <f t="shared" si="65"/>
        <v>1997</v>
      </c>
      <c r="H4218" t="s">
        <v>9512</v>
      </c>
      <c r="I4218" t="str">
        <f>VLOOKUP(RawData!H4218,PadCountry[],2)</f>
        <v>French Guiana</v>
      </c>
      <c r="J4218" t="str">
        <f>VLOOKUP(I4218,CountryGeoLoc[],3)</f>
        <v>3.933889</v>
      </c>
      <c r="K4218" t="str">
        <f>VLOOKUP(I4218,CountryGeoLoc[],4)</f>
        <v>-53.125782</v>
      </c>
    </row>
    <row r="4219" spans="1:11" x14ac:dyDescent="0.3">
      <c r="A4219" t="s">
        <v>12809</v>
      </c>
      <c r="B4219" t="s">
        <v>8</v>
      </c>
      <c r="C4219" t="s">
        <v>12655</v>
      </c>
      <c r="D4219" t="s">
        <v>7629</v>
      </c>
      <c r="E4219" t="s">
        <v>12810</v>
      </c>
      <c r="F4219" t="s">
        <v>12811</v>
      </c>
      <c r="G4219" s="2" t="str">
        <f t="shared" si="65"/>
        <v>1997</v>
      </c>
      <c r="H4219" t="s">
        <v>2629</v>
      </c>
      <c r="I4219" t="str">
        <f>VLOOKUP(RawData!H4219,PadCountry[],2)</f>
        <v>United States</v>
      </c>
      <c r="J4219" t="str">
        <f>VLOOKUP(I4219,CountryGeoLoc[],3)</f>
        <v>37.09024</v>
      </c>
      <c r="K4219" t="str">
        <f>VLOOKUP(I4219,CountryGeoLoc[],4)</f>
        <v>-95.712891</v>
      </c>
    </row>
    <row r="4220" spans="1:11" x14ac:dyDescent="0.3">
      <c r="A4220" t="s">
        <v>12812</v>
      </c>
      <c r="B4220" t="s">
        <v>8</v>
      </c>
      <c r="C4220" t="s">
        <v>11418</v>
      </c>
      <c r="D4220" t="s">
        <v>4695</v>
      </c>
      <c r="E4220" t="s">
        <v>357</v>
      </c>
      <c r="F4220" t="s">
        <v>12813</v>
      </c>
      <c r="G4220" s="2" t="str">
        <f t="shared" si="65"/>
        <v>1997</v>
      </c>
      <c r="H4220" t="s">
        <v>13</v>
      </c>
      <c r="I4220" t="str">
        <f>VLOOKUP(RawData!H4220,PadCountry[],2)</f>
        <v>Kazakhstan</v>
      </c>
      <c r="J4220" t="str">
        <f>VLOOKUP(I4220,CountryGeoLoc[],3)</f>
        <v>48.019573</v>
      </c>
      <c r="K4220" t="str">
        <f>VLOOKUP(I4220,CountryGeoLoc[],4)</f>
        <v>66.923684</v>
      </c>
    </row>
    <row r="4221" spans="1:11" x14ac:dyDescent="0.3">
      <c r="A4221" t="s">
        <v>12814</v>
      </c>
      <c r="B4221" t="s">
        <v>8</v>
      </c>
      <c r="C4221" t="s">
        <v>117</v>
      </c>
      <c r="D4221" t="s">
        <v>11093</v>
      </c>
      <c r="E4221" t="s">
        <v>12815</v>
      </c>
      <c r="F4221" t="s">
        <v>12816</v>
      </c>
      <c r="G4221" s="2" t="str">
        <f t="shared" si="65"/>
        <v>1997</v>
      </c>
      <c r="H4221" t="s">
        <v>682</v>
      </c>
      <c r="I4221" t="str">
        <f>VLOOKUP(RawData!H4221,PadCountry[],2)</f>
        <v>United States</v>
      </c>
      <c r="J4221" t="str">
        <f>VLOOKUP(I4221,CountryGeoLoc[],3)</f>
        <v>37.09024</v>
      </c>
      <c r="K4221" t="str">
        <f>VLOOKUP(I4221,CountryGeoLoc[],4)</f>
        <v>-95.712891</v>
      </c>
    </row>
    <row r="4222" spans="1:11" x14ac:dyDescent="0.3">
      <c r="A4222" t="s">
        <v>12817</v>
      </c>
      <c r="B4222" t="s">
        <v>8</v>
      </c>
      <c r="C4222" t="s">
        <v>117</v>
      </c>
      <c r="D4222" t="s">
        <v>11093</v>
      </c>
      <c r="E4222" t="s">
        <v>12818</v>
      </c>
      <c r="F4222" t="s">
        <v>12819</v>
      </c>
      <c r="G4222" s="2" t="str">
        <f t="shared" si="65"/>
        <v>1997</v>
      </c>
      <c r="H4222" t="s">
        <v>63</v>
      </c>
      <c r="I4222" t="str">
        <f>VLOOKUP(RawData!H4222,PadCountry[],2)</f>
        <v>United States</v>
      </c>
      <c r="J4222" t="str">
        <f>VLOOKUP(I4222,CountryGeoLoc[],3)</f>
        <v>37.09024</v>
      </c>
      <c r="K4222" t="str">
        <f>VLOOKUP(I4222,CountryGeoLoc[],4)</f>
        <v>-95.712891</v>
      </c>
    </row>
    <row r="4223" spans="1:11" x14ac:dyDescent="0.3">
      <c r="A4223" t="s">
        <v>12820</v>
      </c>
      <c r="B4223" t="s">
        <v>8</v>
      </c>
      <c r="C4223" t="s">
        <v>4973</v>
      </c>
      <c r="D4223" t="s">
        <v>11941</v>
      </c>
      <c r="E4223" t="s">
        <v>12821</v>
      </c>
      <c r="F4223" t="s">
        <v>12822</v>
      </c>
      <c r="G4223" s="2" t="str">
        <f t="shared" si="65"/>
        <v>1997</v>
      </c>
      <c r="H4223" t="s">
        <v>1623</v>
      </c>
      <c r="I4223" t="str">
        <f>VLOOKUP(RawData!H4223,PadCountry[],2)</f>
        <v>United States</v>
      </c>
      <c r="J4223" t="str">
        <f>VLOOKUP(I4223,CountryGeoLoc[],3)</f>
        <v>37.09024</v>
      </c>
      <c r="K4223" t="str">
        <f>VLOOKUP(I4223,CountryGeoLoc[],4)</f>
        <v>-95.712891</v>
      </c>
    </row>
    <row r="4224" spans="1:11" x14ac:dyDescent="0.3">
      <c r="A4224" t="s">
        <v>12823</v>
      </c>
      <c r="B4224" t="s">
        <v>8</v>
      </c>
      <c r="C4224" t="s">
        <v>10849</v>
      </c>
      <c r="D4224" t="s">
        <v>12067</v>
      </c>
      <c r="E4224" t="s">
        <v>357</v>
      </c>
      <c r="F4224" t="s">
        <v>12824</v>
      </c>
      <c r="G4224" s="2" t="str">
        <f t="shared" si="65"/>
        <v>1997</v>
      </c>
      <c r="H4224" t="s">
        <v>12069</v>
      </c>
      <c r="I4224" t="str">
        <f>VLOOKUP(RawData!H4224,PadCountry[],2)</f>
        <v>United States</v>
      </c>
      <c r="J4224" t="str">
        <f>VLOOKUP(I4224,CountryGeoLoc[],3)</f>
        <v>37.09024</v>
      </c>
      <c r="K4224" t="str">
        <f>VLOOKUP(I4224,CountryGeoLoc[],4)</f>
        <v>-95.712891</v>
      </c>
    </row>
    <row r="4225" spans="1:11" x14ac:dyDescent="0.3">
      <c r="A4225" t="s">
        <v>12825</v>
      </c>
      <c r="B4225" t="s">
        <v>8</v>
      </c>
      <c r="C4225" t="s">
        <v>11418</v>
      </c>
      <c r="D4225" t="s">
        <v>4695</v>
      </c>
      <c r="E4225" t="s">
        <v>12826</v>
      </c>
      <c r="F4225" t="s">
        <v>12827</v>
      </c>
      <c r="G4225" s="2" t="str">
        <f t="shared" si="65"/>
        <v>1997</v>
      </c>
      <c r="H4225" t="s">
        <v>13</v>
      </c>
      <c r="I4225" t="str">
        <f>VLOOKUP(RawData!H4225,PadCountry[],2)</f>
        <v>Kazakhstan</v>
      </c>
      <c r="J4225" t="str">
        <f>VLOOKUP(I4225,CountryGeoLoc[],3)</f>
        <v>48.019573</v>
      </c>
      <c r="K4225" t="str">
        <f>VLOOKUP(I4225,CountryGeoLoc[],4)</f>
        <v>66.923684</v>
      </c>
    </row>
    <row r="4226" spans="1:11" x14ac:dyDescent="0.3">
      <c r="A4226" t="s">
        <v>12828</v>
      </c>
      <c r="B4226" t="s">
        <v>8</v>
      </c>
      <c r="C4226" t="s">
        <v>12655</v>
      </c>
      <c r="D4226" t="s">
        <v>7629</v>
      </c>
      <c r="E4226" t="s">
        <v>12829</v>
      </c>
      <c r="F4226" t="s">
        <v>12830</v>
      </c>
      <c r="G4226" s="2" t="str">
        <f t="shared" si="65"/>
        <v>1997</v>
      </c>
      <c r="H4226" t="s">
        <v>2629</v>
      </c>
      <c r="I4226" t="str">
        <f>VLOOKUP(RawData!H4226,PadCountry[],2)</f>
        <v>United States</v>
      </c>
      <c r="J4226" t="str">
        <f>VLOOKUP(I4226,CountryGeoLoc[],3)</f>
        <v>37.09024</v>
      </c>
      <c r="K4226" t="str">
        <f>VLOOKUP(I4226,CountryGeoLoc[],4)</f>
        <v>-95.712891</v>
      </c>
    </row>
    <row r="4227" spans="1:11" x14ac:dyDescent="0.3">
      <c r="A4227" t="s">
        <v>12831</v>
      </c>
      <c r="B4227" t="s">
        <v>8</v>
      </c>
      <c r="C4227" t="s">
        <v>7321</v>
      </c>
      <c r="D4227" t="s">
        <v>11210</v>
      </c>
      <c r="E4227" t="s">
        <v>12832</v>
      </c>
      <c r="F4227" t="s">
        <v>12833</v>
      </c>
      <c r="G4227" s="2" t="str">
        <f t="shared" ref="G4227:G4290" si="66">MID(F4227,7,4)</f>
        <v>1997</v>
      </c>
      <c r="H4227" t="s">
        <v>9512</v>
      </c>
      <c r="I4227" t="str">
        <f>VLOOKUP(RawData!H4227,PadCountry[],2)</f>
        <v>French Guiana</v>
      </c>
      <c r="J4227" t="str">
        <f>VLOOKUP(I4227,CountryGeoLoc[],3)</f>
        <v>3.933889</v>
      </c>
      <c r="K4227" t="str">
        <f>VLOOKUP(I4227,CountryGeoLoc[],4)</f>
        <v>-53.125782</v>
      </c>
    </row>
    <row r="4228" spans="1:11" x14ac:dyDescent="0.3">
      <c r="A4228" t="s">
        <v>12834</v>
      </c>
      <c r="B4228" t="s">
        <v>8</v>
      </c>
      <c r="C4228" t="s">
        <v>11421</v>
      </c>
      <c r="D4228" t="s">
        <v>2305</v>
      </c>
      <c r="E4228" t="s">
        <v>12835</v>
      </c>
      <c r="F4228" t="s">
        <v>12836</v>
      </c>
      <c r="G4228" s="2" t="str">
        <f t="shared" si="66"/>
        <v>1997</v>
      </c>
      <c r="H4228" t="s">
        <v>7249</v>
      </c>
      <c r="I4228" t="str">
        <f>VLOOKUP(RawData!H4228,PadCountry[],2)</f>
        <v>Kazakhstan</v>
      </c>
      <c r="J4228" t="str">
        <f>VLOOKUP(I4228,CountryGeoLoc[],3)</f>
        <v>48.019573</v>
      </c>
      <c r="K4228" t="str">
        <f>VLOOKUP(I4228,CountryGeoLoc[],4)</f>
        <v>66.923684</v>
      </c>
    </row>
    <row r="4229" spans="1:11" x14ac:dyDescent="0.3">
      <c r="A4229" t="s">
        <v>12837</v>
      </c>
      <c r="B4229" t="s">
        <v>8</v>
      </c>
      <c r="C4229" t="s">
        <v>11899</v>
      </c>
      <c r="D4229" t="s">
        <v>8695</v>
      </c>
      <c r="E4229" t="s">
        <v>12838</v>
      </c>
      <c r="F4229" t="s">
        <v>12839</v>
      </c>
      <c r="G4229" s="2" t="str">
        <f t="shared" si="66"/>
        <v>1997</v>
      </c>
      <c r="H4229" t="s">
        <v>10954</v>
      </c>
      <c r="I4229" t="str">
        <f>VLOOKUP(RawData!H4229,PadCountry[],2)</f>
        <v>China</v>
      </c>
      <c r="J4229" t="str">
        <f>VLOOKUP(I4229,CountryGeoLoc[],3)</f>
        <v>35.86166</v>
      </c>
      <c r="K4229" t="str">
        <f>VLOOKUP(I4229,CountryGeoLoc[],4)</f>
        <v>104.195397</v>
      </c>
    </row>
    <row r="4230" spans="1:11" x14ac:dyDescent="0.3">
      <c r="A4230" t="s">
        <v>12840</v>
      </c>
      <c r="B4230" t="s">
        <v>8</v>
      </c>
      <c r="C4230" t="s">
        <v>117</v>
      </c>
      <c r="D4230" t="s">
        <v>11093</v>
      </c>
      <c r="E4230" t="s">
        <v>12841</v>
      </c>
      <c r="F4230" t="s">
        <v>12842</v>
      </c>
      <c r="G4230" s="2" t="str">
        <f t="shared" si="66"/>
        <v>1997</v>
      </c>
      <c r="H4230" t="s">
        <v>682</v>
      </c>
      <c r="I4230" t="str">
        <f>VLOOKUP(RawData!H4230,PadCountry[],2)</f>
        <v>United States</v>
      </c>
      <c r="J4230" t="str">
        <f>VLOOKUP(I4230,CountryGeoLoc[],3)</f>
        <v>37.09024</v>
      </c>
      <c r="K4230" t="str">
        <f>VLOOKUP(I4230,CountryGeoLoc[],4)</f>
        <v>-95.712891</v>
      </c>
    </row>
    <row r="4231" spans="1:11" x14ac:dyDescent="0.3">
      <c r="A4231" t="s">
        <v>12843</v>
      </c>
      <c r="B4231" t="s">
        <v>8</v>
      </c>
      <c r="C4231" t="s">
        <v>4973</v>
      </c>
      <c r="D4231" t="s">
        <v>12844</v>
      </c>
      <c r="E4231" t="s">
        <v>12845</v>
      </c>
      <c r="F4231" t="s">
        <v>12846</v>
      </c>
      <c r="G4231" s="2" t="str">
        <f t="shared" si="66"/>
        <v>1997</v>
      </c>
      <c r="H4231" t="s">
        <v>12377</v>
      </c>
      <c r="I4231" t="str">
        <f>VLOOKUP(RawData!H4231,PadCountry[],2)</f>
        <v>United States</v>
      </c>
      <c r="J4231" t="str">
        <f>VLOOKUP(I4231,CountryGeoLoc[],3)</f>
        <v>37.09024</v>
      </c>
      <c r="K4231" t="str">
        <f>VLOOKUP(I4231,CountryGeoLoc[],4)</f>
        <v>-95.712891</v>
      </c>
    </row>
    <row r="4232" spans="1:11" x14ac:dyDescent="0.3">
      <c r="A4232" t="s">
        <v>12847</v>
      </c>
      <c r="B4232" t="s">
        <v>8</v>
      </c>
      <c r="C4232" t="s">
        <v>117</v>
      </c>
      <c r="D4232" t="s">
        <v>12848</v>
      </c>
      <c r="E4232" t="s">
        <v>12849</v>
      </c>
      <c r="F4232" t="s">
        <v>12850</v>
      </c>
      <c r="G4232" s="2" t="str">
        <f t="shared" si="66"/>
        <v>1997</v>
      </c>
      <c r="H4232" t="s">
        <v>63</v>
      </c>
      <c r="I4232" t="str">
        <f>VLOOKUP(RawData!H4232,PadCountry[],2)</f>
        <v>United States</v>
      </c>
      <c r="J4232" t="str">
        <f>VLOOKUP(I4232,CountryGeoLoc[],3)</f>
        <v>37.09024</v>
      </c>
      <c r="K4232" t="str">
        <f>VLOOKUP(I4232,CountryGeoLoc[],4)</f>
        <v>-95.712891</v>
      </c>
    </row>
    <row r="4233" spans="1:11" x14ac:dyDescent="0.3">
      <c r="A4233" t="s">
        <v>12851</v>
      </c>
      <c r="B4233" t="s">
        <v>8</v>
      </c>
      <c r="C4233" t="s">
        <v>11421</v>
      </c>
      <c r="D4233" t="s">
        <v>11954</v>
      </c>
      <c r="E4233" t="s">
        <v>12852</v>
      </c>
      <c r="F4233" t="s">
        <v>12853</v>
      </c>
      <c r="G4233" s="2" t="str">
        <f t="shared" si="66"/>
        <v>1997</v>
      </c>
      <c r="H4233" t="s">
        <v>1587</v>
      </c>
      <c r="I4233" t="str">
        <f>VLOOKUP(RawData!H4233,PadCountry[],2)</f>
        <v>Kazakhstan</v>
      </c>
      <c r="J4233" t="str">
        <f>VLOOKUP(I4233,CountryGeoLoc[],3)</f>
        <v>48.019573</v>
      </c>
      <c r="K4233" t="str">
        <f>VLOOKUP(I4233,CountryGeoLoc[],4)</f>
        <v>66.923684</v>
      </c>
    </row>
    <row r="4234" spans="1:11" x14ac:dyDescent="0.3">
      <c r="A4234" t="s">
        <v>12854</v>
      </c>
      <c r="B4234" t="s">
        <v>8</v>
      </c>
      <c r="C4234" t="s">
        <v>10849</v>
      </c>
      <c r="D4234" t="s">
        <v>12067</v>
      </c>
      <c r="E4234" t="s">
        <v>357</v>
      </c>
      <c r="F4234" t="s">
        <v>12855</v>
      </c>
      <c r="G4234" s="2" t="str">
        <f t="shared" si="66"/>
        <v>1997</v>
      </c>
      <c r="H4234" t="s">
        <v>12856</v>
      </c>
      <c r="I4234" t="str">
        <f>VLOOKUP(RawData!H4234,PadCountry[],2)</f>
        <v>United States</v>
      </c>
      <c r="J4234" t="str">
        <f>VLOOKUP(I4234,CountryGeoLoc[],3)</f>
        <v>37.09024</v>
      </c>
      <c r="K4234" t="str">
        <f>VLOOKUP(I4234,CountryGeoLoc[],4)</f>
        <v>-95.712891</v>
      </c>
    </row>
    <row r="4235" spans="1:11" x14ac:dyDescent="0.3">
      <c r="A4235" t="s">
        <v>12857</v>
      </c>
      <c r="B4235" t="s">
        <v>8</v>
      </c>
      <c r="C4235" t="s">
        <v>11899</v>
      </c>
      <c r="D4235" t="s">
        <v>12858</v>
      </c>
      <c r="E4235" t="s">
        <v>12859</v>
      </c>
      <c r="F4235" t="s">
        <v>12860</v>
      </c>
      <c r="G4235" s="2" t="str">
        <f t="shared" si="66"/>
        <v>1997</v>
      </c>
      <c r="H4235" t="s">
        <v>10336</v>
      </c>
      <c r="I4235" t="str">
        <f>VLOOKUP(RawData!H4235,PadCountry[],2)</f>
        <v>China</v>
      </c>
      <c r="J4235" t="str">
        <f>VLOOKUP(I4235,CountryGeoLoc[],3)</f>
        <v>35.86166</v>
      </c>
      <c r="K4235" t="str">
        <f>VLOOKUP(I4235,CountryGeoLoc[],4)</f>
        <v>104.195397</v>
      </c>
    </row>
    <row r="4236" spans="1:11" x14ac:dyDescent="0.3">
      <c r="A4236" t="s">
        <v>12861</v>
      </c>
      <c r="B4236" t="s">
        <v>8</v>
      </c>
      <c r="C4236" t="s">
        <v>7321</v>
      </c>
      <c r="D4236" t="s">
        <v>10234</v>
      </c>
      <c r="E4236" t="s">
        <v>12862</v>
      </c>
      <c r="F4236" t="s">
        <v>12863</v>
      </c>
      <c r="G4236" s="2" t="str">
        <f t="shared" si="66"/>
        <v>1997</v>
      </c>
      <c r="H4236" t="s">
        <v>9512</v>
      </c>
      <c r="I4236" t="str">
        <f>VLOOKUP(RawData!H4236,PadCountry[],2)</f>
        <v>French Guiana</v>
      </c>
      <c r="J4236" t="str">
        <f>VLOOKUP(I4236,CountryGeoLoc[],3)</f>
        <v>3.933889</v>
      </c>
      <c r="K4236" t="str">
        <f>VLOOKUP(I4236,CountryGeoLoc[],4)</f>
        <v>-53.125782</v>
      </c>
    </row>
    <row r="4237" spans="1:11" x14ac:dyDescent="0.3">
      <c r="A4237" t="s">
        <v>12864</v>
      </c>
      <c r="B4237" t="s">
        <v>8</v>
      </c>
      <c r="C4237" t="s">
        <v>4973</v>
      </c>
      <c r="D4237" t="s">
        <v>11941</v>
      </c>
      <c r="E4237" t="s">
        <v>12865</v>
      </c>
      <c r="F4237" t="s">
        <v>12866</v>
      </c>
      <c r="G4237" s="2" t="str">
        <f t="shared" si="66"/>
        <v>1997</v>
      </c>
      <c r="H4237" t="s">
        <v>1006</v>
      </c>
      <c r="I4237" t="str">
        <f>VLOOKUP(RawData!H4237,PadCountry[],2)</f>
        <v>United States</v>
      </c>
      <c r="J4237" t="str">
        <f>VLOOKUP(I4237,CountryGeoLoc[],3)</f>
        <v>37.09024</v>
      </c>
      <c r="K4237" t="str">
        <f>VLOOKUP(I4237,CountryGeoLoc[],4)</f>
        <v>-95.712891</v>
      </c>
    </row>
    <row r="4238" spans="1:11" x14ac:dyDescent="0.3">
      <c r="A4238" t="s">
        <v>12867</v>
      </c>
      <c r="B4238" t="s">
        <v>8</v>
      </c>
      <c r="C4238" t="s">
        <v>11421</v>
      </c>
      <c r="D4238" t="s">
        <v>12797</v>
      </c>
      <c r="E4238" t="s">
        <v>12868</v>
      </c>
      <c r="F4238" t="s">
        <v>12869</v>
      </c>
      <c r="G4238" s="2" t="str">
        <f t="shared" si="66"/>
        <v>1997</v>
      </c>
      <c r="H4238" t="s">
        <v>1587</v>
      </c>
      <c r="I4238" t="str">
        <f>VLOOKUP(RawData!H4238,PadCountry[],2)</f>
        <v>Kazakhstan</v>
      </c>
      <c r="J4238" t="str">
        <f>VLOOKUP(I4238,CountryGeoLoc[],3)</f>
        <v>48.019573</v>
      </c>
      <c r="K4238" t="str">
        <f>VLOOKUP(I4238,CountryGeoLoc[],4)</f>
        <v>66.923684</v>
      </c>
    </row>
    <row r="4239" spans="1:11" x14ac:dyDescent="0.3">
      <c r="A4239" t="s">
        <v>12870</v>
      </c>
      <c r="B4239" t="s">
        <v>8</v>
      </c>
      <c r="C4239" t="s">
        <v>11434</v>
      </c>
      <c r="D4239" t="s">
        <v>2391</v>
      </c>
      <c r="E4239" t="s">
        <v>12871</v>
      </c>
      <c r="F4239" t="s">
        <v>12872</v>
      </c>
      <c r="G4239" s="2" t="str">
        <f t="shared" si="66"/>
        <v>1997</v>
      </c>
      <c r="H4239" t="s">
        <v>3399</v>
      </c>
      <c r="I4239" t="str">
        <f>VLOOKUP(RawData!H4239,PadCountry[],2)</f>
        <v>Russia</v>
      </c>
      <c r="J4239" t="str">
        <f>VLOOKUP(I4239,CountryGeoLoc[],3)</f>
        <v>61.52401</v>
      </c>
      <c r="K4239" t="str">
        <f>VLOOKUP(I4239,CountryGeoLoc[],4)</f>
        <v>105.318756</v>
      </c>
    </row>
    <row r="4240" spans="1:11" x14ac:dyDescent="0.3">
      <c r="A4240" t="s">
        <v>12873</v>
      </c>
      <c r="B4240" t="s">
        <v>8</v>
      </c>
      <c r="C4240" t="s">
        <v>7321</v>
      </c>
      <c r="D4240" t="s">
        <v>11790</v>
      </c>
      <c r="E4240" t="s">
        <v>12874</v>
      </c>
      <c r="F4240" t="s">
        <v>12875</v>
      </c>
      <c r="G4240" s="2" t="str">
        <f t="shared" si="66"/>
        <v>1997</v>
      </c>
      <c r="H4240" t="s">
        <v>9512</v>
      </c>
      <c r="I4240" t="str">
        <f>VLOOKUP(RawData!H4240,PadCountry[],2)</f>
        <v>French Guiana</v>
      </c>
      <c r="J4240" t="str">
        <f>VLOOKUP(I4240,CountryGeoLoc[],3)</f>
        <v>3.933889</v>
      </c>
      <c r="K4240" t="str">
        <f>VLOOKUP(I4240,CountryGeoLoc[],4)</f>
        <v>-53.125782</v>
      </c>
    </row>
    <row r="4241" spans="1:11" x14ac:dyDescent="0.3">
      <c r="A4241" t="s">
        <v>12876</v>
      </c>
      <c r="B4241" t="s">
        <v>8</v>
      </c>
      <c r="C4241" t="s">
        <v>11414</v>
      </c>
      <c r="D4241" t="s">
        <v>1670</v>
      </c>
      <c r="E4241" t="s">
        <v>12877</v>
      </c>
      <c r="F4241" t="s">
        <v>12878</v>
      </c>
      <c r="G4241" s="2" t="str">
        <f t="shared" si="66"/>
        <v>1997</v>
      </c>
      <c r="H4241" t="s">
        <v>3892</v>
      </c>
      <c r="I4241" t="str">
        <f>VLOOKUP(RawData!H4241,PadCountry[],2)</f>
        <v>Russia</v>
      </c>
      <c r="J4241" t="str">
        <f>VLOOKUP(I4241,CountryGeoLoc[],3)</f>
        <v>61.52401</v>
      </c>
      <c r="K4241" t="str">
        <f>VLOOKUP(I4241,CountryGeoLoc[],4)</f>
        <v>105.318756</v>
      </c>
    </row>
    <row r="4242" spans="1:11" x14ac:dyDescent="0.3">
      <c r="A4242" t="s">
        <v>12879</v>
      </c>
      <c r="B4242" t="s">
        <v>8</v>
      </c>
      <c r="C4242" t="s">
        <v>12655</v>
      </c>
      <c r="D4242" t="s">
        <v>7629</v>
      </c>
      <c r="E4242" t="s">
        <v>12880</v>
      </c>
      <c r="F4242" t="s">
        <v>12881</v>
      </c>
      <c r="G4242" s="2" t="str">
        <f t="shared" si="66"/>
        <v>1997</v>
      </c>
      <c r="H4242" t="s">
        <v>2629</v>
      </c>
      <c r="I4242" t="str">
        <f>VLOOKUP(RawData!H4242,PadCountry[],2)</f>
        <v>United States</v>
      </c>
      <c r="J4242" t="str">
        <f>VLOOKUP(I4242,CountryGeoLoc[],3)</f>
        <v>37.09024</v>
      </c>
      <c r="K4242" t="str">
        <f>VLOOKUP(I4242,CountryGeoLoc[],4)</f>
        <v>-95.712891</v>
      </c>
    </row>
    <row r="4243" spans="1:11" x14ac:dyDescent="0.3">
      <c r="A4243" t="s">
        <v>12882</v>
      </c>
      <c r="B4243" t="s">
        <v>8</v>
      </c>
      <c r="C4243" t="s">
        <v>117</v>
      </c>
      <c r="D4243" t="s">
        <v>11093</v>
      </c>
      <c r="E4243" t="s">
        <v>12883</v>
      </c>
      <c r="F4243" t="s">
        <v>12884</v>
      </c>
      <c r="G4243" s="2" t="str">
        <f t="shared" si="66"/>
        <v>1997</v>
      </c>
      <c r="H4243" t="s">
        <v>682</v>
      </c>
      <c r="I4243" t="str">
        <f>VLOOKUP(RawData!H4243,PadCountry[],2)</f>
        <v>United States</v>
      </c>
      <c r="J4243" t="str">
        <f>VLOOKUP(I4243,CountryGeoLoc[],3)</f>
        <v>37.09024</v>
      </c>
      <c r="K4243" t="str">
        <f>VLOOKUP(I4243,CountryGeoLoc[],4)</f>
        <v>-95.712891</v>
      </c>
    </row>
    <row r="4244" spans="1:11" x14ac:dyDescent="0.3">
      <c r="A4244" t="s">
        <v>12885</v>
      </c>
      <c r="B4244" t="s">
        <v>18</v>
      </c>
      <c r="C4244" t="s">
        <v>7087</v>
      </c>
      <c r="D4244" t="s">
        <v>11885</v>
      </c>
      <c r="E4244" t="s">
        <v>12886</v>
      </c>
      <c r="F4244" t="s">
        <v>12887</v>
      </c>
      <c r="G4244" s="2" t="str">
        <f t="shared" si="66"/>
        <v>1997</v>
      </c>
      <c r="H4244" t="s">
        <v>11888</v>
      </c>
      <c r="I4244" t="str">
        <f>VLOOKUP(RawData!H4244,PadCountry[],2)</f>
        <v>India</v>
      </c>
      <c r="J4244" t="str">
        <f>VLOOKUP(I4244,CountryGeoLoc[],3)</f>
        <v>20.593684</v>
      </c>
      <c r="K4244" t="str">
        <f>VLOOKUP(I4244,CountryGeoLoc[],4)</f>
        <v>78.96288</v>
      </c>
    </row>
    <row r="4245" spans="1:11" x14ac:dyDescent="0.3">
      <c r="A4245" t="s">
        <v>12888</v>
      </c>
      <c r="B4245" t="s">
        <v>8</v>
      </c>
      <c r="C4245" t="s">
        <v>11418</v>
      </c>
      <c r="D4245" t="s">
        <v>4695</v>
      </c>
      <c r="E4245" t="s">
        <v>357</v>
      </c>
      <c r="F4245" t="s">
        <v>12889</v>
      </c>
      <c r="G4245" s="2" t="str">
        <f t="shared" si="66"/>
        <v>1997</v>
      </c>
      <c r="H4245" t="s">
        <v>13</v>
      </c>
      <c r="I4245" t="str">
        <f>VLOOKUP(RawData!H4245,PadCountry[],2)</f>
        <v>Kazakhstan</v>
      </c>
      <c r="J4245" t="str">
        <f>VLOOKUP(I4245,CountryGeoLoc[],3)</f>
        <v>48.019573</v>
      </c>
      <c r="K4245" t="str">
        <f>VLOOKUP(I4245,CountryGeoLoc[],4)</f>
        <v>66.923684</v>
      </c>
    </row>
    <row r="4246" spans="1:11" x14ac:dyDescent="0.3">
      <c r="A4246" t="s">
        <v>12890</v>
      </c>
      <c r="B4246" t="s">
        <v>8</v>
      </c>
      <c r="C4246" t="s">
        <v>4973</v>
      </c>
      <c r="D4246" t="s">
        <v>11941</v>
      </c>
      <c r="E4246" t="s">
        <v>12891</v>
      </c>
      <c r="F4246" t="s">
        <v>12892</v>
      </c>
      <c r="G4246" s="2" t="str">
        <f t="shared" si="66"/>
        <v>1997</v>
      </c>
      <c r="H4246" t="s">
        <v>1623</v>
      </c>
      <c r="I4246" t="str">
        <f>VLOOKUP(RawData!H4246,PadCountry[],2)</f>
        <v>United States</v>
      </c>
      <c r="J4246" t="str">
        <f>VLOOKUP(I4246,CountryGeoLoc[],3)</f>
        <v>37.09024</v>
      </c>
      <c r="K4246" t="str">
        <f>VLOOKUP(I4246,CountryGeoLoc[],4)</f>
        <v>-95.712891</v>
      </c>
    </row>
    <row r="4247" spans="1:11" x14ac:dyDescent="0.3">
      <c r="A4247" t="s">
        <v>12893</v>
      </c>
      <c r="B4247" t="s">
        <v>8</v>
      </c>
      <c r="C4247" t="s">
        <v>480</v>
      </c>
      <c r="D4247" t="s">
        <v>4695</v>
      </c>
      <c r="E4247" t="s">
        <v>12894</v>
      </c>
      <c r="F4247" t="s">
        <v>12895</v>
      </c>
      <c r="G4247" s="2" t="str">
        <f t="shared" si="66"/>
        <v>1997</v>
      </c>
      <c r="H4247" t="s">
        <v>3892</v>
      </c>
      <c r="I4247" t="str">
        <f>VLOOKUP(RawData!H4247,PadCountry[],2)</f>
        <v>Russia</v>
      </c>
      <c r="J4247" t="str">
        <f>VLOOKUP(I4247,CountryGeoLoc[],3)</f>
        <v>61.52401</v>
      </c>
      <c r="K4247" t="str">
        <f>VLOOKUP(I4247,CountryGeoLoc[],4)</f>
        <v>105.318756</v>
      </c>
    </row>
    <row r="4248" spans="1:11" x14ac:dyDescent="0.3">
      <c r="A4248" t="s">
        <v>12896</v>
      </c>
      <c r="B4248" t="s">
        <v>8</v>
      </c>
      <c r="C4248" t="s">
        <v>4973</v>
      </c>
      <c r="D4248" t="s">
        <v>12897</v>
      </c>
      <c r="E4248" t="s">
        <v>357</v>
      </c>
      <c r="F4248" t="s">
        <v>12898</v>
      </c>
      <c r="G4248" s="2" t="str">
        <f t="shared" si="66"/>
        <v>1997</v>
      </c>
      <c r="H4248" t="s">
        <v>1555</v>
      </c>
      <c r="I4248" t="str">
        <f>VLOOKUP(RawData!H4248,PadCountry[],2)</f>
        <v>United States</v>
      </c>
      <c r="J4248" t="str">
        <f>VLOOKUP(I4248,CountryGeoLoc[],3)</f>
        <v>37.09024</v>
      </c>
      <c r="K4248" t="str">
        <f>VLOOKUP(I4248,CountryGeoLoc[],4)</f>
        <v>-95.712891</v>
      </c>
    </row>
    <row r="4249" spans="1:11" x14ac:dyDescent="0.3">
      <c r="A4249" t="s">
        <v>12899</v>
      </c>
      <c r="B4249" t="s">
        <v>8</v>
      </c>
      <c r="C4249" t="s">
        <v>11899</v>
      </c>
      <c r="D4249" t="s">
        <v>8695</v>
      </c>
      <c r="E4249" t="s">
        <v>12900</v>
      </c>
      <c r="F4249" t="s">
        <v>12901</v>
      </c>
      <c r="G4249" s="2" t="str">
        <f t="shared" si="66"/>
        <v>1997</v>
      </c>
      <c r="H4249" t="s">
        <v>10954</v>
      </c>
      <c r="I4249" t="str">
        <f>VLOOKUP(RawData!H4249,PadCountry[],2)</f>
        <v>China</v>
      </c>
      <c r="J4249" t="str">
        <f>VLOOKUP(I4249,CountryGeoLoc[],3)</f>
        <v>35.86166</v>
      </c>
      <c r="K4249" t="str">
        <f>VLOOKUP(I4249,CountryGeoLoc[],4)</f>
        <v>104.195397</v>
      </c>
    </row>
    <row r="4250" spans="1:11" x14ac:dyDescent="0.3">
      <c r="A4250" t="s">
        <v>12902</v>
      </c>
      <c r="B4250" t="s">
        <v>8</v>
      </c>
      <c r="C4250" t="s">
        <v>10849</v>
      </c>
      <c r="D4250" t="s">
        <v>12067</v>
      </c>
      <c r="E4250" t="s">
        <v>357</v>
      </c>
      <c r="F4250" t="s">
        <v>12903</v>
      </c>
      <c r="G4250" s="2" t="str">
        <f t="shared" si="66"/>
        <v>1997</v>
      </c>
      <c r="H4250" t="s">
        <v>12669</v>
      </c>
      <c r="I4250" t="str">
        <f>VLOOKUP(RawData!H4250,PadCountry[],2)</f>
        <v>United States</v>
      </c>
      <c r="J4250" t="str">
        <f>VLOOKUP(I4250,CountryGeoLoc[],3)</f>
        <v>37.09024</v>
      </c>
      <c r="K4250" t="str">
        <f>VLOOKUP(I4250,CountryGeoLoc[],4)</f>
        <v>-95.712891</v>
      </c>
    </row>
    <row r="4251" spans="1:11" x14ac:dyDescent="0.3">
      <c r="A4251" t="s">
        <v>12904</v>
      </c>
      <c r="B4251" t="s">
        <v>8</v>
      </c>
      <c r="C4251" t="s">
        <v>117</v>
      </c>
      <c r="D4251" t="s">
        <v>11183</v>
      </c>
      <c r="E4251" t="s">
        <v>12905</v>
      </c>
      <c r="F4251" t="s">
        <v>12906</v>
      </c>
      <c r="G4251" s="2" t="str">
        <f t="shared" si="66"/>
        <v>1997</v>
      </c>
      <c r="H4251" t="s">
        <v>1213</v>
      </c>
      <c r="I4251" t="str">
        <f>VLOOKUP(RawData!H4251,PadCountry[],2)</f>
        <v>United States</v>
      </c>
      <c r="J4251" t="str">
        <f>VLOOKUP(I4251,CountryGeoLoc[],3)</f>
        <v>37.09024</v>
      </c>
      <c r="K4251" t="str">
        <f>VLOOKUP(I4251,CountryGeoLoc[],4)</f>
        <v>-95.712891</v>
      </c>
    </row>
    <row r="4252" spans="1:11" x14ac:dyDescent="0.3">
      <c r="A4252" t="s">
        <v>12907</v>
      </c>
      <c r="B4252" t="s">
        <v>8</v>
      </c>
      <c r="C4252" t="s">
        <v>4973</v>
      </c>
      <c r="D4252" t="s">
        <v>11506</v>
      </c>
      <c r="E4252" t="s">
        <v>12908</v>
      </c>
      <c r="F4252" t="s">
        <v>12909</v>
      </c>
      <c r="G4252" s="2" t="str">
        <f t="shared" si="66"/>
        <v>1997</v>
      </c>
      <c r="H4252" t="s">
        <v>1006</v>
      </c>
      <c r="I4252" t="str">
        <f>VLOOKUP(RawData!H4252,PadCountry[],2)</f>
        <v>United States</v>
      </c>
      <c r="J4252" t="str">
        <f>VLOOKUP(I4252,CountryGeoLoc[],3)</f>
        <v>37.09024</v>
      </c>
      <c r="K4252" t="str">
        <f>VLOOKUP(I4252,CountryGeoLoc[],4)</f>
        <v>-95.712891</v>
      </c>
    </row>
    <row r="4253" spans="1:11" x14ac:dyDescent="0.3">
      <c r="A4253" t="s">
        <v>12910</v>
      </c>
      <c r="B4253" t="s">
        <v>18</v>
      </c>
      <c r="C4253" t="s">
        <v>7188</v>
      </c>
      <c r="D4253" t="s">
        <v>12584</v>
      </c>
      <c r="E4253" t="s">
        <v>12911</v>
      </c>
      <c r="F4253" t="s">
        <v>12912</v>
      </c>
      <c r="G4253" s="2" t="str">
        <f t="shared" si="66"/>
        <v>1997</v>
      </c>
      <c r="H4253" t="s">
        <v>12587</v>
      </c>
      <c r="I4253" t="str">
        <f>VLOOKUP(RawData!H4253,PadCountry[],2)</f>
        <v>French Guiana</v>
      </c>
      <c r="J4253" t="str">
        <f>VLOOKUP(I4253,CountryGeoLoc[],3)</f>
        <v>3.933889</v>
      </c>
      <c r="K4253" t="str">
        <f>VLOOKUP(I4253,CountryGeoLoc[],4)</f>
        <v>-53.125782</v>
      </c>
    </row>
    <row r="4254" spans="1:11" x14ac:dyDescent="0.3">
      <c r="A4254" t="s">
        <v>12913</v>
      </c>
      <c r="B4254" t="s">
        <v>18</v>
      </c>
      <c r="C4254" t="s">
        <v>12914</v>
      </c>
      <c r="D4254" t="s">
        <v>12915</v>
      </c>
      <c r="E4254" t="s">
        <v>12916</v>
      </c>
      <c r="F4254" t="s">
        <v>12917</v>
      </c>
      <c r="G4254" s="2" t="str">
        <f t="shared" si="66"/>
        <v>1997</v>
      </c>
      <c r="H4254" t="s">
        <v>12918</v>
      </c>
      <c r="I4254" t="str">
        <f>VLOOKUP(RawData!H4254,PadCountry[],2)</f>
        <v>Brazil</v>
      </c>
      <c r="J4254" t="str">
        <f>VLOOKUP(I4254,CountryGeoLoc[],3)</f>
        <v>-14.235004</v>
      </c>
      <c r="K4254" t="str">
        <f>VLOOKUP(I4254,CountryGeoLoc[],4)</f>
        <v>-51.92528</v>
      </c>
    </row>
    <row r="4255" spans="1:11" x14ac:dyDescent="0.3">
      <c r="A4255" t="s">
        <v>12919</v>
      </c>
      <c r="B4255" t="s">
        <v>8</v>
      </c>
      <c r="C4255" t="s">
        <v>117</v>
      </c>
      <c r="D4255" t="s">
        <v>11093</v>
      </c>
      <c r="E4255" t="s">
        <v>12920</v>
      </c>
      <c r="F4255" t="s">
        <v>12921</v>
      </c>
      <c r="G4255" s="2" t="str">
        <f t="shared" si="66"/>
        <v>1997</v>
      </c>
      <c r="H4255" t="s">
        <v>63</v>
      </c>
      <c r="I4255" t="str">
        <f>VLOOKUP(RawData!H4255,PadCountry[],2)</f>
        <v>United States</v>
      </c>
      <c r="J4255" t="str">
        <f>VLOOKUP(I4255,CountryGeoLoc[],3)</f>
        <v>37.09024</v>
      </c>
      <c r="K4255" t="str">
        <f>VLOOKUP(I4255,CountryGeoLoc[],4)</f>
        <v>-95.712891</v>
      </c>
    </row>
    <row r="4256" spans="1:11" x14ac:dyDescent="0.3">
      <c r="A4256" t="s">
        <v>12922</v>
      </c>
      <c r="B4256" t="s">
        <v>8</v>
      </c>
      <c r="C4256" t="s">
        <v>117</v>
      </c>
      <c r="D4256" t="s">
        <v>11981</v>
      </c>
      <c r="E4256" t="s">
        <v>12923</v>
      </c>
      <c r="F4256" t="s">
        <v>12924</v>
      </c>
      <c r="G4256" s="2" t="str">
        <f t="shared" si="66"/>
        <v>1997</v>
      </c>
      <c r="H4256" t="s">
        <v>1782</v>
      </c>
      <c r="I4256" t="str">
        <f>VLOOKUP(RawData!H4256,PadCountry[],2)</f>
        <v>United States</v>
      </c>
      <c r="J4256" t="str">
        <f>VLOOKUP(I4256,CountryGeoLoc[],3)</f>
        <v>37.09024</v>
      </c>
      <c r="K4256" t="str">
        <f>VLOOKUP(I4256,CountryGeoLoc[],4)</f>
        <v>-95.712891</v>
      </c>
    </row>
    <row r="4257" spans="1:11" x14ac:dyDescent="0.3">
      <c r="A4257" t="s">
        <v>12925</v>
      </c>
      <c r="B4257" t="s">
        <v>8</v>
      </c>
      <c r="C4257" t="s">
        <v>117</v>
      </c>
      <c r="D4257" t="s">
        <v>11093</v>
      </c>
      <c r="E4257" t="s">
        <v>12926</v>
      </c>
      <c r="F4257" t="s">
        <v>12927</v>
      </c>
      <c r="G4257" s="2" t="str">
        <f t="shared" si="66"/>
        <v>1997</v>
      </c>
      <c r="H4257" t="s">
        <v>682</v>
      </c>
      <c r="I4257" t="str">
        <f>VLOOKUP(RawData!H4257,PadCountry[],2)</f>
        <v>United States</v>
      </c>
      <c r="J4257" t="str">
        <f>VLOOKUP(I4257,CountryGeoLoc[],3)</f>
        <v>37.09024</v>
      </c>
      <c r="K4257" t="str">
        <f>VLOOKUP(I4257,CountryGeoLoc[],4)</f>
        <v>-95.712891</v>
      </c>
    </row>
    <row r="4258" spans="1:11" x14ac:dyDescent="0.3">
      <c r="A4258" t="s">
        <v>12928</v>
      </c>
      <c r="B4258" t="s">
        <v>8</v>
      </c>
      <c r="C4258" t="s">
        <v>11421</v>
      </c>
      <c r="D4258" t="s">
        <v>11954</v>
      </c>
      <c r="E4258" t="s">
        <v>12929</v>
      </c>
      <c r="F4258" t="s">
        <v>12930</v>
      </c>
      <c r="G4258" s="2" t="str">
        <f t="shared" si="66"/>
        <v>1997</v>
      </c>
      <c r="H4258" t="s">
        <v>7249</v>
      </c>
      <c r="I4258" t="str">
        <f>VLOOKUP(RawData!H4258,PadCountry[],2)</f>
        <v>Kazakhstan</v>
      </c>
      <c r="J4258" t="str">
        <f>VLOOKUP(I4258,CountryGeoLoc[],3)</f>
        <v>48.019573</v>
      </c>
      <c r="K4258" t="str">
        <f>VLOOKUP(I4258,CountryGeoLoc[],4)</f>
        <v>66.923684</v>
      </c>
    </row>
    <row r="4259" spans="1:11" x14ac:dyDescent="0.3">
      <c r="A4259" t="s">
        <v>12931</v>
      </c>
      <c r="B4259" t="s">
        <v>8</v>
      </c>
      <c r="C4259" t="s">
        <v>7321</v>
      </c>
      <c r="D4259" t="s">
        <v>10571</v>
      </c>
      <c r="E4259" t="s">
        <v>12932</v>
      </c>
      <c r="F4259" t="s">
        <v>12933</v>
      </c>
      <c r="G4259" s="2" t="str">
        <f t="shared" si="66"/>
        <v>1997</v>
      </c>
      <c r="H4259" t="s">
        <v>9512</v>
      </c>
      <c r="I4259" t="str">
        <f>VLOOKUP(RawData!H4259,PadCountry[],2)</f>
        <v>French Guiana</v>
      </c>
      <c r="J4259" t="str">
        <f>VLOOKUP(I4259,CountryGeoLoc[],3)</f>
        <v>3.933889</v>
      </c>
      <c r="K4259" t="str">
        <f>VLOOKUP(I4259,CountryGeoLoc[],4)</f>
        <v>-53.125782</v>
      </c>
    </row>
    <row r="4260" spans="1:11" x14ac:dyDescent="0.3">
      <c r="A4260" t="s">
        <v>12934</v>
      </c>
      <c r="B4260" t="s">
        <v>8</v>
      </c>
      <c r="C4260" t="s">
        <v>480</v>
      </c>
      <c r="D4260" t="s">
        <v>4695</v>
      </c>
      <c r="E4260" t="s">
        <v>12935</v>
      </c>
      <c r="F4260" t="s">
        <v>12936</v>
      </c>
      <c r="G4260" s="2" t="str">
        <f t="shared" si="66"/>
        <v>1997</v>
      </c>
      <c r="H4260" t="s">
        <v>3892</v>
      </c>
      <c r="I4260" t="str">
        <f>VLOOKUP(RawData!H4260,PadCountry[],2)</f>
        <v>Russia</v>
      </c>
      <c r="J4260" t="str">
        <f>VLOOKUP(I4260,CountryGeoLoc[],3)</f>
        <v>61.52401</v>
      </c>
      <c r="K4260" t="str">
        <f>VLOOKUP(I4260,CountryGeoLoc[],4)</f>
        <v>105.318756</v>
      </c>
    </row>
    <row r="4261" spans="1:11" x14ac:dyDescent="0.3">
      <c r="A4261" t="s">
        <v>12937</v>
      </c>
      <c r="B4261" t="s">
        <v>8</v>
      </c>
      <c r="C4261" t="s">
        <v>12655</v>
      </c>
      <c r="D4261" t="s">
        <v>7629</v>
      </c>
      <c r="E4261" t="s">
        <v>12938</v>
      </c>
      <c r="F4261" t="s">
        <v>12939</v>
      </c>
      <c r="G4261" s="2" t="str">
        <f t="shared" si="66"/>
        <v>1997</v>
      </c>
      <c r="H4261" t="s">
        <v>3233</v>
      </c>
      <c r="I4261" t="str">
        <f>VLOOKUP(RawData!H4261,PadCountry[],2)</f>
        <v>United States</v>
      </c>
      <c r="J4261" t="str">
        <f>VLOOKUP(I4261,CountryGeoLoc[],3)</f>
        <v>37.09024</v>
      </c>
      <c r="K4261" t="str">
        <f>VLOOKUP(I4261,CountryGeoLoc[],4)</f>
        <v>-95.712891</v>
      </c>
    </row>
    <row r="4262" spans="1:11" x14ac:dyDescent="0.3">
      <c r="A4262" t="s">
        <v>12940</v>
      </c>
      <c r="B4262" t="s">
        <v>8</v>
      </c>
      <c r="C4262" t="s">
        <v>11972</v>
      </c>
      <c r="D4262" t="s">
        <v>11973</v>
      </c>
      <c r="E4262" t="s">
        <v>12941</v>
      </c>
      <c r="F4262" t="s">
        <v>12942</v>
      </c>
      <c r="G4262" s="2" t="str">
        <f t="shared" si="66"/>
        <v>1997</v>
      </c>
      <c r="H4262" t="s">
        <v>11976</v>
      </c>
      <c r="I4262" t="str">
        <f>VLOOKUP(RawData!H4262,PadCountry[],2)</f>
        <v>Japan</v>
      </c>
      <c r="J4262" t="str">
        <f>VLOOKUP(I4262,CountryGeoLoc[],3)</f>
        <v>36.204824</v>
      </c>
      <c r="K4262" t="str">
        <f>VLOOKUP(I4262,CountryGeoLoc[],4)</f>
        <v>138.252924</v>
      </c>
    </row>
    <row r="4263" spans="1:11" x14ac:dyDescent="0.3">
      <c r="A4263" t="s">
        <v>12943</v>
      </c>
      <c r="B4263" t="s">
        <v>8</v>
      </c>
      <c r="C4263" t="s">
        <v>7321</v>
      </c>
      <c r="D4263" t="s">
        <v>11210</v>
      </c>
      <c r="E4263" t="s">
        <v>12944</v>
      </c>
      <c r="F4263" t="s">
        <v>12945</v>
      </c>
      <c r="G4263" s="2" t="str">
        <f t="shared" si="66"/>
        <v>1997</v>
      </c>
      <c r="H4263" t="s">
        <v>9512</v>
      </c>
      <c r="I4263" t="str">
        <f>VLOOKUP(RawData!H4263,PadCountry[],2)</f>
        <v>French Guiana</v>
      </c>
      <c r="J4263" t="str">
        <f>VLOOKUP(I4263,CountryGeoLoc[],3)</f>
        <v>3.933889</v>
      </c>
      <c r="K4263" t="str">
        <f>VLOOKUP(I4263,CountryGeoLoc[],4)</f>
        <v>-53.125782</v>
      </c>
    </row>
    <row r="4264" spans="1:11" x14ac:dyDescent="0.3">
      <c r="A4264" t="s">
        <v>12946</v>
      </c>
      <c r="B4264" t="s">
        <v>8</v>
      </c>
      <c r="C4264" t="s">
        <v>11421</v>
      </c>
      <c r="D4264" t="s">
        <v>11954</v>
      </c>
      <c r="E4264" t="s">
        <v>12947</v>
      </c>
      <c r="F4264" t="s">
        <v>12948</v>
      </c>
      <c r="G4264" s="2" t="str">
        <f t="shared" si="66"/>
        <v>1997</v>
      </c>
      <c r="H4264" t="s">
        <v>1587</v>
      </c>
      <c r="I4264" t="str">
        <f>VLOOKUP(RawData!H4264,PadCountry[],2)</f>
        <v>Kazakhstan</v>
      </c>
      <c r="J4264" t="str">
        <f>VLOOKUP(I4264,CountryGeoLoc[],3)</f>
        <v>48.019573</v>
      </c>
      <c r="K4264" t="str">
        <f>VLOOKUP(I4264,CountryGeoLoc[],4)</f>
        <v>66.923684</v>
      </c>
    </row>
    <row r="4265" spans="1:11" x14ac:dyDescent="0.3">
      <c r="A4265" t="s">
        <v>12949</v>
      </c>
      <c r="B4265" t="s">
        <v>8</v>
      </c>
      <c r="C4265" t="s">
        <v>11899</v>
      </c>
      <c r="D4265" t="s">
        <v>12858</v>
      </c>
      <c r="E4265" t="s">
        <v>12950</v>
      </c>
      <c r="F4265" t="s">
        <v>12951</v>
      </c>
      <c r="G4265" s="2" t="str">
        <f t="shared" si="66"/>
        <v>1997</v>
      </c>
      <c r="H4265" t="s">
        <v>10336</v>
      </c>
      <c r="I4265" t="str">
        <f>VLOOKUP(RawData!H4265,PadCountry[],2)</f>
        <v>China</v>
      </c>
      <c r="J4265" t="str">
        <f>VLOOKUP(I4265,CountryGeoLoc[],3)</f>
        <v>35.86166</v>
      </c>
      <c r="K4265" t="str">
        <f>VLOOKUP(I4265,CountryGeoLoc[],4)</f>
        <v>104.195397</v>
      </c>
    </row>
    <row r="4266" spans="1:11" x14ac:dyDescent="0.3">
      <c r="A4266" t="s">
        <v>12952</v>
      </c>
      <c r="B4266" t="s">
        <v>8</v>
      </c>
      <c r="C4266" t="s">
        <v>4973</v>
      </c>
      <c r="D4266" t="s">
        <v>11941</v>
      </c>
      <c r="E4266" t="s">
        <v>12953</v>
      </c>
      <c r="F4266" t="s">
        <v>12954</v>
      </c>
      <c r="G4266" s="2" t="str">
        <f t="shared" si="66"/>
        <v>1997</v>
      </c>
      <c r="H4266" t="s">
        <v>1623</v>
      </c>
      <c r="I4266" t="str">
        <f>VLOOKUP(RawData!H4266,PadCountry[],2)</f>
        <v>United States</v>
      </c>
      <c r="J4266" t="str">
        <f>VLOOKUP(I4266,CountryGeoLoc[],3)</f>
        <v>37.09024</v>
      </c>
      <c r="K4266" t="str">
        <f>VLOOKUP(I4266,CountryGeoLoc[],4)</f>
        <v>-95.712891</v>
      </c>
    </row>
    <row r="4267" spans="1:11" x14ac:dyDescent="0.3">
      <c r="A4267" t="s">
        <v>12955</v>
      </c>
      <c r="B4267" t="s">
        <v>8</v>
      </c>
      <c r="C4267" t="s">
        <v>11418</v>
      </c>
      <c r="D4267" t="s">
        <v>3313</v>
      </c>
      <c r="E4267" t="s">
        <v>12956</v>
      </c>
      <c r="F4267" t="s">
        <v>12957</v>
      </c>
      <c r="G4267" s="2" t="str">
        <f t="shared" si="66"/>
        <v>1997</v>
      </c>
      <c r="H4267" t="s">
        <v>2602</v>
      </c>
      <c r="I4267" t="str">
        <f>VLOOKUP(RawData!H4267,PadCountry[],2)</f>
        <v>Kazakhstan</v>
      </c>
      <c r="J4267" t="str">
        <f>VLOOKUP(I4267,CountryGeoLoc[],3)</f>
        <v>48.019573</v>
      </c>
      <c r="K4267" t="str">
        <f>VLOOKUP(I4267,CountryGeoLoc[],4)</f>
        <v>66.923684</v>
      </c>
    </row>
    <row r="4268" spans="1:11" x14ac:dyDescent="0.3">
      <c r="A4268" t="s">
        <v>12958</v>
      </c>
      <c r="B4268" t="s">
        <v>8</v>
      </c>
      <c r="C4268" t="s">
        <v>480</v>
      </c>
      <c r="D4268" t="s">
        <v>8762</v>
      </c>
      <c r="E4268" t="s">
        <v>12959</v>
      </c>
      <c r="F4268" t="s">
        <v>12960</v>
      </c>
      <c r="G4268" s="2" t="str">
        <f t="shared" si="66"/>
        <v>1997</v>
      </c>
      <c r="H4268" t="s">
        <v>7572</v>
      </c>
      <c r="I4268" t="str">
        <f>VLOOKUP(RawData!H4268,PadCountry[],2)</f>
        <v>Russia</v>
      </c>
      <c r="J4268" t="str">
        <f>VLOOKUP(I4268,CountryGeoLoc[],3)</f>
        <v>61.52401</v>
      </c>
      <c r="K4268" t="str">
        <f>VLOOKUP(I4268,CountryGeoLoc[],4)</f>
        <v>105.318756</v>
      </c>
    </row>
    <row r="4269" spans="1:11" x14ac:dyDescent="0.3">
      <c r="A4269" t="s">
        <v>12961</v>
      </c>
      <c r="B4269" t="s">
        <v>8</v>
      </c>
      <c r="C4269" t="s">
        <v>11418</v>
      </c>
      <c r="D4269" t="s">
        <v>4695</v>
      </c>
      <c r="E4269" t="s">
        <v>357</v>
      </c>
      <c r="F4269" t="s">
        <v>12962</v>
      </c>
      <c r="G4269" s="2" t="str">
        <f t="shared" si="66"/>
        <v>1997</v>
      </c>
      <c r="H4269" t="s">
        <v>13</v>
      </c>
      <c r="I4269" t="str">
        <f>VLOOKUP(RawData!H4269,PadCountry[],2)</f>
        <v>Kazakhstan</v>
      </c>
      <c r="J4269" t="str">
        <f>VLOOKUP(I4269,CountryGeoLoc[],3)</f>
        <v>48.019573</v>
      </c>
      <c r="K4269" t="str">
        <f>VLOOKUP(I4269,CountryGeoLoc[],4)</f>
        <v>66.923684</v>
      </c>
    </row>
    <row r="4270" spans="1:11" x14ac:dyDescent="0.3">
      <c r="A4270" t="s">
        <v>12963</v>
      </c>
      <c r="B4270" t="s">
        <v>8</v>
      </c>
      <c r="C4270" t="s">
        <v>117</v>
      </c>
      <c r="D4270" t="s">
        <v>11093</v>
      </c>
      <c r="E4270" t="s">
        <v>12964</v>
      </c>
      <c r="F4270" t="s">
        <v>12965</v>
      </c>
      <c r="G4270" s="2" t="str">
        <f t="shared" si="66"/>
        <v>1997</v>
      </c>
      <c r="H4270" t="s">
        <v>682</v>
      </c>
      <c r="I4270" t="str">
        <f>VLOOKUP(RawData!H4270,PadCountry[],2)</f>
        <v>United States</v>
      </c>
      <c r="J4270" t="str">
        <f>VLOOKUP(I4270,CountryGeoLoc[],3)</f>
        <v>37.09024</v>
      </c>
      <c r="K4270" t="str">
        <f>VLOOKUP(I4270,CountryGeoLoc[],4)</f>
        <v>-95.712891</v>
      </c>
    </row>
    <row r="4271" spans="1:11" x14ac:dyDescent="0.3">
      <c r="A4271" t="s">
        <v>12966</v>
      </c>
      <c r="B4271" t="s">
        <v>8</v>
      </c>
      <c r="C4271" t="s">
        <v>7321</v>
      </c>
      <c r="D4271" t="s">
        <v>11790</v>
      </c>
      <c r="E4271" t="s">
        <v>12967</v>
      </c>
      <c r="F4271" t="s">
        <v>12968</v>
      </c>
      <c r="G4271" s="2" t="str">
        <f t="shared" si="66"/>
        <v>1997</v>
      </c>
      <c r="H4271" t="s">
        <v>9512</v>
      </c>
      <c r="I4271" t="str">
        <f>VLOOKUP(RawData!H4271,PadCountry[],2)</f>
        <v>French Guiana</v>
      </c>
      <c r="J4271" t="str">
        <f>VLOOKUP(I4271,CountryGeoLoc[],3)</f>
        <v>3.933889</v>
      </c>
      <c r="K4271" t="str">
        <f>VLOOKUP(I4271,CountryGeoLoc[],4)</f>
        <v>-53.125782</v>
      </c>
    </row>
    <row r="4272" spans="1:11" x14ac:dyDescent="0.3">
      <c r="A4272" t="s">
        <v>12969</v>
      </c>
      <c r="B4272" t="s">
        <v>8</v>
      </c>
      <c r="C4272" t="s">
        <v>10849</v>
      </c>
      <c r="D4272" t="s">
        <v>12970</v>
      </c>
      <c r="E4272" t="s">
        <v>357</v>
      </c>
      <c r="F4272" t="s">
        <v>12971</v>
      </c>
      <c r="G4272" s="2" t="str">
        <f t="shared" si="66"/>
        <v>1997</v>
      </c>
      <c r="H4272" t="s">
        <v>12669</v>
      </c>
      <c r="I4272" t="str">
        <f>VLOOKUP(RawData!H4272,PadCountry[],2)</f>
        <v>United States</v>
      </c>
      <c r="J4272" t="str">
        <f>VLOOKUP(I4272,CountryGeoLoc[],3)</f>
        <v>37.09024</v>
      </c>
      <c r="K4272" t="str">
        <f>VLOOKUP(I4272,CountryGeoLoc[],4)</f>
        <v>-95.712891</v>
      </c>
    </row>
    <row r="4273" spans="1:11" x14ac:dyDescent="0.3">
      <c r="A4273" t="s">
        <v>12972</v>
      </c>
      <c r="B4273" t="s">
        <v>8</v>
      </c>
      <c r="C4273" t="s">
        <v>480</v>
      </c>
      <c r="D4273" t="s">
        <v>11739</v>
      </c>
      <c r="E4273" t="s">
        <v>12973</v>
      </c>
      <c r="F4273" t="s">
        <v>12974</v>
      </c>
      <c r="G4273" s="2" t="str">
        <f t="shared" si="66"/>
        <v>1997</v>
      </c>
      <c r="H4273" t="s">
        <v>12742</v>
      </c>
      <c r="I4273" t="str">
        <f>VLOOKUP(RawData!H4273,PadCountry[],2)</f>
        <v>Russia</v>
      </c>
      <c r="J4273" t="str">
        <f>VLOOKUP(I4273,CountryGeoLoc[],3)</f>
        <v>61.52401</v>
      </c>
      <c r="K4273" t="str">
        <f>VLOOKUP(I4273,CountryGeoLoc[],4)</f>
        <v>105.318756</v>
      </c>
    </row>
    <row r="4274" spans="1:11" x14ac:dyDescent="0.3">
      <c r="A4274" t="s">
        <v>12975</v>
      </c>
      <c r="B4274" t="s">
        <v>18</v>
      </c>
      <c r="C4274" t="s">
        <v>11421</v>
      </c>
      <c r="D4274" t="s">
        <v>11954</v>
      </c>
      <c r="E4274" t="s">
        <v>12976</v>
      </c>
      <c r="F4274" t="s">
        <v>12977</v>
      </c>
      <c r="G4274" s="2" t="str">
        <f t="shared" si="66"/>
        <v>1997</v>
      </c>
      <c r="H4274" t="s">
        <v>1587</v>
      </c>
      <c r="I4274" t="str">
        <f>VLOOKUP(RawData!H4274,PadCountry[],2)</f>
        <v>Kazakhstan</v>
      </c>
      <c r="J4274" t="str">
        <f>VLOOKUP(I4274,CountryGeoLoc[],3)</f>
        <v>48.019573</v>
      </c>
      <c r="K4274" t="str">
        <f>VLOOKUP(I4274,CountryGeoLoc[],4)</f>
        <v>66.923684</v>
      </c>
    </row>
    <row r="4275" spans="1:11" x14ac:dyDescent="0.3">
      <c r="A4275" t="s">
        <v>12978</v>
      </c>
      <c r="B4275" t="s">
        <v>8</v>
      </c>
      <c r="C4275" t="s">
        <v>4973</v>
      </c>
      <c r="D4275" t="s">
        <v>12979</v>
      </c>
      <c r="E4275" t="s">
        <v>12980</v>
      </c>
      <c r="F4275" t="s">
        <v>12981</v>
      </c>
      <c r="G4275" s="2" t="str">
        <f t="shared" si="66"/>
        <v>1998</v>
      </c>
      <c r="H4275" t="s">
        <v>12982</v>
      </c>
      <c r="I4275" t="str">
        <f>VLOOKUP(RawData!H4275,PadCountry[],2)</f>
        <v>United States</v>
      </c>
      <c r="J4275" t="str">
        <f>VLOOKUP(I4275,CountryGeoLoc[],3)</f>
        <v>37.09024</v>
      </c>
      <c r="K4275" t="str">
        <f>VLOOKUP(I4275,CountryGeoLoc[],4)</f>
        <v>-95.712891</v>
      </c>
    </row>
    <row r="4276" spans="1:11" x14ac:dyDescent="0.3">
      <c r="A4276" t="s">
        <v>12983</v>
      </c>
      <c r="B4276" t="s">
        <v>8</v>
      </c>
      <c r="C4276" t="s">
        <v>117</v>
      </c>
      <c r="D4276" t="s">
        <v>11093</v>
      </c>
      <c r="E4276" t="s">
        <v>12984</v>
      </c>
      <c r="F4276" t="s">
        <v>12985</v>
      </c>
      <c r="G4276" s="2" t="str">
        <f t="shared" si="66"/>
        <v>1998</v>
      </c>
      <c r="H4276" t="s">
        <v>229</v>
      </c>
      <c r="I4276" t="str">
        <f>VLOOKUP(RawData!H4276,PadCountry[],2)</f>
        <v>United States</v>
      </c>
      <c r="J4276" t="str">
        <f>VLOOKUP(I4276,CountryGeoLoc[],3)</f>
        <v>37.09024</v>
      </c>
      <c r="K4276" t="str">
        <f>VLOOKUP(I4276,CountryGeoLoc[],4)</f>
        <v>-95.712891</v>
      </c>
    </row>
    <row r="4277" spans="1:11" x14ac:dyDescent="0.3">
      <c r="A4277" t="s">
        <v>12986</v>
      </c>
      <c r="B4277" t="s">
        <v>18</v>
      </c>
      <c r="C4277" t="s">
        <v>10355</v>
      </c>
      <c r="D4277" t="s">
        <v>12297</v>
      </c>
      <c r="E4277" t="s">
        <v>12987</v>
      </c>
      <c r="F4277" t="s">
        <v>12988</v>
      </c>
      <c r="G4277" s="2" t="str">
        <f t="shared" si="66"/>
        <v>1998</v>
      </c>
      <c r="H4277" t="s">
        <v>10359</v>
      </c>
      <c r="I4277" t="str">
        <f>VLOOKUP(RawData!H4277,PadCountry[],2)</f>
        <v>Israel</v>
      </c>
      <c r="J4277" t="str">
        <f>VLOOKUP(I4277,CountryGeoLoc[],3)</f>
        <v>31.046051</v>
      </c>
      <c r="K4277" t="str">
        <f>VLOOKUP(I4277,CountryGeoLoc[],4)</f>
        <v>34.851612</v>
      </c>
    </row>
    <row r="4278" spans="1:11" x14ac:dyDescent="0.3">
      <c r="A4278" t="s">
        <v>12989</v>
      </c>
      <c r="B4278" t="s">
        <v>8</v>
      </c>
      <c r="C4278" t="s">
        <v>12655</v>
      </c>
      <c r="D4278" t="s">
        <v>7629</v>
      </c>
      <c r="E4278" t="s">
        <v>12990</v>
      </c>
      <c r="F4278" t="s">
        <v>12991</v>
      </c>
      <c r="G4278" s="2" t="str">
        <f t="shared" si="66"/>
        <v>1998</v>
      </c>
      <c r="H4278" t="s">
        <v>2629</v>
      </c>
      <c r="I4278" t="str">
        <f>VLOOKUP(RawData!H4278,PadCountry[],2)</f>
        <v>United States</v>
      </c>
      <c r="J4278" t="str">
        <f>VLOOKUP(I4278,CountryGeoLoc[],3)</f>
        <v>37.09024</v>
      </c>
      <c r="K4278" t="str">
        <f>VLOOKUP(I4278,CountryGeoLoc[],4)</f>
        <v>-95.712891</v>
      </c>
    </row>
    <row r="4279" spans="1:11" x14ac:dyDescent="0.3">
      <c r="A4279" t="s">
        <v>12992</v>
      </c>
      <c r="B4279" t="s">
        <v>8</v>
      </c>
      <c r="C4279" t="s">
        <v>11418</v>
      </c>
      <c r="D4279" t="s">
        <v>4695</v>
      </c>
      <c r="E4279" t="s">
        <v>12993</v>
      </c>
      <c r="F4279" t="s">
        <v>12994</v>
      </c>
      <c r="G4279" s="2" t="str">
        <f t="shared" si="66"/>
        <v>1998</v>
      </c>
      <c r="H4279" t="s">
        <v>13</v>
      </c>
      <c r="I4279" t="str">
        <f>VLOOKUP(RawData!H4279,PadCountry[],2)</f>
        <v>Kazakhstan</v>
      </c>
      <c r="J4279" t="str">
        <f>VLOOKUP(I4279,CountryGeoLoc[],3)</f>
        <v>48.019573</v>
      </c>
      <c r="K4279" t="str">
        <f>VLOOKUP(I4279,CountryGeoLoc[],4)</f>
        <v>66.923684</v>
      </c>
    </row>
    <row r="4280" spans="1:11" x14ac:dyDescent="0.3">
      <c r="A4280" t="s">
        <v>12995</v>
      </c>
      <c r="B4280" t="s">
        <v>8</v>
      </c>
      <c r="C4280" t="s">
        <v>4973</v>
      </c>
      <c r="D4280" t="s">
        <v>11506</v>
      </c>
      <c r="E4280" t="s">
        <v>12996</v>
      </c>
      <c r="F4280" t="s">
        <v>12997</v>
      </c>
      <c r="G4280" s="2" t="str">
        <f t="shared" si="66"/>
        <v>1998</v>
      </c>
      <c r="H4280" t="s">
        <v>1006</v>
      </c>
      <c r="I4280" t="str">
        <f>VLOOKUP(RawData!H4280,PadCountry[],2)</f>
        <v>United States</v>
      </c>
      <c r="J4280" t="str">
        <f>VLOOKUP(I4280,CountryGeoLoc[],3)</f>
        <v>37.09024</v>
      </c>
      <c r="K4280" t="str">
        <f>VLOOKUP(I4280,CountryGeoLoc[],4)</f>
        <v>-95.712891</v>
      </c>
    </row>
    <row r="4281" spans="1:11" x14ac:dyDescent="0.3">
      <c r="A4281" t="s">
        <v>12998</v>
      </c>
      <c r="B4281" t="s">
        <v>8</v>
      </c>
      <c r="C4281" t="s">
        <v>7321</v>
      </c>
      <c r="D4281" t="s">
        <v>10234</v>
      </c>
      <c r="E4281" t="s">
        <v>12999</v>
      </c>
      <c r="F4281" t="s">
        <v>13000</v>
      </c>
      <c r="G4281" s="2" t="str">
        <f t="shared" si="66"/>
        <v>1998</v>
      </c>
      <c r="H4281" t="s">
        <v>9512</v>
      </c>
      <c r="I4281" t="str">
        <f>VLOOKUP(RawData!H4281,PadCountry[],2)</f>
        <v>French Guiana</v>
      </c>
      <c r="J4281" t="str">
        <f>VLOOKUP(I4281,CountryGeoLoc[],3)</f>
        <v>3.933889</v>
      </c>
      <c r="K4281" t="str">
        <f>VLOOKUP(I4281,CountryGeoLoc[],4)</f>
        <v>-53.125782</v>
      </c>
    </row>
    <row r="4282" spans="1:11" x14ac:dyDescent="0.3">
      <c r="A4282" t="s">
        <v>13001</v>
      </c>
      <c r="B4282" t="s">
        <v>8</v>
      </c>
      <c r="C4282" t="s">
        <v>10849</v>
      </c>
      <c r="D4282" t="s">
        <v>13002</v>
      </c>
      <c r="E4282" t="s">
        <v>13003</v>
      </c>
      <c r="F4282" t="s">
        <v>13004</v>
      </c>
      <c r="G4282" s="2" t="str">
        <f t="shared" si="66"/>
        <v>1998</v>
      </c>
      <c r="H4282" t="s">
        <v>12011</v>
      </c>
      <c r="I4282" t="str">
        <f>VLOOKUP(RawData!H4282,PadCountry[],2)</f>
        <v>United States</v>
      </c>
      <c r="J4282" t="str">
        <f>VLOOKUP(I4282,CountryGeoLoc[],3)</f>
        <v>37.09024</v>
      </c>
      <c r="K4282" t="str">
        <f>VLOOKUP(I4282,CountryGeoLoc[],4)</f>
        <v>-95.712891</v>
      </c>
    </row>
    <row r="4283" spans="1:11" x14ac:dyDescent="0.3">
      <c r="A4283" t="s">
        <v>13005</v>
      </c>
      <c r="B4283" t="s">
        <v>8</v>
      </c>
      <c r="C4283" t="s">
        <v>117</v>
      </c>
      <c r="D4283" t="s">
        <v>13006</v>
      </c>
      <c r="E4283" t="s">
        <v>13007</v>
      </c>
      <c r="F4283" t="s">
        <v>13008</v>
      </c>
      <c r="G4283" s="2" t="str">
        <f t="shared" si="66"/>
        <v>1998</v>
      </c>
      <c r="H4283" t="s">
        <v>63</v>
      </c>
      <c r="I4283" t="str">
        <f>VLOOKUP(RawData!H4283,PadCountry[],2)</f>
        <v>United States</v>
      </c>
      <c r="J4283" t="str">
        <f>VLOOKUP(I4283,CountryGeoLoc[],3)</f>
        <v>37.09024</v>
      </c>
      <c r="K4283" t="str">
        <f>VLOOKUP(I4283,CountryGeoLoc[],4)</f>
        <v>-95.712891</v>
      </c>
    </row>
    <row r="4284" spans="1:11" x14ac:dyDescent="0.3">
      <c r="A4284" t="s">
        <v>13009</v>
      </c>
      <c r="B4284" t="s">
        <v>8</v>
      </c>
      <c r="C4284" t="s">
        <v>11418</v>
      </c>
      <c r="D4284" t="s">
        <v>8762</v>
      </c>
      <c r="E4284" t="s">
        <v>13010</v>
      </c>
      <c r="F4284" t="s">
        <v>13011</v>
      </c>
      <c r="G4284" s="2" t="str">
        <f t="shared" si="66"/>
        <v>1998</v>
      </c>
      <c r="H4284" t="s">
        <v>987</v>
      </c>
      <c r="I4284" t="str">
        <f>VLOOKUP(RawData!H4284,PadCountry[],2)</f>
        <v>Kazakhstan</v>
      </c>
      <c r="J4284" t="str">
        <f>VLOOKUP(I4284,CountryGeoLoc[],3)</f>
        <v>48.019573</v>
      </c>
      <c r="K4284" t="str">
        <f>VLOOKUP(I4284,CountryGeoLoc[],4)</f>
        <v>66.923684</v>
      </c>
    </row>
    <row r="4285" spans="1:11" x14ac:dyDescent="0.3">
      <c r="A4285" t="s">
        <v>13012</v>
      </c>
      <c r="B4285" t="s">
        <v>8</v>
      </c>
      <c r="C4285" t="s">
        <v>117</v>
      </c>
      <c r="D4285" t="s">
        <v>11093</v>
      </c>
      <c r="E4285" t="s">
        <v>13013</v>
      </c>
      <c r="F4285" t="s">
        <v>13014</v>
      </c>
      <c r="G4285" s="2" t="str">
        <f t="shared" si="66"/>
        <v>1998</v>
      </c>
      <c r="H4285" t="s">
        <v>682</v>
      </c>
      <c r="I4285" t="str">
        <f>VLOOKUP(RawData!H4285,PadCountry[],2)</f>
        <v>United States</v>
      </c>
      <c r="J4285" t="str">
        <f>VLOOKUP(I4285,CountryGeoLoc[],3)</f>
        <v>37.09024</v>
      </c>
      <c r="K4285" t="str">
        <f>VLOOKUP(I4285,CountryGeoLoc[],4)</f>
        <v>-95.712891</v>
      </c>
    </row>
    <row r="4286" spans="1:11" x14ac:dyDescent="0.3">
      <c r="A4286" t="s">
        <v>13015</v>
      </c>
      <c r="B4286" t="s">
        <v>8</v>
      </c>
      <c r="C4286" t="s">
        <v>11972</v>
      </c>
      <c r="D4286" t="s">
        <v>11973</v>
      </c>
      <c r="E4286" t="s">
        <v>13016</v>
      </c>
      <c r="F4286" t="s">
        <v>13017</v>
      </c>
      <c r="G4286" s="2" t="str">
        <f t="shared" si="66"/>
        <v>1998</v>
      </c>
      <c r="H4286" t="s">
        <v>11976</v>
      </c>
      <c r="I4286" t="str">
        <f>VLOOKUP(RawData!H4286,PadCountry[],2)</f>
        <v>Japan</v>
      </c>
      <c r="J4286" t="str">
        <f>VLOOKUP(I4286,CountryGeoLoc[],3)</f>
        <v>36.204824</v>
      </c>
      <c r="K4286" t="str">
        <f>VLOOKUP(I4286,CountryGeoLoc[],4)</f>
        <v>138.252924</v>
      </c>
    </row>
    <row r="4287" spans="1:11" x14ac:dyDescent="0.3">
      <c r="A4287" t="s">
        <v>13018</v>
      </c>
      <c r="B4287" t="s">
        <v>8</v>
      </c>
      <c r="C4287" t="s">
        <v>10849</v>
      </c>
      <c r="D4287" t="s">
        <v>12067</v>
      </c>
      <c r="E4287" t="s">
        <v>357</v>
      </c>
      <c r="F4287" t="s">
        <v>13019</v>
      </c>
      <c r="G4287" s="2" t="str">
        <f t="shared" si="66"/>
        <v>1998</v>
      </c>
      <c r="H4287" t="s">
        <v>12069</v>
      </c>
      <c r="I4287" t="str">
        <f>VLOOKUP(RawData!H4287,PadCountry[],2)</f>
        <v>United States</v>
      </c>
      <c r="J4287" t="str">
        <f>VLOOKUP(I4287,CountryGeoLoc[],3)</f>
        <v>37.09024</v>
      </c>
      <c r="K4287" t="str">
        <f>VLOOKUP(I4287,CountryGeoLoc[],4)</f>
        <v>-95.712891</v>
      </c>
    </row>
    <row r="4288" spans="1:11" x14ac:dyDescent="0.3">
      <c r="A4288" t="s">
        <v>13020</v>
      </c>
      <c r="B4288" t="s">
        <v>8</v>
      </c>
      <c r="C4288" t="s">
        <v>7321</v>
      </c>
      <c r="D4288" t="s">
        <v>11083</v>
      </c>
      <c r="E4288" t="s">
        <v>13021</v>
      </c>
      <c r="F4288" t="s">
        <v>13022</v>
      </c>
      <c r="G4288" s="2" t="str">
        <f t="shared" si="66"/>
        <v>1998</v>
      </c>
      <c r="H4288" t="s">
        <v>9512</v>
      </c>
      <c r="I4288" t="str">
        <f>VLOOKUP(RawData!H4288,PadCountry[],2)</f>
        <v>French Guiana</v>
      </c>
      <c r="J4288" t="str">
        <f>VLOOKUP(I4288,CountryGeoLoc[],3)</f>
        <v>3.933889</v>
      </c>
      <c r="K4288" t="str">
        <f>VLOOKUP(I4288,CountryGeoLoc[],4)</f>
        <v>-53.125782</v>
      </c>
    </row>
    <row r="4289" spans="1:11" x14ac:dyDescent="0.3">
      <c r="A4289" t="s">
        <v>13023</v>
      </c>
      <c r="B4289" t="s">
        <v>8</v>
      </c>
      <c r="C4289" t="s">
        <v>4973</v>
      </c>
      <c r="D4289" t="s">
        <v>11941</v>
      </c>
      <c r="E4289" t="s">
        <v>13024</v>
      </c>
      <c r="F4289" t="s">
        <v>13025</v>
      </c>
      <c r="G4289" s="2" t="str">
        <f t="shared" si="66"/>
        <v>1998</v>
      </c>
      <c r="H4289" t="s">
        <v>1623</v>
      </c>
      <c r="I4289" t="str">
        <f>VLOOKUP(RawData!H4289,PadCountry[],2)</f>
        <v>United States</v>
      </c>
      <c r="J4289" t="str">
        <f>VLOOKUP(I4289,CountryGeoLoc[],3)</f>
        <v>37.09024</v>
      </c>
      <c r="K4289" t="str">
        <f>VLOOKUP(I4289,CountryGeoLoc[],4)</f>
        <v>-95.712891</v>
      </c>
    </row>
    <row r="4290" spans="1:11" x14ac:dyDescent="0.3">
      <c r="A4290" t="s">
        <v>13026</v>
      </c>
      <c r="B4290" t="s">
        <v>8</v>
      </c>
      <c r="C4290" t="s">
        <v>11418</v>
      </c>
      <c r="D4290" t="s">
        <v>4695</v>
      </c>
      <c r="E4290" t="s">
        <v>357</v>
      </c>
      <c r="F4290" t="s">
        <v>13027</v>
      </c>
      <c r="G4290" s="2" t="str">
        <f t="shared" si="66"/>
        <v>1998</v>
      </c>
      <c r="H4290" t="s">
        <v>13</v>
      </c>
      <c r="I4290" t="str">
        <f>VLOOKUP(RawData!H4290,PadCountry[],2)</f>
        <v>Kazakhstan</v>
      </c>
      <c r="J4290" t="str">
        <f>VLOOKUP(I4290,CountryGeoLoc[],3)</f>
        <v>48.019573</v>
      </c>
      <c r="K4290" t="str">
        <f>VLOOKUP(I4290,CountryGeoLoc[],4)</f>
        <v>66.923684</v>
      </c>
    </row>
    <row r="4291" spans="1:11" x14ac:dyDescent="0.3">
      <c r="A4291" t="s">
        <v>13028</v>
      </c>
      <c r="B4291" t="s">
        <v>8</v>
      </c>
      <c r="C4291" t="s">
        <v>4973</v>
      </c>
      <c r="D4291" t="s">
        <v>11388</v>
      </c>
      <c r="E4291" t="s">
        <v>13029</v>
      </c>
      <c r="F4291" t="s">
        <v>13030</v>
      </c>
      <c r="G4291" s="2" t="str">
        <f t="shared" ref="G4291:G4354" si="67">MID(F4291,7,4)</f>
        <v>1998</v>
      </c>
      <c r="H4291" t="s">
        <v>1006</v>
      </c>
      <c r="I4291" t="str">
        <f>VLOOKUP(RawData!H4291,PadCountry[],2)</f>
        <v>United States</v>
      </c>
      <c r="J4291" t="str">
        <f>VLOOKUP(I4291,CountryGeoLoc[],3)</f>
        <v>37.09024</v>
      </c>
      <c r="K4291" t="str">
        <f>VLOOKUP(I4291,CountryGeoLoc[],4)</f>
        <v>-95.712891</v>
      </c>
    </row>
    <row r="4292" spans="1:11" x14ac:dyDescent="0.3">
      <c r="A4292" t="s">
        <v>13031</v>
      </c>
      <c r="B4292" t="s">
        <v>8</v>
      </c>
      <c r="C4292" t="s">
        <v>7321</v>
      </c>
      <c r="D4292" t="s">
        <v>10773</v>
      </c>
      <c r="E4292" t="s">
        <v>13032</v>
      </c>
      <c r="F4292" t="s">
        <v>13033</v>
      </c>
      <c r="G4292" s="2" t="str">
        <f t="shared" si="67"/>
        <v>1998</v>
      </c>
      <c r="H4292" t="s">
        <v>9512</v>
      </c>
      <c r="I4292" t="str">
        <f>VLOOKUP(RawData!H4292,PadCountry[],2)</f>
        <v>French Guiana</v>
      </c>
      <c r="J4292" t="str">
        <f>VLOOKUP(I4292,CountryGeoLoc[],3)</f>
        <v>3.933889</v>
      </c>
      <c r="K4292" t="str">
        <f>VLOOKUP(I4292,CountryGeoLoc[],4)</f>
        <v>-53.125782</v>
      </c>
    </row>
    <row r="4293" spans="1:11" x14ac:dyDescent="0.3">
      <c r="A4293" t="s">
        <v>13034</v>
      </c>
      <c r="B4293" t="s">
        <v>8</v>
      </c>
      <c r="C4293" t="s">
        <v>11899</v>
      </c>
      <c r="D4293" t="s">
        <v>12858</v>
      </c>
      <c r="E4293" t="s">
        <v>13035</v>
      </c>
      <c r="F4293" t="s">
        <v>13036</v>
      </c>
      <c r="G4293" s="2" t="str">
        <f t="shared" si="67"/>
        <v>1998</v>
      </c>
      <c r="H4293" t="s">
        <v>10336</v>
      </c>
      <c r="I4293" t="str">
        <f>VLOOKUP(RawData!H4293,PadCountry[],2)</f>
        <v>China</v>
      </c>
      <c r="J4293" t="str">
        <f>VLOOKUP(I4293,CountryGeoLoc[],3)</f>
        <v>35.86166</v>
      </c>
      <c r="K4293" t="str">
        <f>VLOOKUP(I4293,CountryGeoLoc[],4)</f>
        <v>104.195397</v>
      </c>
    </row>
    <row r="4294" spans="1:11" x14ac:dyDescent="0.3">
      <c r="A4294" t="s">
        <v>13037</v>
      </c>
      <c r="B4294" t="s">
        <v>8</v>
      </c>
      <c r="C4294" t="s">
        <v>117</v>
      </c>
      <c r="D4294" t="s">
        <v>11093</v>
      </c>
      <c r="E4294" t="s">
        <v>13038</v>
      </c>
      <c r="F4294" t="s">
        <v>13039</v>
      </c>
      <c r="G4294" s="2" t="str">
        <f t="shared" si="67"/>
        <v>1998</v>
      </c>
      <c r="H4294" t="s">
        <v>682</v>
      </c>
      <c r="I4294" t="str">
        <f>VLOOKUP(RawData!H4294,PadCountry[],2)</f>
        <v>United States</v>
      </c>
      <c r="J4294" t="str">
        <f>VLOOKUP(I4294,CountryGeoLoc[],3)</f>
        <v>37.09024</v>
      </c>
      <c r="K4294" t="str">
        <f>VLOOKUP(I4294,CountryGeoLoc[],4)</f>
        <v>-95.712891</v>
      </c>
    </row>
    <row r="4295" spans="1:11" x14ac:dyDescent="0.3">
      <c r="A4295" t="s">
        <v>13040</v>
      </c>
      <c r="B4295" t="s">
        <v>8</v>
      </c>
      <c r="C4295" t="s">
        <v>10849</v>
      </c>
      <c r="D4295" t="s">
        <v>12067</v>
      </c>
      <c r="E4295" t="s">
        <v>357</v>
      </c>
      <c r="F4295" t="s">
        <v>13041</v>
      </c>
      <c r="G4295" s="2" t="str">
        <f t="shared" si="67"/>
        <v>1998</v>
      </c>
      <c r="H4295" t="s">
        <v>12069</v>
      </c>
      <c r="I4295" t="str">
        <f>VLOOKUP(RawData!H4295,PadCountry[],2)</f>
        <v>United States</v>
      </c>
      <c r="J4295" t="str">
        <f>VLOOKUP(I4295,CountryGeoLoc[],3)</f>
        <v>37.09024</v>
      </c>
      <c r="K4295" t="str">
        <f>VLOOKUP(I4295,CountryGeoLoc[],4)</f>
        <v>-95.712891</v>
      </c>
    </row>
    <row r="4296" spans="1:11" x14ac:dyDescent="0.3">
      <c r="A4296" t="s">
        <v>13042</v>
      </c>
      <c r="B4296" t="s">
        <v>8</v>
      </c>
      <c r="C4296" t="s">
        <v>11421</v>
      </c>
      <c r="D4296" t="s">
        <v>12797</v>
      </c>
      <c r="E4296" t="s">
        <v>13043</v>
      </c>
      <c r="F4296" t="s">
        <v>13044</v>
      </c>
      <c r="G4296" s="2" t="str">
        <f t="shared" si="67"/>
        <v>1998</v>
      </c>
      <c r="H4296" t="s">
        <v>1587</v>
      </c>
      <c r="I4296" t="str">
        <f>VLOOKUP(RawData!H4296,PadCountry[],2)</f>
        <v>Kazakhstan</v>
      </c>
      <c r="J4296" t="str">
        <f>VLOOKUP(I4296,CountryGeoLoc[],3)</f>
        <v>48.019573</v>
      </c>
      <c r="K4296" t="str">
        <f>VLOOKUP(I4296,CountryGeoLoc[],4)</f>
        <v>66.923684</v>
      </c>
    </row>
    <row r="4297" spans="1:11" x14ac:dyDescent="0.3">
      <c r="A4297" t="s">
        <v>13045</v>
      </c>
      <c r="B4297" t="s">
        <v>8</v>
      </c>
      <c r="C4297" t="s">
        <v>12655</v>
      </c>
      <c r="D4297" t="s">
        <v>7629</v>
      </c>
      <c r="E4297" t="s">
        <v>13046</v>
      </c>
      <c r="F4297" t="s">
        <v>13047</v>
      </c>
      <c r="G4297" s="2" t="str">
        <f t="shared" si="67"/>
        <v>1998</v>
      </c>
      <c r="H4297" t="s">
        <v>3233</v>
      </c>
      <c r="I4297" t="str">
        <f>VLOOKUP(RawData!H4297,PadCountry[],2)</f>
        <v>United States</v>
      </c>
      <c r="J4297" t="str">
        <f>VLOOKUP(I4297,CountryGeoLoc[],3)</f>
        <v>37.09024</v>
      </c>
      <c r="K4297" t="str">
        <f>VLOOKUP(I4297,CountryGeoLoc[],4)</f>
        <v>-95.712891</v>
      </c>
    </row>
    <row r="4298" spans="1:11" x14ac:dyDescent="0.3">
      <c r="A4298" t="s">
        <v>13048</v>
      </c>
      <c r="B4298" t="s">
        <v>8</v>
      </c>
      <c r="C4298" t="s">
        <v>117</v>
      </c>
      <c r="D4298" t="s">
        <v>13006</v>
      </c>
      <c r="E4298" t="s">
        <v>13049</v>
      </c>
      <c r="F4298" t="s">
        <v>13050</v>
      </c>
      <c r="G4298" s="2" t="str">
        <f t="shared" si="67"/>
        <v>1998</v>
      </c>
      <c r="H4298" t="s">
        <v>63</v>
      </c>
      <c r="I4298" t="str">
        <f>VLOOKUP(RawData!H4298,PadCountry[],2)</f>
        <v>United States</v>
      </c>
      <c r="J4298" t="str">
        <f>VLOOKUP(I4298,CountryGeoLoc[],3)</f>
        <v>37.09024</v>
      </c>
      <c r="K4298" t="str">
        <f>VLOOKUP(I4298,CountryGeoLoc[],4)</f>
        <v>-95.712891</v>
      </c>
    </row>
    <row r="4299" spans="1:11" x14ac:dyDescent="0.3">
      <c r="A4299" t="s">
        <v>13051</v>
      </c>
      <c r="B4299" t="s">
        <v>8</v>
      </c>
      <c r="C4299" t="s">
        <v>7321</v>
      </c>
      <c r="D4299" t="s">
        <v>11210</v>
      </c>
      <c r="E4299" t="s">
        <v>13052</v>
      </c>
      <c r="F4299" t="s">
        <v>13053</v>
      </c>
      <c r="G4299" s="2" t="str">
        <f t="shared" si="67"/>
        <v>1998</v>
      </c>
      <c r="H4299" t="s">
        <v>9512</v>
      </c>
      <c r="I4299" t="str">
        <f>VLOOKUP(RawData!H4299,PadCountry[],2)</f>
        <v>French Guiana</v>
      </c>
      <c r="J4299" t="str">
        <f>VLOOKUP(I4299,CountryGeoLoc[],3)</f>
        <v>3.933889</v>
      </c>
      <c r="K4299" t="str">
        <f>VLOOKUP(I4299,CountryGeoLoc[],4)</f>
        <v>-53.125782</v>
      </c>
    </row>
    <row r="4300" spans="1:11" x14ac:dyDescent="0.3">
      <c r="A4300" t="s">
        <v>13054</v>
      </c>
      <c r="B4300" t="s">
        <v>8</v>
      </c>
      <c r="C4300" t="s">
        <v>11421</v>
      </c>
      <c r="D4300" t="s">
        <v>2305</v>
      </c>
      <c r="E4300" t="s">
        <v>13055</v>
      </c>
      <c r="F4300" t="s">
        <v>13056</v>
      </c>
      <c r="G4300" s="2" t="str">
        <f t="shared" si="67"/>
        <v>1998</v>
      </c>
      <c r="H4300" t="s">
        <v>7249</v>
      </c>
      <c r="I4300" t="str">
        <f>VLOOKUP(RawData!H4300,PadCountry[],2)</f>
        <v>Kazakhstan</v>
      </c>
      <c r="J4300" t="str">
        <f>VLOOKUP(I4300,CountryGeoLoc[],3)</f>
        <v>48.019573</v>
      </c>
      <c r="K4300" t="str">
        <f>VLOOKUP(I4300,CountryGeoLoc[],4)</f>
        <v>66.923684</v>
      </c>
    </row>
    <row r="4301" spans="1:11" x14ac:dyDescent="0.3">
      <c r="A4301" t="s">
        <v>13057</v>
      </c>
      <c r="B4301" t="s">
        <v>8</v>
      </c>
      <c r="C4301" t="s">
        <v>11899</v>
      </c>
      <c r="D4301" t="s">
        <v>12858</v>
      </c>
      <c r="E4301" t="s">
        <v>13058</v>
      </c>
      <c r="F4301" t="s">
        <v>13059</v>
      </c>
      <c r="G4301" s="2" t="str">
        <f t="shared" si="67"/>
        <v>1998</v>
      </c>
      <c r="H4301" t="s">
        <v>10336</v>
      </c>
      <c r="I4301" t="str">
        <f>VLOOKUP(RawData!H4301,PadCountry[],2)</f>
        <v>China</v>
      </c>
      <c r="J4301" t="str">
        <f>VLOOKUP(I4301,CountryGeoLoc[],3)</f>
        <v>35.86166</v>
      </c>
      <c r="K4301" t="str">
        <f>VLOOKUP(I4301,CountryGeoLoc[],4)</f>
        <v>104.195397</v>
      </c>
    </row>
    <row r="4302" spans="1:11" x14ac:dyDescent="0.3">
      <c r="A4302" t="s">
        <v>13060</v>
      </c>
      <c r="B4302" t="s">
        <v>8</v>
      </c>
      <c r="C4302" t="s">
        <v>11414</v>
      </c>
      <c r="D4302" t="s">
        <v>1670</v>
      </c>
      <c r="E4302" t="s">
        <v>13061</v>
      </c>
      <c r="F4302" t="s">
        <v>13062</v>
      </c>
      <c r="G4302" s="2" t="str">
        <f t="shared" si="67"/>
        <v>1998</v>
      </c>
      <c r="H4302" t="s">
        <v>7572</v>
      </c>
      <c r="I4302" t="str">
        <f>VLOOKUP(RawData!H4302,PadCountry[],2)</f>
        <v>Russia</v>
      </c>
      <c r="J4302" t="str">
        <f>VLOOKUP(I4302,CountryGeoLoc[],3)</f>
        <v>61.52401</v>
      </c>
      <c r="K4302" t="str">
        <f>VLOOKUP(I4302,CountryGeoLoc[],4)</f>
        <v>105.318756</v>
      </c>
    </row>
    <row r="4303" spans="1:11" x14ac:dyDescent="0.3">
      <c r="A4303" t="s">
        <v>13063</v>
      </c>
      <c r="B4303" t="s">
        <v>8</v>
      </c>
      <c r="C4303" t="s">
        <v>11421</v>
      </c>
      <c r="D4303" t="s">
        <v>11954</v>
      </c>
      <c r="E4303" t="s">
        <v>13064</v>
      </c>
      <c r="F4303" t="s">
        <v>13065</v>
      </c>
      <c r="G4303" s="2" t="str">
        <f t="shared" si="67"/>
        <v>1998</v>
      </c>
      <c r="H4303" t="s">
        <v>1587</v>
      </c>
      <c r="I4303" t="str">
        <f>VLOOKUP(RawData!H4303,PadCountry[],2)</f>
        <v>Kazakhstan</v>
      </c>
      <c r="J4303" t="str">
        <f>VLOOKUP(I4303,CountryGeoLoc[],3)</f>
        <v>48.019573</v>
      </c>
      <c r="K4303" t="str">
        <f>VLOOKUP(I4303,CountryGeoLoc[],4)</f>
        <v>66.923684</v>
      </c>
    </row>
    <row r="4304" spans="1:11" x14ac:dyDescent="0.3">
      <c r="A4304" t="s">
        <v>13066</v>
      </c>
      <c r="B4304" t="s">
        <v>8</v>
      </c>
      <c r="C4304" t="s">
        <v>117</v>
      </c>
      <c r="D4304" t="s">
        <v>12897</v>
      </c>
      <c r="E4304" t="s">
        <v>13067</v>
      </c>
      <c r="F4304" t="s">
        <v>13068</v>
      </c>
      <c r="G4304" s="2" t="str">
        <f t="shared" si="67"/>
        <v>1998</v>
      </c>
      <c r="H4304" t="s">
        <v>1555</v>
      </c>
      <c r="I4304" t="str">
        <f>VLOOKUP(RawData!H4304,PadCountry[],2)</f>
        <v>United States</v>
      </c>
      <c r="J4304" t="str">
        <f>VLOOKUP(I4304,CountryGeoLoc[],3)</f>
        <v>37.09024</v>
      </c>
      <c r="K4304" t="str">
        <f>VLOOKUP(I4304,CountryGeoLoc[],4)</f>
        <v>-95.712891</v>
      </c>
    </row>
    <row r="4305" spans="1:11" x14ac:dyDescent="0.3">
      <c r="A4305" t="s">
        <v>13069</v>
      </c>
      <c r="B4305" t="s">
        <v>8</v>
      </c>
      <c r="C4305" t="s">
        <v>117</v>
      </c>
      <c r="D4305" t="s">
        <v>10326</v>
      </c>
      <c r="E4305" t="s">
        <v>13070</v>
      </c>
      <c r="F4305" t="s">
        <v>13071</v>
      </c>
      <c r="G4305" s="2" t="str">
        <f t="shared" si="67"/>
        <v>1998</v>
      </c>
      <c r="H4305" t="s">
        <v>914</v>
      </c>
      <c r="I4305" t="str">
        <f>VLOOKUP(RawData!H4305,PadCountry[],2)</f>
        <v>United States</v>
      </c>
      <c r="J4305" t="str">
        <f>VLOOKUP(I4305,CountryGeoLoc[],3)</f>
        <v>37.09024</v>
      </c>
      <c r="K4305" t="str">
        <f>VLOOKUP(I4305,CountryGeoLoc[],4)</f>
        <v>-95.712891</v>
      </c>
    </row>
    <row r="4306" spans="1:11" x14ac:dyDescent="0.3">
      <c r="A4306" t="s">
        <v>13072</v>
      </c>
      <c r="B4306" t="s">
        <v>8</v>
      </c>
      <c r="C4306" t="s">
        <v>11418</v>
      </c>
      <c r="D4306" t="s">
        <v>4695</v>
      </c>
      <c r="E4306" t="s">
        <v>357</v>
      </c>
      <c r="F4306" t="s">
        <v>13073</v>
      </c>
      <c r="G4306" s="2" t="str">
        <f t="shared" si="67"/>
        <v>1998</v>
      </c>
      <c r="H4306" t="s">
        <v>13</v>
      </c>
      <c r="I4306" t="str">
        <f>VLOOKUP(RawData!H4306,PadCountry[],2)</f>
        <v>Kazakhstan</v>
      </c>
      <c r="J4306" t="str">
        <f>VLOOKUP(I4306,CountryGeoLoc[],3)</f>
        <v>48.019573</v>
      </c>
      <c r="K4306" t="str">
        <f>VLOOKUP(I4306,CountryGeoLoc[],4)</f>
        <v>66.923684</v>
      </c>
    </row>
    <row r="4307" spans="1:11" x14ac:dyDescent="0.3">
      <c r="A4307" t="s">
        <v>13074</v>
      </c>
      <c r="B4307" t="s">
        <v>8</v>
      </c>
      <c r="C4307" t="s">
        <v>117</v>
      </c>
      <c r="D4307" t="s">
        <v>11093</v>
      </c>
      <c r="E4307" t="s">
        <v>13075</v>
      </c>
      <c r="F4307" t="s">
        <v>13076</v>
      </c>
      <c r="G4307" s="2" t="str">
        <f t="shared" si="67"/>
        <v>1998</v>
      </c>
      <c r="H4307" t="s">
        <v>682</v>
      </c>
      <c r="I4307" t="str">
        <f>VLOOKUP(RawData!H4307,PadCountry[],2)</f>
        <v>United States</v>
      </c>
      <c r="J4307" t="str">
        <f>VLOOKUP(I4307,CountryGeoLoc[],3)</f>
        <v>37.09024</v>
      </c>
      <c r="K4307" t="str">
        <f>VLOOKUP(I4307,CountryGeoLoc[],4)</f>
        <v>-95.712891</v>
      </c>
    </row>
    <row r="4308" spans="1:11" x14ac:dyDescent="0.3">
      <c r="A4308" t="s">
        <v>13077</v>
      </c>
      <c r="B4308" t="s">
        <v>8</v>
      </c>
      <c r="C4308" t="s">
        <v>11899</v>
      </c>
      <c r="D4308" t="s">
        <v>8695</v>
      </c>
      <c r="E4308" t="s">
        <v>13078</v>
      </c>
      <c r="F4308" t="s">
        <v>13079</v>
      </c>
      <c r="G4308" s="2" t="str">
        <f t="shared" si="67"/>
        <v>1998</v>
      </c>
      <c r="H4308" t="s">
        <v>10954</v>
      </c>
      <c r="I4308" t="str">
        <f>VLOOKUP(RawData!H4308,PadCountry[],2)</f>
        <v>China</v>
      </c>
      <c r="J4308" t="str">
        <f>VLOOKUP(I4308,CountryGeoLoc[],3)</f>
        <v>35.86166</v>
      </c>
      <c r="K4308" t="str">
        <f>VLOOKUP(I4308,CountryGeoLoc[],4)</f>
        <v>104.195397</v>
      </c>
    </row>
    <row r="4309" spans="1:11" x14ac:dyDescent="0.3">
      <c r="A4309" t="s">
        <v>13080</v>
      </c>
      <c r="B4309" t="s">
        <v>8</v>
      </c>
      <c r="C4309" t="s">
        <v>8707</v>
      </c>
      <c r="D4309" t="s">
        <v>7629</v>
      </c>
      <c r="E4309" t="s">
        <v>13081</v>
      </c>
      <c r="F4309" t="s">
        <v>13082</v>
      </c>
      <c r="G4309" s="2" t="str">
        <f t="shared" si="67"/>
        <v>1998</v>
      </c>
      <c r="H4309" t="s">
        <v>2629</v>
      </c>
      <c r="I4309" t="str">
        <f>VLOOKUP(RawData!H4309,PadCountry[],2)</f>
        <v>United States</v>
      </c>
      <c r="J4309" t="str">
        <f>VLOOKUP(I4309,CountryGeoLoc[],3)</f>
        <v>37.09024</v>
      </c>
      <c r="K4309" t="str">
        <f>VLOOKUP(I4309,CountryGeoLoc[],4)</f>
        <v>-95.712891</v>
      </c>
    </row>
    <row r="4310" spans="1:11" x14ac:dyDescent="0.3">
      <c r="A4310" t="s">
        <v>13083</v>
      </c>
      <c r="B4310" t="s">
        <v>8</v>
      </c>
      <c r="C4310" t="s">
        <v>117</v>
      </c>
      <c r="D4310" t="s">
        <v>11093</v>
      </c>
      <c r="E4310" t="s">
        <v>13084</v>
      </c>
      <c r="F4310" t="s">
        <v>13085</v>
      </c>
      <c r="G4310" s="2" t="str">
        <f t="shared" si="67"/>
        <v>1998</v>
      </c>
      <c r="H4310" t="s">
        <v>63</v>
      </c>
      <c r="I4310" t="str">
        <f>VLOOKUP(RawData!H4310,PadCountry[],2)</f>
        <v>United States</v>
      </c>
      <c r="J4310" t="str">
        <f>VLOOKUP(I4310,CountryGeoLoc[],3)</f>
        <v>37.09024</v>
      </c>
      <c r="K4310" t="str">
        <f>VLOOKUP(I4310,CountryGeoLoc[],4)</f>
        <v>-95.712891</v>
      </c>
    </row>
    <row r="4311" spans="1:11" x14ac:dyDescent="0.3">
      <c r="A4311" t="s">
        <v>13086</v>
      </c>
      <c r="B4311" t="s">
        <v>8</v>
      </c>
      <c r="C4311" t="s">
        <v>480</v>
      </c>
      <c r="D4311" t="s">
        <v>6270</v>
      </c>
      <c r="E4311" t="s">
        <v>13087</v>
      </c>
      <c r="F4311" t="s">
        <v>13088</v>
      </c>
      <c r="G4311" s="2" t="str">
        <f t="shared" si="67"/>
        <v>1998</v>
      </c>
      <c r="H4311" t="s">
        <v>7213</v>
      </c>
      <c r="I4311" t="str">
        <f>VLOOKUP(RawData!H4311,PadCountry[],2)</f>
        <v>Russia</v>
      </c>
      <c r="J4311" t="str">
        <f>VLOOKUP(I4311,CountryGeoLoc[],3)</f>
        <v>61.52401</v>
      </c>
      <c r="K4311" t="str">
        <f>VLOOKUP(I4311,CountryGeoLoc[],4)</f>
        <v>105.318756</v>
      </c>
    </row>
    <row r="4312" spans="1:11" x14ac:dyDescent="0.3">
      <c r="A4312" t="s">
        <v>13089</v>
      </c>
      <c r="B4312" t="s">
        <v>8</v>
      </c>
      <c r="C4312" t="s">
        <v>4973</v>
      </c>
      <c r="D4312" t="s">
        <v>11941</v>
      </c>
      <c r="E4312" t="s">
        <v>13090</v>
      </c>
      <c r="F4312" t="s">
        <v>13091</v>
      </c>
      <c r="G4312" s="2" t="str">
        <f t="shared" si="67"/>
        <v>1998</v>
      </c>
      <c r="H4312" t="s">
        <v>1006</v>
      </c>
      <c r="I4312" t="str">
        <f>VLOOKUP(RawData!H4312,PadCountry[],2)</f>
        <v>United States</v>
      </c>
      <c r="J4312" t="str">
        <f>VLOOKUP(I4312,CountryGeoLoc[],3)</f>
        <v>37.09024</v>
      </c>
      <c r="K4312" t="str">
        <f>VLOOKUP(I4312,CountryGeoLoc[],4)</f>
        <v>-95.712891</v>
      </c>
    </row>
    <row r="4313" spans="1:11" x14ac:dyDescent="0.3">
      <c r="A4313" t="s">
        <v>13092</v>
      </c>
      <c r="B4313" t="s">
        <v>8</v>
      </c>
      <c r="C4313" t="s">
        <v>480</v>
      </c>
      <c r="D4313" t="s">
        <v>8762</v>
      </c>
      <c r="E4313" t="s">
        <v>13093</v>
      </c>
      <c r="F4313" t="s">
        <v>13094</v>
      </c>
      <c r="G4313" s="2" t="str">
        <f t="shared" si="67"/>
        <v>1998</v>
      </c>
      <c r="H4313" t="s">
        <v>3892</v>
      </c>
      <c r="I4313" t="str">
        <f>VLOOKUP(RawData!H4313,PadCountry[],2)</f>
        <v>Russia</v>
      </c>
      <c r="J4313" t="str">
        <f>VLOOKUP(I4313,CountryGeoLoc[],3)</f>
        <v>61.52401</v>
      </c>
      <c r="K4313" t="str">
        <f>VLOOKUP(I4313,CountryGeoLoc[],4)</f>
        <v>105.318756</v>
      </c>
    </row>
    <row r="4314" spans="1:11" x14ac:dyDescent="0.3">
      <c r="A4314" t="s">
        <v>13095</v>
      </c>
      <c r="B4314" t="s">
        <v>8</v>
      </c>
      <c r="C4314" t="s">
        <v>11418</v>
      </c>
      <c r="D4314" t="s">
        <v>8762</v>
      </c>
      <c r="E4314" t="s">
        <v>13096</v>
      </c>
      <c r="F4314" t="s">
        <v>13097</v>
      </c>
      <c r="G4314" s="2" t="str">
        <f t="shared" si="67"/>
        <v>1998</v>
      </c>
      <c r="H4314" t="s">
        <v>987</v>
      </c>
      <c r="I4314" t="str">
        <f>VLOOKUP(RawData!H4314,PadCountry[],2)</f>
        <v>Kazakhstan</v>
      </c>
      <c r="J4314" t="str">
        <f>VLOOKUP(I4314,CountryGeoLoc[],3)</f>
        <v>48.019573</v>
      </c>
      <c r="K4314" t="str">
        <f>VLOOKUP(I4314,CountryGeoLoc[],4)</f>
        <v>66.923684</v>
      </c>
    </row>
    <row r="4315" spans="1:11" x14ac:dyDescent="0.3">
      <c r="A4315" t="s">
        <v>13098</v>
      </c>
      <c r="B4315" t="s">
        <v>8</v>
      </c>
      <c r="C4315" t="s">
        <v>11414</v>
      </c>
      <c r="D4315" t="s">
        <v>1670</v>
      </c>
      <c r="E4315" t="s">
        <v>13099</v>
      </c>
      <c r="F4315" t="s">
        <v>13100</v>
      </c>
      <c r="G4315" s="2" t="str">
        <f t="shared" si="67"/>
        <v>1998</v>
      </c>
      <c r="H4315" t="s">
        <v>3892</v>
      </c>
      <c r="I4315" t="str">
        <f>VLOOKUP(RawData!H4315,PadCountry[],2)</f>
        <v>Russia</v>
      </c>
      <c r="J4315" t="str">
        <f>VLOOKUP(I4315,CountryGeoLoc[],3)</f>
        <v>61.52401</v>
      </c>
      <c r="K4315" t="str">
        <f>VLOOKUP(I4315,CountryGeoLoc[],4)</f>
        <v>105.318756</v>
      </c>
    </row>
    <row r="4316" spans="1:11" x14ac:dyDescent="0.3">
      <c r="A4316" t="s">
        <v>13101</v>
      </c>
      <c r="B4316" t="s">
        <v>8</v>
      </c>
      <c r="C4316" t="s">
        <v>2118</v>
      </c>
      <c r="D4316" t="s">
        <v>12721</v>
      </c>
      <c r="E4316" t="s">
        <v>13102</v>
      </c>
      <c r="F4316" t="s">
        <v>13103</v>
      </c>
      <c r="G4316" s="2" t="str">
        <f t="shared" si="67"/>
        <v>1998</v>
      </c>
      <c r="H4316" t="s">
        <v>12724</v>
      </c>
      <c r="I4316" t="str">
        <f>VLOOKUP(RawData!H4316,PadCountry[],2)</f>
        <v>Japan</v>
      </c>
      <c r="J4316" t="str">
        <f>VLOOKUP(I4316,CountryGeoLoc[],3)</f>
        <v>36.204824</v>
      </c>
      <c r="K4316" t="str">
        <f>VLOOKUP(I4316,CountryGeoLoc[],4)</f>
        <v>138.252924</v>
      </c>
    </row>
    <row r="4317" spans="1:11" x14ac:dyDescent="0.3">
      <c r="A4317" t="s">
        <v>13104</v>
      </c>
      <c r="B4317" t="s">
        <v>8</v>
      </c>
      <c r="C4317" t="s">
        <v>13105</v>
      </c>
      <c r="D4317" t="s">
        <v>13106</v>
      </c>
      <c r="E4317" t="s">
        <v>13107</v>
      </c>
      <c r="F4317" t="s">
        <v>13108</v>
      </c>
      <c r="G4317" s="2" t="str">
        <f t="shared" si="67"/>
        <v>1998</v>
      </c>
      <c r="H4317" t="s">
        <v>13109</v>
      </c>
      <c r="I4317">
        <f>VLOOKUP(RawData!H4317,PadCountry[],2)</f>
        <v>0</v>
      </c>
      <c r="J4317" t="e">
        <f>VLOOKUP(I4317,CountryGeoLoc[],3)</f>
        <v>#N/A</v>
      </c>
      <c r="K4317" t="e">
        <f>VLOOKUP(I4317,CountryGeoLoc[],4)</f>
        <v>#N/A</v>
      </c>
    </row>
    <row r="4318" spans="1:11" x14ac:dyDescent="0.3">
      <c r="A4318" t="s">
        <v>12184</v>
      </c>
      <c r="B4318" t="s">
        <v>8</v>
      </c>
      <c r="C4318" t="s">
        <v>11418</v>
      </c>
      <c r="D4318" t="s">
        <v>9143</v>
      </c>
      <c r="E4318" t="s">
        <v>12185</v>
      </c>
      <c r="F4318" t="s">
        <v>13110</v>
      </c>
      <c r="G4318" s="2" t="str">
        <f t="shared" si="67"/>
        <v>1998</v>
      </c>
      <c r="H4318" t="s">
        <v>9146</v>
      </c>
      <c r="I4318" t="str">
        <f>VLOOKUP(RawData!H4318,PadCountry[],2)</f>
        <v>Kazakhstan</v>
      </c>
      <c r="J4318" t="str">
        <f>VLOOKUP(I4318,CountryGeoLoc[],3)</f>
        <v>48.019573</v>
      </c>
      <c r="K4318" t="str">
        <f>VLOOKUP(I4318,CountryGeoLoc[],4)</f>
        <v>66.923684</v>
      </c>
    </row>
    <row r="4319" spans="1:11" x14ac:dyDescent="0.3">
      <c r="A4319" t="s">
        <v>13111</v>
      </c>
      <c r="B4319" t="s">
        <v>8</v>
      </c>
      <c r="C4319" t="s">
        <v>11899</v>
      </c>
      <c r="D4319" t="s">
        <v>8695</v>
      </c>
      <c r="E4319" t="s">
        <v>13112</v>
      </c>
      <c r="F4319" t="s">
        <v>13113</v>
      </c>
      <c r="G4319" s="2" t="str">
        <f t="shared" si="67"/>
        <v>1998</v>
      </c>
      <c r="H4319" t="s">
        <v>10954</v>
      </c>
      <c r="I4319" t="str">
        <f>VLOOKUP(RawData!H4319,PadCountry[],2)</f>
        <v>China</v>
      </c>
      <c r="J4319" t="str">
        <f>VLOOKUP(I4319,CountryGeoLoc[],3)</f>
        <v>35.86166</v>
      </c>
      <c r="K4319" t="str">
        <f>VLOOKUP(I4319,CountryGeoLoc[],4)</f>
        <v>104.195397</v>
      </c>
    </row>
    <row r="4320" spans="1:11" x14ac:dyDescent="0.3">
      <c r="A4320" t="s">
        <v>13114</v>
      </c>
      <c r="B4320" t="s">
        <v>8</v>
      </c>
      <c r="C4320" t="s">
        <v>11418</v>
      </c>
      <c r="D4320" t="s">
        <v>9143</v>
      </c>
      <c r="E4320" t="s">
        <v>13115</v>
      </c>
      <c r="F4320" t="s">
        <v>13116</v>
      </c>
      <c r="G4320" s="2" t="str">
        <f t="shared" si="67"/>
        <v>1998</v>
      </c>
      <c r="H4320" t="s">
        <v>9146</v>
      </c>
      <c r="I4320" t="str">
        <f>VLOOKUP(RawData!H4320,PadCountry[],2)</f>
        <v>Kazakhstan</v>
      </c>
      <c r="J4320" t="str">
        <f>VLOOKUP(I4320,CountryGeoLoc[],3)</f>
        <v>48.019573</v>
      </c>
      <c r="K4320" t="str">
        <f>VLOOKUP(I4320,CountryGeoLoc[],4)</f>
        <v>66.923684</v>
      </c>
    </row>
    <row r="4321" spans="1:11" x14ac:dyDescent="0.3">
      <c r="A4321" t="s">
        <v>13117</v>
      </c>
      <c r="B4321" t="s">
        <v>8</v>
      </c>
      <c r="C4321" t="s">
        <v>10849</v>
      </c>
      <c r="D4321" t="s">
        <v>12970</v>
      </c>
      <c r="E4321" t="s">
        <v>357</v>
      </c>
      <c r="F4321" t="s">
        <v>13118</v>
      </c>
      <c r="G4321" s="2" t="str">
        <f t="shared" si="67"/>
        <v>1998</v>
      </c>
      <c r="H4321" t="s">
        <v>12669</v>
      </c>
      <c r="I4321" t="str">
        <f>VLOOKUP(RawData!H4321,PadCountry[],2)</f>
        <v>United States</v>
      </c>
      <c r="J4321" t="str">
        <f>VLOOKUP(I4321,CountryGeoLoc[],3)</f>
        <v>37.09024</v>
      </c>
      <c r="K4321" t="str">
        <f>VLOOKUP(I4321,CountryGeoLoc[],4)</f>
        <v>-95.712891</v>
      </c>
    </row>
    <row r="4322" spans="1:11" x14ac:dyDescent="0.3">
      <c r="A4322" t="s">
        <v>13119</v>
      </c>
      <c r="B4322" t="s">
        <v>18</v>
      </c>
      <c r="C4322" t="s">
        <v>117</v>
      </c>
      <c r="D4322" t="s">
        <v>11981</v>
      </c>
      <c r="E4322" t="s">
        <v>13120</v>
      </c>
      <c r="F4322" t="s">
        <v>13121</v>
      </c>
      <c r="G4322" s="2" t="str">
        <f t="shared" si="67"/>
        <v>1998</v>
      </c>
      <c r="H4322" t="s">
        <v>1782</v>
      </c>
      <c r="I4322" t="str">
        <f>VLOOKUP(RawData!H4322,PadCountry[],2)</f>
        <v>United States</v>
      </c>
      <c r="J4322" t="str">
        <f>VLOOKUP(I4322,CountryGeoLoc[],3)</f>
        <v>37.09024</v>
      </c>
      <c r="K4322" t="str">
        <f>VLOOKUP(I4322,CountryGeoLoc[],4)</f>
        <v>-95.712891</v>
      </c>
    </row>
    <row r="4323" spans="1:11" x14ac:dyDescent="0.3">
      <c r="A4323" t="s">
        <v>13122</v>
      </c>
      <c r="B4323" t="s">
        <v>8</v>
      </c>
      <c r="C4323" t="s">
        <v>11418</v>
      </c>
      <c r="D4323" t="s">
        <v>4695</v>
      </c>
      <c r="E4323" t="s">
        <v>13123</v>
      </c>
      <c r="F4323" t="s">
        <v>13124</v>
      </c>
      <c r="G4323" s="2" t="str">
        <f t="shared" si="67"/>
        <v>1998</v>
      </c>
      <c r="H4323" t="s">
        <v>13</v>
      </c>
      <c r="I4323" t="str">
        <f>VLOOKUP(RawData!H4323,PadCountry[],2)</f>
        <v>Kazakhstan</v>
      </c>
      <c r="J4323" t="str">
        <f>VLOOKUP(I4323,CountryGeoLoc[],3)</f>
        <v>48.019573</v>
      </c>
      <c r="K4323" t="str">
        <f>VLOOKUP(I4323,CountryGeoLoc[],4)</f>
        <v>66.923684</v>
      </c>
    </row>
    <row r="4324" spans="1:11" x14ac:dyDescent="0.3">
      <c r="A4324" t="s">
        <v>13125</v>
      </c>
      <c r="B4324" t="s">
        <v>8</v>
      </c>
      <c r="C4324" t="s">
        <v>11899</v>
      </c>
      <c r="D4324" t="s">
        <v>12858</v>
      </c>
      <c r="E4324" t="s">
        <v>13126</v>
      </c>
      <c r="F4324" t="s">
        <v>13127</v>
      </c>
      <c r="G4324" s="2" t="str">
        <f t="shared" si="67"/>
        <v>1998</v>
      </c>
      <c r="H4324" t="s">
        <v>10336</v>
      </c>
      <c r="I4324" t="str">
        <f>VLOOKUP(RawData!H4324,PadCountry[],2)</f>
        <v>China</v>
      </c>
      <c r="J4324" t="str">
        <f>VLOOKUP(I4324,CountryGeoLoc[],3)</f>
        <v>35.86166</v>
      </c>
      <c r="K4324" t="str">
        <f>VLOOKUP(I4324,CountryGeoLoc[],4)</f>
        <v>104.195397</v>
      </c>
    </row>
    <row r="4325" spans="1:11" x14ac:dyDescent="0.3">
      <c r="A4325" t="s">
        <v>13128</v>
      </c>
      <c r="B4325" t="s">
        <v>8</v>
      </c>
      <c r="C4325" t="s">
        <v>7321</v>
      </c>
      <c r="D4325" t="s">
        <v>11210</v>
      </c>
      <c r="E4325" t="s">
        <v>13129</v>
      </c>
      <c r="F4325" t="s">
        <v>13130</v>
      </c>
      <c r="G4325" s="2" t="str">
        <f t="shared" si="67"/>
        <v>1998</v>
      </c>
      <c r="H4325" t="s">
        <v>9512</v>
      </c>
      <c r="I4325" t="str">
        <f>VLOOKUP(RawData!H4325,PadCountry[],2)</f>
        <v>French Guiana</v>
      </c>
      <c r="J4325" t="str">
        <f>VLOOKUP(I4325,CountryGeoLoc[],3)</f>
        <v>3.933889</v>
      </c>
      <c r="K4325" t="str">
        <f>VLOOKUP(I4325,CountryGeoLoc[],4)</f>
        <v>-53.125782</v>
      </c>
    </row>
    <row r="4326" spans="1:11" x14ac:dyDescent="0.3">
      <c r="A4326" t="s">
        <v>13131</v>
      </c>
      <c r="B4326" t="s">
        <v>18</v>
      </c>
      <c r="C4326" t="s">
        <v>117</v>
      </c>
      <c r="D4326" t="s">
        <v>13132</v>
      </c>
      <c r="E4326" t="s">
        <v>13133</v>
      </c>
      <c r="F4326" t="s">
        <v>13134</v>
      </c>
      <c r="G4326" s="2" t="str">
        <f t="shared" si="67"/>
        <v>1998</v>
      </c>
      <c r="H4326" t="s">
        <v>229</v>
      </c>
      <c r="I4326" t="str">
        <f>VLOOKUP(RawData!H4326,PadCountry[],2)</f>
        <v>United States</v>
      </c>
      <c r="J4326" t="str">
        <f>VLOOKUP(I4326,CountryGeoLoc[],3)</f>
        <v>37.09024</v>
      </c>
      <c r="K4326" t="str">
        <f>VLOOKUP(I4326,CountryGeoLoc[],4)</f>
        <v>-95.712891</v>
      </c>
    </row>
    <row r="4327" spans="1:11" x14ac:dyDescent="0.3">
      <c r="A4327" t="s">
        <v>13135</v>
      </c>
      <c r="B4327" t="s">
        <v>8</v>
      </c>
      <c r="C4327" t="s">
        <v>11421</v>
      </c>
      <c r="D4327" t="s">
        <v>11954</v>
      </c>
      <c r="E4327" t="s">
        <v>13136</v>
      </c>
      <c r="F4327" t="s">
        <v>13137</v>
      </c>
      <c r="G4327" s="2" t="str">
        <f t="shared" si="67"/>
        <v>1998</v>
      </c>
      <c r="H4327" t="s">
        <v>1587</v>
      </c>
      <c r="I4327" t="str">
        <f>VLOOKUP(RawData!H4327,PadCountry[],2)</f>
        <v>Kazakhstan</v>
      </c>
      <c r="J4327" t="str">
        <f>VLOOKUP(I4327,CountryGeoLoc[],3)</f>
        <v>48.019573</v>
      </c>
      <c r="K4327" t="str">
        <f>VLOOKUP(I4327,CountryGeoLoc[],4)</f>
        <v>66.923684</v>
      </c>
    </row>
    <row r="4328" spans="1:11" x14ac:dyDescent="0.3">
      <c r="A4328" t="s">
        <v>13138</v>
      </c>
      <c r="B4328" t="s">
        <v>18</v>
      </c>
      <c r="C4328" t="s">
        <v>13139</v>
      </c>
      <c r="D4328" t="s">
        <v>13140</v>
      </c>
      <c r="E4328" t="s">
        <v>13141</v>
      </c>
      <c r="F4328" t="s">
        <v>13142</v>
      </c>
      <c r="G4328" s="2" t="str">
        <f t="shared" si="67"/>
        <v>1998</v>
      </c>
      <c r="H4328" t="s">
        <v>13143</v>
      </c>
      <c r="I4328" t="str">
        <f>VLOOKUP(RawData!H4328,PadCountry[],2)</f>
        <v>North Korea</v>
      </c>
      <c r="J4328" t="str">
        <f>VLOOKUP(I4328,CountryGeoLoc[],3)</f>
        <v>40.339852</v>
      </c>
      <c r="K4328" t="str">
        <f>VLOOKUP(I4328,CountryGeoLoc[],4)</f>
        <v>127.510093</v>
      </c>
    </row>
    <row r="4329" spans="1:11" x14ac:dyDescent="0.3">
      <c r="A4329" t="s">
        <v>13144</v>
      </c>
      <c r="B4329" t="s">
        <v>8</v>
      </c>
      <c r="C4329" t="s">
        <v>117</v>
      </c>
      <c r="D4329" t="s">
        <v>11093</v>
      </c>
      <c r="E4329" t="s">
        <v>13145</v>
      </c>
      <c r="F4329" t="s">
        <v>13146</v>
      </c>
      <c r="G4329" s="2" t="str">
        <f t="shared" si="67"/>
        <v>1998</v>
      </c>
      <c r="H4329" t="s">
        <v>682</v>
      </c>
      <c r="I4329" t="str">
        <f>VLOOKUP(RawData!H4329,PadCountry[],2)</f>
        <v>United States</v>
      </c>
      <c r="J4329" t="str">
        <f>VLOOKUP(I4329,CountryGeoLoc[],3)</f>
        <v>37.09024</v>
      </c>
      <c r="K4329" t="str">
        <f>VLOOKUP(I4329,CountryGeoLoc[],4)</f>
        <v>-95.712891</v>
      </c>
    </row>
    <row r="4330" spans="1:11" x14ac:dyDescent="0.3">
      <c r="A4330" t="s">
        <v>13147</v>
      </c>
      <c r="B4330" t="s">
        <v>18</v>
      </c>
      <c r="C4330" t="s">
        <v>11418</v>
      </c>
      <c r="D4330" t="s">
        <v>13148</v>
      </c>
      <c r="E4330" t="s">
        <v>13149</v>
      </c>
      <c r="F4330" t="s">
        <v>13150</v>
      </c>
      <c r="G4330" s="2" t="str">
        <f t="shared" si="67"/>
        <v>1998</v>
      </c>
      <c r="H4330" t="s">
        <v>9146</v>
      </c>
      <c r="I4330" t="str">
        <f>VLOOKUP(RawData!H4330,PadCountry[],2)</f>
        <v>Kazakhstan</v>
      </c>
      <c r="J4330" t="str">
        <f>VLOOKUP(I4330,CountryGeoLoc[],3)</f>
        <v>48.019573</v>
      </c>
      <c r="K4330" t="str">
        <f>VLOOKUP(I4330,CountryGeoLoc[],4)</f>
        <v>66.923684</v>
      </c>
    </row>
    <row r="4331" spans="1:11" x14ac:dyDescent="0.3">
      <c r="A4331" t="s">
        <v>13151</v>
      </c>
      <c r="B4331" t="s">
        <v>8</v>
      </c>
      <c r="C4331" t="s">
        <v>7321</v>
      </c>
      <c r="D4331" t="s">
        <v>10234</v>
      </c>
      <c r="E4331" t="s">
        <v>13152</v>
      </c>
      <c r="F4331" t="s">
        <v>13153</v>
      </c>
      <c r="G4331" s="2" t="str">
        <f t="shared" si="67"/>
        <v>1998</v>
      </c>
      <c r="H4331" t="s">
        <v>9512</v>
      </c>
      <c r="I4331" t="str">
        <f>VLOOKUP(RawData!H4331,PadCountry[],2)</f>
        <v>French Guiana</v>
      </c>
      <c r="J4331" t="str">
        <f>VLOOKUP(I4331,CountryGeoLoc[],3)</f>
        <v>3.933889</v>
      </c>
      <c r="K4331" t="str">
        <f>VLOOKUP(I4331,CountryGeoLoc[],4)</f>
        <v>-53.125782</v>
      </c>
    </row>
    <row r="4332" spans="1:11" x14ac:dyDescent="0.3">
      <c r="A4332" t="s">
        <v>13154</v>
      </c>
      <c r="B4332" t="s">
        <v>8</v>
      </c>
      <c r="C4332" t="s">
        <v>10849</v>
      </c>
      <c r="D4332" t="s">
        <v>12970</v>
      </c>
      <c r="E4332" t="s">
        <v>357</v>
      </c>
      <c r="F4332" t="s">
        <v>13155</v>
      </c>
      <c r="G4332" s="2" t="str">
        <f t="shared" si="67"/>
        <v>1998</v>
      </c>
      <c r="H4332" t="s">
        <v>12669</v>
      </c>
      <c r="I4332" t="str">
        <f>VLOOKUP(RawData!H4332,PadCountry[],2)</f>
        <v>United States</v>
      </c>
      <c r="J4332" t="str">
        <f>VLOOKUP(I4332,CountryGeoLoc[],3)</f>
        <v>37.09024</v>
      </c>
      <c r="K4332" t="str">
        <f>VLOOKUP(I4332,CountryGeoLoc[],4)</f>
        <v>-95.712891</v>
      </c>
    </row>
    <row r="4333" spans="1:11" x14ac:dyDescent="0.3">
      <c r="A4333" t="s">
        <v>13156</v>
      </c>
      <c r="B4333" t="s">
        <v>8</v>
      </c>
      <c r="C4333" t="s">
        <v>11414</v>
      </c>
      <c r="D4333" t="s">
        <v>1670</v>
      </c>
      <c r="E4333" t="s">
        <v>13157</v>
      </c>
      <c r="F4333" t="s">
        <v>13158</v>
      </c>
      <c r="G4333" s="2" t="str">
        <f t="shared" si="67"/>
        <v>1998</v>
      </c>
      <c r="H4333" t="s">
        <v>3892</v>
      </c>
      <c r="I4333" t="str">
        <f>VLOOKUP(RawData!H4333,PadCountry[],2)</f>
        <v>Russia</v>
      </c>
      <c r="J4333" t="str">
        <f>VLOOKUP(I4333,CountryGeoLoc[],3)</f>
        <v>61.52401</v>
      </c>
      <c r="K4333" t="str">
        <f>VLOOKUP(I4333,CountryGeoLoc[],4)</f>
        <v>105.318756</v>
      </c>
    </row>
    <row r="4334" spans="1:11" x14ac:dyDescent="0.3">
      <c r="A4334" t="s">
        <v>13159</v>
      </c>
      <c r="B4334" t="s">
        <v>8</v>
      </c>
      <c r="C4334" t="s">
        <v>10849</v>
      </c>
      <c r="D4334" t="s">
        <v>12008</v>
      </c>
      <c r="E4334" t="s">
        <v>13160</v>
      </c>
      <c r="F4334" t="s">
        <v>13161</v>
      </c>
      <c r="G4334" s="2" t="str">
        <f t="shared" si="67"/>
        <v>1998</v>
      </c>
      <c r="H4334" t="s">
        <v>12011</v>
      </c>
      <c r="I4334" t="str">
        <f>VLOOKUP(RawData!H4334,PadCountry[],2)</f>
        <v>United States</v>
      </c>
      <c r="J4334" t="str">
        <f>VLOOKUP(I4334,CountryGeoLoc[],3)</f>
        <v>37.09024</v>
      </c>
      <c r="K4334" t="str">
        <f>VLOOKUP(I4334,CountryGeoLoc[],4)</f>
        <v>-95.712891</v>
      </c>
    </row>
    <row r="4335" spans="1:11" x14ac:dyDescent="0.3">
      <c r="A4335" t="s">
        <v>13162</v>
      </c>
      <c r="B4335" t="s">
        <v>8</v>
      </c>
      <c r="C4335" t="s">
        <v>7321</v>
      </c>
      <c r="D4335" t="s">
        <v>10571</v>
      </c>
      <c r="E4335" t="s">
        <v>13163</v>
      </c>
      <c r="F4335" t="s">
        <v>13164</v>
      </c>
      <c r="G4335" s="2" t="str">
        <f t="shared" si="67"/>
        <v>1998</v>
      </c>
      <c r="H4335" t="s">
        <v>9512</v>
      </c>
      <c r="I4335" t="str">
        <f>VLOOKUP(RawData!H4335,PadCountry[],2)</f>
        <v>French Guiana</v>
      </c>
      <c r="J4335" t="str">
        <f>VLOOKUP(I4335,CountryGeoLoc[],3)</f>
        <v>3.933889</v>
      </c>
      <c r="K4335" t="str">
        <f>VLOOKUP(I4335,CountryGeoLoc[],4)</f>
        <v>-53.125782</v>
      </c>
    </row>
    <row r="4336" spans="1:11" x14ac:dyDescent="0.3">
      <c r="A4336" t="s">
        <v>13165</v>
      </c>
      <c r="B4336" t="s">
        <v>8</v>
      </c>
      <c r="C4336" t="s">
        <v>4973</v>
      </c>
      <c r="D4336" t="s">
        <v>11506</v>
      </c>
      <c r="E4336" t="s">
        <v>13166</v>
      </c>
      <c r="F4336" t="s">
        <v>13167</v>
      </c>
      <c r="G4336" s="2" t="str">
        <f t="shared" si="67"/>
        <v>1998</v>
      </c>
      <c r="H4336" t="s">
        <v>1623</v>
      </c>
      <c r="I4336" t="str">
        <f>VLOOKUP(RawData!H4336,PadCountry[],2)</f>
        <v>United States</v>
      </c>
      <c r="J4336" t="str">
        <f>VLOOKUP(I4336,CountryGeoLoc[],3)</f>
        <v>37.09024</v>
      </c>
      <c r="K4336" t="str">
        <f>VLOOKUP(I4336,CountryGeoLoc[],4)</f>
        <v>-95.712891</v>
      </c>
    </row>
    <row r="4337" spans="1:11" x14ac:dyDescent="0.3">
      <c r="A4337" t="s">
        <v>13168</v>
      </c>
      <c r="B4337" t="s">
        <v>8</v>
      </c>
      <c r="C4337" t="s">
        <v>4973</v>
      </c>
      <c r="D4337" t="s">
        <v>11506</v>
      </c>
      <c r="E4337" t="s">
        <v>13169</v>
      </c>
      <c r="F4337" t="s">
        <v>13170</v>
      </c>
      <c r="G4337" s="2" t="str">
        <f t="shared" si="67"/>
        <v>1998</v>
      </c>
      <c r="H4337" t="s">
        <v>1006</v>
      </c>
      <c r="I4337" t="str">
        <f>VLOOKUP(RawData!H4337,PadCountry[],2)</f>
        <v>United States</v>
      </c>
      <c r="J4337" t="str">
        <f>VLOOKUP(I4337,CountryGeoLoc[],3)</f>
        <v>37.09024</v>
      </c>
      <c r="K4337" t="str">
        <f>VLOOKUP(I4337,CountryGeoLoc[],4)</f>
        <v>-95.712891</v>
      </c>
    </row>
    <row r="4338" spans="1:11" x14ac:dyDescent="0.3">
      <c r="A4338" t="s">
        <v>13171</v>
      </c>
      <c r="B4338" t="s">
        <v>8</v>
      </c>
      <c r="C4338" t="s">
        <v>7188</v>
      </c>
      <c r="D4338" t="s">
        <v>12584</v>
      </c>
      <c r="E4338" t="s">
        <v>13172</v>
      </c>
      <c r="F4338" t="s">
        <v>13173</v>
      </c>
      <c r="G4338" s="2" t="str">
        <f t="shared" si="67"/>
        <v>1998</v>
      </c>
      <c r="H4338" t="s">
        <v>12587</v>
      </c>
      <c r="I4338" t="str">
        <f>VLOOKUP(RawData!H4338,PadCountry[],2)</f>
        <v>French Guiana</v>
      </c>
      <c r="J4338" t="str">
        <f>VLOOKUP(I4338,CountryGeoLoc[],3)</f>
        <v>3.933889</v>
      </c>
      <c r="K4338" t="str">
        <f>VLOOKUP(I4338,CountryGeoLoc[],4)</f>
        <v>-53.125782</v>
      </c>
    </row>
    <row r="4339" spans="1:11" x14ac:dyDescent="0.3">
      <c r="A4339" t="s">
        <v>13174</v>
      </c>
      <c r="B4339" t="s">
        <v>8</v>
      </c>
      <c r="C4339" t="s">
        <v>10849</v>
      </c>
      <c r="D4339" t="s">
        <v>12294</v>
      </c>
      <c r="E4339" t="s">
        <v>357</v>
      </c>
      <c r="F4339" t="s">
        <v>13175</v>
      </c>
      <c r="G4339" s="2" t="str">
        <f t="shared" si="67"/>
        <v>1998</v>
      </c>
      <c r="H4339" t="s">
        <v>11726</v>
      </c>
      <c r="I4339" t="str">
        <f>VLOOKUP(RawData!H4339,PadCountry[],2)</f>
        <v>United States</v>
      </c>
      <c r="J4339" t="str">
        <f>VLOOKUP(I4339,CountryGeoLoc[],3)</f>
        <v>37.09024</v>
      </c>
      <c r="K4339" t="str">
        <f>VLOOKUP(I4339,CountryGeoLoc[],4)</f>
        <v>-95.712891</v>
      </c>
    </row>
    <row r="4340" spans="1:11" x14ac:dyDescent="0.3">
      <c r="A4340" t="s">
        <v>13176</v>
      </c>
      <c r="B4340" t="s">
        <v>8</v>
      </c>
      <c r="C4340" t="s">
        <v>117</v>
      </c>
      <c r="D4340" t="s">
        <v>13177</v>
      </c>
      <c r="E4340" t="s">
        <v>13178</v>
      </c>
      <c r="F4340" t="s">
        <v>13179</v>
      </c>
      <c r="G4340" s="2" t="str">
        <f t="shared" si="67"/>
        <v>1998</v>
      </c>
      <c r="H4340" t="s">
        <v>63</v>
      </c>
      <c r="I4340" t="str">
        <f>VLOOKUP(RawData!H4340,PadCountry[],2)</f>
        <v>United States</v>
      </c>
      <c r="J4340" t="str">
        <f>VLOOKUP(I4340,CountryGeoLoc[],3)</f>
        <v>37.09024</v>
      </c>
      <c r="K4340" t="str">
        <f>VLOOKUP(I4340,CountryGeoLoc[],4)</f>
        <v>-95.712891</v>
      </c>
    </row>
    <row r="4341" spans="1:11" x14ac:dyDescent="0.3">
      <c r="A4341" t="s">
        <v>13180</v>
      </c>
      <c r="B4341" t="s">
        <v>8</v>
      </c>
      <c r="C4341" t="s">
        <v>11418</v>
      </c>
      <c r="D4341" t="s">
        <v>4695</v>
      </c>
      <c r="E4341" t="s">
        <v>357</v>
      </c>
      <c r="F4341" t="s">
        <v>13181</v>
      </c>
      <c r="G4341" s="2" t="str">
        <f t="shared" si="67"/>
        <v>1998</v>
      </c>
      <c r="H4341" t="s">
        <v>13</v>
      </c>
      <c r="I4341" t="str">
        <f>VLOOKUP(RawData!H4341,PadCountry[],2)</f>
        <v>Kazakhstan</v>
      </c>
      <c r="J4341" t="str">
        <f>VLOOKUP(I4341,CountryGeoLoc[],3)</f>
        <v>48.019573</v>
      </c>
      <c r="K4341" t="str">
        <f>VLOOKUP(I4341,CountryGeoLoc[],4)</f>
        <v>66.923684</v>
      </c>
    </row>
    <row r="4342" spans="1:11" x14ac:dyDescent="0.3">
      <c r="A4342" t="s">
        <v>13182</v>
      </c>
      <c r="B4342" t="s">
        <v>8</v>
      </c>
      <c r="C4342" t="s">
        <v>7321</v>
      </c>
      <c r="D4342" t="s">
        <v>10571</v>
      </c>
      <c r="E4342" t="s">
        <v>13183</v>
      </c>
      <c r="F4342" t="s">
        <v>13184</v>
      </c>
      <c r="G4342" s="2" t="str">
        <f t="shared" si="67"/>
        <v>1998</v>
      </c>
      <c r="H4342" t="s">
        <v>9512</v>
      </c>
      <c r="I4342" t="str">
        <f>VLOOKUP(RawData!H4342,PadCountry[],2)</f>
        <v>French Guiana</v>
      </c>
      <c r="J4342" t="str">
        <f>VLOOKUP(I4342,CountryGeoLoc[],3)</f>
        <v>3.933889</v>
      </c>
      <c r="K4342" t="str">
        <f>VLOOKUP(I4342,CountryGeoLoc[],4)</f>
        <v>-53.125782</v>
      </c>
    </row>
    <row r="4343" spans="1:11" x14ac:dyDescent="0.3">
      <c r="A4343" t="s">
        <v>13185</v>
      </c>
      <c r="B4343" t="s">
        <v>8</v>
      </c>
      <c r="C4343" t="s">
        <v>8707</v>
      </c>
      <c r="D4343" t="s">
        <v>7629</v>
      </c>
      <c r="E4343" t="s">
        <v>13186</v>
      </c>
      <c r="F4343" t="s">
        <v>13187</v>
      </c>
      <c r="G4343" s="2" t="str">
        <f t="shared" si="67"/>
        <v>1998</v>
      </c>
      <c r="H4343" t="s">
        <v>3233</v>
      </c>
      <c r="I4343" t="str">
        <f>VLOOKUP(RawData!H4343,PadCountry[],2)</f>
        <v>United States</v>
      </c>
      <c r="J4343" t="str">
        <f>VLOOKUP(I4343,CountryGeoLoc[],3)</f>
        <v>37.09024</v>
      </c>
      <c r="K4343" t="str">
        <f>VLOOKUP(I4343,CountryGeoLoc[],4)</f>
        <v>-95.712891</v>
      </c>
    </row>
    <row r="4344" spans="1:11" x14ac:dyDescent="0.3">
      <c r="A4344" t="s">
        <v>13188</v>
      </c>
      <c r="B4344" t="s">
        <v>8</v>
      </c>
      <c r="C4344" t="s">
        <v>11421</v>
      </c>
      <c r="D4344" t="s">
        <v>11954</v>
      </c>
      <c r="E4344" t="s">
        <v>13189</v>
      </c>
      <c r="F4344" t="s">
        <v>13190</v>
      </c>
      <c r="G4344" s="2" t="str">
        <f t="shared" si="67"/>
        <v>1998</v>
      </c>
      <c r="H4344" t="s">
        <v>1587</v>
      </c>
      <c r="I4344" t="str">
        <f>VLOOKUP(RawData!H4344,PadCountry[],2)</f>
        <v>Kazakhstan</v>
      </c>
      <c r="J4344" t="str">
        <f>VLOOKUP(I4344,CountryGeoLoc[],3)</f>
        <v>48.019573</v>
      </c>
      <c r="K4344" t="str">
        <f>VLOOKUP(I4344,CountryGeoLoc[],4)</f>
        <v>66.923684</v>
      </c>
    </row>
    <row r="4345" spans="1:11" x14ac:dyDescent="0.3">
      <c r="A4345" t="s">
        <v>13191</v>
      </c>
      <c r="B4345" t="s">
        <v>8</v>
      </c>
      <c r="C4345" t="s">
        <v>117</v>
      </c>
      <c r="D4345" t="s">
        <v>11093</v>
      </c>
      <c r="E4345" t="s">
        <v>13192</v>
      </c>
      <c r="F4345" t="s">
        <v>13193</v>
      </c>
      <c r="G4345" s="2" t="str">
        <f t="shared" si="67"/>
        <v>1998</v>
      </c>
      <c r="H4345" t="s">
        <v>682</v>
      </c>
      <c r="I4345" t="str">
        <f>VLOOKUP(RawData!H4345,PadCountry[],2)</f>
        <v>United States</v>
      </c>
      <c r="J4345" t="str">
        <f>VLOOKUP(I4345,CountryGeoLoc[],3)</f>
        <v>37.09024</v>
      </c>
      <c r="K4345" t="str">
        <f>VLOOKUP(I4345,CountryGeoLoc[],4)</f>
        <v>-95.712891</v>
      </c>
    </row>
    <row r="4346" spans="1:11" x14ac:dyDescent="0.3">
      <c r="A4346" t="s">
        <v>13194</v>
      </c>
      <c r="B4346" t="s">
        <v>8</v>
      </c>
      <c r="C4346" t="s">
        <v>11421</v>
      </c>
      <c r="D4346" t="s">
        <v>2305</v>
      </c>
      <c r="E4346" t="s">
        <v>13195</v>
      </c>
      <c r="F4346" t="s">
        <v>13196</v>
      </c>
      <c r="G4346" s="2" t="str">
        <f t="shared" si="67"/>
        <v>1998</v>
      </c>
      <c r="H4346" t="s">
        <v>1587</v>
      </c>
      <c r="I4346" t="str">
        <f>VLOOKUP(RawData!H4346,PadCountry[],2)</f>
        <v>Kazakhstan</v>
      </c>
      <c r="J4346" t="str">
        <f>VLOOKUP(I4346,CountryGeoLoc[],3)</f>
        <v>48.019573</v>
      </c>
      <c r="K4346" t="str">
        <f>VLOOKUP(I4346,CountryGeoLoc[],4)</f>
        <v>66.923684</v>
      </c>
    </row>
    <row r="4347" spans="1:11" x14ac:dyDescent="0.3">
      <c r="A4347" t="s">
        <v>13197</v>
      </c>
      <c r="B4347" t="s">
        <v>8</v>
      </c>
      <c r="C4347" t="s">
        <v>117</v>
      </c>
      <c r="D4347" t="s">
        <v>11093</v>
      </c>
      <c r="E4347" t="s">
        <v>13198</v>
      </c>
      <c r="F4347" t="s">
        <v>13199</v>
      </c>
      <c r="G4347" s="2" t="str">
        <f t="shared" si="67"/>
        <v>1998</v>
      </c>
      <c r="H4347" t="s">
        <v>229</v>
      </c>
      <c r="I4347" t="str">
        <f>VLOOKUP(RawData!H4347,PadCountry[],2)</f>
        <v>United States</v>
      </c>
      <c r="J4347" t="str">
        <f>VLOOKUP(I4347,CountryGeoLoc[],3)</f>
        <v>37.09024</v>
      </c>
      <c r="K4347" t="str">
        <f>VLOOKUP(I4347,CountryGeoLoc[],4)</f>
        <v>-95.712891</v>
      </c>
    </row>
    <row r="4348" spans="1:11" x14ac:dyDescent="0.3">
      <c r="A4348" t="s">
        <v>13200</v>
      </c>
      <c r="B4348" t="s">
        <v>8</v>
      </c>
      <c r="C4348" t="s">
        <v>12655</v>
      </c>
      <c r="D4348" t="s">
        <v>7629</v>
      </c>
      <c r="E4348" t="s">
        <v>13201</v>
      </c>
      <c r="F4348" t="s">
        <v>13202</v>
      </c>
      <c r="G4348" s="2" t="str">
        <f t="shared" si="67"/>
        <v>1998</v>
      </c>
      <c r="H4348" t="s">
        <v>2629</v>
      </c>
      <c r="I4348" t="str">
        <f>VLOOKUP(RawData!H4348,PadCountry[],2)</f>
        <v>United States</v>
      </c>
      <c r="J4348" t="str">
        <f>VLOOKUP(I4348,CountryGeoLoc[],3)</f>
        <v>37.09024</v>
      </c>
      <c r="K4348" t="str">
        <f>VLOOKUP(I4348,CountryGeoLoc[],4)</f>
        <v>-95.712891</v>
      </c>
    </row>
    <row r="4349" spans="1:11" x14ac:dyDescent="0.3">
      <c r="A4349" t="s">
        <v>13203</v>
      </c>
      <c r="B4349" t="s">
        <v>8</v>
      </c>
      <c r="C4349" t="s">
        <v>7321</v>
      </c>
      <c r="D4349" t="s">
        <v>11790</v>
      </c>
      <c r="E4349" t="s">
        <v>13204</v>
      </c>
      <c r="F4349" t="s">
        <v>13205</v>
      </c>
      <c r="G4349" s="2" t="str">
        <f t="shared" si="67"/>
        <v>1998</v>
      </c>
      <c r="H4349" t="s">
        <v>9512</v>
      </c>
      <c r="I4349" t="str">
        <f>VLOOKUP(RawData!H4349,PadCountry[],2)</f>
        <v>French Guiana</v>
      </c>
      <c r="J4349" t="str">
        <f>VLOOKUP(I4349,CountryGeoLoc[],3)</f>
        <v>3.933889</v>
      </c>
      <c r="K4349" t="str">
        <f>VLOOKUP(I4349,CountryGeoLoc[],4)</f>
        <v>-53.125782</v>
      </c>
    </row>
    <row r="4350" spans="1:11" x14ac:dyDescent="0.3">
      <c r="A4350" t="s">
        <v>13206</v>
      </c>
      <c r="B4350" t="s">
        <v>8</v>
      </c>
      <c r="C4350" t="s">
        <v>10849</v>
      </c>
      <c r="D4350" t="s">
        <v>12067</v>
      </c>
      <c r="E4350" t="s">
        <v>357</v>
      </c>
      <c r="F4350" t="s">
        <v>13207</v>
      </c>
      <c r="G4350" s="2" t="str">
        <f t="shared" si="67"/>
        <v>1998</v>
      </c>
      <c r="H4350" t="s">
        <v>12069</v>
      </c>
      <c r="I4350" t="str">
        <f>VLOOKUP(RawData!H4350,PadCountry[],2)</f>
        <v>United States</v>
      </c>
      <c r="J4350" t="str">
        <f>VLOOKUP(I4350,CountryGeoLoc[],3)</f>
        <v>37.09024</v>
      </c>
      <c r="K4350" t="str">
        <f>VLOOKUP(I4350,CountryGeoLoc[],4)</f>
        <v>-95.712891</v>
      </c>
    </row>
    <row r="4351" spans="1:11" x14ac:dyDescent="0.3">
      <c r="A4351" t="s">
        <v>13208</v>
      </c>
      <c r="B4351" t="s">
        <v>8</v>
      </c>
      <c r="C4351" t="s">
        <v>11434</v>
      </c>
      <c r="D4351" t="s">
        <v>2391</v>
      </c>
      <c r="E4351" t="s">
        <v>13209</v>
      </c>
      <c r="F4351" t="s">
        <v>13210</v>
      </c>
      <c r="G4351" s="2" t="str">
        <f t="shared" si="67"/>
        <v>1998</v>
      </c>
      <c r="H4351" t="s">
        <v>3399</v>
      </c>
      <c r="I4351" t="str">
        <f>VLOOKUP(RawData!H4351,PadCountry[],2)</f>
        <v>Russia</v>
      </c>
      <c r="J4351" t="str">
        <f>VLOOKUP(I4351,CountryGeoLoc[],3)</f>
        <v>61.52401</v>
      </c>
      <c r="K4351" t="str">
        <f>VLOOKUP(I4351,CountryGeoLoc[],4)</f>
        <v>105.318756</v>
      </c>
    </row>
    <row r="4352" spans="1:11" x14ac:dyDescent="0.3">
      <c r="A4352" t="s">
        <v>13211</v>
      </c>
      <c r="B4352" t="s">
        <v>8</v>
      </c>
      <c r="C4352" t="s">
        <v>117</v>
      </c>
      <c r="D4352" t="s">
        <v>13212</v>
      </c>
      <c r="E4352" t="s">
        <v>13213</v>
      </c>
      <c r="F4352" t="s">
        <v>13214</v>
      </c>
      <c r="G4352" s="2" t="str">
        <f t="shared" si="67"/>
        <v>1998</v>
      </c>
      <c r="H4352" t="s">
        <v>63</v>
      </c>
      <c r="I4352" t="str">
        <f>VLOOKUP(RawData!H4352,PadCountry[],2)</f>
        <v>United States</v>
      </c>
      <c r="J4352" t="str">
        <f>VLOOKUP(I4352,CountryGeoLoc[],3)</f>
        <v>37.09024</v>
      </c>
      <c r="K4352" t="str">
        <f>VLOOKUP(I4352,CountryGeoLoc[],4)</f>
        <v>-95.712891</v>
      </c>
    </row>
    <row r="4353" spans="1:11" x14ac:dyDescent="0.3">
      <c r="A4353" t="s">
        <v>13215</v>
      </c>
      <c r="B4353" t="s">
        <v>8</v>
      </c>
      <c r="C4353" t="s">
        <v>11899</v>
      </c>
      <c r="D4353" t="s">
        <v>12858</v>
      </c>
      <c r="E4353" t="s">
        <v>13216</v>
      </c>
      <c r="F4353" t="s">
        <v>13217</v>
      </c>
      <c r="G4353" s="2" t="str">
        <f t="shared" si="67"/>
        <v>1998</v>
      </c>
      <c r="H4353" t="s">
        <v>10336</v>
      </c>
      <c r="I4353" t="str">
        <f>VLOOKUP(RawData!H4353,PadCountry[],2)</f>
        <v>China</v>
      </c>
      <c r="J4353" t="str">
        <f>VLOOKUP(I4353,CountryGeoLoc[],3)</f>
        <v>35.86166</v>
      </c>
      <c r="K4353" t="str">
        <f>VLOOKUP(I4353,CountryGeoLoc[],4)</f>
        <v>104.195397</v>
      </c>
    </row>
    <row r="4354" spans="1:11" x14ac:dyDescent="0.3">
      <c r="A4354" t="s">
        <v>13218</v>
      </c>
      <c r="B4354" t="s">
        <v>8</v>
      </c>
      <c r="C4354" t="s">
        <v>7321</v>
      </c>
      <c r="D4354" t="s">
        <v>11790</v>
      </c>
      <c r="E4354" t="s">
        <v>13219</v>
      </c>
      <c r="F4354" t="s">
        <v>13220</v>
      </c>
      <c r="G4354" s="2" t="str">
        <f t="shared" si="67"/>
        <v>1998</v>
      </c>
      <c r="H4354" t="s">
        <v>9512</v>
      </c>
      <c r="I4354" t="str">
        <f>VLOOKUP(RawData!H4354,PadCountry[],2)</f>
        <v>French Guiana</v>
      </c>
      <c r="J4354" t="str">
        <f>VLOOKUP(I4354,CountryGeoLoc[],3)</f>
        <v>3.933889</v>
      </c>
      <c r="K4354" t="str">
        <f>VLOOKUP(I4354,CountryGeoLoc[],4)</f>
        <v>-53.125782</v>
      </c>
    </row>
    <row r="4355" spans="1:11" x14ac:dyDescent="0.3">
      <c r="A4355" t="s">
        <v>13221</v>
      </c>
      <c r="B4355" t="s">
        <v>8</v>
      </c>
      <c r="C4355" t="s">
        <v>11434</v>
      </c>
      <c r="D4355" t="s">
        <v>2391</v>
      </c>
      <c r="E4355" t="s">
        <v>13222</v>
      </c>
      <c r="F4355" t="s">
        <v>13223</v>
      </c>
      <c r="G4355" s="2" t="str">
        <f t="shared" ref="G4355:G4418" si="68">MID(F4355,7,4)</f>
        <v>1998</v>
      </c>
      <c r="H4355" t="s">
        <v>3399</v>
      </c>
      <c r="I4355" t="str">
        <f>VLOOKUP(RawData!H4355,PadCountry[],2)</f>
        <v>Russia</v>
      </c>
      <c r="J4355" t="str">
        <f>VLOOKUP(I4355,CountryGeoLoc[],3)</f>
        <v>61.52401</v>
      </c>
      <c r="K4355" t="str">
        <f>VLOOKUP(I4355,CountryGeoLoc[],4)</f>
        <v>105.318756</v>
      </c>
    </row>
    <row r="4356" spans="1:11" x14ac:dyDescent="0.3">
      <c r="A4356" t="s">
        <v>13224</v>
      </c>
      <c r="B4356" t="s">
        <v>8</v>
      </c>
      <c r="C4356" t="s">
        <v>11421</v>
      </c>
      <c r="D4356" t="s">
        <v>2305</v>
      </c>
      <c r="E4356" t="s">
        <v>13225</v>
      </c>
      <c r="F4356" t="s">
        <v>13226</v>
      </c>
      <c r="G4356" s="2" t="str">
        <f t="shared" si="68"/>
        <v>1998</v>
      </c>
      <c r="H4356" t="s">
        <v>7249</v>
      </c>
      <c r="I4356" t="str">
        <f>VLOOKUP(RawData!H4356,PadCountry[],2)</f>
        <v>Kazakhstan</v>
      </c>
      <c r="J4356" t="str">
        <f>VLOOKUP(I4356,CountryGeoLoc[],3)</f>
        <v>48.019573</v>
      </c>
      <c r="K4356" t="str">
        <f>VLOOKUP(I4356,CountryGeoLoc[],4)</f>
        <v>66.923684</v>
      </c>
    </row>
    <row r="4357" spans="1:11" x14ac:dyDescent="0.3">
      <c r="A4357" t="s">
        <v>13227</v>
      </c>
      <c r="B4357" t="s">
        <v>8</v>
      </c>
      <c r="C4357" t="s">
        <v>117</v>
      </c>
      <c r="D4357" t="s">
        <v>13212</v>
      </c>
      <c r="E4357" t="s">
        <v>13228</v>
      </c>
      <c r="F4357" t="s">
        <v>13229</v>
      </c>
      <c r="G4357" s="2" t="str">
        <f t="shared" si="68"/>
        <v>1999</v>
      </c>
      <c r="H4357" t="s">
        <v>229</v>
      </c>
      <c r="I4357" t="str">
        <f>VLOOKUP(RawData!H4357,PadCountry[],2)</f>
        <v>United States</v>
      </c>
      <c r="J4357" t="str">
        <f>VLOOKUP(I4357,CountryGeoLoc[],3)</f>
        <v>37.09024</v>
      </c>
      <c r="K4357" t="str">
        <f>VLOOKUP(I4357,CountryGeoLoc[],4)</f>
        <v>-95.712891</v>
      </c>
    </row>
    <row r="4358" spans="1:11" x14ac:dyDescent="0.3">
      <c r="A4358" t="s">
        <v>13230</v>
      </c>
      <c r="B4358" t="s">
        <v>8</v>
      </c>
      <c r="C4358" t="s">
        <v>4973</v>
      </c>
      <c r="D4358" t="s">
        <v>13231</v>
      </c>
      <c r="E4358" t="s">
        <v>13232</v>
      </c>
      <c r="F4358" t="s">
        <v>13233</v>
      </c>
      <c r="G4358" s="2" t="str">
        <f t="shared" si="68"/>
        <v>1999</v>
      </c>
      <c r="H4358" t="s">
        <v>12982</v>
      </c>
      <c r="I4358" t="str">
        <f>VLOOKUP(RawData!H4358,PadCountry[],2)</f>
        <v>United States</v>
      </c>
      <c r="J4358" t="str">
        <f>VLOOKUP(I4358,CountryGeoLoc[],3)</f>
        <v>37.09024</v>
      </c>
      <c r="K4358" t="str">
        <f>VLOOKUP(I4358,CountryGeoLoc[],4)</f>
        <v>-95.712891</v>
      </c>
    </row>
    <row r="4359" spans="1:11" x14ac:dyDescent="0.3">
      <c r="A4359" t="s">
        <v>13234</v>
      </c>
      <c r="B4359" t="s">
        <v>8</v>
      </c>
      <c r="C4359" t="s">
        <v>117</v>
      </c>
      <c r="D4359" t="s">
        <v>13235</v>
      </c>
      <c r="E4359" t="s">
        <v>13236</v>
      </c>
      <c r="F4359" t="s">
        <v>13237</v>
      </c>
      <c r="G4359" s="2" t="str">
        <f t="shared" si="68"/>
        <v>1999</v>
      </c>
      <c r="H4359" t="s">
        <v>63</v>
      </c>
      <c r="I4359" t="str">
        <f>VLOOKUP(RawData!H4359,PadCountry[],2)</f>
        <v>United States</v>
      </c>
      <c r="J4359" t="str">
        <f>VLOOKUP(I4359,CountryGeoLoc[],3)</f>
        <v>37.09024</v>
      </c>
      <c r="K4359" t="str">
        <f>VLOOKUP(I4359,CountryGeoLoc[],4)</f>
        <v>-95.712891</v>
      </c>
    </row>
    <row r="4360" spans="1:11" x14ac:dyDescent="0.3">
      <c r="A4360" t="s">
        <v>13238</v>
      </c>
      <c r="B4360" t="s">
        <v>8</v>
      </c>
      <c r="C4360" t="s">
        <v>11418</v>
      </c>
      <c r="D4360" t="s">
        <v>8762</v>
      </c>
      <c r="E4360" t="s">
        <v>13239</v>
      </c>
      <c r="F4360" t="s">
        <v>13240</v>
      </c>
      <c r="G4360" s="2" t="str">
        <f t="shared" si="68"/>
        <v>1999</v>
      </c>
      <c r="H4360" t="s">
        <v>13</v>
      </c>
      <c r="I4360" t="str">
        <f>VLOOKUP(RawData!H4360,PadCountry[],2)</f>
        <v>Kazakhstan</v>
      </c>
      <c r="J4360" t="str">
        <f>VLOOKUP(I4360,CountryGeoLoc[],3)</f>
        <v>48.019573</v>
      </c>
      <c r="K4360" t="str">
        <f>VLOOKUP(I4360,CountryGeoLoc[],4)</f>
        <v>66.923684</v>
      </c>
    </row>
    <row r="4361" spans="1:11" x14ac:dyDescent="0.3">
      <c r="A4361" t="s">
        <v>13241</v>
      </c>
      <c r="B4361" t="s">
        <v>8</v>
      </c>
      <c r="C4361" t="s">
        <v>11421</v>
      </c>
      <c r="D4361" t="s">
        <v>11954</v>
      </c>
      <c r="E4361" t="s">
        <v>13242</v>
      </c>
      <c r="F4361" t="s">
        <v>13243</v>
      </c>
      <c r="G4361" s="2" t="str">
        <f t="shared" si="68"/>
        <v>1999</v>
      </c>
      <c r="H4361" t="s">
        <v>1587</v>
      </c>
      <c r="I4361" t="str">
        <f>VLOOKUP(RawData!H4361,PadCountry[],2)</f>
        <v>Kazakhstan</v>
      </c>
      <c r="J4361" t="str">
        <f>VLOOKUP(I4361,CountryGeoLoc[],3)</f>
        <v>48.019573</v>
      </c>
      <c r="K4361" t="str">
        <f>VLOOKUP(I4361,CountryGeoLoc[],4)</f>
        <v>66.923684</v>
      </c>
    </row>
    <row r="4362" spans="1:11" x14ac:dyDescent="0.3">
      <c r="A4362" t="s">
        <v>13244</v>
      </c>
      <c r="B4362" t="s">
        <v>8</v>
      </c>
      <c r="C4362" t="s">
        <v>4973</v>
      </c>
      <c r="D4362" t="s">
        <v>11941</v>
      </c>
      <c r="E4362" t="s">
        <v>13245</v>
      </c>
      <c r="F4362" t="s">
        <v>13246</v>
      </c>
      <c r="G4362" s="2" t="str">
        <f t="shared" si="68"/>
        <v>1999</v>
      </c>
      <c r="H4362" t="s">
        <v>1006</v>
      </c>
      <c r="I4362" t="str">
        <f>VLOOKUP(RawData!H4362,PadCountry[],2)</f>
        <v>United States</v>
      </c>
      <c r="J4362" t="str">
        <f>VLOOKUP(I4362,CountryGeoLoc[],3)</f>
        <v>37.09024</v>
      </c>
      <c r="K4362" t="str">
        <f>VLOOKUP(I4362,CountryGeoLoc[],4)</f>
        <v>-95.712891</v>
      </c>
    </row>
    <row r="4363" spans="1:11" x14ac:dyDescent="0.3">
      <c r="A4363" t="s">
        <v>13247</v>
      </c>
      <c r="B4363" t="s">
        <v>8</v>
      </c>
      <c r="C4363" t="s">
        <v>11418</v>
      </c>
      <c r="D4363" t="s">
        <v>4695</v>
      </c>
      <c r="E4363" t="s">
        <v>13248</v>
      </c>
      <c r="F4363" t="s">
        <v>13249</v>
      </c>
      <c r="G4363" s="2" t="str">
        <f t="shared" si="68"/>
        <v>1999</v>
      </c>
      <c r="H4363" t="s">
        <v>13</v>
      </c>
      <c r="I4363" t="str">
        <f>VLOOKUP(RawData!H4363,PadCountry[],2)</f>
        <v>Kazakhstan</v>
      </c>
      <c r="J4363" t="str">
        <f>VLOOKUP(I4363,CountryGeoLoc[],3)</f>
        <v>48.019573</v>
      </c>
      <c r="K4363" t="str">
        <f>VLOOKUP(I4363,CountryGeoLoc[],4)</f>
        <v>66.923684</v>
      </c>
    </row>
    <row r="4364" spans="1:11" x14ac:dyDescent="0.3">
      <c r="A4364" t="s">
        <v>13250</v>
      </c>
      <c r="B4364" t="s">
        <v>8</v>
      </c>
      <c r="C4364" t="s">
        <v>117</v>
      </c>
      <c r="D4364" t="s">
        <v>11093</v>
      </c>
      <c r="E4364" t="s">
        <v>13251</v>
      </c>
      <c r="F4364" t="s">
        <v>13252</v>
      </c>
      <c r="G4364" s="2" t="str">
        <f t="shared" si="68"/>
        <v>1999</v>
      </c>
      <c r="H4364" t="s">
        <v>682</v>
      </c>
      <c r="I4364" t="str">
        <f>VLOOKUP(RawData!H4364,PadCountry[],2)</f>
        <v>United States</v>
      </c>
      <c r="J4364" t="str">
        <f>VLOOKUP(I4364,CountryGeoLoc[],3)</f>
        <v>37.09024</v>
      </c>
      <c r="K4364" t="str">
        <f>VLOOKUP(I4364,CountryGeoLoc[],4)</f>
        <v>-95.712891</v>
      </c>
    </row>
    <row r="4365" spans="1:11" x14ac:dyDescent="0.3">
      <c r="A4365" t="s">
        <v>13253</v>
      </c>
      <c r="B4365" t="s">
        <v>8</v>
      </c>
      <c r="C4365" t="s">
        <v>7321</v>
      </c>
      <c r="D4365" t="s">
        <v>10571</v>
      </c>
      <c r="E4365" t="s">
        <v>13254</v>
      </c>
      <c r="F4365" t="s">
        <v>13255</v>
      </c>
      <c r="G4365" s="2" t="str">
        <f t="shared" si="68"/>
        <v>1999</v>
      </c>
      <c r="H4365" t="s">
        <v>9512</v>
      </c>
      <c r="I4365" t="str">
        <f>VLOOKUP(RawData!H4365,PadCountry[],2)</f>
        <v>French Guiana</v>
      </c>
      <c r="J4365" t="str">
        <f>VLOOKUP(I4365,CountryGeoLoc[],3)</f>
        <v>3.933889</v>
      </c>
      <c r="K4365" t="str">
        <f>VLOOKUP(I4365,CountryGeoLoc[],4)</f>
        <v>-53.125782</v>
      </c>
    </row>
    <row r="4366" spans="1:11" x14ac:dyDescent="0.3">
      <c r="A4366" t="s">
        <v>13256</v>
      </c>
      <c r="B4366" t="s">
        <v>8</v>
      </c>
      <c r="C4366" t="s">
        <v>11421</v>
      </c>
      <c r="D4366" t="s">
        <v>2305</v>
      </c>
      <c r="E4366" t="s">
        <v>13257</v>
      </c>
      <c r="F4366" t="s">
        <v>13258</v>
      </c>
      <c r="G4366" s="2" t="str">
        <f t="shared" si="68"/>
        <v>1999</v>
      </c>
      <c r="H4366" t="s">
        <v>1587</v>
      </c>
      <c r="I4366" t="str">
        <f>VLOOKUP(RawData!H4366,PadCountry[],2)</f>
        <v>Kazakhstan</v>
      </c>
      <c r="J4366" t="str">
        <f>VLOOKUP(I4366,CountryGeoLoc[],3)</f>
        <v>48.019573</v>
      </c>
      <c r="K4366" t="str">
        <f>VLOOKUP(I4366,CountryGeoLoc[],4)</f>
        <v>66.923684</v>
      </c>
    </row>
    <row r="4367" spans="1:11" x14ac:dyDescent="0.3">
      <c r="A4367" t="s">
        <v>13259</v>
      </c>
      <c r="B4367" t="s">
        <v>8</v>
      </c>
      <c r="C4367" t="s">
        <v>10849</v>
      </c>
      <c r="D4367" t="s">
        <v>12067</v>
      </c>
      <c r="E4367" t="s">
        <v>357</v>
      </c>
      <c r="F4367" t="s">
        <v>13260</v>
      </c>
      <c r="G4367" s="2" t="str">
        <f t="shared" si="68"/>
        <v>1999</v>
      </c>
      <c r="H4367" t="s">
        <v>12069</v>
      </c>
      <c r="I4367" t="str">
        <f>VLOOKUP(RawData!H4367,PadCountry[],2)</f>
        <v>United States</v>
      </c>
      <c r="J4367" t="str">
        <f>VLOOKUP(I4367,CountryGeoLoc[],3)</f>
        <v>37.09024</v>
      </c>
      <c r="K4367" t="str">
        <f>VLOOKUP(I4367,CountryGeoLoc[],4)</f>
        <v>-95.712891</v>
      </c>
    </row>
    <row r="4368" spans="1:11" x14ac:dyDescent="0.3">
      <c r="A4368" t="s">
        <v>13261</v>
      </c>
      <c r="B4368" t="s">
        <v>8</v>
      </c>
      <c r="C4368" t="s">
        <v>11418</v>
      </c>
      <c r="D4368" t="s">
        <v>8762</v>
      </c>
      <c r="E4368" t="s">
        <v>13262</v>
      </c>
      <c r="F4368" t="s">
        <v>13263</v>
      </c>
      <c r="G4368" s="2" t="str">
        <f t="shared" si="68"/>
        <v>1999</v>
      </c>
      <c r="H4368" t="s">
        <v>13</v>
      </c>
      <c r="I4368" t="str">
        <f>VLOOKUP(RawData!H4368,PadCountry[],2)</f>
        <v>Kazakhstan</v>
      </c>
      <c r="J4368" t="str">
        <f>VLOOKUP(I4368,CountryGeoLoc[],3)</f>
        <v>48.019573</v>
      </c>
      <c r="K4368" t="str">
        <f>VLOOKUP(I4368,CountryGeoLoc[],4)</f>
        <v>66.923684</v>
      </c>
    </row>
    <row r="4369" spans="1:11" x14ac:dyDescent="0.3">
      <c r="A4369" t="s">
        <v>13264</v>
      </c>
      <c r="B4369" t="s">
        <v>8</v>
      </c>
      <c r="C4369" t="s">
        <v>11421</v>
      </c>
      <c r="D4369" t="s">
        <v>11954</v>
      </c>
      <c r="E4369" t="s">
        <v>13265</v>
      </c>
      <c r="F4369" t="s">
        <v>13266</v>
      </c>
      <c r="G4369" s="2" t="str">
        <f t="shared" si="68"/>
        <v>1999</v>
      </c>
      <c r="H4369" t="s">
        <v>1587</v>
      </c>
      <c r="I4369" t="str">
        <f>VLOOKUP(RawData!H4369,PadCountry[],2)</f>
        <v>Kazakhstan</v>
      </c>
      <c r="J4369" t="str">
        <f>VLOOKUP(I4369,CountryGeoLoc[],3)</f>
        <v>48.019573</v>
      </c>
      <c r="K4369" t="str">
        <f>VLOOKUP(I4369,CountryGeoLoc[],4)</f>
        <v>66.923684</v>
      </c>
    </row>
    <row r="4370" spans="1:11" x14ac:dyDescent="0.3">
      <c r="A4370" t="s">
        <v>13267</v>
      </c>
      <c r="B4370" t="s">
        <v>8</v>
      </c>
      <c r="C4370" t="s">
        <v>13268</v>
      </c>
      <c r="D4370" t="s">
        <v>13269</v>
      </c>
      <c r="E4370" t="s">
        <v>13270</v>
      </c>
      <c r="F4370" t="s">
        <v>13271</v>
      </c>
      <c r="G4370" s="2" t="str">
        <f t="shared" si="68"/>
        <v>1999</v>
      </c>
      <c r="H4370" t="s">
        <v>13272</v>
      </c>
      <c r="I4370">
        <f>VLOOKUP(RawData!H4370,PadCountry[],2)</f>
        <v>0</v>
      </c>
      <c r="J4370" t="e">
        <f>VLOOKUP(I4370,CountryGeoLoc[],3)</f>
        <v>#N/A</v>
      </c>
      <c r="K4370" t="e">
        <f>VLOOKUP(I4370,CountryGeoLoc[],4)</f>
        <v>#N/A</v>
      </c>
    </row>
    <row r="4371" spans="1:11" x14ac:dyDescent="0.3">
      <c r="A4371" t="s">
        <v>13273</v>
      </c>
      <c r="B4371" t="s">
        <v>8</v>
      </c>
      <c r="C4371" t="s">
        <v>11418</v>
      </c>
      <c r="D4371" t="s">
        <v>4695</v>
      </c>
      <c r="E4371" t="s">
        <v>357</v>
      </c>
      <c r="F4371" t="s">
        <v>13274</v>
      </c>
      <c r="G4371" s="2" t="str">
        <f t="shared" si="68"/>
        <v>1999</v>
      </c>
      <c r="H4371" t="s">
        <v>13</v>
      </c>
      <c r="I4371" t="str">
        <f>VLOOKUP(RawData!H4371,PadCountry[],2)</f>
        <v>Kazakhstan</v>
      </c>
      <c r="J4371" t="str">
        <f>VLOOKUP(I4371,CountryGeoLoc[],3)</f>
        <v>48.019573</v>
      </c>
      <c r="K4371" t="str">
        <f>VLOOKUP(I4371,CountryGeoLoc[],4)</f>
        <v>66.923684</v>
      </c>
    </row>
    <row r="4372" spans="1:11" x14ac:dyDescent="0.3">
      <c r="A4372" t="s">
        <v>13275</v>
      </c>
      <c r="B4372" t="s">
        <v>8</v>
      </c>
      <c r="C4372" t="s">
        <v>7321</v>
      </c>
      <c r="D4372" t="s">
        <v>11083</v>
      </c>
      <c r="E4372" t="s">
        <v>13276</v>
      </c>
      <c r="F4372" t="s">
        <v>13277</v>
      </c>
      <c r="G4372" s="2" t="str">
        <f t="shared" si="68"/>
        <v>1999</v>
      </c>
      <c r="H4372" t="s">
        <v>9512</v>
      </c>
      <c r="I4372" t="str">
        <f>VLOOKUP(RawData!H4372,PadCountry[],2)</f>
        <v>French Guiana</v>
      </c>
      <c r="J4372" t="str">
        <f>VLOOKUP(I4372,CountryGeoLoc[],3)</f>
        <v>3.933889</v>
      </c>
      <c r="K4372" t="str">
        <f>VLOOKUP(I4372,CountryGeoLoc[],4)</f>
        <v>-53.125782</v>
      </c>
    </row>
    <row r="4373" spans="1:11" x14ac:dyDescent="0.3">
      <c r="A4373" t="s">
        <v>13278</v>
      </c>
      <c r="B4373" t="s">
        <v>18</v>
      </c>
      <c r="C4373" t="s">
        <v>117</v>
      </c>
      <c r="D4373" t="s">
        <v>12732</v>
      </c>
      <c r="E4373" t="s">
        <v>13279</v>
      </c>
      <c r="F4373" t="s">
        <v>13280</v>
      </c>
      <c r="G4373" s="2" t="str">
        <f t="shared" si="68"/>
        <v>1999</v>
      </c>
      <c r="H4373" t="s">
        <v>1782</v>
      </c>
      <c r="I4373" t="str">
        <f>VLOOKUP(RawData!H4373,PadCountry[],2)</f>
        <v>United States</v>
      </c>
      <c r="J4373" t="str">
        <f>VLOOKUP(I4373,CountryGeoLoc[],3)</f>
        <v>37.09024</v>
      </c>
      <c r="K4373" t="str">
        <f>VLOOKUP(I4373,CountryGeoLoc[],4)</f>
        <v>-95.712891</v>
      </c>
    </row>
    <row r="4374" spans="1:11" x14ac:dyDescent="0.3">
      <c r="A4374" t="s">
        <v>13281</v>
      </c>
      <c r="B4374" t="s">
        <v>8</v>
      </c>
      <c r="C4374" t="s">
        <v>4973</v>
      </c>
      <c r="D4374" t="s">
        <v>11941</v>
      </c>
      <c r="E4374" t="s">
        <v>13282</v>
      </c>
      <c r="F4374" t="s">
        <v>13283</v>
      </c>
      <c r="G4374" s="2" t="str">
        <f t="shared" si="68"/>
        <v>1999</v>
      </c>
      <c r="H4374" t="s">
        <v>1006</v>
      </c>
      <c r="I4374" t="str">
        <f>VLOOKUP(RawData!H4374,PadCountry[],2)</f>
        <v>United States</v>
      </c>
      <c r="J4374" t="str">
        <f>VLOOKUP(I4374,CountryGeoLoc[],3)</f>
        <v>37.09024</v>
      </c>
      <c r="K4374" t="str">
        <f>VLOOKUP(I4374,CountryGeoLoc[],4)</f>
        <v>-95.712891</v>
      </c>
    </row>
    <row r="4375" spans="1:11" x14ac:dyDescent="0.3">
      <c r="A4375" t="s">
        <v>13284</v>
      </c>
      <c r="B4375" t="s">
        <v>8</v>
      </c>
      <c r="C4375" t="s">
        <v>11418</v>
      </c>
      <c r="D4375" t="s">
        <v>8762</v>
      </c>
      <c r="E4375" t="s">
        <v>13285</v>
      </c>
      <c r="F4375" t="s">
        <v>13286</v>
      </c>
      <c r="G4375" s="2" t="str">
        <f t="shared" si="68"/>
        <v>1999</v>
      </c>
      <c r="H4375" t="s">
        <v>13</v>
      </c>
      <c r="I4375" t="str">
        <f>VLOOKUP(RawData!H4375,PadCountry[],2)</f>
        <v>Kazakhstan</v>
      </c>
      <c r="J4375" t="str">
        <f>VLOOKUP(I4375,CountryGeoLoc[],3)</f>
        <v>48.019573</v>
      </c>
      <c r="K4375" t="str">
        <f>VLOOKUP(I4375,CountryGeoLoc[],4)</f>
        <v>66.923684</v>
      </c>
    </row>
    <row r="4376" spans="1:11" x14ac:dyDescent="0.3">
      <c r="A4376" t="s">
        <v>13287</v>
      </c>
      <c r="B4376" t="s">
        <v>8</v>
      </c>
      <c r="C4376" t="s">
        <v>117</v>
      </c>
      <c r="D4376" t="s">
        <v>11093</v>
      </c>
      <c r="E4376" t="s">
        <v>13288</v>
      </c>
      <c r="F4376" t="s">
        <v>13289</v>
      </c>
      <c r="G4376" s="2" t="str">
        <f t="shared" si="68"/>
        <v>1999</v>
      </c>
      <c r="H4376" t="s">
        <v>682</v>
      </c>
      <c r="I4376" t="str">
        <f>VLOOKUP(RawData!H4376,PadCountry[],2)</f>
        <v>United States</v>
      </c>
      <c r="J4376" t="str">
        <f>VLOOKUP(I4376,CountryGeoLoc[],3)</f>
        <v>37.09024</v>
      </c>
      <c r="K4376" t="str">
        <f>VLOOKUP(I4376,CountryGeoLoc[],4)</f>
        <v>-95.712891</v>
      </c>
    </row>
    <row r="4377" spans="1:11" x14ac:dyDescent="0.3">
      <c r="A4377" t="s">
        <v>13290</v>
      </c>
      <c r="B4377" t="s">
        <v>8</v>
      </c>
      <c r="C4377" t="s">
        <v>13291</v>
      </c>
      <c r="D4377" t="s">
        <v>13292</v>
      </c>
      <c r="E4377" t="s">
        <v>13293</v>
      </c>
      <c r="F4377" t="s">
        <v>13294</v>
      </c>
      <c r="G4377" s="2" t="str">
        <f t="shared" si="68"/>
        <v>1999</v>
      </c>
      <c r="H4377" t="s">
        <v>13295</v>
      </c>
      <c r="I4377" t="str">
        <f>VLOOKUP(RawData!H4377,PadCountry[],2)</f>
        <v>Kazakhstan</v>
      </c>
      <c r="J4377" t="str">
        <f>VLOOKUP(I4377,CountryGeoLoc[],3)</f>
        <v>48.019573</v>
      </c>
      <c r="K4377" t="str">
        <f>VLOOKUP(I4377,CountryGeoLoc[],4)</f>
        <v>66.923684</v>
      </c>
    </row>
    <row r="4378" spans="1:11" x14ac:dyDescent="0.3">
      <c r="A4378" t="s">
        <v>13296</v>
      </c>
      <c r="B4378" t="s">
        <v>18</v>
      </c>
      <c r="C4378" t="s">
        <v>4973</v>
      </c>
      <c r="D4378" t="s">
        <v>12979</v>
      </c>
      <c r="E4378" t="s">
        <v>13297</v>
      </c>
      <c r="F4378" t="s">
        <v>13298</v>
      </c>
      <c r="G4378" s="2" t="str">
        <f t="shared" si="68"/>
        <v>1999</v>
      </c>
      <c r="H4378" t="s">
        <v>12377</v>
      </c>
      <c r="I4378" t="str">
        <f>VLOOKUP(RawData!H4378,PadCountry[],2)</f>
        <v>United States</v>
      </c>
      <c r="J4378" t="str">
        <f>VLOOKUP(I4378,CountryGeoLoc[],3)</f>
        <v>37.09024</v>
      </c>
      <c r="K4378" t="str">
        <f>VLOOKUP(I4378,CountryGeoLoc[],4)</f>
        <v>-95.712891</v>
      </c>
    </row>
    <row r="4379" spans="1:11" x14ac:dyDescent="0.3">
      <c r="A4379" t="s">
        <v>13299</v>
      </c>
      <c r="B4379" t="s">
        <v>8</v>
      </c>
      <c r="C4379" t="s">
        <v>11434</v>
      </c>
      <c r="D4379" t="s">
        <v>2391</v>
      </c>
      <c r="E4379" t="s">
        <v>13300</v>
      </c>
      <c r="F4379" t="s">
        <v>13301</v>
      </c>
      <c r="G4379" s="2" t="str">
        <f t="shared" si="68"/>
        <v>1999</v>
      </c>
      <c r="H4379" t="s">
        <v>8666</v>
      </c>
      <c r="I4379" t="str">
        <f>VLOOKUP(RawData!H4379,PadCountry[],2)</f>
        <v>Russia</v>
      </c>
      <c r="J4379" t="str">
        <f>VLOOKUP(I4379,CountryGeoLoc[],3)</f>
        <v>61.52401</v>
      </c>
      <c r="K4379" t="str">
        <f>VLOOKUP(I4379,CountryGeoLoc[],4)</f>
        <v>105.318756</v>
      </c>
    </row>
    <row r="4380" spans="1:11" x14ac:dyDescent="0.3">
      <c r="A4380" t="s">
        <v>13302</v>
      </c>
      <c r="B4380" t="s">
        <v>18</v>
      </c>
      <c r="C4380" t="s">
        <v>117</v>
      </c>
      <c r="D4380" t="s">
        <v>12897</v>
      </c>
      <c r="E4380" t="s">
        <v>13303</v>
      </c>
      <c r="F4380" t="s">
        <v>13304</v>
      </c>
      <c r="G4380" s="2" t="str">
        <f t="shared" si="68"/>
        <v>1999</v>
      </c>
      <c r="H4380" t="s">
        <v>1555</v>
      </c>
      <c r="I4380" t="str">
        <f>VLOOKUP(RawData!H4380,PadCountry[],2)</f>
        <v>United States</v>
      </c>
      <c r="J4380" t="str">
        <f>VLOOKUP(I4380,CountryGeoLoc[],3)</f>
        <v>37.09024</v>
      </c>
      <c r="K4380" t="str">
        <f>VLOOKUP(I4380,CountryGeoLoc[],4)</f>
        <v>-95.712891</v>
      </c>
    </row>
    <row r="4381" spans="1:11" x14ac:dyDescent="0.3">
      <c r="A4381" t="s">
        <v>13305</v>
      </c>
      <c r="B4381" t="s">
        <v>18</v>
      </c>
      <c r="C4381" t="s">
        <v>117</v>
      </c>
      <c r="D4381" t="s">
        <v>13132</v>
      </c>
      <c r="E4381" t="s">
        <v>12309</v>
      </c>
      <c r="F4381" t="s">
        <v>13306</v>
      </c>
      <c r="G4381" s="2" t="str">
        <f t="shared" si="68"/>
        <v>1999</v>
      </c>
      <c r="H4381" t="s">
        <v>229</v>
      </c>
      <c r="I4381" t="str">
        <f>VLOOKUP(RawData!H4381,PadCountry[],2)</f>
        <v>United States</v>
      </c>
      <c r="J4381" t="str">
        <f>VLOOKUP(I4381,CountryGeoLoc[],3)</f>
        <v>37.09024</v>
      </c>
      <c r="K4381" t="str">
        <f>VLOOKUP(I4381,CountryGeoLoc[],4)</f>
        <v>-95.712891</v>
      </c>
    </row>
    <row r="4382" spans="1:11" x14ac:dyDescent="0.3">
      <c r="A4382" t="s">
        <v>13307</v>
      </c>
      <c r="B4382" t="s">
        <v>8</v>
      </c>
      <c r="C4382" t="s">
        <v>11899</v>
      </c>
      <c r="D4382" t="s">
        <v>13308</v>
      </c>
      <c r="E4382" t="s">
        <v>13309</v>
      </c>
      <c r="F4382" t="s">
        <v>13310</v>
      </c>
      <c r="G4382" s="2" t="str">
        <f t="shared" si="68"/>
        <v>1999</v>
      </c>
      <c r="H4382" t="s">
        <v>10336</v>
      </c>
      <c r="I4382" t="str">
        <f>VLOOKUP(RawData!H4382,PadCountry[],2)</f>
        <v>China</v>
      </c>
      <c r="J4382" t="str">
        <f>VLOOKUP(I4382,CountryGeoLoc[],3)</f>
        <v>35.86166</v>
      </c>
      <c r="K4382" t="str">
        <f>VLOOKUP(I4382,CountryGeoLoc[],4)</f>
        <v>104.195397</v>
      </c>
    </row>
    <row r="4383" spans="1:11" x14ac:dyDescent="0.3">
      <c r="A4383" t="s">
        <v>13311</v>
      </c>
      <c r="B4383" t="s">
        <v>8</v>
      </c>
      <c r="C4383" t="s">
        <v>10849</v>
      </c>
      <c r="D4383" t="s">
        <v>12970</v>
      </c>
      <c r="E4383" t="s">
        <v>357</v>
      </c>
      <c r="F4383" t="s">
        <v>13312</v>
      </c>
      <c r="G4383" s="2" t="str">
        <f t="shared" si="68"/>
        <v>1999</v>
      </c>
      <c r="H4383" t="s">
        <v>12069</v>
      </c>
      <c r="I4383" t="str">
        <f>VLOOKUP(RawData!H4383,PadCountry[],2)</f>
        <v>United States</v>
      </c>
      <c r="J4383" t="str">
        <f>VLOOKUP(I4383,CountryGeoLoc[],3)</f>
        <v>37.09024</v>
      </c>
      <c r="K4383" t="str">
        <f>VLOOKUP(I4383,CountryGeoLoc[],4)</f>
        <v>-95.712891</v>
      </c>
    </row>
    <row r="4384" spans="1:11" x14ac:dyDescent="0.3">
      <c r="A4384" t="s">
        <v>13313</v>
      </c>
      <c r="B4384" t="s">
        <v>8</v>
      </c>
      <c r="C4384" t="s">
        <v>11421</v>
      </c>
      <c r="D4384" t="s">
        <v>11954</v>
      </c>
      <c r="E4384" t="s">
        <v>13314</v>
      </c>
      <c r="F4384" t="s">
        <v>13315</v>
      </c>
      <c r="G4384" s="2" t="str">
        <f t="shared" si="68"/>
        <v>1999</v>
      </c>
      <c r="H4384" t="s">
        <v>1587</v>
      </c>
      <c r="I4384" t="str">
        <f>VLOOKUP(RawData!H4384,PadCountry[],2)</f>
        <v>Kazakhstan</v>
      </c>
      <c r="J4384" t="str">
        <f>VLOOKUP(I4384,CountryGeoLoc[],3)</f>
        <v>48.019573</v>
      </c>
      <c r="K4384" t="str">
        <f>VLOOKUP(I4384,CountryGeoLoc[],4)</f>
        <v>66.923684</v>
      </c>
    </row>
    <row r="4385" spans="1:11" x14ac:dyDescent="0.3">
      <c r="A4385" t="s">
        <v>13316</v>
      </c>
      <c r="B4385" t="s">
        <v>8</v>
      </c>
      <c r="C4385" t="s">
        <v>117</v>
      </c>
      <c r="D4385" t="s">
        <v>13317</v>
      </c>
      <c r="E4385" t="s">
        <v>13318</v>
      </c>
      <c r="F4385" t="s">
        <v>13319</v>
      </c>
      <c r="G4385" s="2" t="str">
        <f t="shared" si="68"/>
        <v>1999</v>
      </c>
      <c r="H4385" t="s">
        <v>1213</v>
      </c>
      <c r="I4385" t="str">
        <f>VLOOKUP(RawData!H4385,PadCountry[],2)</f>
        <v>United States</v>
      </c>
      <c r="J4385" t="str">
        <f>VLOOKUP(I4385,CountryGeoLoc[],3)</f>
        <v>37.09024</v>
      </c>
      <c r="K4385" t="str">
        <f>VLOOKUP(I4385,CountryGeoLoc[],4)</f>
        <v>-95.712891</v>
      </c>
    </row>
    <row r="4386" spans="1:11" x14ac:dyDescent="0.3">
      <c r="A4386" t="s">
        <v>13320</v>
      </c>
      <c r="B4386" t="s">
        <v>8</v>
      </c>
      <c r="C4386" t="s">
        <v>7087</v>
      </c>
      <c r="D4386" t="s">
        <v>11885</v>
      </c>
      <c r="E4386" t="s">
        <v>13321</v>
      </c>
      <c r="F4386" t="s">
        <v>13322</v>
      </c>
      <c r="G4386" s="2" t="str">
        <f t="shared" si="68"/>
        <v>1999</v>
      </c>
      <c r="H4386" t="s">
        <v>11888</v>
      </c>
      <c r="I4386" t="str">
        <f>VLOOKUP(RawData!H4386,PadCountry[],2)</f>
        <v>India</v>
      </c>
      <c r="J4386" t="str">
        <f>VLOOKUP(I4386,CountryGeoLoc[],3)</f>
        <v>20.593684</v>
      </c>
      <c r="K4386" t="str">
        <f>VLOOKUP(I4386,CountryGeoLoc[],4)</f>
        <v>78.96288</v>
      </c>
    </row>
    <row r="4387" spans="1:11" x14ac:dyDescent="0.3">
      <c r="A4387" t="s">
        <v>13323</v>
      </c>
      <c r="B4387" t="s">
        <v>8</v>
      </c>
      <c r="C4387" t="s">
        <v>8707</v>
      </c>
      <c r="D4387" t="s">
        <v>7629</v>
      </c>
      <c r="E4387" t="s">
        <v>13324</v>
      </c>
      <c r="F4387" t="s">
        <v>13325</v>
      </c>
      <c r="G4387" s="2" t="str">
        <f t="shared" si="68"/>
        <v>1999</v>
      </c>
      <c r="H4387" t="s">
        <v>3233</v>
      </c>
      <c r="I4387" t="str">
        <f>VLOOKUP(RawData!H4387,PadCountry[],2)</f>
        <v>United States</v>
      </c>
      <c r="J4387" t="str">
        <f>VLOOKUP(I4387,CountryGeoLoc[],3)</f>
        <v>37.09024</v>
      </c>
      <c r="K4387" t="str">
        <f>VLOOKUP(I4387,CountryGeoLoc[],4)</f>
        <v>-95.712891</v>
      </c>
    </row>
    <row r="4388" spans="1:11" x14ac:dyDescent="0.3">
      <c r="A4388" t="s">
        <v>13326</v>
      </c>
      <c r="B4388" t="s">
        <v>8</v>
      </c>
      <c r="C4388" t="s">
        <v>117</v>
      </c>
      <c r="D4388" t="s">
        <v>13006</v>
      </c>
      <c r="E4388" t="s">
        <v>13327</v>
      </c>
      <c r="F4388" t="s">
        <v>13328</v>
      </c>
      <c r="G4388" s="2" t="str">
        <f t="shared" si="68"/>
        <v>1999</v>
      </c>
      <c r="H4388" t="s">
        <v>229</v>
      </c>
      <c r="I4388" t="str">
        <f>VLOOKUP(RawData!H4388,PadCountry[],2)</f>
        <v>United States</v>
      </c>
      <c r="J4388" t="str">
        <f>VLOOKUP(I4388,CountryGeoLoc[],3)</f>
        <v>37.09024</v>
      </c>
      <c r="K4388" t="str">
        <f>VLOOKUP(I4388,CountryGeoLoc[],4)</f>
        <v>-95.712891</v>
      </c>
    </row>
    <row r="4389" spans="1:11" x14ac:dyDescent="0.3">
      <c r="A4389" t="s">
        <v>13329</v>
      </c>
      <c r="B4389" t="s">
        <v>8</v>
      </c>
      <c r="C4389" t="s">
        <v>11899</v>
      </c>
      <c r="D4389" t="s">
        <v>12858</v>
      </c>
      <c r="E4389" t="s">
        <v>13330</v>
      </c>
      <c r="F4389" t="s">
        <v>13331</v>
      </c>
      <c r="G4389" s="2" t="str">
        <f t="shared" si="68"/>
        <v>1999</v>
      </c>
      <c r="H4389" t="s">
        <v>10336</v>
      </c>
      <c r="I4389" t="str">
        <f>VLOOKUP(RawData!H4389,PadCountry[],2)</f>
        <v>China</v>
      </c>
      <c r="J4389" t="str">
        <f>VLOOKUP(I4389,CountryGeoLoc[],3)</f>
        <v>35.86166</v>
      </c>
      <c r="K4389" t="str">
        <f>VLOOKUP(I4389,CountryGeoLoc[],4)</f>
        <v>104.195397</v>
      </c>
    </row>
    <row r="4390" spans="1:11" x14ac:dyDescent="0.3">
      <c r="A4390" t="s">
        <v>13332</v>
      </c>
      <c r="B4390" t="s">
        <v>8</v>
      </c>
      <c r="C4390" t="s">
        <v>11421</v>
      </c>
      <c r="D4390" t="s">
        <v>11954</v>
      </c>
      <c r="E4390" t="s">
        <v>13333</v>
      </c>
      <c r="F4390" t="s">
        <v>13334</v>
      </c>
      <c r="G4390" s="2" t="str">
        <f t="shared" si="68"/>
        <v>1999</v>
      </c>
      <c r="H4390" t="s">
        <v>1587</v>
      </c>
      <c r="I4390" t="str">
        <f>VLOOKUP(RawData!H4390,PadCountry[],2)</f>
        <v>Kazakhstan</v>
      </c>
      <c r="J4390" t="str">
        <f>VLOOKUP(I4390,CountryGeoLoc[],3)</f>
        <v>48.019573</v>
      </c>
      <c r="K4390" t="str">
        <f>VLOOKUP(I4390,CountryGeoLoc[],4)</f>
        <v>66.923684</v>
      </c>
    </row>
    <row r="4391" spans="1:11" x14ac:dyDescent="0.3">
      <c r="A4391" t="s">
        <v>13335</v>
      </c>
      <c r="B4391" t="s">
        <v>8</v>
      </c>
      <c r="C4391" t="s">
        <v>117</v>
      </c>
      <c r="D4391" t="s">
        <v>10326</v>
      </c>
      <c r="E4391" t="s">
        <v>13336</v>
      </c>
      <c r="F4391" t="s">
        <v>13337</v>
      </c>
      <c r="G4391" s="2" t="str">
        <f t="shared" si="68"/>
        <v>1999</v>
      </c>
      <c r="H4391" t="s">
        <v>914</v>
      </c>
      <c r="I4391" t="str">
        <f>VLOOKUP(RawData!H4391,PadCountry[],2)</f>
        <v>United States</v>
      </c>
      <c r="J4391" t="str">
        <f>VLOOKUP(I4391,CountryGeoLoc[],3)</f>
        <v>37.09024</v>
      </c>
      <c r="K4391" t="str">
        <f>VLOOKUP(I4391,CountryGeoLoc[],4)</f>
        <v>-95.712891</v>
      </c>
    </row>
    <row r="4392" spans="1:11" x14ac:dyDescent="0.3">
      <c r="A4392" t="s">
        <v>13338</v>
      </c>
      <c r="B4392" t="s">
        <v>8</v>
      </c>
      <c r="C4392" t="s">
        <v>117</v>
      </c>
      <c r="D4392" t="s">
        <v>11093</v>
      </c>
      <c r="E4392" t="s">
        <v>13339</v>
      </c>
      <c r="F4392" t="s">
        <v>13340</v>
      </c>
      <c r="G4392" s="2" t="str">
        <f t="shared" si="68"/>
        <v>1999</v>
      </c>
      <c r="H4392" t="s">
        <v>63</v>
      </c>
      <c r="I4392" t="str">
        <f>VLOOKUP(RawData!H4392,PadCountry[],2)</f>
        <v>United States</v>
      </c>
      <c r="J4392" t="str">
        <f>VLOOKUP(I4392,CountryGeoLoc[],3)</f>
        <v>37.09024</v>
      </c>
      <c r="K4392" t="str">
        <f>VLOOKUP(I4392,CountryGeoLoc[],4)</f>
        <v>-95.712891</v>
      </c>
    </row>
    <row r="4393" spans="1:11" x14ac:dyDescent="0.3">
      <c r="A4393" t="s">
        <v>13341</v>
      </c>
      <c r="B4393" t="s">
        <v>18</v>
      </c>
      <c r="C4393" t="s">
        <v>11421</v>
      </c>
      <c r="D4393" t="s">
        <v>13342</v>
      </c>
      <c r="E4393" t="s">
        <v>13343</v>
      </c>
      <c r="F4393" t="s">
        <v>13344</v>
      </c>
      <c r="G4393" s="2" t="str">
        <f t="shared" si="68"/>
        <v>1999</v>
      </c>
      <c r="H4393" t="s">
        <v>2641</v>
      </c>
      <c r="I4393" t="str">
        <f>VLOOKUP(RawData!H4393,PadCountry[],2)</f>
        <v>Kazakhstan</v>
      </c>
      <c r="J4393" t="str">
        <f>VLOOKUP(I4393,CountryGeoLoc[],3)</f>
        <v>48.019573</v>
      </c>
      <c r="K4393" t="str">
        <f>VLOOKUP(I4393,CountryGeoLoc[],4)</f>
        <v>66.923684</v>
      </c>
    </row>
    <row r="4394" spans="1:11" x14ac:dyDescent="0.3">
      <c r="A4394" t="s">
        <v>13345</v>
      </c>
      <c r="B4394" t="s">
        <v>8</v>
      </c>
      <c r="C4394" t="s">
        <v>11414</v>
      </c>
      <c r="D4394" t="s">
        <v>1670</v>
      </c>
      <c r="E4394" t="s">
        <v>13346</v>
      </c>
      <c r="F4394" t="s">
        <v>13347</v>
      </c>
      <c r="G4394" s="2" t="str">
        <f t="shared" si="68"/>
        <v>1999</v>
      </c>
      <c r="H4394" t="s">
        <v>3892</v>
      </c>
      <c r="I4394" t="str">
        <f>VLOOKUP(RawData!H4394,PadCountry[],2)</f>
        <v>Russia</v>
      </c>
      <c r="J4394" t="str">
        <f>VLOOKUP(I4394,CountryGeoLoc[],3)</f>
        <v>61.52401</v>
      </c>
      <c r="K4394" t="str">
        <f>VLOOKUP(I4394,CountryGeoLoc[],4)</f>
        <v>105.318756</v>
      </c>
    </row>
    <row r="4395" spans="1:11" x14ac:dyDescent="0.3">
      <c r="A4395" t="s">
        <v>13348</v>
      </c>
      <c r="B4395" t="s">
        <v>8</v>
      </c>
      <c r="C4395" t="s">
        <v>117</v>
      </c>
      <c r="D4395" t="s">
        <v>13006</v>
      </c>
      <c r="E4395" t="s">
        <v>13349</v>
      </c>
      <c r="F4395" t="s">
        <v>13350</v>
      </c>
      <c r="G4395" s="2" t="str">
        <f t="shared" si="68"/>
        <v>1999</v>
      </c>
      <c r="H4395" t="s">
        <v>229</v>
      </c>
      <c r="I4395" t="str">
        <f>VLOOKUP(RawData!H4395,PadCountry[],2)</f>
        <v>United States</v>
      </c>
      <c r="J4395" t="str">
        <f>VLOOKUP(I4395,CountryGeoLoc[],3)</f>
        <v>37.09024</v>
      </c>
      <c r="K4395" t="str">
        <f>VLOOKUP(I4395,CountryGeoLoc[],4)</f>
        <v>-95.712891</v>
      </c>
    </row>
    <row r="4396" spans="1:11" x14ac:dyDescent="0.3">
      <c r="A4396" t="s">
        <v>13351</v>
      </c>
      <c r="B4396" t="s">
        <v>8</v>
      </c>
      <c r="C4396" t="s">
        <v>11418</v>
      </c>
      <c r="D4396" t="s">
        <v>4695</v>
      </c>
      <c r="E4396" t="s">
        <v>357</v>
      </c>
      <c r="F4396" t="s">
        <v>13352</v>
      </c>
      <c r="G4396" s="2" t="str">
        <f t="shared" si="68"/>
        <v>1999</v>
      </c>
      <c r="H4396" t="s">
        <v>13</v>
      </c>
      <c r="I4396" t="str">
        <f>VLOOKUP(RawData!H4396,PadCountry[],2)</f>
        <v>Kazakhstan</v>
      </c>
      <c r="J4396" t="str">
        <f>VLOOKUP(I4396,CountryGeoLoc[],3)</f>
        <v>48.019573</v>
      </c>
      <c r="K4396" t="str">
        <f>VLOOKUP(I4396,CountryGeoLoc[],4)</f>
        <v>66.923684</v>
      </c>
    </row>
    <row r="4397" spans="1:11" x14ac:dyDescent="0.3">
      <c r="A4397" t="s">
        <v>13353</v>
      </c>
      <c r="B4397" t="s">
        <v>8</v>
      </c>
      <c r="C4397" t="s">
        <v>11418</v>
      </c>
      <c r="D4397" t="s">
        <v>9143</v>
      </c>
      <c r="E4397" t="s">
        <v>13354</v>
      </c>
      <c r="F4397" t="s">
        <v>13355</v>
      </c>
      <c r="G4397" s="2" t="str">
        <f t="shared" si="68"/>
        <v>1999</v>
      </c>
      <c r="H4397" t="s">
        <v>9146</v>
      </c>
      <c r="I4397" t="str">
        <f>VLOOKUP(RawData!H4397,PadCountry[],2)</f>
        <v>Kazakhstan</v>
      </c>
      <c r="J4397" t="str">
        <f>VLOOKUP(I4397,CountryGeoLoc[],3)</f>
        <v>48.019573</v>
      </c>
      <c r="K4397" t="str">
        <f>VLOOKUP(I4397,CountryGeoLoc[],4)</f>
        <v>66.923684</v>
      </c>
    </row>
    <row r="4398" spans="1:11" x14ac:dyDescent="0.3">
      <c r="A4398" t="s">
        <v>13356</v>
      </c>
      <c r="B4398" t="s">
        <v>8</v>
      </c>
      <c r="C4398" t="s">
        <v>12655</v>
      </c>
      <c r="D4398" t="s">
        <v>7629</v>
      </c>
      <c r="E4398" t="s">
        <v>13357</v>
      </c>
      <c r="F4398" t="s">
        <v>13358</v>
      </c>
      <c r="G4398" s="2" t="str">
        <f t="shared" si="68"/>
        <v>1999</v>
      </c>
      <c r="H4398" t="s">
        <v>3233</v>
      </c>
      <c r="I4398" t="str">
        <f>VLOOKUP(RawData!H4398,PadCountry[],2)</f>
        <v>United States</v>
      </c>
      <c r="J4398" t="str">
        <f>VLOOKUP(I4398,CountryGeoLoc[],3)</f>
        <v>37.09024</v>
      </c>
      <c r="K4398" t="str">
        <f>VLOOKUP(I4398,CountryGeoLoc[],4)</f>
        <v>-95.712891</v>
      </c>
    </row>
    <row r="4399" spans="1:11" x14ac:dyDescent="0.3">
      <c r="A4399" t="s">
        <v>13359</v>
      </c>
      <c r="B4399" t="s">
        <v>8</v>
      </c>
      <c r="C4399" t="s">
        <v>117</v>
      </c>
      <c r="D4399" t="s">
        <v>13006</v>
      </c>
      <c r="E4399" t="s">
        <v>13360</v>
      </c>
      <c r="F4399" t="s">
        <v>13361</v>
      </c>
      <c r="G4399" s="2" t="str">
        <f t="shared" si="68"/>
        <v>1999</v>
      </c>
      <c r="H4399" t="s">
        <v>63</v>
      </c>
      <c r="I4399" t="str">
        <f>VLOOKUP(RawData!H4399,PadCountry[],2)</f>
        <v>United States</v>
      </c>
      <c r="J4399" t="str">
        <f>VLOOKUP(I4399,CountryGeoLoc[],3)</f>
        <v>37.09024</v>
      </c>
      <c r="K4399" t="str">
        <f>VLOOKUP(I4399,CountryGeoLoc[],4)</f>
        <v>-95.712891</v>
      </c>
    </row>
    <row r="4400" spans="1:11" x14ac:dyDescent="0.3">
      <c r="A4400" t="s">
        <v>13362</v>
      </c>
      <c r="B4400" t="s">
        <v>8</v>
      </c>
      <c r="C4400" t="s">
        <v>7321</v>
      </c>
      <c r="D4400" t="s">
        <v>11083</v>
      </c>
      <c r="E4400" t="s">
        <v>13363</v>
      </c>
      <c r="F4400" t="s">
        <v>13364</v>
      </c>
      <c r="G4400" s="2" t="str">
        <f t="shared" si="68"/>
        <v>1999</v>
      </c>
      <c r="H4400" t="s">
        <v>9512</v>
      </c>
      <c r="I4400" t="str">
        <f>VLOOKUP(RawData!H4400,PadCountry[],2)</f>
        <v>French Guiana</v>
      </c>
      <c r="J4400" t="str">
        <f>VLOOKUP(I4400,CountryGeoLoc[],3)</f>
        <v>3.933889</v>
      </c>
      <c r="K4400" t="str">
        <f>VLOOKUP(I4400,CountryGeoLoc[],4)</f>
        <v>-53.125782</v>
      </c>
    </row>
    <row r="4401" spans="1:11" x14ac:dyDescent="0.3">
      <c r="A4401" t="s">
        <v>13365</v>
      </c>
      <c r="B4401" t="s">
        <v>8</v>
      </c>
      <c r="C4401" t="s">
        <v>117</v>
      </c>
      <c r="D4401" t="s">
        <v>13006</v>
      </c>
      <c r="E4401" t="s">
        <v>13366</v>
      </c>
      <c r="F4401" t="s">
        <v>13367</v>
      </c>
      <c r="G4401" s="2" t="str">
        <f t="shared" si="68"/>
        <v>1999</v>
      </c>
      <c r="H4401" t="s">
        <v>229</v>
      </c>
      <c r="I4401" t="str">
        <f>VLOOKUP(RawData!H4401,PadCountry[],2)</f>
        <v>United States</v>
      </c>
      <c r="J4401" t="str">
        <f>VLOOKUP(I4401,CountryGeoLoc[],3)</f>
        <v>37.09024</v>
      </c>
      <c r="K4401" t="str">
        <f>VLOOKUP(I4401,CountryGeoLoc[],4)</f>
        <v>-95.712891</v>
      </c>
    </row>
    <row r="4402" spans="1:11" x14ac:dyDescent="0.3">
      <c r="A4402" t="s">
        <v>13368</v>
      </c>
      <c r="B4402" t="s">
        <v>8</v>
      </c>
      <c r="C4402" t="s">
        <v>480</v>
      </c>
      <c r="D4402" t="s">
        <v>8762</v>
      </c>
      <c r="E4402" t="s">
        <v>13369</v>
      </c>
      <c r="F4402" t="s">
        <v>13370</v>
      </c>
      <c r="G4402" s="2" t="str">
        <f t="shared" si="68"/>
        <v>1999</v>
      </c>
      <c r="H4402" t="s">
        <v>3892</v>
      </c>
      <c r="I4402" t="str">
        <f>VLOOKUP(RawData!H4402,PadCountry[],2)</f>
        <v>Russia</v>
      </c>
      <c r="J4402" t="str">
        <f>VLOOKUP(I4402,CountryGeoLoc[],3)</f>
        <v>61.52401</v>
      </c>
      <c r="K4402" t="str">
        <f>VLOOKUP(I4402,CountryGeoLoc[],4)</f>
        <v>105.318756</v>
      </c>
    </row>
    <row r="4403" spans="1:11" x14ac:dyDescent="0.3">
      <c r="A4403" t="s">
        <v>13371</v>
      </c>
      <c r="B4403" t="s">
        <v>8</v>
      </c>
      <c r="C4403" t="s">
        <v>11434</v>
      </c>
      <c r="D4403" t="s">
        <v>2391</v>
      </c>
      <c r="E4403" t="s">
        <v>13372</v>
      </c>
      <c r="F4403" t="s">
        <v>13373</v>
      </c>
      <c r="G4403" s="2" t="str">
        <f t="shared" si="68"/>
        <v>1999</v>
      </c>
      <c r="H4403" t="s">
        <v>3399</v>
      </c>
      <c r="I4403" t="str">
        <f>VLOOKUP(RawData!H4403,PadCountry[],2)</f>
        <v>Russia</v>
      </c>
      <c r="J4403" t="str">
        <f>VLOOKUP(I4403,CountryGeoLoc[],3)</f>
        <v>61.52401</v>
      </c>
      <c r="K4403" t="str">
        <f>VLOOKUP(I4403,CountryGeoLoc[],4)</f>
        <v>105.318756</v>
      </c>
    </row>
    <row r="4404" spans="1:11" x14ac:dyDescent="0.3">
      <c r="A4404" t="s">
        <v>13374</v>
      </c>
      <c r="B4404" t="s">
        <v>8</v>
      </c>
      <c r="C4404" t="s">
        <v>7321</v>
      </c>
      <c r="D4404" t="s">
        <v>11083</v>
      </c>
      <c r="E4404" t="s">
        <v>13375</v>
      </c>
      <c r="F4404" t="s">
        <v>13376</v>
      </c>
      <c r="G4404" s="2" t="str">
        <f t="shared" si="68"/>
        <v>1999</v>
      </c>
      <c r="H4404" t="s">
        <v>9512</v>
      </c>
      <c r="I4404" t="str">
        <f>VLOOKUP(RawData!H4404,PadCountry[],2)</f>
        <v>French Guiana</v>
      </c>
      <c r="J4404" t="str">
        <f>VLOOKUP(I4404,CountryGeoLoc[],3)</f>
        <v>3.933889</v>
      </c>
      <c r="K4404" t="str">
        <f>VLOOKUP(I4404,CountryGeoLoc[],4)</f>
        <v>-53.125782</v>
      </c>
    </row>
    <row r="4405" spans="1:11" x14ac:dyDescent="0.3">
      <c r="A4405" t="s">
        <v>13377</v>
      </c>
      <c r="B4405" t="s">
        <v>8</v>
      </c>
      <c r="C4405" t="s">
        <v>11421</v>
      </c>
      <c r="D4405" t="s">
        <v>11954</v>
      </c>
      <c r="E4405" t="s">
        <v>13378</v>
      </c>
      <c r="F4405" t="s">
        <v>13379</v>
      </c>
      <c r="G4405" s="2" t="str">
        <f t="shared" si="68"/>
        <v>1999</v>
      </c>
      <c r="H4405" t="s">
        <v>1587</v>
      </c>
      <c r="I4405" t="str">
        <f>VLOOKUP(RawData!H4405,PadCountry[],2)</f>
        <v>Kazakhstan</v>
      </c>
      <c r="J4405" t="str">
        <f>VLOOKUP(I4405,CountryGeoLoc[],3)</f>
        <v>48.019573</v>
      </c>
      <c r="K4405" t="str">
        <f>VLOOKUP(I4405,CountryGeoLoc[],4)</f>
        <v>66.923684</v>
      </c>
    </row>
    <row r="4406" spans="1:11" x14ac:dyDescent="0.3">
      <c r="A4406" t="s">
        <v>13380</v>
      </c>
      <c r="B4406" t="s">
        <v>8</v>
      </c>
      <c r="C4406" t="s">
        <v>480</v>
      </c>
      <c r="D4406" t="s">
        <v>8762</v>
      </c>
      <c r="E4406" t="s">
        <v>13381</v>
      </c>
      <c r="F4406" t="s">
        <v>13382</v>
      </c>
      <c r="G4406" s="2" t="str">
        <f t="shared" si="68"/>
        <v>1999</v>
      </c>
      <c r="H4406" t="s">
        <v>3442</v>
      </c>
      <c r="I4406" t="str">
        <f>VLOOKUP(RawData!H4406,PadCountry[],2)</f>
        <v>Russia</v>
      </c>
      <c r="J4406" t="str">
        <f>VLOOKUP(I4406,CountryGeoLoc[],3)</f>
        <v>61.52401</v>
      </c>
      <c r="K4406" t="str">
        <f>VLOOKUP(I4406,CountryGeoLoc[],4)</f>
        <v>105.318756</v>
      </c>
    </row>
    <row r="4407" spans="1:11" x14ac:dyDescent="0.3">
      <c r="A4407" t="s">
        <v>13383</v>
      </c>
      <c r="B4407" t="s">
        <v>8</v>
      </c>
      <c r="C4407" t="s">
        <v>11418</v>
      </c>
      <c r="D4407" t="s">
        <v>8762</v>
      </c>
      <c r="E4407" t="s">
        <v>13384</v>
      </c>
      <c r="F4407" t="s">
        <v>13385</v>
      </c>
      <c r="G4407" s="2" t="str">
        <f t="shared" si="68"/>
        <v>1999</v>
      </c>
      <c r="H4407" t="s">
        <v>13</v>
      </c>
      <c r="I4407" t="str">
        <f>VLOOKUP(RawData!H4407,PadCountry[],2)</f>
        <v>Kazakhstan</v>
      </c>
      <c r="J4407" t="str">
        <f>VLOOKUP(I4407,CountryGeoLoc[],3)</f>
        <v>48.019573</v>
      </c>
      <c r="K4407" t="str">
        <f>VLOOKUP(I4407,CountryGeoLoc[],4)</f>
        <v>66.923684</v>
      </c>
    </row>
    <row r="4408" spans="1:11" x14ac:dyDescent="0.3">
      <c r="A4408" t="s">
        <v>13386</v>
      </c>
      <c r="B4408" t="s">
        <v>8</v>
      </c>
      <c r="C4408" t="s">
        <v>4973</v>
      </c>
      <c r="D4408" t="s">
        <v>11941</v>
      </c>
      <c r="E4408" t="s">
        <v>13387</v>
      </c>
      <c r="F4408" t="s">
        <v>13388</v>
      </c>
      <c r="G4408" s="2" t="str">
        <f t="shared" si="68"/>
        <v>1999</v>
      </c>
      <c r="H4408" t="s">
        <v>1006</v>
      </c>
      <c r="I4408" t="str">
        <f>VLOOKUP(RawData!H4408,PadCountry[],2)</f>
        <v>United States</v>
      </c>
      <c r="J4408" t="str">
        <f>VLOOKUP(I4408,CountryGeoLoc[],3)</f>
        <v>37.09024</v>
      </c>
      <c r="K4408" t="str">
        <f>VLOOKUP(I4408,CountryGeoLoc[],4)</f>
        <v>-95.712891</v>
      </c>
    </row>
    <row r="4409" spans="1:11" x14ac:dyDescent="0.3">
      <c r="A4409" t="s">
        <v>13389</v>
      </c>
      <c r="B4409" t="s">
        <v>8</v>
      </c>
      <c r="C4409" t="s">
        <v>4973</v>
      </c>
      <c r="D4409" t="s">
        <v>12979</v>
      </c>
      <c r="E4409" t="s">
        <v>13390</v>
      </c>
      <c r="F4409" t="s">
        <v>13391</v>
      </c>
      <c r="G4409" s="2" t="str">
        <f t="shared" si="68"/>
        <v>1999</v>
      </c>
      <c r="H4409" t="s">
        <v>12377</v>
      </c>
      <c r="I4409" t="str">
        <f>VLOOKUP(RawData!H4409,PadCountry[],2)</f>
        <v>United States</v>
      </c>
      <c r="J4409" t="str">
        <f>VLOOKUP(I4409,CountryGeoLoc[],3)</f>
        <v>37.09024</v>
      </c>
      <c r="K4409" t="str">
        <f>VLOOKUP(I4409,CountryGeoLoc[],4)</f>
        <v>-95.712891</v>
      </c>
    </row>
    <row r="4410" spans="1:11" x14ac:dyDescent="0.3">
      <c r="A4410" t="s">
        <v>13392</v>
      </c>
      <c r="B4410" t="s">
        <v>8</v>
      </c>
      <c r="C4410" t="s">
        <v>7321</v>
      </c>
      <c r="D4410" t="s">
        <v>10234</v>
      </c>
      <c r="E4410" t="s">
        <v>13393</v>
      </c>
      <c r="F4410" t="s">
        <v>13394</v>
      </c>
      <c r="G4410" s="2" t="str">
        <f t="shared" si="68"/>
        <v>1999</v>
      </c>
      <c r="H4410" t="s">
        <v>9512</v>
      </c>
      <c r="I4410" t="str">
        <f>VLOOKUP(RawData!H4410,PadCountry[],2)</f>
        <v>French Guiana</v>
      </c>
      <c r="J4410" t="str">
        <f>VLOOKUP(I4410,CountryGeoLoc[],3)</f>
        <v>3.933889</v>
      </c>
      <c r="K4410" t="str">
        <f>VLOOKUP(I4410,CountryGeoLoc[],4)</f>
        <v>-53.125782</v>
      </c>
    </row>
    <row r="4411" spans="1:11" x14ac:dyDescent="0.3">
      <c r="A4411" t="s">
        <v>13395</v>
      </c>
      <c r="B4411" t="s">
        <v>8</v>
      </c>
      <c r="C4411" t="s">
        <v>11421</v>
      </c>
      <c r="D4411" t="s">
        <v>11954</v>
      </c>
      <c r="E4411" t="s">
        <v>13396</v>
      </c>
      <c r="F4411" t="s">
        <v>13397</v>
      </c>
      <c r="G4411" s="2" t="str">
        <f t="shared" si="68"/>
        <v>1999</v>
      </c>
      <c r="H4411" t="s">
        <v>1587</v>
      </c>
      <c r="I4411" t="str">
        <f>VLOOKUP(RawData!H4411,PadCountry[],2)</f>
        <v>Kazakhstan</v>
      </c>
      <c r="J4411" t="str">
        <f>VLOOKUP(I4411,CountryGeoLoc[],3)</f>
        <v>48.019573</v>
      </c>
      <c r="K4411" t="str">
        <f>VLOOKUP(I4411,CountryGeoLoc[],4)</f>
        <v>66.923684</v>
      </c>
    </row>
    <row r="4412" spans="1:11" x14ac:dyDescent="0.3">
      <c r="A4412" t="s">
        <v>13398</v>
      </c>
      <c r="B4412" t="s">
        <v>8</v>
      </c>
      <c r="C4412" t="s">
        <v>480</v>
      </c>
      <c r="D4412" t="s">
        <v>8762</v>
      </c>
      <c r="E4412" t="s">
        <v>12935</v>
      </c>
      <c r="F4412" t="s">
        <v>13399</v>
      </c>
      <c r="G4412" s="2" t="str">
        <f t="shared" si="68"/>
        <v>1999</v>
      </c>
      <c r="H4412" t="s">
        <v>3442</v>
      </c>
      <c r="I4412" t="str">
        <f>VLOOKUP(RawData!H4412,PadCountry[],2)</f>
        <v>Russia</v>
      </c>
      <c r="J4412" t="str">
        <f>VLOOKUP(I4412,CountryGeoLoc[],3)</f>
        <v>61.52401</v>
      </c>
      <c r="K4412" t="str">
        <f>VLOOKUP(I4412,CountryGeoLoc[],4)</f>
        <v>105.318756</v>
      </c>
    </row>
    <row r="4413" spans="1:11" x14ac:dyDescent="0.3">
      <c r="A4413" t="s">
        <v>13400</v>
      </c>
      <c r="B4413" t="s">
        <v>8</v>
      </c>
      <c r="C4413" t="s">
        <v>117</v>
      </c>
      <c r="D4413" t="s">
        <v>11093</v>
      </c>
      <c r="E4413" t="s">
        <v>13401</v>
      </c>
      <c r="F4413" t="s">
        <v>13402</v>
      </c>
      <c r="G4413" s="2" t="str">
        <f t="shared" si="68"/>
        <v>1999</v>
      </c>
      <c r="H4413" t="s">
        <v>63</v>
      </c>
      <c r="I4413" t="str">
        <f>VLOOKUP(RawData!H4413,PadCountry[],2)</f>
        <v>United States</v>
      </c>
      <c r="J4413" t="str">
        <f>VLOOKUP(I4413,CountryGeoLoc[],3)</f>
        <v>37.09024</v>
      </c>
      <c r="K4413" t="str">
        <f>VLOOKUP(I4413,CountryGeoLoc[],4)</f>
        <v>-95.712891</v>
      </c>
    </row>
    <row r="4414" spans="1:11" x14ac:dyDescent="0.3">
      <c r="A4414" t="s">
        <v>13403</v>
      </c>
      <c r="B4414" t="s">
        <v>8</v>
      </c>
      <c r="C4414" t="s">
        <v>13268</v>
      </c>
      <c r="D4414" t="s">
        <v>13269</v>
      </c>
      <c r="E4414" t="s">
        <v>13404</v>
      </c>
      <c r="F4414" t="s">
        <v>13405</v>
      </c>
      <c r="G4414" s="2" t="str">
        <f t="shared" si="68"/>
        <v>1999</v>
      </c>
      <c r="H4414" t="s">
        <v>13272</v>
      </c>
      <c r="I4414">
        <f>VLOOKUP(RawData!H4414,PadCountry[],2)</f>
        <v>0</v>
      </c>
      <c r="J4414" t="e">
        <f>VLOOKUP(I4414,CountryGeoLoc[],3)</f>
        <v>#N/A</v>
      </c>
      <c r="K4414" t="e">
        <f>VLOOKUP(I4414,CountryGeoLoc[],4)</f>
        <v>#N/A</v>
      </c>
    </row>
    <row r="4415" spans="1:11" x14ac:dyDescent="0.3">
      <c r="A4415" t="s">
        <v>13406</v>
      </c>
      <c r="B4415" t="s">
        <v>8</v>
      </c>
      <c r="C4415" t="s">
        <v>13407</v>
      </c>
      <c r="D4415" t="s">
        <v>13308</v>
      </c>
      <c r="E4415" t="s">
        <v>13408</v>
      </c>
      <c r="F4415" t="s">
        <v>13409</v>
      </c>
      <c r="G4415" s="2" t="str">
        <f t="shared" si="68"/>
        <v>1999</v>
      </c>
      <c r="H4415" t="s">
        <v>10336</v>
      </c>
      <c r="I4415" t="str">
        <f>VLOOKUP(RawData!H4415,PadCountry[],2)</f>
        <v>China</v>
      </c>
      <c r="J4415" t="str">
        <f>VLOOKUP(I4415,CountryGeoLoc[],3)</f>
        <v>35.86166</v>
      </c>
      <c r="K4415" t="str">
        <f>VLOOKUP(I4415,CountryGeoLoc[],4)</f>
        <v>104.195397</v>
      </c>
    </row>
    <row r="4416" spans="1:11" x14ac:dyDescent="0.3">
      <c r="A4416" t="s">
        <v>13410</v>
      </c>
      <c r="B4416" t="s">
        <v>8</v>
      </c>
      <c r="C4416" t="s">
        <v>11418</v>
      </c>
      <c r="D4416" t="s">
        <v>8762</v>
      </c>
      <c r="E4416" t="s">
        <v>13411</v>
      </c>
      <c r="F4416" t="s">
        <v>13412</v>
      </c>
      <c r="G4416" s="2" t="str">
        <f t="shared" si="68"/>
        <v>1999</v>
      </c>
      <c r="H4416" t="s">
        <v>13</v>
      </c>
      <c r="I4416" t="str">
        <f>VLOOKUP(RawData!H4416,PadCountry[],2)</f>
        <v>Kazakhstan</v>
      </c>
      <c r="J4416" t="str">
        <f>VLOOKUP(I4416,CountryGeoLoc[],3)</f>
        <v>48.019573</v>
      </c>
      <c r="K4416" t="str">
        <f>VLOOKUP(I4416,CountryGeoLoc[],4)</f>
        <v>66.923684</v>
      </c>
    </row>
    <row r="4417" spans="1:11" x14ac:dyDescent="0.3">
      <c r="A4417" t="s">
        <v>13413</v>
      </c>
      <c r="B4417" t="s">
        <v>8</v>
      </c>
      <c r="C4417" t="s">
        <v>7321</v>
      </c>
      <c r="D4417" t="s">
        <v>10234</v>
      </c>
      <c r="E4417" t="s">
        <v>13414</v>
      </c>
      <c r="F4417" t="s">
        <v>13415</v>
      </c>
      <c r="G4417" s="2" t="str">
        <f t="shared" si="68"/>
        <v>1999</v>
      </c>
      <c r="H4417" t="s">
        <v>9512</v>
      </c>
      <c r="I4417" t="str">
        <f>VLOOKUP(RawData!H4417,PadCountry[],2)</f>
        <v>French Guiana</v>
      </c>
      <c r="J4417" t="str">
        <f>VLOOKUP(I4417,CountryGeoLoc[],3)</f>
        <v>3.933889</v>
      </c>
      <c r="K4417" t="str">
        <f>VLOOKUP(I4417,CountryGeoLoc[],4)</f>
        <v>-53.125782</v>
      </c>
    </row>
    <row r="4418" spans="1:11" x14ac:dyDescent="0.3">
      <c r="A4418" t="s">
        <v>13416</v>
      </c>
      <c r="B4418" t="s">
        <v>18</v>
      </c>
      <c r="C4418" t="s">
        <v>11421</v>
      </c>
      <c r="D4418" t="s">
        <v>2305</v>
      </c>
      <c r="E4418" t="s">
        <v>13417</v>
      </c>
      <c r="F4418" t="s">
        <v>13418</v>
      </c>
      <c r="G4418" s="2" t="str">
        <f t="shared" si="68"/>
        <v>1999</v>
      </c>
      <c r="H4418" t="s">
        <v>7249</v>
      </c>
      <c r="I4418" t="str">
        <f>VLOOKUP(RawData!H4418,PadCountry[],2)</f>
        <v>Kazakhstan</v>
      </c>
      <c r="J4418" t="str">
        <f>VLOOKUP(I4418,CountryGeoLoc[],3)</f>
        <v>48.019573</v>
      </c>
      <c r="K4418" t="str">
        <f>VLOOKUP(I4418,CountryGeoLoc[],4)</f>
        <v>66.923684</v>
      </c>
    </row>
    <row r="4419" spans="1:11" x14ac:dyDescent="0.3">
      <c r="A4419" t="s">
        <v>13419</v>
      </c>
      <c r="B4419" t="s">
        <v>8</v>
      </c>
      <c r="C4419" t="s">
        <v>7321</v>
      </c>
      <c r="D4419" t="s">
        <v>10234</v>
      </c>
      <c r="E4419" t="s">
        <v>13420</v>
      </c>
      <c r="F4419" t="s">
        <v>13421</v>
      </c>
      <c r="G4419" s="2" t="str">
        <f t="shared" ref="G4419:G4482" si="69">MID(F4419,7,4)</f>
        <v>1999</v>
      </c>
      <c r="H4419" t="s">
        <v>9512</v>
      </c>
      <c r="I4419" t="str">
        <f>VLOOKUP(RawData!H4419,PadCountry[],2)</f>
        <v>French Guiana</v>
      </c>
      <c r="J4419" t="str">
        <f>VLOOKUP(I4419,CountryGeoLoc[],3)</f>
        <v>3.933889</v>
      </c>
      <c r="K4419" t="str">
        <f>VLOOKUP(I4419,CountryGeoLoc[],4)</f>
        <v>-53.125782</v>
      </c>
    </row>
    <row r="4420" spans="1:11" x14ac:dyDescent="0.3">
      <c r="A4420" t="s">
        <v>13422</v>
      </c>
      <c r="B4420" t="s">
        <v>18</v>
      </c>
      <c r="C4420" t="s">
        <v>11972</v>
      </c>
      <c r="D4420" t="s">
        <v>11973</v>
      </c>
      <c r="E4420" t="s">
        <v>13423</v>
      </c>
      <c r="F4420" t="s">
        <v>13424</v>
      </c>
      <c r="G4420" s="2" t="str">
        <f t="shared" si="69"/>
        <v>1999</v>
      </c>
      <c r="H4420" t="s">
        <v>11976</v>
      </c>
      <c r="I4420" t="str">
        <f>VLOOKUP(RawData!H4420,PadCountry[],2)</f>
        <v>Japan</v>
      </c>
      <c r="J4420" t="str">
        <f>VLOOKUP(I4420,CountryGeoLoc[],3)</f>
        <v>36.204824</v>
      </c>
      <c r="K4420" t="str">
        <f>VLOOKUP(I4420,CountryGeoLoc[],4)</f>
        <v>138.252924</v>
      </c>
    </row>
    <row r="4421" spans="1:11" x14ac:dyDescent="0.3">
      <c r="A4421" t="s">
        <v>13425</v>
      </c>
      <c r="B4421" t="s">
        <v>8</v>
      </c>
      <c r="C4421" t="s">
        <v>13407</v>
      </c>
      <c r="D4421" t="s">
        <v>13426</v>
      </c>
      <c r="E4421" t="s">
        <v>357</v>
      </c>
      <c r="F4421" t="s">
        <v>13427</v>
      </c>
      <c r="G4421" s="2" t="str">
        <f t="shared" si="69"/>
        <v>1999</v>
      </c>
      <c r="H4421" t="s">
        <v>13428</v>
      </c>
      <c r="I4421" t="str">
        <f>VLOOKUP(RawData!H4421,PadCountry[],2)</f>
        <v>China</v>
      </c>
      <c r="J4421" t="str">
        <f>VLOOKUP(I4421,CountryGeoLoc[],3)</f>
        <v>35.86166</v>
      </c>
      <c r="K4421" t="str">
        <f>VLOOKUP(I4421,CountryGeoLoc[],4)</f>
        <v>104.195397</v>
      </c>
    </row>
    <row r="4422" spans="1:11" x14ac:dyDescent="0.3">
      <c r="A4422" t="s">
        <v>13429</v>
      </c>
      <c r="B4422" t="s">
        <v>8</v>
      </c>
      <c r="C4422" t="s">
        <v>11418</v>
      </c>
      <c r="D4422" t="s">
        <v>8762</v>
      </c>
      <c r="E4422" t="s">
        <v>13430</v>
      </c>
      <c r="F4422" t="s">
        <v>13431</v>
      </c>
      <c r="G4422" s="2" t="str">
        <f t="shared" si="69"/>
        <v>1999</v>
      </c>
      <c r="H4422" t="s">
        <v>13</v>
      </c>
      <c r="I4422" t="str">
        <f>VLOOKUP(RawData!H4422,PadCountry[],2)</f>
        <v>Kazakhstan</v>
      </c>
      <c r="J4422" t="str">
        <f>VLOOKUP(I4422,CountryGeoLoc[],3)</f>
        <v>48.019573</v>
      </c>
      <c r="K4422" t="str">
        <f>VLOOKUP(I4422,CountryGeoLoc[],4)</f>
        <v>66.923684</v>
      </c>
    </row>
    <row r="4423" spans="1:11" x14ac:dyDescent="0.3">
      <c r="A4423" t="s">
        <v>13432</v>
      </c>
      <c r="B4423" t="s">
        <v>8</v>
      </c>
      <c r="C4423" t="s">
        <v>4973</v>
      </c>
      <c r="D4423" t="s">
        <v>11506</v>
      </c>
      <c r="E4423" t="s">
        <v>13433</v>
      </c>
      <c r="F4423" t="s">
        <v>13434</v>
      </c>
      <c r="G4423" s="2" t="str">
        <f t="shared" si="69"/>
        <v>1999</v>
      </c>
      <c r="H4423" t="s">
        <v>1623</v>
      </c>
      <c r="I4423" t="str">
        <f>VLOOKUP(RawData!H4423,PadCountry[],2)</f>
        <v>United States</v>
      </c>
      <c r="J4423" t="str">
        <f>VLOOKUP(I4423,CountryGeoLoc[],3)</f>
        <v>37.09024</v>
      </c>
      <c r="K4423" t="str">
        <f>VLOOKUP(I4423,CountryGeoLoc[],4)</f>
        <v>-95.712891</v>
      </c>
    </row>
    <row r="4424" spans="1:11" x14ac:dyDescent="0.3">
      <c r="A4424" t="s">
        <v>13435</v>
      </c>
      <c r="B4424" t="s">
        <v>8</v>
      </c>
      <c r="C4424" t="s">
        <v>7321</v>
      </c>
      <c r="D4424" t="s">
        <v>10773</v>
      </c>
      <c r="E4424" t="s">
        <v>13436</v>
      </c>
      <c r="F4424" t="s">
        <v>13437</v>
      </c>
      <c r="G4424" s="2" t="str">
        <f t="shared" si="69"/>
        <v>1999</v>
      </c>
      <c r="H4424" t="s">
        <v>9512</v>
      </c>
      <c r="I4424" t="str">
        <f>VLOOKUP(RawData!H4424,PadCountry[],2)</f>
        <v>French Guiana</v>
      </c>
      <c r="J4424" t="str">
        <f>VLOOKUP(I4424,CountryGeoLoc[],3)</f>
        <v>3.933889</v>
      </c>
      <c r="K4424" t="str">
        <f>VLOOKUP(I4424,CountryGeoLoc[],4)</f>
        <v>-53.125782</v>
      </c>
    </row>
    <row r="4425" spans="1:11" x14ac:dyDescent="0.3">
      <c r="A4425" t="s">
        <v>13438</v>
      </c>
      <c r="B4425" t="s">
        <v>8</v>
      </c>
      <c r="C4425" t="s">
        <v>10849</v>
      </c>
      <c r="D4425" t="s">
        <v>12970</v>
      </c>
      <c r="E4425" t="s">
        <v>357</v>
      </c>
      <c r="F4425" t="s">
        <v>13439</v>
      </c>
      <c r="G4425" s="2" t="str">
        <f t="shared" si="69"/>
        <v>1999</v>
      </c>
      <c r="H4425" t="s">
        <v>12669</v>
      </c>
      <c r="I4425" t="str">
        <f>VLOOKUP(RawData!H4425,PadCountry[],2)</f>
        <v>United States</v>
      </c>
      <c r="J4425" t="str">
        <f>VLOOKUP(I4425,CountryGeoLoc[],3)</f>
        <v>37.09024</v>
      </c>
      <c r="K4425" t="str">
        <f>VLOOKUP(I4425,CountryGeoLoc[],4)</f>
        <v>-95.712891</v>
      </c>
    </row>
    <row r="4426" spans="1:11" x14ac:dyDescent="0.3">
      <c r="A4426" t="s">
        <v>13440</v>
      </c>
      <c r="B4426" t="s">
        <v>8</v>
      </c>
      <c r="C4426" t="s">
        <v>7188</v>
      </c>
      <c r="D4426" t="s">
        <v>12584</v>
      </c>
      <c r="E4426" t="s">
        <v>13441</v>
      </c>
      <c r="F4426" t="s">
        <v>13442</v>
      </c>
      <c r="G4426" s="2" t="str">
        <f t="shared" si="69"/>
        <v>1999</v>
      </c>
      <c r="H4426" t="s">
        <v>12587</v>
      </c>
      <c r="I4426" t="str">
        <f>VLOOKUP(RawData!H4426,PadCountry[],2)</f>
        <v>French Guiana</v>
      </c>
      <c r="J4426" t="str">
        <f>VLOOKUP(I4426,CountryGeoLoc[],3)</f>
        <v>3.933889</v>
      </c>
      <c r="K4426" t="str">
        <f>VLOOKUP(I4426,CountryGeoLoc[],4)</f>
        <v>-53.125782</v>
      </c>
    </row>
    <row r="4427" spans="1:11" x14ac:dyDescent="0.3">
      <c r="A4427" t="s">
        <v>13443</v>
      </c>
      <c r="B4427" t="s">
        <v>18</v>
      </c>
      <c r="C4427" t="s">
        <v>12914</v>
      </c>
      <c r="D4427" t="s">
        <v>12915</v>
      </c>
      <c r="E4427" t="s">
        <v>13444</v>
      </c>
      <c r="F4427" t="s">
        <v>13445</v>
      </c>
      <c r="G4427" s="2" t="str">
        <f t="shared" si="69"/>
        <v>1999</v>
      </c>
      <c r="H4427" t="s">
        <v>12918</v>
      </c>
      <c r="I4427" t="str">
        <f>VLOOKUP(RawData!H4427,PadCountry[],2)</f>
        <v>Brazil</v>
      </c>
      <c r="J4427" t="str">
        <f>VLOOKUP(I4427,CountryGeoLoc[],3)</f>
        <v>-14.235004</v>
      </c>
      <c r="K4427" t="str">
        <f>VLOOKUP(I4427,CountryGeoLoc[],4)</f>
        <v>-51.92528</v>
      </c>
    </row>
    <row r="4428" spans="1:11" x14ac:dyDescent="0.3">
      <c r="A4428" t="s">
        <v>13446</v>
      </c>
      <c r="B4428" t="s">
        <v>8</v>
      </c>
      <c r="C4428" t="s">
        <v>117</v>
      </c>
      <c r="D4428" t="s">
        <v>10326</v>
      </c>
      <c r="E4428" t="s">
        <v>13447</v>
      </c>
      <c r="F4428" t="s">
        <v>13448</v>
      </c>
      <c r="G4428" s="2" t="str">
        <f t="shared" si="69"/>
        <v>1999</v>
      </c>
      <c r="H4428" t="s">
        <v>914</v>
      </c>
      <c r="I4428" t="str">
        <f>VLOOKUP(RawData!H4428,PadCountry[],2)</f>
        <v>United States</v>
      </c>
      <c r="J4428" t="str">
        <f>VLOOKUP(I4428,CountryGeoLoc[],3)</f>
        <v>37.09024</v>
      </c>
      <c r="K4428" t="str">
        <f>VLOOKUP(I4428,CountryGeoLoc[],4)</f>
        <v>-95.712891</v>
      </c>
    </row>
    <row r="4429" spans="1:11" x14ac:dyDescent="0.3">
      <c r="A4429" t="s">
        <v>13449</v>
      </c>
      <c r="B4429" t="s">
        <v>8</v>
      </c>
      <c r="C4429" t="s">
        <v>4973</v>
      </c>
      <c r="D4429" t="s">
        <v>11941</v>
      </c>
      <c r="E4429" t="s">
        <v>13450</v>
      </c>
      <c r="F4429" t="s">
        <v>13451</v>
      </c>
      <c r="G4429" s="2" t="str">
        <f t="shared" si="69"/>
        <v>1999</v>
      </c>
      <c r="H4429" t="s">
        <v>433</v>
      </c>
      <c r="I4429" t="str">
        <f>VLOOKUP(RawData!H4429,PadCountry[],2)</f>
        <v>United States</v>
      </c>
      <c r="J4429" t="str">
        <f>VLOOKUP(I4429,CountryGeoLoc[],3)</f>
        <v>37.09024</v>
      </c>
      <c r="K4429" t="str">
        <f>VLOOKUP(I4429,CountryGeoLoc[],4)</f>
        <v>-95.712891</v>
      </c>
    </row>
    <row r="4430" spans="1:11" x14ac:dyDescent="0.3">
      <c r="A4430" t="s">
        <v>13452</v>
      </c>
      <c r="B4430" t="s">
        <v>8</v>
      </c>
      <c r="C4430" t="s">
        <v>100</v>
      </c>
      <c r="D4430" t="s">
        <v>7629</v>
      </c>
      <c r="E4430" t="s">
        <v>13453</v>
      </c>
      <c r="F4430" t="s">
        <v>13454</v>
      </c>
      <c r="G4430" s="2" t="str">
        <f t="shared" si="69"/>
        <v>1999</v>
      </c>
      <c r="H4430" t="s">
        <v>2629</v>
      </c>
      <c r="I4430" t="str">
        <f>VLOOKUP(RawData!H4430,PadCountry[],2)</f>
        <v>United States</v>
      </c>
      <c r="J4430" t="str">
        <f>VLOOKUP(I4430,CountryGeoLoc[],3)</f>
        <v>37.09024</v>
      </c>
      <c r="K4430" t="str">
        <f>VLOOKUP(I4430,CountryGeoLoc[],4)</f>
        <v>-95.712891</v>
      </c>
    </row>
    <row r="4431" spans="1:11" x14ac:dyDescent="0.3">
      <c r="A4431" t="s">
        <v>13455</v>
      </c>
      <c r="B4431" t="s">
        <v>8</v>
      </c>
      <c r="C4431" t="s">
        <v>10849</v>
      </c>
      <c r="D4431" t="s">
        <v>13456</v>
      </c>
      <c r="E4431" t="s">
        <v>13457</v>
      </c>
      <c r="F4431" t="s">
        <v>13458</v>
      </c>
      <c r="G4431" s="2" t="str">
        <f t="shared" si="69"/>
        <v>1999</v>
      </c>
      <c r="H4431" t="s">
        <v>12011</v>
      </c>
      <c r="I4431" t="str">
        <f>VLOOKUP(RawData!H4431,PadCountry[],2)</f>
        <v>United States</v>
      </c>
      <c r="J4431" t="str">
        <f>VLOOKUP(I4431,CountryGeoLoc[],3)</f>
        <v>37.09024</v>
      </c>
      <c r="K4431" t="str">
        <f>VLOOKUP(I4431,CountryGeoLoc[],4)</f>
        <v>-95.712891</v>
      </c>
    </row>
    <row r="4432" spans="1:11" x14ac:dyDescent="0.3">
      <c r="A4432" t="s">
        <v>13459</v>
      </c>
      <c r="B4432" t="s">
        <v>8</v>
      </c>
      <c r="C4432" t="s">
        <v>7321</v>
      </c>
      <c r="D4432" t="s">
        <v>10571</v>
      </c>
      <c r="E4432" t="s">
        <v>13460</v>
      </c>
      <c r="F4432" t="s">
        <v>13461</v>
      </c>
      <c r="G4432" s="2" t="str">
        <f t="shared" si="69"/>
        <v>1999</v>
      </c>
      <c r="H4432" t="s">
        <v>9512</v>
      </c>
      <c r="I4432" t="str">
        <f>VLOOKUP(RawData!H4432,PadCountry[],2)</f>
        <v>French Guiana</v>
      </c>
      <c r="J4432" t="str">
        <f>VLOOKUP(I4432,CountryGeoLoc[],3)</f>
        <v>3.933889</v>
      </c>
      <c r="K4432" t="str">
        <f>VLOOKUP(I4432,CountryGeoLoc[],4)</f>
        <v>-53.125782</v>
      </c>
    </row>
    <row r="4433" spans="1:11" x14ac:dyDescent="0.3">
      <c r="A4433" t="s">
        <v>13462</v>
      </c>
      <c r="B4433" t="s">
        <v>8</v>
      </c>
      <c r="C4433" t="s">
        <v>11418</v>
      </c>
      <c r="D4433" t="s">
        <v>3313</v>
      </c>
      <c r="E4433" t="s">
        <v>13463</v>
      </c>
      <c r="F4433" t="s">
        <v>13464</v>
      </c>
      <c r="G4433" s="2" t="str">
        <f t="shared" si="69"/>
        <v>1999</v>
      </c>
      <c r="H4433" t="s">
        <v>2798</v>
      </c>
      <c r="I4433" t="str">
        <f>VLOOKUP(RawData!H4433,PadCountry[],2)</f>
        <v>Kazakhstan</v>
      </c>
      <c r="J4433" t="str">
        <f>VLOOKUP(I4433,CountryGeoLoc[],3)</f>
        <v>48.019573</v>
      </c>
      <c r="K4433" t="str">
        <f>VLOOKUP(I4433,CountryGeoLoc[],4)</f>
        <v>66.923684</v>
      </c>
    </row>
    <row r="4434" spans="1:11" x14ac:dyDescent="0.3">
      <c r="A4434" t="s">
        <v>13465</v>
      </c>
      <c r="B4434" t="s">
        <v>8</v>
      </c>
      <c r="C4434" t="s">
        <v>11414</v>
      </c>
      <c r="D4434" t="s">
        <v>1670</v>
      </c>
      <c r="E4434" t="s">
        <v>13466</v>
      </c>
      <c r="F4434" t="s">
        <v>13467</v>
      </c>
      <c r="G4434" s="2" t="str">
        <f t="shared" si="69"/>
        <v>1999</v>
      </c>
      <c r="H4434" t="s">
        <v>7572</v>
      </c>
      <c r="I4434" t="str">
        <f>VLOOKUP(RawData!H4434,PadCountry[],2)</f>
        <v>Russia</v>
      </c>
      <c r="J4434" t="str">
        <f>VLOOKUP(I4434,CountryGeoLoc[],3)</f>
        <v>61.52401</v>
      </c>
      <c r="K4434" t="str">
        <f>VLOOKUP(I4434,CountryGeoLoc[],4)</f>
        <v>105.318756</v>
      </c>
    </row>
    <row r="4435" spans="1:11" x14ac:dyDescent="0.3">
      <c r="A4435" t="s">
        <v>13468</v>
      </c>
      <c r="B4435" t="s">
        <v>8</v>
      </c>
      <c r="C4435" t="s">
        <v>4973</v>
      </c>
      <c r="D4435" t="s">
        <v>11506</v>
      </c>
      <c r="E4435" t="s">
        <v>13469</v>
      </c>
      <c r="F4435" t="s">
        <v>13470</v>
      </c>
      <c r="G4435" s="2" t="str">
        <f t="shared" si="69"/>
        <v>2000</v>
      </c>
      <c r="H4435" t="s">
        <v>1006</v>
      </c>
      <c r="I4435" t="str">
        <f>VLOOKUP(RawData!H4435,PadCountry[],2)</f>
        <v>United States</v>
      </c>
      <c r="J4435" t="str">
        <f>VLOOKUP(I4435,CountryGeoLoc[],3)</f>
        <v>37.09024</v>
      </c>
      <c r="K4435" t="str">
        <f>VLOOKUP(I4435,CountryGeoLoc[],4)</f>
        <v>-95.712891</v>
      </c>
    </row>
    <row r="4436" spans="1:11" x14ac:dyDescent="0.3">
      <c r="A4436" t="s">
        <v>13471</v>
      </c>
      <c r="B4436" t="s">
        <v>8</v>
      </c>
      <c r="C4436" t="s">
        <v>7321</v>
      </c>
      <c r="D4436" t="s">
        <v>11790</v>
      </c>
      <c r="E4436" t="s">
        <v>13472</v>
      </c>
      <c r="F4436" t="s">
        <v>13473</v>
      </c>
      <c r="G4436" s="2" t="str">
        <f t="shared" si="69"/>
        <v>2000</v>
      </c>
      <c r="H4436" t="s">
        <v>9512</v>
      </c>
      <c r="I4436" t="str">
        <f>VLOOKUP(RawData!H4436,PadCountry[],2)</f>
        <v>French Guiana</v>
      </c>
      <c r="J4436" t="str">
        <f>VLOOKUP(I4436,CountryGeoLoc[],3)</f>
        <v>3.933889</v>
      </c>
      <c r="K4436" t="str">
        <f>VLOOKUP(I4436,CountryGeoLoc[],4)</f>
        <v>-53.125782</v>
      </c>
    </row>
    <row r="4437" spans="1:11" x14ac:dyDescent="0.3">
      <c r="A4437" t="s">
        <v>13474</v>
      </c>
      <c r="B4437" t="s">
        <v>8</v>
      </c>
      <c r="C4437" t="s">
        <v>13407</v>
      </c>
      <c r="D4437" t="s">
        <v>11985</v>
      </c>
      <c r="E4437" t="s">
        <v>13475</v>
      </c>
      <c r="F4437" t="s">
        <v>13476</v>
      </c>
      <c r="G4437" s="2" t="str">
        <f t="shared" si="69"/>
        <v>2000</v>
      </c>
      <c r="H4437" t="s">
        <v>10954</v>
      </c>
      <c r="I4437" t="str">
        <f>VLOOKUP(RawData!H4437,PadCountry[],2)</f>
        <v>China</v>
      </c>
      <c r="J4437" t="str">
        <f>VLOOKUP(I4437,CountryGeoLoc[],3)</f>
        <v>35.86166</v>
      </c>
      <c r="K4437" t="str">
        <f>VLOOKUP(I4437,CountryGeoLoc[],4)</f>
        <v>104.195397</v>
      </c>
    </row>
    <row r="4438" spans="1:11" x14ac:dyDescent="0.3">
      <c r="A4438" t="s">
        <v>13477</v>
      </c>
      <c r="B4438" t="s">
        <v>8</v>
      </c>
      <c r="C4438" t="s">
        <v>10849</v>
      </c>
      <c r="D4438" t="s">
        <v>13478</v>
      </c>
      <c r="E4438" t="s">
        <v>13479</v>
      </c>
      <c r="F4438" t="s">
        <v>13480</v>
      </c>
      <c r="G4438" s="2" t="str">
        <f t="shared" si="69"/>
        <v>2000</v>
      </c>
      <c r="H4438" t="s">
        <v>13481</v>
      </c>
      <c r="I4438" t="str">
        <f>VLOOKUP(RawData!H4438,PadCountry[],2)</f>
        <v>United States</v>
      </c>
      <c r="J4438" t="str">
        <f>VLOOKUP(I4438,CountryGeoLoc[],3)</f>
        <v>37.09024</v>
      </c>
      <c r="K4438" t="str">
        <f>VLOOKUP(I4438,CountryGeoLoc[],4)</f>
        <v>-95.712891</v>
      </c>
    </row>
    <row r="4439" spans="1:11" x14ac:dyDescent="0.3">
      <c r="A4439" t="s">
        <v>13482</v>
      </c>
      <c r="B4439" t="s">
        <v>8</v>
      </c>
      <c r="C4439" t="s">
        <v>11418</v>
      </c>
      <c r="D4439" t="s">
        <v>4695</v>
      </c>
      <c r="E4439" t="s">
        <v>357</v>
      </c>
      <c r="F4439" t="s">
        <v>13483</v>
      </c>
      <c r="G4439" s="2" t="str">
        <f t="shared" si="69"/>
        <v>2000</v>
      </c>
      <c r="H4439" t="s">
        <v>13</v>
      </c>
      <c r="I4439" t="str">
        <f>VLOOKUP(RawData!H4439,PadCountry[],2)</f>
        <v>Kazakhstan</v>
      </c>
      <c r="J4439" t="str">
        <f>VLOOKUP(I4439,CountryGeoLoc[],3)</f>
        <v>48.019573</v>
      </c>
      <c r="K4439" t="str">
        <f>VLOOKUP(I4439,CountryGeoLoc[],4)</f>
        <v>66.923684</v>
      </c>
    </row>
    <row r="4440" spans="1:11" x14ac:dyDescent="0.3">
      <c r="A4440" t="s">
        <v>13484</v>
      </c>
      <c r="B4440" t="s">
        <v>8</v>
      </c>
      <c r="C4440" t="s">
        <v>11418</v>
      </c>
      <c r="D4440" t="s">
        <v>9143</v>
      </c>
      <c r="E4440" t="s">
        <v>13485</v>
      </c>
      <c r="F4440" t="s">
        <v>13486</v>
      </c>
      <c r="G4440" s="2" t="str">
        <f t="shared" si="69"/>
        <v>2000</v>
      </c>
      <c r="H4440" t="s">
        <v>9146</v>
      </c>
      <c r="I4440" t="str">
        <f>VLOOKUP(RawData!H4440,PadCountry[],2)</f>
        <v>Kazakhstan</v>
      </c>
      <c r="J4440" t="str">
        <f>VLOOKUP(I4440,CountryGeoLoc[],3)</f>
        <v>48.019573</v>
      </c>
      <c r="K4440" t="str">
        <f>VLOOKUP(I4440,CountryGeoLoc[],4)</f>
        <v>66.923684</v>
      </c>
    </row>
    <row r="4441" spans="1:11" x14ac:dyDescent="0.3">
      <c r="A4441" t="s">
        <v>13487</v>
      </c>
      <c r="B4441" t="s">
        <v>8</v>
      </c>
      <c r="C4441" t="s">
        <v>4973</v>
      </c>
      <c r="D4441" t="s">
        <v>11941</v>
      </c>
      <c r="E4441" t="s">
        <v>13488</v>
      </c>
      <c r="F4441" t="s">
        <v>13489</v>
      </c>
      <c r="G4441" s="2" t="str">
        <f t="shared" si="69"/>
        <v>2000</v>
      </c>
      <c r="H4441" t="s">
        <v>1623</v>
      </c>
      <c r="I4441" t="str">
        <f>VLOOKUP(RawData!H4441,PadCountry[],2)</f>
        <v>United States</v>
      </c>
      <c r="J4441" t="str">
        <f>VLOOKUP(I4441,CountryGeoLoc[],3)</f>
        <v>37.09024</v>
      </c>
      <c r="K4441" t="str">
        <f>VLOOKUP(I4441,CountryGeoLoc[],4)</f>
        <v>-95.712891</v>
      </c>
    </row>
    <row r="4442" spans="1:11" x14ac:dyDescent="0.3">
      <c r="A4442" t="s">
        <v>13490</v>
      </c>
      <c r="B4442" t="s">
        <v>8</v>
      </c>
      <c r="C4442" t="s">
        <v>117</v>
      </c>
      <c r="D4442" t="s">
        <v>13006</v>
      </c>
      <c r="E4442" t="s">
        <v>13491</v>
      </c>
      <c r="F4442" t="s">
        <v>13492</v>
      </c>
      <c r="G4442" s="2" t="str">
        <f t="shared" si="69"/>
        <v>2000</v>
      </c>
      <c r="H4442" t="s">
        <v>229</v>
      </c>
      <c r="I4442" t="str">
        <f>VLOOKUP(RawData!H4442,PadCountry[],2)</f>
        <v>United States</v>
      </c>
      <c r="J4442" t="str">
        <f>VLOOKUP(I4442,CountryGeoLoc[],3)</f>
        <v>37.09024</v>
      </c>
      <c r="K4442" t="str">
        <f>VLOOKUP(I4442,CountryGeoLoc[],4)</f>
        <v>-95.712891</v>
      </c>
    </row>
    <row r="4443" spans="1:11" x14ac:dyDescent="0.3">
      <c r="A4443" t="s">
        <v>13493</v>
      </c>
      <c r="B4443" t="s">
        <v>8</v>
      </c>
      <c r="C4443" t="s">
        <v>11418</v>
      </c>
      <c r="D4443" t="s">
        <v>8762</v>
      </c>
      <c r="E4443" t="s">
        <v>13494</v>
      </c>
      <c r="F4443" t="s">
        <v>13495</v>
      </c>
      <c r="G4443" s="2" t="str">
        <f t="shared" si="69"/>
        <v>2000</v>
      </c>
      <c r="H4443" t="s">
        <v>987</v>
      </c>
      <c r="I4443" t="str">
        <f>VLOOKUP(RawData!H4443,PadCountry[],2)</f>
        <v>Kazakhstan</v>
      </c>
      <c r="J4443" t="str">
        <f>VLOOKUP(I4443,CountryGeoLoc[],3)</f>
        <v>48.019573</v>
      </c>
      <c r="K4443" t="str">
        <f>VLOOKUP(I4443,CountryGeoLoc[],4)</f>
        <v>66.923684</v>
      </c>
    </row>
    <row r="4444" spans="1:11" x14ac:dyDescent="0.3">
      <c r="A4444" t="s">
        <v>13496</v>
      </c>
      <c r="B4444" t="s">
        <v>18</v>
      </c>
      <c r="C4444" t="s">
        <v>2118</v>
      </c>
      <c r="D4444" t="s">
        <v>12721</v>
      </c>
      <c r="E4444" t="s">
        <v>13497</v>
      </c>
      <c r="F4444" t="s">
        <v>13498</v>
      </c>
      <c r="G4444" s="2" t="str">
        <f t="shared" si="69"/>
        <v>2000</v>
      </c>
      <c r="H4444" t="s">
        <v>12724</v>
      </c>
      <c r="I4444" t="str">
        <f>VLOOKUP(RawData!H4444,PadCountry[],2)</f>
        <v>Japan</v>
      </c>
      <c r="J4444" t="str">
        <f>VLOOKUP(I4444,CountryGeoLoc[],3)</f>
        <v>36.204824</v>
      </c>
      <c r="K4444" t="str">
        <f>VLOOKUP(I4444,CountryGeoLoc[],4)</f>
        <v>138.252924</v>
      </c>
    </row>
    <row r="4445" spans="1:11" x14ac:dyDescent="0.3">
      <c r="A4445" t="s">
        <v>13499</v>
      </c>
      <c r="B4445" t="s">
        <v>8</v>
      </c>
      <c r="C4445" t="s">
        <v>12655</v>
      </c>
      <c r="D4445" t="s">
        <v>7629</v>
      </c>
      <c r="E4445" t="s">
        <v>13500</v>
      </c>
      <c r="F4445" t="s">
        <v>13501</v>
      </c>
      <c r="G4445" s="2" t="str">
        <f t="shared" si="69"/>
        <v>2000</v>
      </c>
      <c r="H4445" t="s">
        <v>2629</v>
      </c>
      <c r="I4445" t="str">
        <f>VLOOKUP(RawData!H4445,PadCountry[],2)</f>
        <v>United States</v>
      </c>
      <c r="J4445" t="str">
        <f>VLOOKUP(I4445,CountryGeoLoc[],3)</f>
        <v>37.09024</v>
      </c>
      <c r="K4445" t="str">
        <f>VLOOKUP(I4445,CountryGeoLoc[],4)</f>
        <v>-95.712891</v>
      </c>
    </row>
    <row r="4446" spans="1:11" x14ac:dyDescent="0.3">
      <c r="A4446" t="s">
        <v>13502</v>
      </c>
      <c r="B4446" t="s">
        <v>8</v>
      </c>
      <c r="C4446" t="s">
        <v>11421</v>
      </c>
      <c r="D4446" t="s">
        <v>11954</v>
      </c>
      <c r="E4446" t="s">
        <v>13503</v>
      </c>
      <c r="F4446" t="s">
        <v>13504</v>
      </c>
      <c r="G4446" s="2" t="str">
        <f t="shared" si="69"/>
        <v>2000</v>
      </c>
      <c r="H4446" t="s">
        <v>1587</v>
      </c>
      <c r="I4446" t="str">
        <f>VLOOKUP(RawData!H4446,PadCountry[],2)</f>
        <v>Kazakhstan</v>
      </c>
      <c r="J4446" t="str">
        <f>VLOOKUP(I4446,CountryGeoLoc[],3)</f>
        <v>48.019573</v>
      </c>
      <c r="K4446" t="str">
        <f>VLOOKUP(I4446,CountryGeoLoc[],4)</f>
        <v>66.923684</v>
      </c>
    </row>
    <row r="4447" spans="1:11" x14ac:dyDescent="0.3">
      <c r="A4447" t="s">
        <v>13505</v>
      </c>
      <c r="B4447" t="s">
        <v>8</v>
      </c>
      <c r="C4447" t="s">
        <v>7321</v>
      </c>
      <c r="D4447" t="s">
        <v>10234</v>
      </c>
      <c r="E4447" t="s">
        <v>13506</v>
      </c>
      <c r="F4447" t="s">
        <v>13507</v>
      </c>
      <c r="G4447" s="2" t="str">
        <f t="shared" si="69"/>
        <v>2000</v>
      </c>
      <c r="H4447" t="s">
        <v>9512</v>
      </c>
      <c r="I4447" t="str">
        <f>VLOOKUP(RawData!H4447,PadCountry[],2)</f>
        <v>French Guiana</v>
      </c>
      <c r="J4447" t="str">
        <f>VLOOKUP(I4447,CountryGeoLoc[],3)</f>
        <v>3.933889</v>
      </c>
      <c r="K4447" t="str">
        <f>VLOOKUP(I4447,CountryGeoLoc[],4)</f>
        <v>-53.125782</v>
      </c>
    </row>
    <row r="4448" spans="1:11" x14ac:dyDescent="0.3">
      <c r="A4448" t="s">
        <v>13508</v>
      </c>
      <c r="B4448" t="s">
        <v>8</v>
      </c>
      <c r="C4448" t="s">
        <v>11421</v>
      </c>
      <c r="D4448" t="s">
        <v>11954</v>
      </c>
      <c r="E4448" t="s">
        <v>13509</v>
      </c>
      <c r="F4448" t="s">
        <v>13510</v>
      </c>
      <c r="G4448" s="2" t="str">
        <f t="shared" si="69"/>
        <v>2000</v>
      </c>
      <c r="H4448" t="s">
        <v>7249</v>
      </c>
      <c r="I4448" t="str">
        <f>VLOOKUP(RawData!H4448,PadCountry[],2)</f>
        <v>Kazakhstan</v>
      </c>
      <c r="J4448" t="str">
        <f>VLOOKUP(I4448,CountryGeoLoc[],3)</f>
        <v>48.019573</v>
      </c>
      <c r="K4448" t="str">
        <f>VLOOKUP(I4448,CountryGeoLoc[],4)</f>
        <v>66.923684</v>
      </c>
    </row>
    <row r="4449" spans="1:11" x14ac:dyDescent="0.3">
      <c r="A4449" t="s">
        <v>13511</v>
      </c>
      <c r="B4449" t="s">
        <v>8</v>
      </c>
      <c r="C4449" t="s">
        <v>10849</v>
      </c>
      <c r="D4449" t="s">
        <v>13512</v>
      </c>
      <c r="E4449" t="s">
        <v>13513</v>
      </c>
      <c r="F4449" t="s">
        <v>13514</v>
      </c>
      <c r="G4449" s="2" t="str">
        <f t="shared" si="69"/>
        <v>2000</v>
      </c>
      <c r="H4449" t="s">
        <v>12011</v>
      </c>
      <c r="I4449" t="str">
        <f>VLOOKUP(RawData!H4449,PadCountry[],2)</f>
        <v>United States</v>
      </c>
      <c r="J4449" t="str">
        <f>VLOOKUP(I4449,CountryGeoLoc[],3)</f>
        <v>37.09024</v>
      </c>
      <c r="K4449" t="str">
        <f>VLOOKUP(I4449,CountryGeoLoc[],4)</f>
        <v>-95.712891</v>
      </c>
    </row>
    <row r="4450" spans="1:11" x14ac:dyDescent="0.3">
      <c r="A4450" t="s">
        <v>13515</v>
      </c>
      <c r="B4450" t="s">
        <v>18</v>
      </c>
      <c r="C4450" t="s">
        <v>13268</v>
      </c>
      <c r="D4450" t="s">
        <v>13269</v>
      </c>
      <c r="E4450" t="s">
        <v>13516</v>
      </c>
      <c r="F4450" t="s">
        <v>13517</v>
      </c>
      <c r="G4450" s="2" t="str">
        <f t="shared" si="69"/>
        <v>2000</v>
      </c>
      <c r="H4450" t="s">
        <v>13272</v>
      </c>
      <c r="I4450">
        <f>VLOOKUP(RawData!H4450,PadCountry[],2)</f>
        <v>0</v>
      </c>
      <c r="J4450" t="e">
        <f>VLOOKUP(I4450,CountryGeoLoc[],3)</f>
        <v>#N/A</v>
      </c>
      <c r="K4450" t="e">
        <f>VLOOKUP(I4450,CountryGeoLoc[],4)</f>
        <v>#N/A</v>
      </c>
    </row>
    <row r="4451" spans="1:11" x14ac:dyDescent="0.3">
      <c r="A4451" t="s">
        <v>13518</v>
      </c>
      <c r="B4451" t="s">
        <v>8</v>
      </c>
      <c r="C4451" t="s">
        <v>11418</v>
      </c>
      <c r="D4451" t="s">
        <v>8762</v>
      </c>
      <c r="E4451" t="s">
        <v>13519</v>
      </c>
      <c r="F4451" t="s">
        <v>13520</v>
      </c>
      <c r="G4451" s="2" t="str">
        <f t="shared" si="69"/>
        <v>2000</v>
      </c>
      <c r="H4451" t="s">
        <v>987</v>
      </c>
      <c r="I4451" t="str">
        <f>VLOOKUP(RawData!H4451,PadCountry[],2)</f>
        <v>Kazakhstan</v>
      </c>
      <c r="J4451" t="str">
        <f>VLOOKUP(I4451,CountryGeoLoc[],3)</f>
        <v>48.019573</v>
      </c>
      <c r="K4451" t="str">
        <f>VLOOKUP(I4451,CountryGeoLoc[],4)</f>
        <v>66.923684</v>
      </c>
    </row>
    <row r="4452" spans="1:11" x14ac:dyDescent="0.3">
      <c r="A4452" t="s">
        <v>13521</v>
      </c>
      <c r="B4452" t="s">
        <v>8</v>
      </c>
      <c r="C4452" t="s">
        <v>7321</v>
      </c>
      <c r="D4452" t="s">
        <v>12584</v>
      </c>
      <c r="E4452" t="s">
        <v>13522</v>
      </c>
      <c r="F4452" t="s">
        <v>13523</v>
      </c>
      <c r="G4452" s="2" t="str">
        <f t="shared" si="69"/>
        <v>2000</v>
      </c>
      <c r="H4452" t="s">
        <v>12587</v>
      </c>
      <c r="I4452" t="str">
        <f>VLOOKUP(RawData!H4452,PadCountry[],2)</f>
        <v>French Guiana</v>
      </c>
      <c r="J4452" t="str">
        <f>VLOOKUP(I4452,CountryGeoLoc[],3)</f>
        <v>3.933889</v>
      </c>
      <c r="K4452" t="str">
        <f>VLOOKUP(I4452,CountryGeoLoc[],4)</f>
        <v>-53.125782</v>
      </c>
    </row>
    <row r="4453" spans="1:11" x14ac:dyDescent="0.3">
      <c r="A4453" t="s">
        <v>13524</v>
      </c>
      <c r="B4453" t="s">
        <v>8</v>
      </c>
      <c r="C4453" t="s">
        <v>117</v>
      </c>
      <c r="D4453" t="s">
        <v>13177</v>
      </c>
      <c r="E4453" t="s">
        <v>13525</v>
      </c>
      <c r="F4453" t="s">
        <v>13526</v>
      </c>
      <c r="G4453" s="2" t="str">
        <f t="shared" si="69"/>
        <v>2000</v>
      </c>
      <c r="H4453" t="s">
        <v>682</v>
      </c>
      <c r="I4453" t="str">
        <f>VLOOKUP(RawData!H4453,PadCountry[],2)</f>
        <v>United States</v>
      </c>
      <c r="J4453" t="str">
        <f>VLOOKUP(I4453,CountryGeoLoc[],3)</f>
        <v>37.09024</v>
      </c>
      <c r="K4453" t="str">
        <f>VLOOKUP(I4453,CountryGeoLoc[],4)</f>
        <v>-95.712891</v>
      </c>
    </row>
    <row r="4454" spans="1:11" x14ac:dyDescent="0.3">
      <c r="A4454" t="s">
        <v>13527</v>
      </c>
      <c r="B4454" t="s">
        <v>8</v>
      </c>
      <c r="C4454" t="s">
        <v>11418</v>
      </c>
      <c r="D4454" t="s">
        <v>4695</v>
      </c>
      <c r="E4454" t="s">
        <v>13528</v>
      </c>
      <c r="F4454" t="s">
        <v>13529</v>
      </c>
      <c r="G4454" s="2" t="str">
        <f t="shared" si="69"/>
        <v>2000</v>
      </c>
      <c r="H4454" t="s">
        <v>13</v>
      </c>
      <c r="I4454" t="str">
        <f>VLOOKUP(RawData!H4454,PadCountry[],2)</f>
        <v>Kazakhstan</v>
      </c>
      <c r="J4454" t="str">
        <f>VLOOKUP(I4454,CountryGeoLoc[],3)</f>
        <v>48.019573</v>
      </c>
      <c r="K4454" t="str">
        <f>VLOOKUP(I4454,CountryGeoLoc[],4)</f>
        <v>66.923684</v>
      </c>
    </row>
    <row r="4455" spans="1:11" x14ac:dyDescent="0.3">
      <c r="A4455" t="s">
        <v>13530</v>
      </c>
      <c r="B4455" t="s">
        <v>8</v>
      </c>
      <c r="C4455" t="s">
        <v>11421</v>
      </c>
      <c r="D4455" t="s">
        <v>11954</v>
      </c>
      <c r="E4455" t="s">
        <v>13531</v>
      </c>
      <c r="F4455" t="s">
        <v>13532</v>
      </c>
      <c r="G4455" s="2" t="str">
        <f t="shared" si="69"/>
        <v>2000</v>
      </c>
      <c r="H4455" t="s">
        <v>7249</v>
      </c>
      <c r="I4455" t="str">
        <f>VLOOKUP(RawData!H4455,PadCountry[],2)</f>
        <v>Kazakhstan</v>
      </c>
      <c r="J4455" t="str">
        <f>VLOOKUP(I4455,CountryGeoLoc[],3)</f>
        <v>48.019573</v>
      </c>
      <c r="K4455" t="str">
        <f>VLOOKUP(I4455,CountryGeoLoc[],4)</f>
        <v>66.923684</v>
      </c>
    </row>
    <row r="4456" spans="1:11" x14ac:dyDescent="0.3">
      <c r="A4456" t="s">
        <v>13533</v>
      </c>
      <c r="B4456" t="s">
        <v>8</v>
      </c>
      <c r="C4456" t="s">
        <v>7321</v>
      </c>
      <c r="D4456" t="s">
        <v>11790</v>
      </c>
      <c r="E4456" t="s">
        <v>13534</v>
      </c>
      <c r="F4456" t="s">
        <v>13535</v>
      </c>
      <c r="G4456" s="2" t="str">
        <f t="shared" si="69"/>
        <v>2000</v>
      </c>
      <c r="H4456" t="s">
        <v>9512</v>
      </c>
      <c r="I4456" t="str">
        <f>VLOOKUP(RawData!H4456,PadCountry[],2)</f>
        <v>French Guiana</v>
      </c>
      <c r="J4456" t="str">
        <f>VLOOKUP(I4456,CountryGeoLoc[],3)</f>
        <v>3.933889</v>
      </c>
      <c r="K4456" t="str">
        <f>VLOOKUP(I4456,CountryGeoLoc[],4)</f>
        <v>-53.125782</v>
      </c>
    </row>
    <row r="4457" spans="1:11" x14ac:dyDescent="0.3">
      <c r="A4457" t="s">
        <v>13536</v>
      </c>
      <c r="B4457" t="s">
        <v>8</v>
      </c>
      <c r="C4457" t="s">
        <v>11418</v>
      </c>
      <c r="D4457" t="s">
        <v>4695</v>
      </c>
      <c r="E4457" t="s">
        <v>357</v>
      </c>
      <c r="F4457" t="s">
        <v>13537</v>
      </c>
      <c r="G4457" s="2" t="str">
        <f t="shared" si="69"/>
        <v>2000</v>
      </c>
      <c r="H4457" t="s">
        <v>13</v>
      </c>
      <c r="I4457" t="str">
        <f>VLOOKUP(RawData!H4457,PadCountry[],2)</f>
        <v>Kazakhstan</v>
      </c>
      <c r="J4457" t="str">
        <f>VLOOKUP(I4457,CountryGeoLoc[],3)</f>
        <v>48.019573</v>
      </c>
      <c r="K4457" t="str">
        <f>VLOOKUP(I4457,CountryGeoLoc[],4)</f>
        <v>66.923684</v>
      </c>
    </row>
    <row r="4458" spans="1:11" x14ac:dyDescent="0.3">
      <c r="A4458" t="s">
        <v>13538</v>
      </c>
      <c r="B4458" t="s">
        <v>8</v>
      </c>
      <c r="C4458" t="s">
        <v>4973</v>
      </c>
      <c r="D4458" t="s">
        <v>11506</v>
      </c>
      <c r="E4458" t="s">
        <v>13539</v>
      </c>
      <c r="F4458" t="s">
        <v>13540</v>
      </c>
      <c r="G4458" s="2" t="str">
        <f t="shared" si="69"/>
        <v>2000</v>
      </c>
      <c r="H4458" t="s">
        <v>1006</v>
      </c>
      <c r="I4458" t="str">
        <f>VLOOKUP(RawData!H4458,PadCountry[],2)</f>
        <v>United States</v>
      </c>
      <c r="J4458" t="str">
        <f>VLOOKUP(I4458,CountryGeoLoc[],3)</f>
        <v>37.09024</v>
      </c>
      <c r="K4458" t="str">
        <f>VLOOKUP(I4458,CountryGeoLoc[],4)</f>
        <v>-95.712891</v>
      </c>
    </row>
    <row r="4459" spans="1:11" x14ac:dyDescent="0.3">
      <c r="A4459" t="s">
        <v>13541</v>
      </c>
      <c r="B4459" t="s">
        <v>8</v>
      </c>
      <c r="C4459" t="s">
        <v>11418</v>
      </c>
      <c r="D4459" t="s">
        <v>8762</v>
      </c>
      <c r="E4459" t="s">
        <v>13542</v>
      </c>
      <c r="F4459" t="s">
        <v>13543</v>
      </c>
      <c r="G4459" s="2" t="str">
        <f t="shared" si="69"/>
        <v>2000</v>
      </c>
      <c r="H4459" t="s">
        <v>13</v>
      </c>
      <c r="I4459" t="str">
        <f>VLOOKUP(RawData!H4459,PadCountry[],2)</f>
        <v>Kazakhstan</v>
      </c>
      <c r="J4459" t="str">
        <f>VLOOKUP(I4459,CountryGeoLoc[],3)</f>
        <v>48.019573</v>
      </c>
      <c r="K4459" t="str">
        <f>VLOOKUP(I4459,CountryGeoLoc[],4)</f>
        <v>66.923684</v>
      </c>
    </row>
    <row r="4460" spans="1:11" x14ac:dyDescent="0.3">
      <c r="A4460" t="s">
        <v>13544</v>
      </c>
      <c r="B4460" t="s">
        <v>8</v>
      </c>
      <c r="C4460" t="s">
        <v>117</v>
      </c>
      <c r="D4460" t="s">
        <v>12732</v>
      </c>
      <c r="E4460" t="s">
        <v>13545</v>
      </c>
      <c r="F4460" t="s">
        <v>13546</v>
      </c>
      <c r="G4460" s="2" t="str">
        <f t="shared" si="69"/>
        <v>2000</v>
      </c>
      <c r="H4460" t="s">
        <v>1555</v>
      </c>
      <c r="I4460" t="str">
        <f>VLOOKUP(RawData!H4460,PadCountry[],2)</f>
        <v>United States</v>
      </c>
      <c r="J4460" t="str">
        <f>VLOOKUP(I4460,CountryGeoLoc[],3)</f>
        <v>37.09024</v>
      </c>
      <c r="K4460" t="str">
        <f>VLOOKUP(I4460,CountryGeoLoc[],4)</f>
        <v>-95.712891</v>
      </c>
    </row>
    <row r="4461" spans="1:11" x14ac:dyDescent="0.3">
      <c r="A4461" t="s">
        <v>13547</v>
      </c>
      <c r="B4461" t="s">
        <v>8</v>
      </c>
      <c r="C4461" t="s">
        <v>117</v>
      </c>
      <c r="D4461" t="s">
        <v>11093</v>
      </c>
      <c r="E4461" t="s">
        <v>13548</v>
      </c>
      <c r="F4461" t="s">
        <v>13549</v>
      </c>
      <c r="G4461" s="2" t="str">
        <f t="shared" si="69"/>
        <v>2000</v>
      </c>
      <c r="H4461" t="s">
        <v>63</v>
      </c>
      <c r="I4461" t="str">
        <f>VLOOKUP(RawData!H4461,PadCountry[],2)</f>
        <v>United States</v>
      </c>
      <c r="J4461" t="str">
        <f>VLOOKUP(I4461,CountryGeoLoc[],3)</f>
        <v>37.09024</v>
      </c>
      <c r="K4461" t="str">
        <f>VLOOKUP(I4461,CountryGeoLoc[],4)</f>
        <v>-95.712891</v>
      </c>
    </row>
    <row r="4462" spans="1:11" x14ac:dyDescent="0.3">
      <c r="A4462" t="s">
        <v>13550</v>
      </c>
      <c r="B4462" t="s">
        <v>8</v>
      </c>
      <c r="C4462" t="s">
        <v>13551</v>
      </c>
      <c r="D4462" t="s">
        <v>13552</v>
      </c>
      <c r="E4462" t="s">
        <v>13553</v>
      </c>
      <c r="F4462" t="s">
        <v>13554</v>
      </c>
      <c r="G4462" s="2" t="str">
        <f t="shared" si="69"/>
        <v>2000</v>
      </c>
      <c r="H4462" t="s">
        <v>2313</v>
      </c>
      <c r="I4462" t="str">
        <f>VLOOKUP(RawData!H4462,PadCountry[],2)</f>
        <v>Russia</v>
      </c>
      <c r="J4462" t="str">
        <f>VLOOKUP(I4462,CountryGeoLoc[],3)</f>
        <v>61.52401</v>
      </c>
      <c r="K4462" t="str">
        <f>VLOOKUP(I4462,CountryGeoLoc[],4)</f>
        <v>105.318756</v>
      </c>
    </row>
    <row r="4463" spans="1:11" x14ac:dyDescent="0.3">
      <c r="A4463" t="s">
        <v>13555</v>
      </c>
      <c r="B4463" t="s">
        <v>8</v>
      </c>
      <c r="C4463" t="s">
        <v>12655</v>
      </c>
      <c r="D4463" t="s">
        <v>7629</v>
      </c>
      <c r="E4463" t="s">
        <v>13556</v>
      </c>
      <c r="F4463" t="s">
        <v>13557</v>
      </c>
      <c r="G4463" s="2" t="str">
        <f t="shared" si="69"/>
        <v>2000</v>
      </c>
      <c r="H4463" t="s">
        <v>2629</v>
      </c>
      <c r="I4463" t="str">
        <f>VLOOKUP(RawData!H4463,PadCountry[],2)</f>
        <v>United States</v>
      </c>
      <c r="J4463" t="str">
        <f>VLOOKUP(I4463,CountryGeoLoc[],3)</f>
        <v>37.09024</v>
      </c>
      <c r="K4463" t="str">
        <f>VLOOKUP(I4463,CountryGeoLoc[],4)</f>
        <v>-95.712891</v>
      </c>
    </row>
    <row r="4464" spans="1:11" x14ac:dyDescent="0.3">
      <c r="A4464" t="s">
        <v>13558</v>
      </c>
      <c r="B4464" t="s">
        <v>8</v>
      </c>
      <c r="C4464" t="s">
        <v>4973</v>
      </c>
      <c r="D4464" t="s">
        <v>13559</v>
      </c>
      <c r="E4464" t="s">
        <v>13560</v>
      </c>
      <c r="F4464" t="s">
        <v>13561</v>
      </c>
      <c r="G4464" s="2" t="str">
        <f t="shared" si="69"/>
        <v>2000</v>
      </c>
      <c r="H4464" t="s">
        <v>1623</v>
      </c>
      <c r="I4464" t="str">
        <f>VLOOKUP(RawData!H4464,PadCountry[],2)</f>
        <v>United States</v>
      </c>
      <c r="J4464" t="str">
        <f>VLOOKUP(I4464,CountryGeoLoc[],3)</f>
        <v>37.09024</v>
      </c>
      <c r="K4464" t="str">
        <f>VLOOKUP(I4464,CountryGeoLoc[],4)</f>
        <v>-95.712891</v>
      </c>
    </row>
    <row r="4465" spans="1:11" x14ac:dyDescent="0.3">
      <c r="A4465" t="s">
        <v>13562</v>
      </c>
      <c r="B4465" t="s">
        <v>8</v>
      </c>
      <c r="C4465" t="s">
        <v>11421</v>
      </c>
      <c r="D4465" t="s">
        <v>13342</v>
      </c>
      <c r="E4465" t="s">
        <v>13563</v>
      </c>
      <c r="F4465" t="s">
        <v>13564</v>
      </c>
      <c r="G4465" s="2" t="str">
        <f t="shared" si="69"/>
        <v>2000</v>
      </c>
      <c r="H4465" t="s">
        <v>2641</v>
      </c>
      <c r="I4465" t="str">
        <f>VLOOKUP(RawData!H4465,PadCountry[],2)</f>
        <v>Kazakhstan</v>
      </c>
      <c r="J4465" t="str">
        <f>VLOOKUP(I4465,CountryGeoLoc[],3)</f>
        <v>48.019573</v>
      </c>
      <c r="K4465" t="str">
        <f>VLOOKUP(I4465,CountryGeoLoc[],4)</f>
        <v>66.923684</v>
      </c>
    </row>
    <row r="4466" spans="1:11" x14ac:dyDescent="0.3">
      <c r="A4466" t="s">
        <v>13565</v>
      </c>
      <c r="B4466" t="s">
        <v>8</v>
      </c>
      <c r="C4466" t="s">
        <v>10849</v>
      </c>
      <c r="D4466" t="s">
        <v>12067</v>
      </c>
      <c r="E4466" t="s">
        <v>357</v>
      </c>
      <c r="F4466" t="s">
        <v>13566</v>
      </c>
      <c r="G4466" s="2" t="str">
        <f t="shared" si="69"/>
        <v>2000</v>
      </c>
      <c r="H4466" t="s">
        <v>12069</v>
      </c>
      <c r="I4466" t="str">
        <f>VLOOKUP(RawData!H4466,PadCountry[],2)</f>
        <v>United States</v>
      </c>
      <c r="J4466" t="str">
        <f>VLOOKUP(I4466,CountryGeoLoc[],3)</f>
        <v>37.09024</v>
      </c>
      <c r="K4466" t="str">
        <f>VLOOKUP(I4466,CountryGeoLoc[],4)</f>
        <v>-95.712891</v>
      </c>
    </row>
    <row r="4467" spans="1:11" x14ac:dyDescent="0.3">
      <c r="A4467" t="s">
        <v>13567</v>
      </c>
      <c r="B4467" t="s">
        <v>8</v>
      </c>
      <c r="C4467" t="s">
        <v>11421</v>
      </c>
      <c r="D4467" t="s">
        <v>11954</v>
      </c>
      <c r="E4467" t="s">
        <v>13568</v>
      </c>
      <c r="F4467" t="s">
        <v>13569</v>
      </c>
      <c r="G4467" s="2" t="str">
        <f t="shared" si="69"/>
        <v>2000</v>
      </c>
      <c r="H4467" t="s">
        <v>7249</v>
      </c>
      <c r="I4467" t="str">
        <f>VLOOKUP(RawData!H4467,PadCountry[],2)</f>
        <v>Kazakhstan</v>
      </c>
      <c r="J4467" t="str">
        <f>VLOOKUP(I4467,CountryGeoLoc[],3)</f>
        <v>48.019573</v>
      </c>
      <c r="K4467" t="str">
        <f>VLOOKUP(I4467,CountryGeoLoc[],4)</f>
        <v>66.923684</v>
      </c>
    </row>
    <row r="4468" spans="1:11" x14ac:dyDescent="0.3">
      <c r="A4468" t="s">
        <v>13570</v>
      </c>
      <c r="B4468" t="s">
        <v>8</v>
      </c>
      <c r="C4468" t="s">
        <v>13407</v>
      </c>
      <c r="D4468" t="s">
        <v>8695</v>
      </c>
      <c r="E4468" t="s">
        <v>13571</v>
      </c>
      <c r="F4468" t="s">
        <v>13572</v>
      </c>
      <c r="G4468" s="2" t="str">
        <f t="shared" si="69"/>
        <v>2000</v>
      </c>
      <c r="H4468" t="s">
        <v>8698</v>
      </c>
      <c r="I4468" t="str">
        <f>VLOOKUP(RawData!H4468,PadCountry[],2)</f>
        <v>China</v>
      </c>
      <c r="J4468" t="str">
        <f>VLOOKUP(I4468,CountryGeoLoc[],3)</f>
        <v>35.86166</v>
      </c>
      <c r="K4468" t="str">
        <f>VLOOKUP(I4468,CountryGeoLoc[],4)</f>
        <v>104.195397</v>
      </c>
    </row>
    <row r="4469" spans="1:11" x14ac:dyDescent="0.3">
      <c r="A4469" t="s">
        <v>13573</v>
      </c>
      <c r="B4469" t="s">
        <v>8</v>
      </c>
      <c r="C4469" t="s">
        <v>11434</v>
      </c>
      <c r="D4469" t="s">
        <v>2391</v>
      </c>
      <c r="E4469" t="s">
        <v>13574</v>
      </c>
      <c r="F4469" t="s">
        <v>13575</v>
      </c>
      <c r="G4469" s="2" t="str">
        <f t="shared" si="69"/>
        <v>2000</v>
      </c>
      <c r="H4469" t="s">
        <v>3399</v>
      </c>
      <c r="I4469" t="str">
        <f>VLOOKUP(RawData!H4469,PadCountry[],2)</f>
        <v>Russia</v>
      </c>
      <c r="J4469" t="str">
        <f>VLOOKUP(I4469,CountryGeoLoc[],3)</f>
        <v>61.52401</v>
      </c>
      <c r="K4469" t="str">
        <f>VLOOKUP(I4469,CountryGeoLoc[],4)</f>
        <v>105.318756</v>
      </c>
    </row>
    <row r="4470" spans="1:11" x14ac:dyDescent="0.3">
      <c r="A4470" t="s">
        <v>13576</v>
      </c>
      <c r="B4470" t="s">
        <v>8</v>
      </c>
      <c r="C4470" t="s">
        <v>4973</v>
      </c>
      <c r="D4470" t="s">
        <v>11506</v>
      </c>
      <c r="E4470" t="s">
        <v>13577</v>
      </c>
      <c r="F4470" t="s">
        <v>13578</v>
      </c>
      <c r="G4470" s="2" t="str">
        <f t="shared" si="69"/>
        <v>2000</v>
      </c>
      <c r="H4470" t="s">
        <v>1006</v>
      </c>
      <c r="I4470" t="str">
        <f>VLOOKUP(RawData!H4470,PadCountry[],2)</f>
        <v>United States</v>
      </c>
      <c r="J4470" t="str">
        <f>VLOOKUP(I4470,CountryGeoLoc[],3)</f>
        <v>37.09024</v>
      </c>
      <c r="K4470" t="str">
        <f>VLOOKUP(I4470,CountryGeoLoc[],4)</f>
        <v>-95.712891</v>
      </c>
    </row>
    <row r="4471" spans="1:11" x14ac:dyDescent="0.3">
      <c r="A4471" t="s">
        <v>13579</v>
      </c>
      <c r="B4471" t="s">
        <v>8</v>
      </c>
      <c r="C4471" t="s">
        <v>11421</v>
      </c>
      <c r="D4471" t="s">
        <v>11954</v>
      </c>
      <c r="E4471" t="s">
        <v>13580</v>
      </c>
      <c r="F4471" t="s">
        <v>13581</v>
      </c>
      <c r="G4471" s="2" t="str">
        <f t="shared" si="69"/>
        <v>2000</v>
      </c>
      <c r="H4471" t="s">
        <v>2641</v>
      </c>
      <c r="I4471" t="str">
        <f>VLOOKUP(RawData!H4471,PadCountry[],2)</f>
        <v>Kazakhstan</v>
      </c>
      <c r="J4471" t="str">
        <f>VLOOKUP(I4471,CountryGeoLoc[],3)</f>
        <v>48.019573</v>
      </c>
      <c r="K4471" t="str">
        <f>VLOOKUP(I4471,CountryGeoLoc[],4)</f>
        <v>66.923684</v>
      </c>
    </row>
    <row r="4472" spans="1:11" x14ac:dyDescent="0.3">
      <c r="A4472" t="s">
        <v>13582</v>
      </c>
      <c r="B4472" t="s">
        <v>8</v>
      </c>
      <c r="C4472" t="s">
        <v>11421</v>
      </c>
      <c r="D4472" t="s">
        <v>2305</v>
      </c>
      <c r="E4472" t="s">
        <v>13583</v>
      </c>
      <c r="F4472" t="s">
        <v>13584</v>
      </c>
      <c r="G4472" s="2" t="str">
        <f t="shared" si="69"/>
        <v>2000</v>
      </c>
      <c r="H4472" t="s">
        <v>7249</v>
      </c>
      <c r="I4472" t="str">
        <f>VLOOKUP(RawData!H4472,PadCountry[],2)</f>
        <v>Kazakhstan</v>
      </c>
      <c r="J4472" t="str">
        <f>VLOOKUP(I4472,CountryGeoLoc[],3)</f>
        <v>48.019573</v>
      </c>
      <c r="K4472" t="str">
        <f>VLOOKUP(I4472,CountryGeoLoc[],4)</f>
        <v>66.923684</v>
      </c>
    </row>
    <row r="4473" spans="1:11" x14ac:dyDescent="0.3">
      <c r="A4473" t="s">
        <v>13585</v>
      </c>
      <c r="B4473" t="s">
        <v>8</v>
      </c>
      <c r="C4473" t="s">
        <v>11421</v>
      </c>
      <c r="D4473" t="s">
        <v>2305</v>
      </c>
      <c r="E4473" t="s">
        <v>13586</v>
      </c>
      <c r="F4473" t="s">
        <v>13587</v>
      </c>
      <c r="G4473" s="2" t="str">
        <f t="shared" si="69"/>
        <v>2000</v>
      </c>
      <c r="H4473" t="s">
        <v>1587</v>
      </c>
      <c r="I4473" t="str">
        <f>VLOOKUP(RawData!H4473,PadCountry[],2)</f>
        <v>Kazakhstan</v>
      </c>
      <c r="J4473" t="str">
        <f>VLOOKUP(I4473,CountryGeoLoc[],3)</f>
        <v>48.019573</v>
      </c>
      <c r="K4473" t="str">
        <f>VLOOKUP(I4473,CountryGeoLoc[],4)</f>
        <v>66.923684</v>
      </c>
    </row>
    <row r="4474" spans="1:11" x14ac:dyDescent="0.3">
      <c r="A4474" t="s">
        <v>13588</v>
      </c>
      <c r="B4474" t="s">
        <v>8</v>
      </c>
      <c r="C4474" t="s">
        <v>4973</v>
      </c>
      <c r="D4474" t="s">
        <v>11941</v>
      </c>
      <c r="E4474" t="s">
        <v>13589</v>
      </c>
      <c r="F4474" t="s">
        <v>13590</v>
      </c>
      <c r="G4474" s="2" t="str">
        <f t="shared" si="69"/>
        <v>2000</v>
      </c>
      <c r="H4474" t="s">
        <v>1623</v>
      </c>
      <c r="I4474" t="str">
        <f>VLOOKUP(RawData!H4474,PadCountry[],2)</f>
        <v>United States</v>
      </c>
      <c r="J4474" t="str">
        <f>VLOOKUP(I4474,CountryGeoLoc[],3)</f>
        <v>37.09024</v>
      </c>
      <c r="K4474" t="str">
        <f>VLOOKUP(I4474,CountryGeoLoc[],4)</f>
        <v>-95.712891</v>
      </c>
    </row>
    <row r="4475" spans="1:11" x14ac:dyDescent="0.3">
      <c r="A4475" t="s">
        <v>13591</v>
      </c>
      <c r="B4475" t="s">
        <v>8</v>
      </c>
      <c r="C4475" t="s">
        <v>11434</v>
      </c>
      <c r="D4475" t="s">
        <v>2391</v>
      </c>
      <c r="E4475" t="s">
        <v>13592</v>
      </c>
      <c r="F4475" t="s">
        <v>13593</v>
      </c>
      <c r="G4475" s="2" t="str">
        <f t="shared" si="69"/>
        <v>2000</v>
      </c>
      <c r="H4475" t="s">
        <v>3399</v>
      </c>
      <c r="I4475" t="str">
        <f>VLOOKUP(RawData!H4475,PadCountry[],2)</f>
        <v>Russia</v>
      </c>
      <c r="J4475" t="str">
        <f>VLOOKUP(I4475,CountryGeoLoc[],3)</f>
        <v>61.52401</v>
      </c>
      <c r="K4475" t="str">
        <f>VLOOKUP(I4475,CountryGeoLoc[],4)</f>
        <v>105.318756</v>
      </c>
    </row>
    <row r="4476" spans="1:11" x14ac:dyDescent="0.3">
      <c r="A4476" t="s">
        <v>13594</v>
      </c>
      <c r="B4476" t="s">
        <v>8</v>
      </c>
      <c r="C4476" t="s">
        <v>117</v>
      </c>
      <c r="D4476" t="s">
        <v>11093</v>
      </c>
      <c r="E4476" t="s">
        <v>13595</v>
      </c>
      <c r="F4476" t="s">
        <v>13596</v>
      </c>
      <c r="G4476" s="2" t="str">
        <f t="shared" si="69"/>
        <v>2000</v>
      </c>
      <c r="H4476" t="s">
        <v>63</v>
      </c>
      <c r="I4476" t="str">
        <f>VLOOKUP(RawData!H4476,PadCountry[],2)</f>
        <v>United States</v>
      </c>
      <c r="J4476" t="str">
        <f>VLOOKUP(I4476,CountryGeoLoc[],3)</f>
        <v>37.09024</v>
      </c>
      <c r="K4476" t="str">
        <f>VLOOKUP(I4476,CountryGeoLoc[],4)</f>
        <v>-95.712891</v>
      </c>
    </row>
    <row r="4477" spans="1:11" x14ac:dyDescent="0.3">
      <c r="A4477" t="s">
        <v>13597</v>
      </c>
      <c r="B4477" t="s">
        <v>8</v>
      </c>
      <c r="C4477" t="s">
        <v>11418</v>
      </c>
      <c r="D4477" t="s">
        <v>8762</v>
      </c>
      <c r="E4477" t="s">
        <v>13598</v>
      </c>
      <c r="F4477" t="s">
        <v>13599</v>
      </c>
      <c r="G4477" s="2" t="str">
        <f t="shared" si="69"/>
        <v>2000</v>
      </c>
      <c r="H4477" t="s">
        <v>987</v>
      </c>
      <c r="I4477" t="str">
        <f>VLOOKUP(RawData!H4477,PadCountry[],2)</f>
        <v>Kazakhstan</v>
      </c>
      <c r="J4477" t="str">
        <f>VLOOKUP(I4477,CountryGeoLoc[],3)</f>
        <v>48.019573</v>
      </c>
      <c r="K4477" t="str">
        <f>VLOOKUP(I4477,CountryGeoLoc[],4)</f>
        <v>66.923684</v>
      </c>
    </row>
    <row r="4478" spans="1:11" x14ac:dyDescent="0.3">
      <c r="A4478" t="s">
        <v>13600</v>
      </c>
      <c r="B4478" t="s">
        <v>8</v>
      </c>
      <c r="C4478" t="s">
        <v>10849</v>
      </c>
      <c r="D4478" t="s">
        <v>13478</v>
      </c>
      <c r="E4478" t="s">
        <v>13601</v>
      </c>
      <c r="F4478" t="s">
        <v>13602</v>
      </c>
      <c r="G4478" s="2" t="str">
        <f t="shared" si="69"/>
        <v>2000</v>
      </c>
      <c r="H4478" t="s">
        <v>13481</v>
      </c>
      <c r="I4478" t="str">
        <f>VLOOKUP(RawData!H4478,PadCountry[],2)</f>
        <v>United States</v>
      </c>
      <c r="J4478" t="str">
        <f>VLOOKUP(I4478,CountryGeoLoc[],3)</f>
        <v>37.09024</v>
      </c>
      <c r="K4478" t="str">
        <f>VLOOKUP(I4478,CountryGeoLoc[],4)</f>
        <v>-95.712891</v>
      </c>
    </row>
    <row r="4479" spans="1:11" x14ac:dyDescent="0.3">
      <c r="A4479" t="s">
        <v>13603</v>
      </c>
      <c r="B4479" t="s">
        <v>8</v>
      </c>
      <c r="C4479" t="s">
        <v>13268</v>
      </c>
      <c r="D4479" t="s">
        <v>13269</v>
      </c>
      <c r="E4479" t="s">
        <v>13604</v>
      </c>
      <c r="F4479" t="s">
        <v>13605</v>
      </c>
      <c r="G4479" s="2" t="str">
        <f t="shared" si="69"/>
        <v>2000</v>
      </c>
      <c r="H4479" t="s">
        <v>13272</v>
      </c>
      <c r="I4479">
        <f>VLOOKUP(RawData!H4479,PadCountry[],2)</f>
        <v>0</v>
      </c>
      <c r="J4479" t="e">
        <f>VLOOKUP(I4479,CountryGeoLoc[],3)</f>
        <v>#N/A</v>
      </c>
      <c r="K4479" t="e">
        <f>VLOOKUP(I4479,CountryGeoLoc[],4)</f>
        <v>#N/A</v>
      </c>
    </row>
    <row r="4480" spans="1:11" x14ac:dyDescent="0.3">
      <c r="A4480" t="s">
        <v>13606</v>
      </c>
      <c r="B4480" t="s">
        <v>8</v>
      </c>
      <c r="C4480" t="s">
        <v>11418</v>
      </c>
      <c r="D4480" t="s">
        <v>4695</v>
      </c>
      <c r="E4480" t="s">
        <v>357</v>
      </c>
      <c r="F4480" t="s">
        <v>13607</v>
      </c>
      <c r="G4480" s="2" t="str">
        <f t="shared" si="69"/>
        <v>2000</v>
      </c>
      <c r="H4480" t="s">
        <v>13</v>
      </c>
      <c r="I4480" t="str">
        <f>VLOOKUP(RawData!H4480,PadCountry[],2)</f>
        <v>Kazakhstan</v>
      </c>
      <c r="J4480" t="str">
        <f>VLOOKUP(I4480,CountryGeoLoc[],3)</f>
        <v>48.019573</v>
      </c>
      <c r="K4480" t="str">
        <f>VLOOKUP(I4480,CountryGeoLoc[],4)</f>
        <v>66.923684</v>
      </c>
    </row>
    <row r="4481" spans="1:11" x14ac:dyDescent="0.3">
      <c r="A4481" t="s">
        <v>13608</v>
      </c>
      <c r="B4481" t="s">
        <v>8</v>
      </c>
      <c r="C4481" t="s">
        <v>11418</v>
      </c>
      <c r="D4481" t="s">
        <v>8762</v>
      </c>
      <c r="E4481" t="s">
        <v>13609</v>
      </c>
      <c r="F4481" t="s">
        <v>13610</v>
      </c>
      <c r="G4481" s="2" t="str">
        <f t="shared" si="69"/>
        <v>2000</v>
      </c>
      <c r="H4481" t="s">
        <v>987</v>
      </c>
      <c r="I4481" t="str">
        <f>VLOOKUP(RawData!H4481,PadCountry[],2)</f>
        <v>Kazakhstan</v>
      </c>
      <c r="J4481" t="str">
        <f>VLOOKUP(I4481,CountryGeoLoc[],3)</f>
        <v>48.019573</v>
      </c>
      <c r="K4481" t="str">
        <f>VLOOKUP(I4481,CountryGeoLoc[],4)</f>
        <v>66.923684</v>
      </c>
    </row>
    <row r="4482" spans="1:11" x14ac:dyDescent="0.3">
      <c r="A4482" t="s">
        <v>13611</v>
      </c>
      <c r="B4482" t="s">
        <v>8</v>
      </c>
      <c r="C4482" t="s">
        <v>7321</v>
      </c>
      <c r="D4482" t="s">
        <v>10234</v>
      </c>
      <c r="E4482" t="s">
        <v>13612</v>
      </c>
      <c r="F4482" t="s">
        <v>13613</v>
      </c>
      <c r="G4482" s="2" t="str">
        <f t="shared" si="69"/>
        <v>2000</v>
      </c>
      <c r="H4482" t="s">
        <v>9512</v>
      </c>
      <c r="I4482" t="str">
        <f>VLOOKUP(RawData!H4482,PadCountry[],2)</f>
        <v>French Guiana</v>
      </c>
      <c r="J4482" t="str">
        <f>VLOOKUP(I4482,CountryGeoLoc[],3)</f>
        <v>3.933889</v>
      </c>
      <c r="K4482" t="str">
        <f>VLOOKUP(I4482,CountryGeoLoc[],4)</f>
        <v>-53.125782</v>
      </c>
    </row>
    <row r="4483" spans="1:11" x14ac:dyDescent="0.3">
      <c r="A4483" t="s">
        <v>13614</v>
      </c>
      <c r="B4483" t="s">
        <v>8</v>
      </c>
      <c r="C4483" t="s">
        <v>117</v>
      </c>
      <c r="D4483" t="s">
        <v>13615</v>
      </c>
      <c r="E4483" t="s">
        <v>13616</v>
      </c>
      <c r="F4483" t="s">
        <v>13617</v>
      </c>
      <c r="G4483" s="2" t="str">
        <f t="shared" ref="G4483:G4546" si="70">MID(F4483,7,4)</f>
        <v>2000</v>
      </c>
      <c r="H4483" t="s">
        <v>1213</v>
      </c>
      <c r="I4483" t="str">
        <f>VLOOKUP(RawData!H4483,PadCountry[],2)</f>
        <v>United States</v>
      </c>
      <c r="J4483" t="str">
        <f>VLOOKUP(I4483,CountryGeoLoc[],3)</f>
        <v>37.09024</v>
      </c>
      <c r="K4483" t="str">
        <f>VLOOKUP(I4483,CountryGeoLoc[],4)</f>
        <v>-95.712891</v>
      </c>
    </row>
    <row r="4484" spans="1:11" x14ac:dyDescent="0.3">
      <c r="A4484" t="s">
        <v>13618</v>
      </c>
      <c r="B4484" t="s">
        <v>8</v>
      </c>
      <c r="C4484" t="s">
        <v>117</v>
      </c>
      <c r="D4484" t="s">
        <v>13132</v>
      </c>
      <c r="E4484" t="s">
        <v>13619</v>
      </c>
      <c r="F4484" t="s">
        <v>13620</v>
      </c>
      <c r="G4484" s="2" t="str">
        <f t="shared" si="70"/>
        <v>2000</v>
      </c>
      <c r="H4484" t="s">
        <v>229</v>
      </c>
      <c r="I4484" t="str">
        <f>VLOOKUP(RawData!H4484,PadCountry[],2)</f>
        <v>United States</v>
      </c>
      <c r="J4484" t="str">
        <f>VLOOKUP(I4484,CountryGeoLoc[],3)</f>
        <v>37.09024</v>
      </c>
      <c r="K4484" t="str">
        <f>VLOOKUP(I4484,CountryGeoLoc[],4)</f>
        <v>-95.712891</v>
      </c>
    </row>
    <row r="4485" spans="1:11" x14ac:dyDescent="0.3">
      <c r="A4485" t="s">
        <v>13621</v>
      </c>
      <c r="B4485" t="s">
        <v>8</v>
      </c>
      <c r="C4485" t="s">
        <v>11421</v>
      </c>
      <c r="D4485" t="s">
        <v>2305</v>
      </c>
      <c r="E4485" t="s">
        <v>13622</v>
      </c>
      <c r="F4485" t="s">
        <v>13623</v>
      </c>
      <c r="G4485" s="2" t="str">
        <f t="shared" si="70"/>
        <v>2000</v>
      </c>
      <c r="H4485" t="s">
        <v>2641</v>
      </c>
      <c r="I4485" t="str">
        <f>VLOOKUP(RawData!H4485,PadCountry[],2)</f>
        <v>Kazakhstan</v>
      </c>
      <c r="J4485" t="str">
        <f>VLOOKUP(I4485,CountryGeoLoc[],3)</f>
        <v>48.019573</v>
      </c>
      <c r="K4485" t="str">
        <f>VLOOKUP(I4485,CountryGeoLoc[],4)</f>
        <v>66.923684</v>
      </c>
    </row>
    <row r="4486" spans="1:11" x14ac:dyDescent="0.3">
      <c r="A4486" t="s">
        <v>13624</v>
      </c>
      <c r="B4486" t="s">
        <v>8</v>
      </c>
      <c r="C4486" t="s">
        <v>13407</v>
      </c>
      <c r="D4486" t="s">
        <v>13308</v>
      </c>
      <c r="E4486" t="s">
        <v>13625</v>
      </c>
      <c r="F4486" t="s">
        <v>13626</v>
      </c>
      <c r="G4486" s="2" t="str">
        <f t="shared" si="70"/>
        <v>2000</v>
      </c>
      <c r="H4486" t="s">
        <v>10336</v>
      </c>
      <c r="I4486" t="str">
        <f>VLOOKUP(RawData!H4486,PadCountry[],2)</f>
        <v>China</v>
      </c>
      <c r="J4486" t="str">
        <f>VLOOKUP(I4486,CountryGeoLoc[],3)</f>
        <v>35.86166</v>
      </c>
      <c r="K4486" t="str">
        <f>VLOOKUP(I4486,CountryGeoLoc[],4)</f>
        <v>104.195397</v>
      </c>
    </row>
    <row r="4487" spans="1:11" x14ac:dyDescent="0.3">
      <c r="A4487" t="s">
        <v>13627</v>
      </c>
      <c r="B4487" t="s">
        <v>8</v>
      </c>
      <c r="C4487" t="s">
        <v>11421</v>
      </c>
      <c r="D4487" t="s">
        <v>11954</v>
      </c>
      <c r="E4487" t="s">
        <v>13628</v>
      </c>
      <c r="F4487" t="s">
        <v>13629</v>
      </c>
      <c r="G4487" s="2" t="str">
        <f t="shared" si="70"/>
        <v>2000</v>
      </c>
      <c r="H4487" t="s">
        <v>1587</v>
      </c>
      <c r="I4487" t="str">
        <f>VLOOKUP(RawData!H4487,PadCountry[],2)</f>
        <v>Kazakhstan</v>
      </c>
      <c r="J4487" t="str">
        <f>VLOOKUP(I4487,CountryGeoLoc[],3)</f>
        <v>48.019573</v>
      </c>
      <c r="K4487" t="str">
        <f>VLOOKUP(I4487,CountryGeoLoc[],4)</f>
        <v>66.923684</v>
      </c>
    </row>
    <row r="4488" spans="1:11" x14ac:dyDescent="0.3">
      <c r="A4488" t="s">
        <v>13630</v>
      </c>
      <c r="B4488" t="s">
        <v>8</v>
      </c>
      <c r="C4488" t="s">
        <v>7321</v>
      </c>
      <c r="D4488" t="s">
        <v>11210</v>
      </c>
      <c r="E4488" t="s">
        <v>13631</v>
      </c>
      <c r="F4488" t="s">
        <v>13632</v>
      </c>
      <c r="G4488" s="2" t="str">
        <f t="shared" si="70"/>
        <v>2000</v>
      </c>
      <c r="H4488" t="s">
        <v>9512</v>
      </c>
      <c r="I4488" t="str">
        <f>VLOOKUP(RawData!H4488,PadCountry[],2)</f>
        <v>French Guiana</v>
      </c>
      <c r="J4488" t="str">
        <f>VLOOKUP(I4488,CountryGeoLoc[],3)</f>
        <v>3.933889</v>
      </c>
      <c r="K4488" t="str">
        <f>VLOOKUP(I4488,CountryGeoLoc[],4)</f>
        <v>-53.125782</v>
      </c>
    </row>
    <row r="4489" spans="1:11" x14ac:dyDescent="0.3">
      <c r="A4489" t="s">
        <v>13633</v>
      </c>
      <c r="B4489" t="s">
        <v>8</v>
      </c>
      <c r="C4489" t="s">
        <v>12655</v>
      </c>
      <c r="D4489" t="s">
        <v>7629</v>
      </c>
      <c r="E4489" t="s">
        <v>13634</v>
      </c>
      <c r="F4489" t="s">
        <v>13635</v>
      </c>
      <c r="G4489" s="2" t="str">
        <f t="shared" si="70"/>
        <v>2000</v>
      </c>
      <c r="H4489" t="s">
        <v>3233</v>
      </c>
      <c r="I4489" t="str">
        <f>VLOOKUP(RawData!H4489,PadCountry[],2)</f>
        <v>United States</v>
      </c>
      <c r="J4489" t="str">
        <f>VLOOKUP(I4489,CountryGeoLoc[],3)</f>
        <v>37.09024</v>
      </c>
      <c r="K4489" t="str">
        <f>VLOOKUP(I4489,CountryGeoLoc[],4)</f>
        <v>-95.712891</v>
      </c>
    </row>
    <row r="4490" spans="1:11" x14ac:dyDescent="0.3">
      <c r="A4490" t="s">
        <v>13636</v>
      </c>
      <c r="B4490" t="s">
        <v>8</v>
      </c>
      <c r="C4490" t="s">
        <v>7321</v>
      </c>
      <c r="D4490" t="s">
        <v>12584</v>
      </c>
      <c r="E4490" t="s">
        <v>13637</v>
      </c>
      <c r="F4490" t="s">
        <v>13638</v>
      </c>
      <c r="G4490" s="2" t="str">
        <f t="shared" si="70"/>
        <v>2000</v>
      </c>
      <c r="H4490" t="s">
        <v>12587</v>
      </c>
      <c r="I4490" t="str">
        <f>VLOOKUP(RawData!H4490,PadCountry[],2)</f>
        <v>French Guiana</v>
      </c>
      <c r="J4490" t="str">
        <f>VLOOKUP(I4490,CountryGeoLoc[],3)</f>
        <v>3.933889</v>
      </c>
      <c r="K4490" t="str">
        <f>VLOOKUP(I4490,CountryGeoLoc[],4)</f>
        <v>-53.125782</v>
      </c>
    </row>
    <row r="4491" spans="1:11" x14ac:dyDescent="0.3">
      <c r="A4491" t="s">
        <v>13639</v>
      </c>
      <c r="B4491" t="s">
        <v>8</v>
      </c>
      <c r="C4491" t="s">
        <v>117</v>
      </c>
      <c r="D4491" t="s">
        <v>10326</v>
      </c>
      <c r="E4491" t="s">
        <v>13640</v>
      </c>
      <c r="F4491" t="s">
        <v>13641</v>
      </c>
      <c r="G4491" s="2" t="str">
        <f t="shared" si="70"/>
        <v>2000</v>
      </c>
      <c r="H4491" t="s">
        <v>914</v>
      </c>
      <c r="I4491" t="str">
        <f>VLOOKUP(RawData!H4491,PadCountry[],2)</f>
        <v>United States</v>
      </c>
      <c r="J4491" t="str">
        <f>VLOOKUP(I4491,CountryGeoLoc[],3)</f>
        <v>37.09024</v>
      </c>
      <c r="K4491" t="str">
        <f>VLOOKUP(I4491,CountryGeoLoc[],4)</f>
        <v>-95.712891</v>
      </c>
    </row>
    <row r="4492" spans="1:11" x14ac:dyDescent="0.3">
      <c r="A4492" t="s">
        <v>13642</v>
      </c>
      <c r="B4492" t="s">
        <v>8</v>
      </c>
      <c r="C4492" t="s">
        <v>11418</v>
      </c>
      <c r="D4492" t="s">
        <v>9143</v>
      </c>
      <c r="E4492" t="s">
        <v>13643</v>
      </c>
      <c r="F4492" t="s">
        <v>13644</v>
      </c>
      <c r="G4492" s="2" t="str">
        <f t="shared" si="70"/>
        <v>2000</v>
      </c>
      <c r="H4492" t="s">
        <v>9146</v>
      </c>
      <c r="I4492" t="str">
        <f>VLOOKUP(RawData!H4492,PadCountry[],2)</f>
        <v>Kazakhstan</v>
      </c>
      <c r="J4492" t="str">
        <f>VLOOKUP(I4492,CountryGeoLoc[],3)</f>
        <v>48.019573</v>
      </c>
      <c r="K4492" t="str">
        <f>VLOOKUP(I4492,CountryGeoLoc[],4)</f>
        <v>66.923684</v>
      </c>
    </row>
    <row r="4493" spans="1:11" x14ac:dyDescent="0.3">
      <c r="A4493" t="s">
        <v>13645</v>
      </c>
      <c r="B4493" t="s">
        <v>8</v>
      </c>
      <c r="C4493" t="s">
        <v>13291</v>
      </c>
      <c r="D4493" t="s">
        <v>13292</v>
      </c>
      <c r="E4493" t="s">
        <v>13646</v>
      </c>
      <c r="F4493" t="s">
        <v>13647</v>
      </c>
      <c r="G4493" s="2" t="str">
        <f t="shared" si="70"/>
        <v>2000</v>
      </c>
      <c r="H4493" t="s">
        <v>13295</v>
      </c>
      <c r="I4493" t="str">
        <f>VLOOKUP(RawData!H4493,PadCountry[],2)</f>
        <v>Kazakhstan</v>
      </c>
      <c r="J4493" t="str">
        <f>VLOOKUP(I4493,CountryGeoLoc[],3)</f>
        <v>48.019573</v>
      </c>
      <c r="K4493" t="str">
        <f>VLOOKUP(I4493,CountryGeoLoc[],4)</f>
        <v>66.923684</v>
      </c>
    </row>
    <row r="4494" spans="1:11" x14ac:dyDescent="0.3">
      <c r="A4494" t="s">
        <v>13648</v>
      </c>
      <c r="B4494" t="s">
        <v>8</v>
      </c>
      <c r="C4494" t="s">
        <v>11418</v>
      </c>
      <c r="D4494" t="s">
        <v>8762</v>
      </c>
      <c r="E4494" t="s">
        <v>13649</v>
      </c>
      <c r="F4494" t="s">
        <v>13650</v>
      </c>
      <c r="G4494" s="2" t="str">
        <f t="shared" si="70"/>
        <v>2000</v>
      </c>
      <c r="H4494" t="s">
        <v>987</v>
      </c>
      <c r="I4494" t="str">
        <f>VLOOKUP(RawData!H4494,PadCountry[],2)</f>
        <v>Kazakhstan</v>
      </c>
      <c r="J4494" t="str">
        <f>VLOOKUP(I4494,CountryGeoLoc[],3)</f>
        <v>48.019573</v>
      </c>
      <c r="K4494" t="str">
        <f>VLOOKUP(I4494,CountryGeoLoc[],4)</f>
        <v>66.923684</v>
      </c>
    </row>
    <row r="4495" spans="1:11" x14ac:dyDescent="0.3">
      <c r="A4495" t="s">
        <v>13651</v>
      </c>
      <c r="B4495" t="s">
        <v>8</v>
      </c>
      <c r="C4495" t="s">
        <v>11421</v>
      </c>
      <c r="D4495" t="s">
        <v>11954</v>
      </c>
      <c r="E4495" t="s">
        <v>13652</v>
      </c>
      <c r="F4495" t="s">
        <v>13653</v>
      </c>
      <c r="G4495" s="2" t="str">
        <f t="shared" si="70"/>
        <v>2000</v>
      </c>
      <c r="H4495" t="s">
        <v>1587</v>
      </c>
      <c r="I4495" t="str">
        <f>VLOOKUP(RawData!H4495,PadCountry[],2)</f>
        <v>Kazakhstan</v>
      </c>
      <c r="J4495" t="str">
        <f>VLOOKUP(I4495,CountryGeoLoc[],3)</f>
        <v>48.019573</v>
      </c>
      <c r="K4495" t="str">
        <f>VLOOKUP(I4495,CountryGeoLoc[],4)</f>
        <v>66.923684</v>
      </c>
    </row>
    <row r="4496" spans="1:11" x14ac:dyDescent="0.3">
      <c r="A4496" t="s">
        <v>13654</v>
      </c>
      <c r="B4496" t="s">
        <v>8</v>
      </c>
      <c r="C4496" t="s">
        <v>7321</v>
      </c>
      <c r="D4496" t="s">
        <v>11790</v>
      </c>
      <c r="E4496" t="s">
        <v>13655</v>
      </c>
      <c r="F4496" t="s">
        <v>13656</v>
      </c>
      <c r="G4496" s="2" t="str">
        <f t="shared" si="70"/>
        <v>2000</v>
      </c>
      <c r="H4496" t="s">
        <v>9512</v>
      </c>
      <c r="I4496" t="str">
        <f>VLOOKUP(RawData!H4496,PadCountry[],2)</f>
        <v>French Guiana</v>
      </c>
      <c r="J4496" t="str">
        <f>VLOOKUP(I4496,CountryGeoLoc[],3)</f>
        <v>3.933889</v>
      </c>
      <c r="K4496" t="str">
        <f>VLOOKUP(I4496,CountryGeoLoc[],4)</f>
        <v>-53.125782</v>
      </c>
    </row>
    <row r="4497" spans="1:11" x14ac:dyDescent="0.3">
      <c r="A4497" t="s">
        <v>13657</v>
      </c>
      <c r="B4497" t="s">
        <v>8</v>
      </c>
      <c r="C4497" t="s">
        <v>10849</v>
      </c>
      <c r="D4497" t="s">
        <v>12294</v>
      </c>
      <c r="E4497" t="s">
        <v>357</v>
      </c>
      <c r="F4497" t="s">
        <v>13658</v>
      </c>
      <c r="G4497" s="2" t="str">
        <f t="shared" si="70"/>
        <v>2000</v>
      </c>
      <c r="H4497" t="s">
        <v>13659</v>
      </c>
      <c r="I4497">
        <f>VLOOKUP(RawData!H4497,PadCountry[],2)</f>
        <v>0</v>
      </c>
      <c r="J4497" t="e">
        <f>VLOOKUP(I4497,CountryGeoLoc[],3)</f>
        <v>#N/A</v>
      </c>
      <c r="K4497" t="e">
        <f>VLOOKUP(I4497,CountryGeoLoc[],4)</f>
        <v>#N/A</v>
      </c>
    </row>
    <row r="4498" spans="1:11" x14ac:dyDescent="0.3">
      <c r="A4498" t="s">
        <v>13660</v>
      </c>
      <c r="B4498" t="s">
        <v>8</v>
      </c>
      <c r="C4498" t="s">
        <v>8707</v>
      </c>
      <c r="D4498" t="s">
        <v>7629</v>
      </c>
      <c r="E4498" t="s">
        <v>13661</v>
      </c>
      <c r="F4498" t="s">
        <v>13662</v>
      </c>
      <c r="G4498" s="2" t="str">
        <f t="shared" si="70"/>
        <v>2000</v>
      </c>
      <c r="H4498" t="s">
        <v>2629</v>
      </c>
      <c r="I4498" t="str">
        <f>VLOOKUP(RawData!H4498,PadCountry[],2)</f>
        <v>United States</v>
      </c>
      <c r="J4498" t="str">
        <f>VLOOKUP(I4498,CountryGeoLoc[],3)</f>
        <v>37.09024</v>
      </c>
      <c r="K4498" t="str">
        <f>VLOOKUP(I4498,CountryGeoLoc[],4)</f>
        <v>-95.712891</v>
      </c>
    </row>
    <row r="4499" spans="1:11" x14ac:dyDescent="0.3">
      <c r="A4499" t="s">
        <v>13663</v>
      </c>
      <c r="B4499" t="s">
        <v>8</v>
      </c>
      <c r="C4499" t="s">
        <v>11421</v>
      </c>
      <c r="D4499" t="s">
        <v>2305</v>
      </c>
      <c r="E4499" t="s">
        <v>13664</v>
      </c>
      <c r="F4499" t="s">
        <v>13665</v>
      </c>
      <c r="G4499" s="2" t="str">
        <f t="shared" si="70"/>
        <v>2000</v>
      </c>
      <c r="H4499" t="s">
        <v>2641</v>
      </c>
      <c r="I4499" t="str">
        <f>VLOOKUP(RawData!H4499,PadCountry[],2)</f>
        <v>Kazakhstan</v>
      </c>
      <c r="J4499" t="str">
        <f>VLOOKUP(I4499,CountryGeoLoc[],3)</f>
        <v>48.019573</v>
      </c>
      <c r="K4499" t="str">
        <f>VLOOKUP(I4499,CountryGeoLoc[],4)</f>
        <v>66.923684</v>
      </c>
    </row>
    <row r="4500" spans="1:11" x14ac:dyDescent="0.3">
      <c r="A4500" t="s">
        <v>13666</v>
      </c>
      <c r="B4500" t="s">
        <v>8</v>
      </c>
      <c r="C4500" t="s">
        <v>11418</v>
      </c>
      <c r="D4500" t="s">
        <v>4695</v>
      </c>
      <c r="E4500" t="s">
        <v>357</v>
      </c>
      <c r="F4500" t="s">
        <v>13667</v>
      </c>
      <c r="G4500" s="2" t="str">
        <f t="shared" si="70"/>
        <v>2000</v>
      </c>
      <c r="H4500" t="s">
        <v>13</v>
      </c>
      <c r="I4500" t="str">
        <f>VLOOKUP(RawData!H4500,PadCountry[],2)</f>
        <v>Kazakhstan</v>
      </c>
      <c r="J4500" t="str">
        <f>VLOOKUP(I4500,CountryGeoLoc[],3)</f>
        <v>48.019573</v>
      </c>
      <c r="K4500" t="str">
        <f>VLOOKUP(I4500,CountryGeoLoc[],4)</f>
        <v>66.923684</v>
      </c>
    </row>
    <row r="4501" spans="1:11" x14ac:dyDescent="0.3">
      <c r="A4501" t="s">
        <v>13668</v>
      </c>
      <c r="B4501" t="s">
        <v>8</v>
      </c>
      <c r="C4501" t="s">
        <v>4973</v>
      </c>
      <c r="D4501" t="s">
        <v>11506</v>
      </c>
      <c r="E4501" t="s">
        <v>13669</v>
      </c>
      <c r="F4501" t="s">
        <v>13670</v>
      </c>
      <c r="G4501" s="2" t="str">
        <f t="shared" si="70"/>
        <v>2000</v>
      </c>
      <c r="H4501" t="s">
        <v>1006</v>
      </c>
      <c r="I4501" t="str">
        <f>VLOOKUP(RawData!H4501,PadCountry[],2)</f>
        <v>United States</v>
      </c>
      <c r="J4501" t="str">
        <f>VLOOKUP(I4501,CountryGeoLoc[],3)</f>
        <v>37.09024</v>
      </c>
      <c r="K4501" t="str">
        <f>VLOOKUP(I4501,CountryGeoLoc[],4)</f>
        <v>-95.712891</v>
      </c>
    </row>
    <row r="4502" spans="1:11" x14ac:dyDescent="0.3">
      <c r="A4502" t="s">
        <v>13671</v>
      </c>
      <c r="B4502" t="s">
        <v>8</v>
      </c>
      <c r="C4502" t="s">
        <v>13268</v>
      </c>
      <c r="D4502" t="s">
        <v>13269</v>
      </c>
      <c r="E4502" t="s">
        <v>13672</v>
      </c>
      <c r="F4502" t="s">
        <v>13673</v>
      </c>
      <c r="G4502" s="2" t="str">
        <f t="shared" si="70"/>
        <v>2000</v>
      </c>
      <c r="H4502" t="s">
        <v>13272</v>
      </c>
      <c r="I4502">
        <f>VLOOKUP(RawData!H4502,PadCountry[],2)</f>
        <v>0</v>
      </c>
      <c r="J4502" t="e">
        <f>VLOOKUP(I4502,CountryGeoLoc[],3)</f>
        <v>#N/A</v>
      </c>
      <c r="K4502" t="e">
        <f>VLOOKUP(I4502,CountryGeoLoc[],4)</f>
        <v>#N/A</v>
      </c>
    </row>
    <row r="4503" spans="1:11" x14ac:dyDescent="0.3">
      <c r="A4503" t="s">
        <v>13674</v>
      </c>
      <c r="B4503" t="s">
        <v>8</v>
      </c>
      <c r="C4503" t="s">
        <v>11421</v>
      </c>
      <c r="D4503" t="s">
        <v>11954</v>
      </c>
      <c r="E4503" t="s">
        <v>13675</v>
      </c>
      <c r="F4503" t="s">
        <v>13676</v>
      </c>
      <c r="G4503" s="2" t="str">
        <f t="shared" si="70"/>
        <v>2000</v>
      </c>
      <c r="H4503" t="s">
        <v>1587</v>
      </c>
      <c r="I4503" t="str">
        <f>VLOOKUP(RawData!H4503,PadCountry[],2)</f>
        <v>Kazakhstan</v>
      </c>
      <c r="J4503" t="str">
        <f>VLOOKUP(I4503,CountryGeoLoc[],3)</f>
        <v>48.019573</v>
      </c>
      <c r="K4503" t="str">
        <f>VLOOKUP(I4503,CountryGeoLoc[],4)</f>
        <v>66.923684</v>
      </c>
    </row>
    <row r="4504" spans="1:11" x14ac:dyDescent="0.3">
      <c r="A4504" t="s">
        <v>13677</v>
      </c>
      <c r="B4504" t="s">
        <v>8</v>
      </c>
      <c r="C4504" t="s">
        <v>7321</v>
      </c>
      <c r="D4504" t="s">
        <v>10234</v>
      </c>
      <c r="E4504" t="s">
        <v>13678</v>
      </c>
      <c r="F4504" t="s">
        <v>13679</v>
      </c>
      <c r="G4504" s="2" t="str">
        <f t="shared" si="70"/>
        <v>2000</v>
      </c>
      <c r="H4504" t="s">
        <v>9512</v>
      </c>
      <c r="I4504" t="str">
        <f>VLOOKUP(RawData!H4504,PadCountry[],2)</f>
        <v>French Guiana</v>
      </c>
      <c r="J4504" t="str">
        <f>VLOOKUP(I4504,CountryGeoLoc[],3)</f>
        <v>3.933889</v>
      </c>
      <c r="K4504" t="str">
        <f>VLOOKUP(I4504,CountryGeoLoc[],4)</f>
        <v>-53.125782</v>
      </c>
    </row>
    <row r="4505" spans="1:11" x14ac:dyDescent="0.3">
      <c r="A4505" t="s">
        <v>13680</v>
      </c>
      <c r="B4505" t="s">
        <v>8</v>
      </c>
      <c r="C4505" t="s">
        <v>13407</v>
      </c>
      <c r="D4505" t="s">
        <v>11985</v>
      </c>
      <c r="E4505" t="s">
        <v>13681</v>
      </c>
      <c r="F4505" t="s">
        <v>13682</v>
      </c>
      <c r="G4505" s="2" t="str">
        <f t="shared" si="70"/>
        <v>2000</v>
      </c>
      <c r="H4505" t="s">
        <v>10954</v>
      </c>
      <c r="I4505" t="str">
        <f>VLOOKUP(RawData!H4505,PadCountry[],2)</f>
        <v>China</v>
      </c>
      <c r="J4505" t="str">
        <f>VLOOKUP(I4505,CountryGeoLoc[],3)</f>
        <v>35.86166</v>
      </c>
      <c r="K4505" t="str">
        <f>VLOOKUP(I4505,CountryGeoLoc[],4)</f>
        <v>104.195397</v>
      </c>
    </row>
    <row r="4506" spans="1:11" x14ac:dyDescent="0.3">
      <c r="A4506" t="s">
        <v>13683</v>
      </c>
      <c r="B4506" t="s">
        <v>8</v>
      </c>
      <c r="C4506" t="s">
        <v>11418</v>
      </c>
      <c r="D4506" t="s">
        <v>4695</v>
      </c>
      <c r="E4506" t="s">
        <v>13684</v>
      </c>
      <c r="F4506" t="s">
        <v>13685</v>
      </c>
      <c r="G4506" s="2" t="str">
        <f t="shared" si="70"/>
        <v>2000</v>
      </c>
      <c r="H4506" t="s">
        <v>13</v>
      </c>
      <c r="I4506" t="str">
        <f>VLOOKUP(RawData!H4506,PadCountry[],2)</f>
        <v>Kazakhstan</v>
      </c>
      <c r="J4506" t="str">
        <f>VLOOKUP(I4506,CountryGeoLoc[],3)</f>
        <v>48.019573</v>
      </c>
      <c r="K4506" t="str">
        <f>VLOOKUP(I4506,CountryGeoLoc[],4)</f>
        <v>66.923684</v>
      </c>
    </row>
    <row r="4507" spans="1:11" x14ac:dyDescent="0.3">
      <c r="A4507" t="s">
        <v>13686</v>
      </c>
      <c r="B4507" t="s">
        <v>8</v>
      </c>
      <c r="C4507" t="s">
        <v>117</v>
      </c>
      <c r="D4507" t="s">
        <v>11093</v>
      </c>
      <c r="E4507" t="s">
        <v>13687</v>
      </c>
      <c r="F4507" t="s">
        <v>13688</v>
      </c>
      <c r="G4507" s="2" t="str">
        <f t="shared" si="70"/>
        <v>2000</v>
      </c>
      <c r="H4507" t="s">
        <v>63</v>
      </c>
      <c r="I4507" t="str">
        <f>VLOOKUP(RawData!H4507,PadCountry[],2)</f>
        <v>United States</v>
      </c>
      <c r="J4507" t="str">
        <f>VLOOKUP(I4507,CountryGeoLoc[],3)</f>
        <v>37.09024</v>
      </c>
      <c r="K4507" t="str">
        <f>VLOOKUP(I4507,CountryGeoLoc[],4)</f>
        <v>-95.712891</v>
      </c>
    </row>
    <row r="4508" spans="1:11" x14ac:dyDescent="0.3">
      <c r="A4508" t="s">
        <v>13689</v>
      </c>
      <c r="B4508" t="s">
        <v>8</v>
      </c>
      <c r="C4508" t="s">
        <v>7321</v>
      </c>
      <c r="D4508" t="s">
        <v>12584</v>
      </c>
      <c r="E4508" t="s">
        <v>13690</v>
      </c>
      <c r="F4508" t="s">
        <v>13691</v>
      </c>
      <c r="G4508" s="2" t="str">
        <f t="shared" si="70"/>
        <v>2000</v>
      </c>
      <c r="H4508" t="s">
        <v>12587</v>
      </c>
      <c r="I4508" t="str">
        <f>VLOOKUP(RawData!H4508,PadCountry[],2)</f>
        <v>French Guiana</v>
      </c>
      <c r="J4508" t="str">
        <f>VLOOKUP(I4508,CountryGeoLoc[],3)</f>
        <v>3.933889</v>
      </c>
      <c r="K4508" t="str">
        <f>VLOOKUP(I4508,CountryGeoLoc[],4)</f>
        <v>-53.125782</v>
      </c>
    </row>
    <row r="4509" spans="1:11" x14ac:dyDescent="0.3">
      <c r="A4509" t="s">
        <v>13692</v>
      </c>
      <c r="B4509" t="s">
        <v>8</v>
      </c>
      <c r="C4509" t="s">
        <v>11418</v>
      </c>
      <c r="D4509" t="s">
        <v>4695</v>
      </c>
      <c r="E4509" t="s">
        <v>357</v>
      </c>
      <c r="F4509" t="s">
        <v>13693</v>
      </c>
      <c r="G4509" s="2" t="str">
        <f t="shared" si="70"/>
        <v>2000</v>
      </c>
      <c r="H4509" t="s">
        <v>13</v>
      </c>
      <c r="I4509" t="str">
        <f>VLOOKUP(RawData!H4509,PadCountry[],2)</f>
        <v>Kazakhstan</v>
      </c>
      <c r="J4509" t="str">
        <f>VLOOKUP(I4509,CountryGeoLoc[],3)</f>
        <v>48.019573</v>
      </c>
      <c r="K4509" t="str">
        <f>VLOOKUP(I4509,CountryGeoLoc[],4)</f>
        <v>66.923684</v>
      </c>
    </row>
    <row r="4510" spans="1:11" x14ac:dyDescent="0.3">
      <c r="A4510" t="s">
        <v>13694</v>
      </c>
      <c r="B4510" t="s">
        <v>18</v>
      </c>
      <c r="C4510" t="s">
        <v>11434</v>
      </c>
      <c r="D4510" t="s">
        <v>2391</v>
      </c>
      <c r="E4510" t="s">
        <v>13695</v>
      </c>
      <c r="F4510" t="s">
        <v>13696</v>
      </c>
      <c r="G4510" s="2" t="str">
        <f t="shared" si="70"/>
        <v>2000</v>
      </c>
      <c r="H4510" t="s">
        <v>3399</v>
      </c>
      <c r="I4510" t="str">
        <f>VLOOKUP(RawData!H4510,PadCountry[],2)</f>
        <v>Russia</v>
      </c>
      <c r="J4510" t="str">
        <f>VLOOKUP(I4510,CountryGeoLoc[],3)</f>
        <v>61.52401</v>
      </c>
      <c r="K4510" t="str">
        <f>VLOOKUP(I4510,CountryGeoLoc[],4)</f>
        <v>105.318756</v>
      </c>
    </row>
    <row r="4511" spans="1:11" x14ac:dyDescent="0.3">
      <c r="A4511" t="s">
        <v>13697</v>
      </c>
      <c r="B4511" t="s">
        <v>8</v>
      </c>
      <c r="C4511" t="s">
        <v>117</v>
      </c>
      <c r="D4511" t="s">
        <v>11093</v>
      </c>
      <c r="E4511" t="s">
        <v>13698</v>
      </c>
      <c r="F4511" t="s">
        <v>13699</v>
      </c>
      <c r="G4511" s="2" t="str">
        <f t="shared" si="70"/>
        <v>2000</v>
      </c>
      <c r="H4511" t="s">
        <v>682</v>
      </c>
      <c r="I4511" t="str">
        <f>VLOOKUP(RawData!H4511,PadCountry[],2)</f>
        <v>United States</v>
      </c>
      <c r="J4511" t="str">
        <f>VLOOKUP(I4511,CountryGeoLoc[],3)</f>
        <v>37.09024</v>
      </c>
      <c r="K4511" t="str">
        <f>VLOOKUP(I4511,CountryGeoLoc[],4)</f>
        <v>-95.712891</v>
      </c>
    </row>
    <row r="4512" spans="1:11" x14ac:dyDescent="0.3">
      <c r="A4512" t="s">
        <v>13700</v>
      </c>
      <c r="B4512" t="s">
        <v>8</v>
      </c>
      <c r="C4512" t="s">
        <v>7321</v>
      </c>
      <c r="D4512" t="s">
        <v>10571</v>
      </c>
      <c r="E4512" t="s">
        <v>13701</v>
      </c>
      <c r="F4512" t="s">
        <v>13702</v>
      </c>
      <c r="G4512" s="2" t="str">
        <f t="shared" si="70"/>
        <v>2000</v>
      </c>
      <c r="H4512" t="s">
        <v>9512</v>
      </c>
      <c r="I4512" t="str">
        <f>VLOOKUP(RawData!H4512,PadCountry[],2)</f>
        <v>French Guiana</v>
      </c>
      <c r="J4512" t="str">
        <f>VLOOKUP(I4512,CountryGeoLoc[],3)</f>
        <v>3.933889</v>
      </c>
      <c r="K4512" t="str">
        <f>VLOOKUP(I4512,CountryGeoLoc[],4)</f>
        <v>-53.125782</v>
      </c>
    </row>
    <row r="4513" spans="1:11" x14ac:dyDescent="0.3">
      <c r="A4513" t="s">
        <v>13703</v>
      </c>
      <c r="B4513" t="s">
        <v>8</v>
      </c>
      <c r="C4513" t="s">
        <v>11421</v>
      </c>
      <c r="D4513" t="s">
        <v>11954</v>
      </c>
      <c r="E4513" t="s">
        <v>13704</v>
      </c>
      <c r="F4513" t="s">
        <v>13705</v>
      </c>
      <c r="G4513" s="2" t="str">
        <f t="shared" si="70"/>
        <v>2000</v>
      </c>
      <c r="H4513" t="s">
        <v>1587</v>
      </c>
      <c r="I4513" t="str">
        <f>VLOOKUP(RawData!H4513,PadCountry[],2)</f>
        <v>Kazakhstan</v>
      </c>
      <c r="J4513" t="str">
        <f>VLOOKUP(I4513,CountryGeoLoc[],3)</f>
        <v>48.019573</v>
      </c>
      <c r="K4513" t="str">
        <f>VLOOKUP(I4513,CountryGeoLoc[],4)</f>
        <v>66.923684</v>
      </c>
    </row>
    <row r="4514" spans="1:11" x14ac:dyDescent="0.3">
      <c r="A4514" t="s">
        <v>13706</v>
      </c>
      <c r="B4514" t="s">
        <v>8</v>
      </c>
      <c r="C4514" t="s">
        <v>12655</v>
      </c>
      <c r="D4514" t="s">
        <v>7629</v>
      </c>
      <c r="E4514" t="s">
        <v>13707</v>
      </c>
      <c r="F4514" t="s">
        <v>13708</v>
      </c>
      <c r="G4514" s="2" t="str">
        <f t="shared" si="70"/>
        <v>2000</v>
      </c>
      <c r="H4514" t="s">
        <v>3233</v>
      </c>
      <c r="I4514" t="str">
        <f>VLOOKUP(RawData!H4514,PadCountry[],2)</f>
        <v>United States</v>
      </c>
      <c r="J4514" t="str">
        <f>VLOOKUP(I4514,CountryGeoLoc[],3)</f>
        <v>37.09024</v>
      </c>
      <c r="K4514" t="str">
        <f>VLOOKUP(I4514,CountryGeoLoc[],4)</f>
        <v>-95.712891</v>
      </c>
    </row>
    <row r="4515" spans="1:11" x14ac:dyDescent="0.3">
      <c r="A4515" t="s">
        <v>13709</v>
      </c>
      <c r="B4515" t="s">
        <v>8</v>
      </c>
      <c r="C4515" t="s">
        <v>480</v>
      </c>
      <c r="D4515" t="s">
        <v>11739</v>
      </c>
      <c r="E4515" t="s">
        <v>13710</v>
      </c>
      <c r="F4515" t="s">
        <v>13711</v>
      </c>
      <c r="G4515" s="2" t="str">
        <f t="shared" si="70"/>
        <v>2000</v>
      </c>
      <c r="H4515" t="s">
        <v>12742</v>
      </c>
      <c r="I4515" t="str">
        <f>VLOOKUP(RawData!H4515,PadCountry[],2)</f>
        <v>Russia</v>
      </c>
      <c r="J4515" t="str">
        <f>VLOOKUP(I4515,CountryGeoLoc[],3)</f>
        <v>61.52401</v>
      </c>
      <c r="K4515" t="str">
        <f>VLOOKUP(I4515,CountryGeoLoc[],4)</f>
        <v>105.318756</v>
      </c>
    </row>
    <row r="4516" spans="1:11" x14ac:dyDescent="0.3">
      <c r="A4516" t="s">
        <v>13712</v>
      </c>
      <c r="B4516" t="s">
        <v>8</v>
      </c>
      <c r="C4516" t="s">
        <v>4973</v>
      </c>
      <c r="D4516" t="s">
        <v>11941</v>
      </c>
      <c r="E4516" t="s">
        <v>13713</v>
      </c>
      <c r="F4516" t="s">
        <v>13714</v>
      </c>
      <c r="G4516" s="2" t="str">
        <f t="shared" si="70"/>
        <v>2000</v>
      </c>
      <c r="H4516" t="s">
        <v>1006</v>
      </c>
      <c r="I4516" t="str">
        <f>VLOOKUP(RawData!H4516,PadCountry[],2)</f>
        <v>United States</v>
      </c>
      <c r="J4516" t="str">
        <f>VLOOKUP(I4516,CountryGeoLoc[],3)</f>
        <v>37.09024</v>
      </c>
      <c r="K4516" t="str">
        <f>VLOOKUP(I4516,CountryGeoLoc[],4)</f>
        <v>-95.712891</v>
      </c>
    </row>
    <row r="4517" spans="1:11" x14ac:dyDescent="0.3">
      <c r="A4517" t="s">
        <v>13715</v>
      </c>
      <c r="B4517" t="s">
        <v>8</v>
      </c>
      <c r="C4517" t="s">
        <v>7321</v>
      </c>
      <c r="D4517" t="s">
        <v>12584</v>
      </c>
      <c r="E4517" t="s">
        <v>13716</v>
      </c>
      <c r="F4517" t="s">
        <v>13717</v>
      </c>
      <c r="G4517" s="2" t="str">
        <f t="shared" si="70"/>
        <v>2000</v>
      </c>
      <c r="H4517" t="s">
        <v>12587</v>
      </c>
      <c r="I4517" t="str">
        <f>VLOOKUP(RawData!H4517,PadCountry[],2)</f>
        <v>French Guiana</v>
      </c>
      <c r="J4517" t="str">
        <f>VLOOKUP(I4517,CountryGeoLoc[],3)</f>
        <v>3.933889</v>
      </c>
      <c r="K4517" t="str">
        <f>VLOOKUP(I4517,CountryGeoLoc[],4)</f>
        <v>-53.125782</v>
      </c>
    </row>
    <row r="4518" spans="1:11" x14ac:dyDescent="0.3">
      <c r="A4518" t="s">
        <v>13718</v>
      </c>
      <c r="B4518" t="s">
        <v>8</v>
      </c>
      <c r="C4518" t="s">
        <v>13407</v>
      </c>
      <c r="D4518" t="s">
        <v>11985</v>
      </c>
      <c r="E4518" t="s">
        <v>13719</v>
      </c>
      <c r="F4518" t="s">
        <v>13720</v>
      </c>
      <c r="G4518" s="2" t="str">
        <f t="shared" si="70"/>
        <v>2000</v>
      </c>
      <c r="H4518" t="s">
        <v>10954</v>
      </c>
      <c r="I4518" t="str">
        <f>VLOOKUP(RawData!H4518,PadCountry[],2)</f>
        <v>China</v>
      </c>
      <c r="J4518" t="str">
        <f>VLOOKUP(I4518,CountryGeoLoc[],3)</f>
        <v>35.86166</v>
      </c>
      <c r="K4518" t="str">
        <f>VLOOKUP(I4518,CountryGeoLoc[],4)</f>
        <v>104.195397</v>
      </c>
    </row>
    <row r="4519" spans="1:11" x14ac:dyDescent="0.3">
      <c r="A4519" t="s">
        <v>13721</v>
      </c>
      <c r="B4519" t="s">
        <v>18</v>
      </c>
      <c r="C4519" t="s">
        <v>480</v>
      </c>
      <c r="D4519" t="s">
        <v>6270</v>
      </c>
      <c r="E4519" t="s">
        <v>13722</v>
      </c>
      <c r="F4519" t="s">
        <v>13723</v>
      </c>
      <c r="G4519" s="2" t="str">
        <f t="shared" si="70"/>
        <v>2000</v>
      </c>
      <c r="H4519" t="s">
        <v>7213</v>
      </c>
      <c r="I4519" t="str">
        <f>VLOOKUP(RawData!H4519,PadCountry[],2)</f>
        <v>Russia</v>
      </c>
      <c r="J4519" t="str">
        <f>VLOOKUP(I4519,CountryGeoLoc[],3)</f>
        <v>61.52401</v>
      </c>
      <c r="K4519" t="str">
        <f>VLOOKUP(I4519,CountryGeoLoc[],4)</f>
        <v>105.318756</v>
      </c>
    </row>
    <row r="4520" spans="1:11" x14ac:dyDescent="0.3">
      <c r="A4520" t="s">
        <v>13724</v>
      </c>
      <c r="B4520" t="s">
        <v>8</v>
      </c>
      <c r="C4520" t="s">
        <v>13407</v>
      </c>
      <c r="D4520" t="s">
        <v>13426</v>
      </c>
      <c r="E4520" t="s">
        <v>357</v>
      </c>
      <c r="F4520" t="s">
        <v>13725</v>
      </c>
      <c r="G4520" s="2" t="str">
        <f t="shared" si="70"/>
        <v>2001</v>
      </c>
      <c r="H4520" t="s">
        <v>13428</v>
      </c>
      <c r="I4520" t="str">
        <f>VLOOKUP(RawData!H4520,PadCountry[],2)</f>
        <v>China</v>
      </c>
      <c r="J4520" t="str">
        <f>VLOOKUP(I4520,CountryGeoLoc[],3)</f>
        <v>35.86166</v>
      </c>
      <c r="K4520" t="str">
        <f>VLOOKUP(I4520,CountryGeoLoc[],4)</f>
        <v>104.195397</v>
      </c>
    </row>
    <row r="4521" spans="1:11" x14ac:dyDescent="0.3">
      <c r="A4521" t="s">
        <v>13726</v>
      </c>
      <c r="B4521" t="s">
        <v>8</v>
      </c>
      <c r="C4521" t="s">
        <v>7321</v>
      </c>
      <c r="D4521" t="s">
        <v>11210</v>
      </c>
      <c r="E4521" t="s">
        <v>13727</v>
      </c>
      <c r="F4521" t="s">
        <v>13728</v>
      </c>
      <c r="G4521" s="2" t="str">
        <f t="shared" si="70"/>
        <v>2001</v>
      </c>
      <c r="H4521" t="s">
        <v>9512</v>
      </c>
      <c r="I4521" t="str">
        <f>VLOOKUP(RawData!H4521,PadCountry[],2)</f>
        <v>French Guiana</v>
      </c>
      <c r="J4521" t="str">
        <f>VLOOKUP(I4521,CountryGeoLoc[],3)</f>
        <v>3.933889</v>
      </c>
      <c r="K4521" t="str">
        <f>VLOOKUP(I4521,CountryGeoLoc[],4)</f>
        <v>-53.125782</v>
      </c>
    </row>
    <row r="4522" spans="1:11" x14ac:dyDescent="0.3">
      <c r="A4522" t="s">
        <v>13729</v>
      </c>
      <c r="B4522" t="s">
        <v>8</v>
      </c>
      <c r="C4522" t="s">
        <v>11418</v>
      </c>
      <c r="D4522" t="s">
        <v>4695</v>
      </c>
      <c r="E4522" t="s">
        <v>357</v>
      </c>
      <c r="F4522" t="s">
        <v>13730</v>
      </c>
      <c r="G4522" s="2" t="str">
        <f t="shared" si="70"/>
        <v>2001</v>
      </c>
      <c r="H4522" t="s">
        <v>13</v>
      </c>
      <c r="I4522" t="str">
        <f>VLOOKUP(RawData!H4522,PadCountry[],2)</f>
        <v>Kazakhstan</v>
      </c>
      <c r="J4522" t="str">
        <f>VLOOKUP(I4522,CountryGeoLoc[],3)</f>
        <v>48.019573</v>
      </c>
      <c r="K4522" t="str">
        <f>VLOOKUP(I4522,CountryGeoLoc[],4)</f>
        <v>66.923684</v>
      </c>
    </row>
    <row r="4523" spans="1:11" x14ac:dyDescent="0.3">
      <c r="A4523" t="s">
        <v>13731</v>
      </c>
      <c r="B4523" t="s">
        <v>8</v>
      </c>
      <c r="C4523" t="s">
        <v>117</v>
      </c>
      <c r="D4523" t="s">
        <v>11093</v>
      </c>
      <c r="E4523" t="s">
        <v>13732</v>
      </c>
      <c r="F4523" t="s">
        <v>13733</v>
      </c>
      <c r="G4523" s="2" t="str">
        <f t="shared" si="70"/>
        <v>2001</v>
      </c>
      <c r="H4523" t="s">
        <v>63</v>
      </c>
      <c r="I4523" t="str">
        <f>VLOOKUP(RawData!H4523,PadCountry[],2)</f>
        <v>United States</v>
      </c>
      <c r="J4523" t="str">
        <f>VLOOKUP(I4523,CountryGeoLoc[],3)</f>
        <v>37.09024</v>
      </c>
      <c r="K4523" t="str">
        <f>VLOOKUP(I4523,CountryGeoLoc[],4)</f>
        <v>-95.712891</v>
      </c>
    </row>
    <row r="4524" spans="1:11" x14ac:dyDescent="0.3">
      <c r="A4524" t="s">
        <v>13734</v>
      </c>
      <c r="B4524" t="s">
        <v>8</v>
      </c>
      <c r="C4524" t="s">
        <v>7321</v>
      </c>
      <c r="D4524" t="s">
        <v>10571</v>
      </c>
      <c r="E4524" t="s">
        <v>13735</v>
      </c>
      <c r="F4524" t="s">
        <v>13736</v>
      </c>
      <c r="G4524" s="2" t="str">
        <f t="shared" si="70"/>
        <v>2001</v>
      </c>
      <c r="H4524" t="s">
        <v>9512</v>
      </c>
      <c r="I4524" t="str">
        <f>VLOOKUP(RawData!H4524,PadCountry[],2)</f>
        <v>French Guiana</v>
      </c>
      <c r="J4524" t="str">
        <f>VLOOKUP(I4524,CountryGeoLoc[],3)</f>
        <v>3.933889</v>
      </c>
      <c r="K4524" t="str">
        <f>VLOOKUP(I4524,CountryGeoLoc[],4)</f>
        <v>-53.125782</v>
      </c>
    </row>
    <row r="4525" spans="1:11" x14ac:dyDescent="0.3">
      <c r="A4525" t="s">
        <v>13737</v>
      </c>
      <c r="B4525" t="s">
        <v>8</v>
      </c>
      <c r="C4525" t="s">
        <v>12655</v>
      </c>
      <c r="D4525" t="s">
        <v>7629</v>
      </c>
      <c r="E4525" t="s">
        <v>13738</v>
      </c>
      <c r="F4525" t="s">
        <v>13739</v>
      </c>
      <c r="G4525" s="2" t="str">
        <f t="shared" si="70"/>
        <v>2001</v>
      </c>
      <c r="H4525" t="s">
        <v>2629</v>
      </c>
      <c r="I4525" t="str">
        <f>VLOOKUP(RawData!H4525,PadCountry[],2)</f>
        <v>United States</v>
      </c>
      <c r="J4525" t="str">
        <f>VLOOKUP(I4525,CountryGeoLoc[],3)</f>
        <v>37.09024</v>
      </c>
      <c r="K4525" t="str">
        <f>VLOOKUP(I4525,CountryGeoLoc[],4)</f>
        <v>-95.712891</v>
      </c>
    </row>
    <row r="4526" spans="1:11" x14ac:dyDescent="0.3">
      <c r="A4526" t="s">
        <v>13740</v>
      </c>
      <c r="B4526" t="s">
        <v>8</v>
      </c>
      <c r="C4526" t="s">
        <v>11407</v>
      </c>
      <c r="D4526" t="s">
        <v>11739</v>
      </c>
      <c r="E4526" t="s">
        <v>13741</v>
      </c>
      <c r="F4526" t="s">
        <v>13742</v>
      </c>
      <c r="G4526" s="2" t="str">
        <f t="shared" si="70"/>
        <v>2001</v>
      </c>
      <c r="H4526" t="s">
        <v>12742</v>
      </c>
      <c r="I4526" t="str">
        <f>VLOOKUP(RawData!H4526,PadCountry[],2)</f>
        <v>Russia</v>
      </c>
      <c r="J4526" t="str">
        <f>VLOOKUP(I4526,CountryGeoLoc[],3)</f>
        <v>61.52401</v>
      </c>
      <c r="K4526" t="str">
        <f>VLOOKUP(I4526,CountryGeoLoc[],4)</f>
        <v>105.318756</v>
      </c>
    </row>
    <row r="4527" spans="1:11" x14ac:dyDescent="0.3">
      <c r="A4527" t="s">
        <v>13743</v>
      </c>
      <c r="B4527" t="s">
        <v>8</v>
      </c>
      <c r="C4527" t="s">
        <v>11418</v>
      </c>
      <c r="D4527" t="s">
        <v>4695</v>
      </c>
      <c r="E4527" t="s">
        <v>357</v>
      </c>
      <c r="F4527" t="s">
        <v>13744</v>
      </c>
      <c r="G4527" s="2" t="str">
        <f t="shared" si="70"/>
        <v>2001</v>
      </c>
      <c r="H4527" t="s">
        <v>13</v>
      </c>
      <c r="I4527" t="str">
        <f>VLOOKUP(RawData!H4527,PadCountry[],2)</f>
        <v>Kazakhstan</v>
      </c>
      <c r="J4527" t="str">
        <f>VLOOKUP(I4527,CountryGeoLoc[],3)</f>
        <v>48.019573</v>
      </c>
      <c r="K4527" t="str">
        <f>VLOOKUP(I4527,CountryGeoLoc[],4)</f>
        <v>66.923684</v>
      </c>
    </row>
    <row r="4528" spans="1:11" x14ac:dyDescent="0.3">
      <c r="A4528" t="s">
        <v>13745</v>
      </c>
      <c r="B4528" t="s">
        <v>8</v>
      </c>
      <c r="C4528" t="s">
        <v>117</v>
      </c>
      <c r="D4528" t="s">
        <v>12897</v>
      </c>
      <c r="E4528" t="s">
        <v>13746</v>
      </c>
      <c r="F4528" t="s">
        <v>13747</v>
      </c>
      <c r="G4528" s="2" t="str">
        <f t="shared" si="70"/>
        <v>2001</v>
      </c>
      <c r="H4528" t="s">
        <v>1555</v>
      </c>
      <c r="I4528" t="str">
        <f>VLOOKUP(RawData!H4528,PadCountry[],2)</f>
        <v>United States</v>
      </c>
      <c r="J4528" t="str">
        <f>VLOOKUP(I4528,CountryGeoLoc[],3)</f>
        <v>37.09024</v>
      </c>
      <c r="K4528" t="str">
        <f>VLOOKUP(I4528,CountryGeoLoc[],4)</f>
        <v>-95.712891</v>
      </c>
    </row>
    <row r="4529" spans="1:11" x14ac:dyDescent="0.3">
      <c r="A4529" t="s">
        <v>13748</v>
      </c>
      <c r="B4529" t="s">
        <v>8</v>
      </c>
      <c r="C4529" t="s">
        <v>12655</v>
      </c>
      <c r="D4529" t="s">
        <v>7629</v>
      </c>
      <c r="E4529" t="s">
        <v>13749</v>
      </c>
      <c r="F4529" t="s">
        <v>13750</v>
      </c>
      <c r="G4529" s="2" t="str">
        <f t="shared" si="70"/>
        <v>2001</v>
      </c>
      <c r="H4529" t="s">
        <v>3233</v>
      </c>
      <c r="I4529" t="str">
        <f>VLOOKUP(RawData!H4529,PadCountry[],2)</f>
        <v>United States</v>
      </c>
      <c r="J4529" t="str">
        <f>VLOOKUP(I4529,CountryGeoLoc[],3)</f>
        <v>37.09024</v>
      </c>
      <c r="K4529" t="str">
        <f>VLOOKUP(I4529,CountryGeoLoc[],4)</f>
        <v>-95.712891</v>
      </c>
    </row>
    <row r="4530" spans="1:11" x14ac:dyDescent="0.3">
      <c r="A4530" t="s">
        <v>13751</v>
      </c>
      <c r="B4530" t="s">
        <v>8</v>
      </c>
      <c r="C4530" t="s">
        <v>7321</v>
      </c>
      <c r="D4530" t="s">
        <v>12584</v>
      </c>
      <c r="E4530" t="s">
        <v>13752</v>
      </c>
      <c r="F4530" t="s">
        <v>13753</v>
      </c>
      <c r="G4530" s="2" t="str">
        <f t="shared" si="70"/>
        <v>2001</v>
      </c>
      <c r="H4530" t="s">
        <v>12587</v>
      </c>
      <c r="I4530" t="str">
        <f>VLOOKUP(RawData!H4530,PadCountry[],2)</f>
        <v>French Guiana</v>
      </c>
      <c r="J4530" t="str">
        <f>VLOOKUP(I4530,CountryGeoLoc[],3)</f>
        <v>3.933889</v>
      </c>
      <c r="K4530" t="str">
        <f>VLOOKUP(I4530,CountryGeoLoc[],4)</f>
        <v>-53.125782</v>
      </c>
    </row>
    <row r="4531" spans="1:11" x14ac:dyDescent="0.3">
      <c r="A4531" t="s">
        <v>13754</v>
      </c>
      <c r="B4531" t="s">
        <v>8</v>
      </c>
      <c r="C4531" t="s">
        <v>13268</v>
      </c>
      <c r="D4531" t="s">
        <v>13269</v>
      </c>
      <c r="E4531" t="s">
        <v>13755</v>
      </c>
      <c r="F4531" t="s">
        <v>13756</v>
      </c>
      <c r="G4531" s="2" t="str">
        <f t="shared" si="70"/>
        <v>2001</v>
      </c>
      <c r="H4531" t="s">
        <v>13272</v>
      </c>
      <c r="I4531">
        <f>VLOOKUP(RawData!H4531,PadCountry[],2)</f>
        <v>0</v>
      </c>
      <c r="J4531" t="e">
        <f>VLOOKUP(I4531,CountryGeoLoc[],3)</f>
        <v>#N/A</v>
      </c>
      <c r="K4531" t="e">
        <f>VLOOKUP(I4531,CountryGeoLoc[],4)</f>
        <v>#N/A</v>
      </c>
    </row>
    <row r="4532" spans="1:11" x14ac:dyDescent="0.3">
      <c r="A4532" t="s">
        <v>13757</v>
      </c>
      <c r="B4532" t="s">
        <v>8</v>
      </c>
      <c r="C4532" t="s">
        <v>11421</v>
      </c>
      <c r="D4532" t="s">
        <v>13758</v>
      </c>
      <c r="E4532" t="s">
        <v>13759</v>
      </c>
      <c r="F4532" t="s">
        <v>13760</v>
      </c>
      <c r="G4532" s="2" t="str">
        <f t="shared" si="70"/>
        <v>2001</v>
      </c>
      <c r="H4532" t="s">
        <v>2641</v>
      </c>
      <c r="I4532" t="str">
        <f>VLOOKUP(RawData!H4532,PadCountry[],2)</f>
        <v>Kazakhstan</v>
      </c>
      <c r="J4532" t="str">
        <f>VLOOKUP(I4532,CountryGeoLoc[],3)</f>
        <v>48.019573</v>
      </c>
      <c r="K4532" t="str">
        <f>VLOOKUP(I4532,CountryGeoLoc[],4)</f>
        <v>66.923684</v>
      </c>
    </row>
    <row r="4533" spans="1:11" x14ac:dyDescent="0.3">
      <c r="A4533" t="s">
        <v>13761</v>
      </c>
      <c r="B4533" t="s">
        <v>8</v>
      </c>
      <c r="C4533" t="s">
        <v>117</v>
      </c>
      <c r="D4533" t="s">
        <v>11093</v>
      </c>
      <c r="E4533" t="s">
        <v>13762</v>
      </c>
      <c r="F4533" t="s">
        <v>13763</v>
      </c>
      <c r="G4533" s="2" t="str">
        <f t="shared" si="70"/>
        <v>2001</v>
      </c>
      <c r="H4533" t="s">
        <v>63</v>
      </c>
      <c r="I4533" t="str">
        <f>VLOOKUP(RawData!H4533,PadCountry[],2)</f>
        <v>United States</v>
      </c>
      <c r="J4533" t="str">
        <f>VLOOKUP(I4533,CountryGeoLoc[],3)</f>
        <v>37.09024</v>
      </c>
      <c r="K4533" t="str">
        <f>VLOOKUP(I4533,CountryGeoLoc[],4)</f>
        <v>-95.712891</v>
      </c>
    </row>
    <row r="4534" spans="1:11" x14ac:dyDescent="0.3">
      <c r="A4534" t="s">
        <v>13764</v>
      </c>
      <c r="B4534" t="s">
        <v>18</v>
      </c>
      <c r="C4534" t="s">
        <v>7087</v>
      </c>
      <c r="D4534" t="s">
        <v>13765</v>
      </c>
      <c r="E4534" t="s">
        <v>357</v>
      </c>
      <c r="F4534" t="s">
        <v>13766</v>
      </c>
      <c r="G4534" s="2" t="str">
        <f t="shared" si="70"/>
        <v>2001</v>
      </c>
      <c r="H4534" t="s">
        <v>11888</v>
      </c>
      <c r="I4534" t="str">
        <f>VLOOKUP(RawData!H4534,PadCountry[],2)</f>
        <v>India</v>
      </c>
      <c r="J4534" t="str">
        <f>VLOOKUP(I4534,CountryGeoLoc[],3)</f>
        <v>20.593684</v>
      </c>
      <c r="K4534" t="str">
        <f>VLOOKUP(I4534,CountryGeoLoc[],4)</f>
        <v>78.96288</v>
      </c>
    </row>
    <row r="4535" spans="1:11" x14ac:dyDescent="0.3">
      <c r="A4535" t="s">
        <v>13767</v>
      </c>
      <c r="B4535" t="s">
        <v>8</v>
      </c>
      <c r="C4535" t="s">
        <v>12655</v>
      </c>
      <c r="D4535" t="s">
        <v>7629</v>
      </c>
      <c r="E4535" t="s">
        <v>13768</v>
      </c>
      <c r="F4535" t="s">
        <v>13769</v>
      </c>
      <c r="G4535" s="2" t="str">
        <f t="shared" si="70"/>
        <v>2001</v>
      </c>
      <c r="H4535" t="s">
        <v>2629</v>
      </c>
      <c r="I4535" t="str">
        <f>VLOOKUP(RawData!H4535,PadCountry[],2)</f>
        <v>United States</v>
      </c>
      <c r="J4535" t="str">
        <f>VLOOKUP(I4535,CountryGeoLoc[],3)</f>
        <v>37.09024</v>
      </c>
      <c r="K4535" t="str">
        <f>VLOOKUP(I4535,CountryGeoLoc[],4)</f>
        <v>-95.712891</v>
      </c>
    </row>
    <row r="4536" spans="1:11" x14ac:dyDescent="0.3">
      <c r="A4536" t="s">
        <v>13770</v>
      </c>
      <c r="B4536" t="s">
        <v>8</v>
      </c>
      <c r="C4536" t="s">
        <v>11418</v>
      </c>
      <c r="D4536" t="s">
        <v>4695</v>
      </c>
      <c r="E4536" t="s">
        <v>13771</v>
      </c>
      <c r="F4536" t="s">
        <v>13772</v>
      </c>
      <c r="G4536" s="2" t="str">
        <f t="shared" si="70"/>
        <v>2001</v>
      </c>
      <c r="H4536" t="s">
        <v>13</v>
      </c>
      <c r="I4536" t="str">
        <f>VLOOKUP(RawData!H4536,PadCountry[],2)</f>
        <v>Kazakhstan</v>
      </c>
      <c r="J4536" t="str">
        <f>VLOOKUP(I4536,CountryGeoLoc[],3)</f>
        <v>48.019573</v>
      </c>
      <c r="K4536" t="str">
        <f>VLOOKUP(I4536,CountryGeoLoc[],4)</f>
        <v>66.923684</v>
      </c>
    </row>
    <row r="4537" spans="1:11" x14ac:dyDescent="0.3">
      <c r="A4537" t="s">
        <v>13773</v>
      </c>
      <c r="B4537" t="s">
        <v>8</v>
      </c>
      <c r="C4537" t="s">
        <v>13268</v>
      </c>
      <c r="D4537" t="s">
        <v>13269</v>
      </c>
      <c r="E4537" t="s">
        <v>13774</v>
      </c>
      <c r="F4537" t="s">
        <v>13775</v>
      </c>
      <c r="G4537" s="2" t="str">
        <f t="shared" si="70"/>
        <v>2001</v>
      </c>
      <c r="H4537" t="s">
        <v>13272</v>
      </c>
      <c r="I4537">
        <f>VLOOKUP(RawData!H4537,PadCountry[],2)</f>
        <v>0</v>
      </c>
      <c r="J4537" t="e">
        <f>VLOOKUP(I4537,CountryGeoLoc[],3)</f>
        <v>#N/A</v>
      </c>
      <c r="K4537" t="e">
        <f>VLOOKUP(I4537,CountryGeoLoc[],4)</f>
        <v>#N/A</v>
      </c>
    </row>
    <row r="4538" spans="1:11" x14ac:dyDescent="0.3">
      <c r="A4538" t="s">
        <v>13776</v>
      </c>
      <c r="B4538" t="s">
        <v>8</v>
      </c>
      <c r="C4538" t="s">
        <v>11421</v>
      </c>
      <c r="D4538" t="s">
        <v>11954</v>
      </c>
      <c r="E4538" t="s">
        <v>13777</v>
      </c>
      <c r="F4538" t="s">
        <v>13778</v>
      </c>
      <c r="G4538" s="2" t="str">
        <f t="shared" si="70"/>
        <v>2001</v>
      </c>
      <c r="H4538" t="s">
        <v>1587</v>
      </c>
      <c r="I4538" t="str">
        <f>VLOOKUP(RawData!H4538,PadCountry[],2)</f>
        <v>Kazakhstan</v>
      </c>
      <c r="J4538" t="str">
        <f>VLOOKUP(I4538,CountryGeoLoc[],3)</f>
        <v>48.019573</v>
      </c>
      <c r="K4538" t="str">
        <f>VLOOKUP(I4538,CountryGeoLoc[],4)</f>
        <v>66.923684</v>
      </c>
    </row>
    <row r="4539" spans="1:11" x14ac:dyDescent="0.3">
      <c r="A4539" t="s">
        <v>13779</v>
      </c>
      <c r="B4539" t="s">
        <v>8</v>
      </c>
      <c r="C4539" t="s">
        <v>117</v>
      </c>
      <c r="D4539" t="s">
        <v>11093</v>
      </c>
      <c r="E4539" t="s">
        <v>13780</v>
      </c>
      <c r="F4539" t="s">
        <v>13781</v>
      </c>
      <c r="G4539" s="2" t="str">
        <f t="shared" si="70"/>
        <v>2001</v>
      </c>
      <c r="H4539" t="s">
        <v>229</v>
      </c>
      <c r="I4539" t="str">
        <f>VLOOKUP(RawData!H4539,PadCountry[],2)</f>
        <v>United States</v>
      </c>
      <c r="J4539" t="str">
        <f>VLOOKUP(I4539,CountryGeoLoc[],3)</f>
        <v>37.09024</v>
      </c>
      <c r="K4539" t="str">
        <f>VLOOKUP(I4539,CountryGeoLoc[],4)</f>
        <v>-95.712891</v>
      </c>
    </row>
    <row r="4540" spans="1:11" x14ac:dyDescent="0.3">
      <c r="A4540" t="s">
        <v>13782</v>
      </c>
      <c r="B4540" t="s">
        <v>8</v>
      </c>
      <c r="C4540" t="s">
        <v>11418</v>
      </c>
      <c r="D4540" t="s">
        <v>2191</v>
      </c>
      <c r="E4540" t="s">
        <v>357</v>
      </c>
      <c r="F4540" t="s">
        <v>13783</v>
      </c>
      <c r="G4540" s="2" t="str">
        <f t="shared" si="70"/>
        <v>2001</v>
      </c>
      <c r="H4540" t="s">
        <v>13</v>
      </c>
      <c r="I4540" t="str">
        <f>VLOOKUP(RawData!H4540,PadCountry[],2)</f>
        <v>Kazakhstan</v>
      </c>
      <c r="J4540" t="str">
        <f>VLOOKUP(I4540,CountryGeoLoc[],3)</f>
        <v>48.019573</v>
      </c>
      <c r="K4540" t="str">
        <f>VLOOKUP(I4540,CountryGeoLoc[],4)</f>
        <v>66.923684</v>
      </c>
    </row>
    <row r="4541" spans="1:11" x14ac:dyDescent="0.3">
      <c r="A4541" t="s">
        <v>13784</v>
      </c>
      <c r="B4541" t="s">
        <v>8</v>
      </c>
      <c r="C4541" t="s">
        <v>480</v>
      </c>
      <c r="D4541" t="s">
        <v>8762</v>
      </c>
      <c r="E4541" t="s">
        <v>13785</v>
      </c>
      <c r="F4541" t="s">
        <v>13786</v>
      </c>
      <c r="G4541" s="2" t="str">
        <f t="shared" si="70"/>
        <v>2001</v>
      </c>
      <c r="H4541" t="s">
        <v>3442</v>
      </c>
      <c r="I4541" t="str">
        <f>VLOOKUP(RawData!H4541,PadCountry[],2)</f>
        <v>Russia</v>
      </c>
      <c r="J4541" t="str">
        <f>VLOOKUP(I4541,CountryGeoLoc[],3)</f>
        <v>61.52401</v>
      </c>
      <c r="K4541" t="str">
        <f>VLOOKUP(I4541,CountryGeoLoc[],4)</f>
        <v>105.318756</v>
      </c>
    </row>
    <row r="4542" spans="1:11" x14ac:dyDescent="0.3">
      <c r="A4542" t="s">
        <v>13787</v>
      </c>
      <c r="B4542" t="s">
        <v>8</v>
      </c>
      <c r="C4542" t="s">
        <v>11434</v>
      </c>
      <c r="D4542" t="s">
        <v>2391</v>
      </c>
      <c r="E4542" t="s">
        <v>13788</v>
      </c>
      <c r="F4542" t="s">
        <v>13789</v>
      </c>
      <c r="G4542" s="2" t="str">
        <f t="shared" si="70"/>
        <v>2001</v>
      </c>
      <c r="H4542" t="s">
        <v>3399</v>
      </c>
      <c r="I4542" t="str">
        <f>VLOOKUP(RawData!H4542,PadCountry[],2)</f>
        <v>Russia</v>
      </c>
      <c r="J4542" t="str">
        <f>VLOOKUP(I4542,CountryGeoLoc[],3)</f>
        <v>61.52401</v>
      </c>
      <c r="K4542" t="str">
        <f>VLOOKUP(I4542,CountryGeoLoc[],4)</f>
        <v>105.318756</v>
      </c>
    </row>
    <row r="4543" spans="1:11" x14ac:dyDescent="0.3">
      <c r="A4543" t="s">
        <v>13790</v>
      </c>
      <c r="B4543" t="s">
        <v>8</v>
      </c>
      <c r="C4543" t="s">
        <v>7321</v>
      </c>
      <c r="D4543" t="s">
        <v>10571</v>
      </c>
      <c r="E4543" t="s">
        <v>13791</v>
      </c>
      <c r="F4543" t="s">
        <v>13792</v>
      </c>
      <c r="G4543" s="2" t="str">
        <f t="shared" si="70"/>
        <v>2001</v>
      </c>
      <c r="H4543" t="s">
        <v>9512</v>
      </c>
      <c r="I4543" t="str">
        <f>VLOOKUP(RawData!H4543,PadCountry[],2)</f>
        <v>French Guiana</v>
      </c>
      <c r="J4543" t="str">
        <f>VLOOKUP(I4543,CountryGeoLoc[],3)</f>
        <v>3.933889</v>
      </c>
      <c r="K4543" t="str">
        <f>VLOOKUP(I4543,CountryGeoLoc[],4)</f>
        <v>-53.125782</v>
      </c>
    </row>
    <row r="4544" spans="1:11" x14ac:dyDescent="0.3">
      <c r="A4544" t="s">
        <v>13793</v>
      </c>
      <c r="B4544" t="s">
        <v>8</v>
      </c>
      <c r="C4544" t="s">
        <v>11421</v>
      </c>
      <c r="D4544" t="s">
        <v>11954</v>
      </c>
      <c r="E4544" t="s">
        <v>13794</v>
      </c>
      <c r="F4544" t="s">
        <v>13795</v>
      </c>
      <c r="G4544" s="2" t="str">
        <f t="shared" si="70"/>
        <v>2001</v>
      </c>
      <c r="H4544" t="s">
        <v>1587</v>
      </c>
      <c r="I4544" t="str">
        <f>VLOOKUP(RawData!H4544,PadCountry[],2)</f>
        <v>Kazakhstan</v>
      </c>
      <c r="J4544" t="str">
        <f>VLOOKUP(I4544,CountryGeoLoc[],3)</f>
        <v>48.019573</v>
      </c>
      <c r="K4544" t="str">
        <f>VLOOKUP(I4544,CountryGeoLoc[],4)</f>
        <v>66.923684</v>
      </c>
    </row>
    <row r="4545" spans="1:11" x14ac:dyDescent="0.3">
      <c r="A4545" t="s">
        <v>13796</v>
      </c>
      <c r="B4545" t="s">
        <v>8</v>
      </c>
      <c r="C4545" t="s">
        <v>4973</v>
      </c>
      <c r="D4545" t="s">
        <v>11941</v>
      </c>
      <c r="E4545" t="s">
        <v>13797</v>
      </c>
      <c r="F4545" t="s">
        <v>13798</v>
      </c>
      <c r="G4545" s="2" t="str">
        <f t="shared" si="70"/>
        <v>2001</v>
      </c>
      <c r="H4545" t="s">
        <v>1623</v>
      </c>
      <c r="I4545" t="str">
        <f>VLOOKUP(RawData!H4545,PadCountry[],2)</f>
        <v>United States</v>
      </c>
      <c r="J4545" t="str">
        <f>VLOOKUP(I4545,CountryGeoLoc[],3)</f>
        <v>37.09024</v>
      </c>
      <c r="K4545" t="str">
        <f>VLOOKUP(I4545,CountryGeoLoc[],4)</f>
        <v>-95.712891</v>
      </c>
    </row>
    <row r="4546" spans="1:11" x14ac:dyDescent="0.3">
      <c r="A4546" t="s">
        <v>13799</v>
      </c>
      <c r="B4546" t="s">
        <v>8</v>
      </c>
      <c r="C4546" t="s">
        <v>117</v>
      </c>
      <c r="D4546" t="s">
        <v>13800</v>
      </c>
      <c r="E4546" t="s">
        <v>13801</v>
      </c>
      <c r="F4546" t="s">
        <v>13802</v>
      </c>
      <c r="G4546" s="2" t="str">
        <f t="shared" si="70"/>
        <v>2001</v>
      </c>
      <c r="H4546" t="s">
        <v>229</v>
      </c>
      <c r="I4546" t="str">
        <f>VLOOKUP(RawData!H4546,PadCountry[],2)</f>
        <v>United States</v>
      </c>
      <c r="J4546" t="str">
        <f>VLOOKUP(I4546,CountryGeoLoc[],3)</f>
        <v>37.09024</v>
      </c>
      <c r="K4546" t="str">
        <f>VLOOKUP(I4546,CountryGeoLoc[],4)</f>
        <v>-95.712891</v>
      </c>
    </row>
    <row r="4547" spans="1:11" x14ac:dyDescent="0.3">
      <c r="A4547" t="s">
        <v>13803</v>
      </c>
      <c r="B4547" t="s">
        <v>8</v>
      </c>
      <c r="C4547" t="s">
        <v>12655</v>
      </c>
      <c r="D4547" t="s">
        <v>7629</v>
      </c>
      <c r="E4547" t="s">
        <v>13804</v>
      </c>
      <c r="F4547" t="s">
        <v>13805</v>
      </c>
      <c r="G4547" s="2" t="str">
        <f t="shared" ref="G4547:G4610" si="71">MID(F4547,7,4)</f>
        <v>2001</v>
      </c>
      <c r="H4547" t="s">
        <v>3233</v>
      </c>
      <c r="I4547" t="str">
        <f>VLOOKUP(RawData!H4547,PadCountry[],2)</f>
        <v>United States</v>
      </c>
      <c r="J4547" t="str">
        <f>VLOOKUP(I4547,CountryGeoLoc[],3)</f>
        <v>37.09024</v>
      </c>
      <c r="K4547" t="str">
        <f>VLOOKUP(I4547,CountryGeoLoc[],4)</f>
        <v>-95.712891</v>
      </c>
    </row>
    <row r="4548" spans="1:11" x14ac:dyDescent="0.3">
      <c r="A4548" t="s">
        <v>13806</v>
      </c>
      <c r="B4548" t="s">
        <v>162</v>
      </c>
      <c r="C4548" t="s">
        <v>7321</v>
      </c>
      <c r="D4548" t="s">
        <v>12584</v>
      </c>
      <c r="E4548" t="s">
        <v>13807</v>
      </c>
      <c r="F4548" t="s">
        <v>13808</v>
      </c>
      <c r="G4548" s="2" t="str">
        <f t="shared" si="71"/>
        <v>2001</v>
      </c>
      <c r="H4548" t="s">
        <v>12587</v>
      </c>
      <c r="I4548" t="str">
        <f>VLOOKUP(RawData!H4548,PadCountry[],2)</f>
        <v>French Guiana</v>
      </c>
      <c r="J4548" t="str">
        <f>VLOOKUP(I4548,CountryGeoLoc[],3)</f>
        <v>3.933889</v>
      </c>
      <c r="K4548" t="str">
        <f>VLOOKUP(I4548,CountryGeoLoc[],4)</f>
        <v>-53.125782</v>
      </c>
    </row>
    <row r="4549" spans="1:11" x14ac:dyDescent="0.3">
      <c r="A4549" t="s">
        <v>13809</v>
      </c>
      <c r="B4549" t="s">
        <v>8</v>
      </c>
      <c r="C4549" t="s">
        <v>11414</v>
      </c>
      <c r="D4549" t="s">
        <v>1670</v>
      </c>
      <c r="E4549" t="s">
        <v>13810</v>
      </c>
      <c r="F4549" t="s">
        <v>13811</v>
      </c>
      <c r="G4549" s="2" t="str">
        <f t="shared" si="71"/>
        <v>2001</v>
      </c>
      <c r="H4549" t="s">
        <v>3442</v>
      </c>
      <c r="I4549" t="str">
        <f>VLOOKUP(RawData!H4549,PadCountry[],2)</f>
        <v>Russia</v>
      </c>
      <c r="J4549" t="str">
        <f>VLOOKUP(I4549,CountryGeoLoc[],3)</f>
        <v>61.52401</v>
      </c>
      <c r="K4549" t="str">
        <f>VLOOKUP(I4549,CountryGeoLoc[],4)</f>
        <v>105.318756</v>
      </c>
    </row>
    <row r="4550" spans="1:11" x14ac:dyDescent="0.3">
      <c r="A4550" t="s">
        <v>13812</v>
      </c>
      <c r="B4550" t="s">
        <v>8</v>
      </c>
      <c r="C4550" t="s">
        <v>4973</v>
      </c>
      <c r="D4550" t="s">
        <v>11506</v>
      </c>
      <c r="E4550" t="s">
        <v>13813</v>
      </c>
      <c r="F4550" t="s">
        <v>13814</v>
      </c>
      <c r="G4550" s="2" t="str">
        <f t="shared" si="71"/>
        <v>2001</v>
      </c>
      <c r="H4550" t="s">
        <v>1006</v>
      </c>
      <c r="I4550" t="str">
        <f>VLOOKUP(RawData!H4550,PadCountry[],2)</f>
        <v>United States</v>
      </c>
      <c r="J4550" t="str">
        <f>VLOOKUP(I4550,CountryGeoLoc[],3)</f>
        <v>37.09024</v>
      </c>
      <c r="K4550" t="str">
        <f>VLOOKUP(I4550,CountryGeoLoc[],4)</f>
        <v>-95.712891</v>
      </c>
    </row>
    <row r="4551" spans="1:11" x14ac:dyDescent="0.3">
      <c r="A4551" t="s">
        <v>13815</v>
      </c>
      <c r="B4551" t="s">
        <v>8</v>
      </c>
      <c r="C4551" t="s">
        <v>11407</v>
      </c>
      <c r="D4551" t="s">
        <v>6270</v>
      </c>
      <c r="E4551" t="s">
        <v>13816</v>
      </c>
      <c r="F4551" t="s">
        <v>13817</v>
      </c>
      <c r="G4551" s="2" t="str">
        <f t="shared" si="71"/>
        <v>2001</v>
      </c>
      <c r="H4551" t="s">
        <v>6273</v>
      </c>
      <c r="I4551" t="str">
        <f>VLOOKUP(RawData!H4551,PadCountry[],2)</f>
        <v>Russia</v>
      </c>
      <c r="J4551" t="str">
        <f>VLOOKUP(I4551,CountryGeoLoc[],3)</f>
        <v>61.52401</v>
      </c>
      <c r="K4551" t="str">
        <f>VLOOKUP(I4551,CountryGeoLoc[],4)</f>
        <v>105.318756</v>
      </c>
    </row>
    <row r="4552" spans="1:11" x14ac:dyDescent="0.3">
      <c r="A4552" t="s">
        <v>13818</v>
      </c>
      <c r="B4552" t="s">
        <v>8</v>
      </c>
      <c r="C4552" t="s">
        <v>117</v>
      </c>
      <c r="D4552" t="s">
        <v>12732</v>
      </c>
      <c r="E4552" t="s">
        <v>13819</v>
      </c>
      <c r="F4552" t="s">
        <v>13820</v>
      </c>
      <c r="G4552" s="2" t="str">
        <f t="shared" si="71"/>
        <v>2001</v>
      </c>
      <c r="H4552" t="s">
        <v>1555</v>
      </c>
      <c r="I4552" t="str">
        <f>VLOOKUP(RawData!H4552,PadCountry[],2)</f>
        <v>United States</v>
      </c>
      <c r="J4552" t="str">
        <f>VLOOKUP(I4552,CountryGeoLoc[],3)</f>
        <v>37.09024</v>
      </c>
      <c r="K4552" t="str">
        <f>VLOOKUP(I4552,CountryGeoLoc[],4)</f>
        <v>-95.712891</v>
      </c>
    </row>
    <row r="4553" spans="1:11" x14ac:dyDescent="0.3">
      <c r="A4553" t="s">
        <v>13821</v>
      </c>
      <c r="B4553" t="s">
        <v>8</v>
      </c>
      <c r="C4553" t="s">
        <v>117</v>
      </c>
      <c r="D4553" t="s">
        <v>13177</v>
      </c>
      <c r="E4553" t="s">
        <v>13822</v>
      </c>
      <c r="F4553" t="s">
        <v>13823</v>
      </c>
      <c r="G4553" s="2" t="str">
        <f t="shared" si="71"/>
        <v>2001</v>
      </c>
      <c r="H4553" t="s">
        <v>63</v>
      </c>
      <c r="I4553" t="str">
        <f>VLOOKUP(RawData!H4553,PadCountry[],2)</f>
        <v>United States</v>
      </c>
      <c r="J4553" t="str">
        <f>VLOOKUP(I4553,CountryGeoLoc[],3)</f>
        <v>37.09024</v>
      </c>
      <c r="K4553" t="str">
        <f>VLOOKUP(I4553,CountryGeoLoc[],4)</f>
        <v>-95.712891</v>
      </c>
    </row>
    <row r="4554" spans="1:11" x14ac:dyDescent="0.3">
      <c r="A4554" t="s">
        <v>13824</v>
      </c>
      <c r="B4554" t="s">
        <v>8</v>
      </c>
      <c r="C4554" t="s">
        <v>12655</v>
      </c>
      <c r="D4554" t="s">
        <v>7629</v>
      </c>
      <c r="E4554" t="s">
        <v>13825</v>
      </c>
      <c r="F4554" t="s">
        <v>13826</v>
      </c>
      <c r="G4554" s="2" t="str">
        <f t="shared" si="71"/>
        <v>2001</v>
      </c>
      <c r="H4554" t="s">
        <v>2629</v>
      </c>
      <c r="I4554" t="str">
        <f>VLOOKUP(RawData!H4554,PadCountry[],2)</f>
        <v>United States</v>
      </c>
      <c r="J4554" t="str">
        <f>VLOOKUP(I4554,CountryGeoLoc[],3)</f>
        <v>37.09024</v>
      </c>
      <c r="K4554" t="str">
        <f>VLOOKUP(I4554,CountryGeoLoc[],4)</f>
        <v>-95.712891</v>
      </c>
    </row>
    <row r="4555" spans="1:11" x14ac:dyDescent="0.3">
      <c r="A4555" t="s">
        <v>13827</v>
      </c>
      <c r="B4555" t="s">
        <v>8</v>
      </c>
      <c r="C4555" t="s">
        <v>11418</v>
      </c>
      <c r="D4555" t="s">
        <v>4695</v>
      </c>
      <c r="E4555" t="s">
        <v>357</v>
      </c>
      <c r="F4555" t="s">
        <v>13828</v>
      </c>
      <c r="G4555" s="2" t="str">
        <f t="shared" si="71"/>
        <v>2001</v>
      </c>
      <c r="H4555" t="s">
        <v>13</v>
      </c>
      <c r="I4555" t="str">
        <f>VLOOKUP(RawData!H4555,PadCountry[],2)</f>
        <v>Kazakhstan</v>
      </c>
      <c r="J4555" t="str">
        <f>VLOOKUP(I4555,CountryGeoLoc[],3)</f>
        <v>48.019573</v>
      </c>
      <c r="K4555" t="str">
        <f>VLOOKUP(I4555,CountryGeoLoc[],4)</f>
        <v>66.923684</v>
      </c>
    </row>
    <row r="4556" spans="1:11" x14ac:dyDescent="0.3">
      <c r="A4556" t="s">
        <v>13829</v>
      </c>
      <c r="B4556" t="s">
        <v>8</v>
      </c>
      <c r="C4556" t="s">
        <v>11421</v>
      </c>
      <c r="D4556" t="s">
        <v>2305</v>
      </c>
      <c r="E4556" t="s">
        <v>13830</v>
      </c>
      <c r="F4556" t="s">
        <v>13831</v>
      </c>
      <c r="G4556" s="2" t="str">
        <f t="shared" si="71"/>
        <v>2001</v>
      </c>
      <c r="H4556" t="s">
        <v>2641</v>
      </c>
      <c r="I4556" t="str">
        <f>VLOOKUP(RawData!H4556,PadCountry[],2)</f>
        <v>Kazakhstan</v>
      </c>
      <c r="J4556" t="str">
        <f>VLOOKUP(I4556,CountryGeoLoc[],3)</f>
        <v>48.019573</v>
      </c>
      <c r="K4556" t="str">
        <f>VLOOKUP(I4556,CountryGeoLoc[],4)</f>
        <v>66.923684</v>
      </c>
    </row>
    <row r="4557" spans="1:11" x14ac:dyDescent="0.3">
      <c r="A4557" t="s">
        <v>13832</v>
      </c>
      <c r="B4557" t="s">
        <v>8</v>
      </c>
      <c r="C4557" t="s">
        <v>11972</v>
      </c>
      <c r="D4557" t="s">
        <v>13833</v>
      </c>
      <c r="E4557" t="s">
        <v>13834</v>
      </c>
      <c r="F4557" t="s">
        <v>13835</v>
      </c>
      <c r="G4557" s="2" t="str">
        <f t="shared" si="71"/>
        <v>2001</v>
      </c>
      <c r="H4557" t="s">
        <v>11976</v>
      </c>
      <c r="I4557" t="str">
        <f>VLOOKUP(RawData!H4557,PadCountry[],2)</f>
        <v>Japan</v>
      </c>
      <c r="J4557" t="str">
        <f>VLOOKUP(I4557,CountryGeoLoc[],3)</f>
        <v>36.204824</v>
      </c>
      <c r="K4557" t="str">
        <f>VLOOKUP(I4557,CountryGeoLoc[],4)</f>
        <v>138.252924</v>
      </c>
    </row>
    <row r="4558" spans="1:11" x14ac:dyDescent="0.3">
      <c r="A4558" t="s">
        <v>13836</v>
      </c>
      <c r="B4558" t="s">
        <v>8</v>
      </c>
      <c r="C4558" t="s">
        <v>7321</v>
      </c>
      <c r="D4558" t="s">
        <v>10571</v>
      </c>
      <c r="E4558" t="s">
        <v>13837</v>
      </c>
      <c r="F4558" t="s">
        <v>13838</v>
      </c>
      <c r="G4558" s="2" t="str">
        <f t="shared" si="71"/>
        <v>2001</v>
      </c>
      <c r="H4558" t="s">
        <v>9512</v>
      </c>
      <c r="I4558" t="str">
        <f>VLOOKUP(RawData!H4558,PadCountry[],2)</f>
        <v>French Guiana</v>
      </c>
      <c r="J4558" t="str">
        <f>VLOOKUP(I4558,CountryGeoLoc[],3)</f>
        <v>3.933889</v>
      </c>
      <c r="K4558" t="str">
        <f>VLOOKUP(I4558,CountryGeoLoc[],4)</f>
        <v>-53.125782</v>
      </c>
    </row>
    <row r="4559" spans="1:11" x14ac:dyDescent="0.3">
      <c r="A4559" t="s">
        <v>13839</v>
      </c>
      <c r="B4559" t="s">
        <v>8</v>
      </c>
      <c r="C4559" t="s">
        <v>4973</v>
      </c>
      <c r="D4559" t="s">
        <v>11941</v>
      </c>
      <c r="E4559" t="s">
        <v>13840</v>
      </c>
      <c r="F4559" t="s">
        <v>13841</v>
      </c>
      <c r="G4559" s="2" t="str">
        <f t="shared" si="71"/>
        <v>2001</v>
      </c>
      <c r="H4559" t="s">
        <v>433</v>
      </c>
      <c r="I4559" t="str">
        <f>VLOOKUP(RawData!H4559,PadCountry[],2)</f>
        <v>United States</v>
      </c>
      <c r="J4559" t="str">
        <f>VLOOKUP(I4559,CountryGeoLoc[],3)</f>
        <v>37.09024</v>
      </c>
      <c r="K4559" t="str">
        <f>VLOOKUP(I4559,CountryGeoLoc[],4)</f>
        <v>-95.712891</v>
      </c>
    </row>
    <row r="4560" spans="1:11" x14ac:dyDescent="0.3">
      <c r="A4560" t="s">
        <v>13842</v>
      </c>
      <c r="B4560" t="s">
        <v>8</v>
      </c>
      <c r="C4560" t="s">
        <v>11418</v>
      </c>
      <c r="D4560" t="s">
        <v>4695</v>
      </c>
      <c r="E4560" t="s">
        <v>357</v>
      </c>
      <c r="F4560" t="s">
        <v>13843</v>
      </c>
      <c r="G4560" s="2" t="str">
        <f t="shared" si="71"/>
        <v>2001</v>
      </c>
      <c r="H4560" t="s">
        <v>13</v>
      </c>
      <c r="I4560" t="str">
        <f>VLOOKUP(RawData!H4560,PadCountry[],2)</f>
        <v>Kazakhstan</v>
      </c>
      <c r="J4560" t="str">
        <f>VLOOKUP(I4560,CountryGeoLoc[],3)</f>
        <v>48.019573</v>
      </c>
      <c r="K4560" t="str">
        <f>VLOOKUP(I4560,CountryGeoLoc[],4)</f>
        <v>66.923684</v>
      </c>
    </row>
    <row r="4561" spans="1:11" x14ac:dyDescent="0.3">
      <c r="A4561" t="s">
        <v>13844</v>
      </c>
      <c r="B4561" t="s">
        <v>18</v>
      </c>
      <c r="C4561" t="s">
        <v>10849</v>
      </c>
      <c r="D4561" t="s">
        <v>13456</v>
      </c>
      <c r="E4561" t="s">
        <v>13845</v>
      </c>
      <c r="F4561" t="s">
        <v>13846</v>
      </c>
      <c r="G4561" s="2" t="str">
        <f t="shared" si="71"/>
        <v>2001</v>
      </c>
      <c r="H4561" t="s">
        <v>12011</v>
      </c>
      <c r="I4561" t="str">
        <f>VLOOKUP(RawData!H4561,PadCountry[],2)</f>
        <v>United States</v>
      </c>
      <c r="J4561" t="str">
        <f>VLOOKUP(I4561,CountryGeoLoc[],3)</f>
        <v>37.09024</v>
      </c>
      <c r="K4561" t="str">
        <f>VLOOKUP(I4561,CountryGeoLoc[],4)</f>
        <v>-95.712891</v>
      </c>
    </row>
    <row r="4562" spans="1:11" x14ac:dyDescent="0.3">
      <c r="A4562" t="s">
        <v>13847</v>
      </c>
      <c r="B4562" t="s">
        <v>8</v>
      </c>
      <c r="C4562" t="s">
        <v>7321</v>
      </c>
      <c r="D4562" t="s">
        <v>11210</v>
      </c>
      <c r="E4562" t="s">
        <v>13848</v>
      </c>
      <c r="F4562" t="s">
        <v>13849</v>
      </c>
      <c r="G4562" s="2" t="str">
        <f t="shared" si="71"/>
        <v>2001</v>
      </c>
      <c r="H4562" t="s">
        <v>9512</v>
      </c>
      <c r="I4562" t="str">
        <f>VLOOKUP(RawData!H4562,PadCountry[],2)</f>
        <v>French Guiana</v>
      </c>
      <c r="J4562" t="str">
        <f>VLOOKUP(I4562,CountryGeoLoc[],3)</f>
        <v>3.933889</v>
      </c>
      <c r="K4562" t="str">
        <f>VLOOKUP(I4562,CountryGeoLoc[],4)</f>
        <v>-53.125782</v>
      </c>
    </row>
    <row r="4563" spans="1:11" x14ac:dyDescent="0.3">
      <c r="A4563" t="s">
        <v>13850</v>
      </c>
      <c r="B4563" t="s">
        <v>8</v>
      </c>
      <c r="C4563" t="s">
        <v>4973</v>
      </c>
      <c r="D4563" t="s">
        <v>13231</v>
      </c>
      <c r="E4563" t="s">
        <v>13851</v>
      </c>
      <c r="F4563" t="s">
        <v>13852</v>
      </c>
      <c r="G4563" s="2" t="str">
        <f t="shared" si="71"/>
        <v>2001</v>
      </c>
      <c r="H4563" t="s">
        <v>13853</v>
      </c>
      <c r="I4563" t="str">
        <f>VLOOKUP(RawData!H4563,PadCountry[],2)</f>
        <v>United States</v>
      </c>
      <c r="J4563" t="str">
        <f>VLOOKUP(I4563,CountryGeoLoc[],3)</f>
        <v>37.09024</v>
      </c>
      <c r="K4563" t="str">
        <f>VLOOKUP(I4563,CountryGeoLoc[],4)</f>
        <v>-95.712891</v>
      </c>
    </row>
    <row r="4564" spans="1:11" x14ac:dyDescent="0.3">
      <c r="A4564" t="s">
        <v>13854</v>
      </c>
      <c r="B4564" t="s">
        <v>8</v>
      </c>
      <c r="C4564" t="s">
        <v>117</v>
      </c>
      <c r="D4564" t="s">
        <v>13317</v>
      </c>
      <c r="E4564" t="s">
        <v>13855</v>
      </c>
      <c r="F4564" t="s">
        <v>13856</v>
      </c>
      <c r="G4564" s="2" t="str">
        <f t="shared" si="71"/>
        <v>2001</v>
      </c>
      <c r="H4564" t="s">
        <v>1213</v>
      </c>
      <c r="I4564" t="str">
        <f>VLOOKUP(RawData!H4564,PadCountry[],2)</f>
        <v>United States</v>
      </c>
      <c r="J4564" t="str">
        <f>VLOOKUP(I4564,CountryGeoLoc[],3)</f>
        <v>37.09024</v>
      </c>
      <c r="K4564" t="str">
        <f>VLOOKUP(I4564,CountryGeoLoc[],4)</f>
        <v>-95.712891</v>
      </c>
    </row>
    <row r="4565" spans="1:11" x14ac:dyDescent="0.3">
      <c r="A4565" t="s">
        <v>13857</v>
      </c>
      <c r="B4565" t="s">
        <v>8</v>
      </c>
      <c r="C4565" t="s">
        <v>11421</v>
      </c>
      <c r="D4565" t="s">
        <v>2305</v>
      </c>
      <c r="E4565" t="s">
        <v>13858</v>
      </c>
      <c r="F4565" t="s">
        <v>13859</v>
      </c>
      <c r="G4565" s="2" t="str">
        <f t="shared" si="71"/>
        <v>2001</v>
      </c>
      <c r="H4565" t="s">
        <v>2641</v>
      </c>
      <c r="I4565" t="str">
        <f>VLOOKUP(RawData!H4565,PadCountry[],2)</f>
        <v>Kazakhstan</v>
      </c>
      <c r="J4565" t="str">
        <f>VLOOKUP(I4565,CountryGeoLoc[],3)</f>
        <v>48.019573</v>
      </c>
      <c r="K4565" t="str">
        <f>VLOOKUP(I4565,CountryGeoLoc[],4)</f>
        <v>66.923684</v>
      </c>
    </row>
    <row r="4566" spans="1:11" x14ac:dyDescent="0.3">
      <c r="A4566" t="s">
        <v>13860</v>
      </c>
      <c r="B4566" t="s">
        <v>8</v>
      </c>
      <c r="C4566" t="s">
        <v>4973</v>
      </c>
      <c r="D4566" t="s">
        <v>11941</v>
      </c>
      <c r="E4566" t="s">
        <v>13861</v>
      </c>
      <c r="F4566" t="s">
        <v>13862</v>
      </c>
      <c r="G4566" s="2" t="str">
        <f t="shared" si="71"/>
        <v>2001</v>
      </c>
      <c r="H4566" t="s">
        <v>1623</v>
      </c>
      <c r="I4566" t="str">
        <f>VLOOKUP(RawData!H4566,PadCountry[],2)</f>
        <v>United States</v>
      </c>
      <c r="J4566" t="str">
        <f>VLOOKUP(I4566,CountryGeoLoc[],3)</f>
        <v>37.09024</v>
      </c>
      <c r="K4566" t="str">
        <f>VLOOKUP(I4566,CountryGeoLoc[],4)</f>
        <v>-95.712891</v>
      </c>
    </row>
    <row r="4567" spans="1:11" x14ac:dyDescent="0.3">
      <c r="A4567" t="s">
        <v>13863</v>
      </c>
      <c r="B4567" t="s">
        <v>8</v>
      </c>
      <c r="C4567" t="s">
        <v>117</v>
      </c>
      <c r="D4567" t="s">
        <v>11093</v>
      </c>
      <c r="E4567" t="s">
        <v>13864</v>
      </c>
      <c r="F4567" t="s">
        <v>13865</v>
      </c>
      <c r="G4567" s="2" t="str">
        <f t="shared" si="71"/>
        <v>2001</v>
      </c>
      <c r="H4567" t="s">
        <v>682</v>
      </c>
      <c r="I4567" t="str">
        <f>VLOOKUP(RawData!H4567,PadCountry[],2)</f>
        <v>United States</v>
      </c>
      <c r="J4567" t="str">
        <f>VLOOKUP(I4567,CountryGeoLoc[],3)</f>
        <v>37.09024</v>
      </c>
      <c r="K4567" t="str">
        <f>VLOOKUP(I4567,CountryGeoLoc[],4)</f>
        <v>-95.712891</v>
      </c>
    </row>
    <row r="4568" spans="1:11" x14ac:dyDescent="0.3">
      <c r="A4568" t="s">
        <v>13866</v>
      </c>
      <c r="B4568" t="s">
        <v>8</v>
      </c>
      <c r="C4568" t="s">
        <v>11418</v>
      </c>
      <c r="D4568" t="s">
        <v>4695</v>
      </c>
      <c r="E4568" t="s">
        <v>13867</v>
      </c>
      <c r="F4568" t="s">
        <v>13868</v>
      </c>
      <c r="G4568" s="2" t="str">
        <f t="shared" si="71"/>
        <v>2001</v>
      </c>
      <c r="H4568" t="s">
        <v>13</v>
      </c>
      <c r="I4568" t="str">
        <f>VLOOKUP(RawData!H4568,PadCountry[],2)</f>
        <v>Kazakhstan</v>
      </c>
      <c r="J4568" t="str">
        <f>VLOOKUP(I4568,CountryGeoLoc[],3)</f>
        <v>48.019573</v>
      </c>
      <c r="K4568" t="str">
        <f>VLOOKUP(I4568,CountryGeoLoc[],4)</f>
        <v>66.923684</v>
      </c>
    </row>
    <row r="4569" spans="1:11" x14ac:dyDescent="0.3">
      <c r="A4569" t="s">
        <v>13869</v>
      </c>
      <c r="B4569" t="s">
        <v>8</v>
      </c>
      <c r="C4569" t="s">
        <v>7087</v>
      </c>
      <c r="D4569" t="s">
        <v>11885</v>
      </c>
      <c r="E4569" t="s">
        <v>13870</v>
      </c>
      <c r="F4569" t="s">
        <v>13871</v>
      </c>
      <c r="G4569" s="2" t="str">
        <f t="shared" si="71"/>
        <v>2001</v>
      </c>
      <c r="H4569" t="s">
        <v>11888</v>
      </c>
      <c r="I4569" t="str">
        <f>VLOOKUP(RawData!H4569,PadCountry[],2)</f>
        <v>India</v>
      </c>
      <c r="J4569" t="str">
        <f>VLOOKUP(I4569,CountryGeoLoc[],3)</f>
        <v>20.593684</v>
      </c>
      <c r="K4569" t="str">
        <f>VLOOKUP(I4569,CountryGeoLoc[],4)</f>
        <v>78.96288</v>
      </c>
    </row>
    <row r="4570" spans="1:11" x14ac:dyDescent="0.3">
      <c r="A4570" t="s">
        <v>13872</v>
      </c>
      <c r="B4570" t="s">
        <v>8</v>
      </c>
      <c r="C4570" t="s">
        <v>11414</v>
      </c>
      <c r="D4570" t="s">
        <v>1670</v>
      </c>
      <c r="E4570" t="s">
        <v>13873</v>
      </c>
      <c r="F4570" t="s">
        <v>13874</v>
      </c>
      <c r="G4570" s="2" t="str">
        <f t="shared" si="71"/>
        <v>2001</v>
      </c>
      <c r="H4570" t="s">
        <v>3892</v>
      </c>
      <c r="I4570" t="str">
        <f>VLOOKUP(RawData!H4570,PadCountry[],2)</f>
        <v>Russia</v>
      </c>
      <c r="J4570" t="str">
        <f>VLOOKUP(I4570,CountryGeoLoc[],3)</f>
        <v>61.52401</v>
      </c>
      <c r="K4570" t="str">
        <f>VLOOKUP(I4570,CountryGeoLoc[],4)</f>
        <v>105.318756</v>
      </c>
    </row>
    <row r="4571" spans="1:11" x14ac:dyDescent="0.3">
      <c r="A4571" t="s">
        <v>13875</v>
      </c>
      <c r="B4571" t="s">
        <v>8</v>
      </c>
      <c r="C4571" t="s">
        <v>11418</v>
      </c>
      <c r="D4571" t="s">
        <v>2191</v>
      </c>
      <c r="E4571" t="s">
        <v>357</v>
      </c>
      <c r="F4571" t="s">
        <v>13876</v>
      </c>
      <c r="G4571" s="2" t="str">
        <f t="shared" si="71"/>
        <v>2001</v>
      </c>
      <c r="H4571" t="s">
        <v>13</v>
      </c>
      <c r="I4571" t="str">
        <f>VLOOKUP(RawData!H4571,PadCountry[],2)</f>
        <v>Kazakhstan</v>
      </c>
      <c r="J4571" t="str">
        <f>VLOOKUP(I4571,CountryGeoLoc[],3)</f>
        <v>48.019573</v>
      </c>
      <c r="K4571" t="str">
        <f>VLOOKUP(I4571,CountryGeoLoc[],4)</f>
        <v>66.923684</v>
      </c>
    </row>
    <row r="4572" spans="1:11" x14ac:dyDescent="0.3">
      <c r="A4572" t="s">
        <v>13877</v>
      </c>
      <c r="B4572" t="s">
        <v>8</v>
      </c>
      <c r="C4572" t="s">
        <v>7321</v>
      </c>
      <c r="D4572" t="s">
        <v>10234</v>
      </c>
      <c r="E4572" t="s">
        <v>13878</v>
      </c>
      <c r="F4572" t="s">
        <v>13879</v>
      </c>
      <c r="G4572" s="2" t="str">
        <f t="shared" si="71"/>
        <v>2001</v>
      </c>
      <c r="H4572" t="s">
        <v>9512</v>
      </c>
      <c r="I4572" t="str">
        <f>VLOOKUP(RawData!H4572,PadCountry[],2)</f>
        <v>French Guiana</v>
      </c>
      <c r="J4572" t="str">
        <f>VLOOKUP(I4572,CountryGeoLoc[],3)</f>
        <v>3.933889</v>
      </c>
      <c r="K4572" t="str">
        <f>VLOOKUP(I4572,CountryGeoLoc[],4)</f>
        <v>-53.125782</v>
      </c>
    </row>
    <row r="4573" spans="1:11" x14ac:dyDescent="0.3">
      <c r="A4573" t="s">
        <v>13880</v>
      </c>
      <c r="B4573" t="s">
        <v>8</v>
      </c>
      <c r="C4573" t="s">
        <v>11421</v>
      </c>
      <c r="D4573" t="s">
        <v>2305</v>
      </c>
      <c r="E4573" t="s">
        <v>13881</v>
      </c>
      <c r="F4573" t="s">
        <v>13882</v>
      </c>
      <c r="G4573" s="2" t="str">
        <f t="shared" si="71"/>
        <v>2001</v>
      </c>
      <c r="H4573" t="s">
        <v>2641</v>
      </c>
      <c r="I4573" t="str">
        <f>VLOOKUP(RawData!H4573,PadCountry[],2)</f>
        <v>Kazakhstan</v>
      </c>
      <c r="J4573" t="str">
        <f>VLOOKUP(I4573,CountryGeoLoc[],3)</f>
        <v>48.019573</v>
      </c>
      <c r="K4573" t="str">
        <f>VLOOKUP(I4573,CountryGeoLoc[],4)</f>
        <v>66.923684</v>
      </c>
    </row>
    <row r="4574" spans="1:11" x14ac:dyDescent="0.3">
      <c r="A4574" t="s">
        <v>13883</v>
      </c>
      <c r="B4574" t="s">
        <v>8</v>
      </c>
      <c r="C4574" t="s">
        <v>12655</v>
      </c>
      <c r="D4574" t="s">
        <v>7629</v>
      </c>
      <c r="E4574" t="s">
        <v>13884</v>
      </c>
      <c r="F4574" t="s">
        <v>13885</v>
      </c>
      <c r="G4574" s="2" t="str">
        <f t="shared" si="71"/>
        <v>2001</v>
      </c>
      <c r="H4574" t="s">
        <v>3233</v>
      </c>
      <c r="I4574" t="str">
        <f>VLOOKUP(RawData!H4574,PadCountry[],2)</f>
        <v>United States</v>
      </c>
      <c r="J4574" t="str">
        <f>VLOOKUP(I4574,CountryGeoLoc[],3)</f>
        <v>37.09024</v>
      </c>
      <c r="K4574" t="str">
        <f>VLOOKUP(I4574,CountryGeoLoc[],4)</f>
        <v>-95.712891</v>
      </c>
    </row>
    <row r="4575" spans="1:11" x14ac:dyDescent="0.3">
      <c r="A4575" t="s">
        <v>13886</v>
      </c>
      <c r="B4575" t="s">
        <v>8</v>
      </c>
      <c r="C4575" t="s">
        <v>117</v>
      </c>
      <c r="D4575" t="s">
        <v>11093</v>
      </c>
      <c r="E4575" t="s">
        <v>13887</v>
      </c>
      <c r="F4575" t="s">
        <v>13888</v>
      </c>
      <c r="G4575" s="2" t="str">
        <f t="shared" si="71"/>
        <v>2001</v>
      </c>
      <c r="H4575" t="s">
        <v>682</v>
      </c>
      <c r="I4575" t="str">
        <f>VLOOKUP(RawData!H4575,PadCountry[],2)</f>
        <v>United States</v>
      </c>
      <c r="J4575" t="str">
        <f>VLOOKUP(I4575,CountryGeoLoc[],3)</f>
        <v>37.09024</v>
      </c>
      <c r="K4575" t="str">
        <f>VLOOKUP(I4575,CountryGeoLoc[],4)</f>
        <v>-95.712891</v>
      </c>
    </row>
    <row r="4576" spans="1:11" x14ac:dyDescent="0.3">
      <c r="A4576" t="s">
        <v>13889</v>
      </c>
      <c r="B4576" t="s">
        <v>8</v>
      </c>
      <c r="C4576" t="s">
        <v>11418</v>
      </c>
      <c r="D4576" t="s">
        <v>9143</v>
      </c>
      <c r="E4576" t="s">
        <v>13890</v>
      </c>
      <c r="F4576" t="s">
        <v>13891</v>
      </c>
      <c r="G4576" s="2" t="str">
        <f t="shared" si="71"/>
        <v>2001</v>
      </c>
      <c r="H4576" t="s">
        <v>9146</v>
      </c>
      <c r="I4576" t="str">
        <f>VLOOKUP(RawData!H4576,PadCountry[],2)</f>
        <v>Kazakhstan</v>
      </c>
      <c r="J4576" t="str">
        <f>VLOOKUP(I4576,CountryGeoLoc[],3)</f>
        <v>48.019573</v>
      </c>
      <c r="K4576" t="str">
        <f>VLOOKUP(I4576,CountryGeoLoc[],4)</f>
        <v>66.923684</v>
      </c>
    </row>
    <row r="4577" spans="1:11" x14ac:dyDescent="0.3">
      <c r="A4577" t="s">
        <v>13892</v>
      </c>
      <c r="B4577" t="s">
        <v>8</v>
      </c>
      <c r="C4577" t="s">
        <v>11418</v>
      </c>
      <c r="D4577" t="s">
        <v>3313</v>
      </c>
      <c r="E4577" t="s">
        <v>13893</v>
      </c>
      <c r="F4577" t="s">
        <v>13894</v>
      </c>
      <c r="G4577" s="2" t="str">
        <f t="shared" si="71"/>
        <v>2001</v>
      </c>
      <c r="H4577" t="s">
        <v>2798</v>
      </c>
      <c r="I4577" t="str">
        <f>VLOOKUP(RawData!H4577,PadCountry[],2)</f>
        <v>Kazakhstan</v>
      </c>
      <c r="J4577" t="str">
        <f>VLOOKUP(I4577,CountryGeoLoc[],3)</f>
        <v>48.019573</v>
      </c>
      <c r="K4577" t="str">
        <f>VLOOKUP(I4577,CountryGeoLoc[],4)</f>
        <v>66.923684</v>
      </c>
    </row>
    <row r="4578" spans="1:11" x14ac:dyDescent="0.3">
      <c r="A4578" t="s">
        <v>13895</v>
      </c>
      <c r="B4578" t="s">
        <v>8</v>
      </c>
      <c r="C4578" t="s">
        <v>11407</v>
      </c>
      <c r="D4578" t="s">
        <v>6270</v>
      </c>
      <c r="E4578" t="s">
        <v>13896</v>
      </c>
      <c r="F4578" t="s">
        <v>13897</v>
      </c>
      <c r="G4578" s="2" t="str">
        <f t="shared" si="71"/>
        <v>2001</v>
      </c>
      <c r="H4578" t="s">
        <v>7213</v>
      </c>
      <c r="I4578" t="str">
        <f>VLOOKUP(RawData!H4578,PadCountry[],2)</f>
        <v>Russia</v>
      </c>
      <c r="J4578" t="str">
        <f>VLOOKUP(I4578,CountryGeoLoc[],3)</f>
        <v>61.52401</v>
      </c>
      <c r="K4578" t="str">
        <f>VLOOKUP(I4578,CountryGeoLoc[],4)</f>
        <v>105.318756</v>
      </c>
    </row>
    <row r="4579" spans="1:11" x14ac:dyDescent="0.3">
      <c r="A4579" t="s">
        <v>13898</v>
      </c>
      <c r="B4579" t="s">
        <v>8</v>
      </c>
      <c r="C4579" t="s">
        <v>117</v>
      </c>
      <c r="D4579" t="s">
        <v>12897</v>
      </c>
      <c r="E4579" t="s">
        <v>13899</v>
      </c>
      <c r="F4579" t="s">
        <v>13900</v>
      </c>
      <c r="G4579" s="2" t="str">
        <f t="shared" si="71"/>
        <v>2002</v>
      </c>
      <c r="H4579" t="s">
        <v>1555</v>
      </c>
      <c r="I4579" t="str">
        <f>VLOOKUP(RawData!H4579,PadCountry[],2)</f>
        <v>United States</v>
      </c>
      <c r="J4579" t="str">
        <f>VLOOKUP(I4579,CountryGeoLoc[],3)</f>
        <v>37.09024</v>
      </c>
      <c r="K4579" t="str">
        <f>VLOOKUP(I4579,CountryGeoLoc[],4)</f>
        <v>-95.712891</v>
      </c>
    </row>
    <row r="4580" spans="1:11" x14ac:dyDescent="0.3">
      <c r="A4580" t="s">
        <v>13901</v>
      </c>
      <c r="B4580" t="s">
        <v>8</v>
      </c>
      <c r="C4580" t="s">
        <v>7321</v>
      </c>
      <c r="D4580" t="s">
        <v>11790</v>
      </c>
      <c r="E4580" t="s">
        <v>13902</v>
      </c>
      <c r="F4580" t="s">
        <v>13903</v>
      </c>
      <c r="G4580" s="2" t="str">
        <f t="shared" si="71"/>
        <v>2002</v>
      </c>
      <c r="H4580" t="s">
        <v>9512</v>
      </c>
      <c r="I4580" t="str">
        <f>VLOOKUP(RawData!H4580,PadCountry[],2)</f>
        <v>French Guiana</v>
      </c>
      <c r="J4580" t="str">
        <f>VLOOKUP(I4580,CountryGeoLoc[],3)</f>
        <v>3.933889</v>
      </c>
      <c r="K4580" t="str">
        <f>VLOOKUP(I4580,CountryGeoLoc[],4)</f>
        <v>-53.125782</v>
      </c>
    </row>
    <row r="4581" spans="1:11" x14ac:dyDescent="0.3">
      <c r="A4581" t="s">
        <v>13904</v>
      </c>
      <c r="B4581" t="s">
        <v>8</v>
      </c>
      <c r="C4581" t="s">
        <v>11972</v>
      </c>
      <c r="D4581" t="s">
        <v>13905</v>
      </c>
      <c r="E4581" t="s">
        <v>13906</v>
      </c>
      <c r="F4581" t="s">
        <v>13907</v>
      </c>
      <c r="G4581" s="2" t="str">
        <f t="shared" si="71"/>
        <v>2002</v>
      </c>
      <c r="H4581" t="s">
        <v>11976</v>
      </c>
      <c r="I4581" t="str">
        <f>VLOOKUP(RawData!H4581,PadCountry[],2)</f>
        <v>Japan</v>
      </c>
      <c r="J4581" t="str">
        <f>VLOOKUP(I4581,CountryGeoLoc[],3)</f>
        <v>36.204824</v>
      </c>
      <c r="K4581" t="str">
        <f>VLOOKUP(I4581,CountryGeoLoc[],4)</f>
        <v>138.252924</v>
      </c>
    </row>
    <row r="4582" spans="1:11" x14ac:dyDescent="0.3">
      <c r="A4582" t="s">
        <v>13908</v>
      </c>
      <c r="B4582" t="s">
        <v>8</v>
      </c>
      <c r="C4582" t="s">
        <v>10849</v>
      </c>
      <c r="D4582" t="s">
        <v>12067</v>
      </c>
      <c r="E4582" t="s">
        <v>357</v>
      </c>
      <c r="F4582" t="s">
        <v>13909</v>
      </c>
      <c r="G4582" s="2" t="str">
        <f t="shared" si="71"/>
        <v>2002</v>
      </c>
      <c r="H4582" t="s">
        <v>11726</v>
      </c>
      <c r="I4582" t="str">
        <f>VLOOKUP(RawData!H4582,PadCountry[],2)</f>
        <v>United States</v>
      </c>
      <c r="J4582" t="str">
        <f>VLOOKUP(I4582,CountryGeoLoc[],3)</f>
        <v>37.09024</v>
      </c>
      <c r="K4582" t="str">
        <f>VLOOKUP(I4582,CountryGeoLoc[],4)</f>
        <v>-95.712891</v>
      </c>
    </row>
    <row r="4583" spans="1:11" x14ac:dyDescent="0.3">
      <c r="A4583" t="s">
        <v>13910</v>
      </c>
      <c r="B4583" t="s">
        <v>8</v>
      </c>
      <c r="C4583" t="s">
        <v>117</v>
      </c>
      <c r="D4583" t="s">
        <v>11093</v>
      </c>
      <c r="E4583" t="s">
        <v>13911</v>
      </c>
      <c r="F4583" t="s">
        <v>13912</v>
      </c>
      <c r="G4583" s="2" t="str">
        <f t="shared" si="71"/>
        <v>2002</v>
      </c>
      <c r="H4583" t="s">
        <v>682</v>
      </c>
      <c r="I4583" t="str">
        <f>VLOOKUP(RawData!H4583,PadCountry[],2)</f>
        <v>United States</v>
      </c>
      <c r="J4583" t="str">
        <f>VLOOKUP(I4583,CountryGeoLoc[],3)</f>
        <v>37.09024</v>
      </c>
      <c r="K4583" t="str">
        <f>VLOOKUP(I4583,CountryGeoLoc[],4)</f>
        <v>-95.712891</v>
      </c>
    </row>
    <row r="4584" spans="1:11" x14ac:dyDescent="0.3">
      <c r="A4584" t="s">
        <v>13913</v>
      </c>
      <c r="B4584" t="s">
        <v>8</v>
      </c>
      <c r="C4584" t="s">
        <v>4973</v>
      </c>
      <c r="D4584" t="s">
        <v>13914</v>
      </c>
      <c r="E4584" t="s">
        <v>13915</v>
      </c>
      <c r="F4584" t="s">
        <v>13916</v>
      </c>
      <c r="G4584" s="2" t="str">
        <f t="shared" si="71"/>
        <v>2002</v>
      </c>
      <c r="H4584" t="s">
        <v>1623</v>
      </c>
      <c r="I4584" t="str">
        <f>VLOOKUP(RawData!H4584,PadCountry[],2)</f>
        <v>United States</v>
      </c>
      <c r="J4584" t="str">
        <f>VLOOKUP(I4584,CountryGeoLoc[],3)</f>
        <v>37.09024</v>
      </c>
      <c r="K4584" t="str">
        <f>VLOOKUP(I4584,CountryGeoLoc[],4)</f>
        <v>-95.712891</v>
      </c>
    </row>
    <row r="4585" spans="1:11" x14ac:dyDescent="0.3">
      <c r="A4585" t="s">
        <v>13917</v>
      </c>
      <c r="B4585" t="s">
        <v>8</v>
      </c>
      <c r="C4585" t="s">
        <v>7321</v>
      </c>
      <c r="D4585" t="s">
        <v>10571</v>
      </c>
      <c r="E4585" t="s">
        <v>13918</v>
      </c>
      <c r="F4585" t="s">
        <v>13919</v>
      </c>
      <c r="G4585" s="2" t="str">
        <f t="shared" si="71"/>
        <v>2002</v>
      </c>
      <c r="H4585" t="s">
        <v>9512</v>
      </c>
      <c r="I4585" t="str">
        <f>VLOOKUP(RawData!H4585,PadCountry[],2)</f>
        <v>French Guiana</v>
      </c>
      <c r="J4585" t="str">
        <f>VLOOKUP(I4585,CountryGeoLoc[],3)</f>
        <v>3.933889</v>
      </c>
      <c r="K4585" t="str">
        <f>VLOOKUP(I4585,CountryGeoLoc[],4)</f>
        <v>-53.125782</v>
      </c>
    </row>
    <row r="4586" spans="1:11" x14ac:dyDescent="0.3">
      <c r="A4586" t="s">
        <v>13920</v>
      </c>
      <c r="B4586" t="s">
        <v>8</v>
      </c>
      <c r="C4586" t="s">
        <v>11407</v>
      </c>
      <c r="D4586" t="s">
        <v>8762</v>
      </c>
      <c r="E4586" t="s">
        <v>13921</v>
      </c>
      <c r="F4586" t="s">
        <v>13922</v>
      </c>
      <c r="G4586" s="2" t="str">
        <f t="shared" si="71"/>
        <v>2002</v>
      </c>
      <c r="H4586" t="s">
        <v>3892</v>
      </c>
      <c r="I4586" t="str">
        <f>VLOOKUP(RawData!H4586,PadCountry[],2)</f>
        <v>Russia</v>
      </c>
      <c r="J4586" t="str">
        <f>VLOOKUP(I4586,CountryGeoLoc[],3)</f>
        <v>61.52401</v>
      </c>
      <c r="K4586" t="str">
        <f>VLOOKUP(I4586,CountryGeoLoc[],4)</f>
        <v>105.318756</v>
      </c>
    </row>
    <row r="4587" spans="1:11" x14ac:dyDescent="0.3">
      <c r="A4587" t="s">
        <v>13923</v>
      </c>
      <c r="B4587" t="s">
        <v>8</v>
      </c>
      <c r="C4587" t="s">
        <v>7321</v>
      </c>
      <c r="D4587" t="s">
        <v>12584</v>
      </c>
      <c r="E4587" t="s">
        <v>13924</v>
      </c>
      <c r="F4587" t="s">
        <v>13925</v>
      </c>
      <c r="G4587" s="2" t="str">
        <f t="shared" si="71"/>
        <v>2002</v>
      </c>
      <c r="H4587" t="s">
        <v>12587</v>
      </c>
      <c r="I4587" t="str">
        <f>VLOOKUP(RawData!H4587,PadCountry[],2)</f>
        <v>French Guiana</v>
      </c>
      <c r="J4587" t="str">
        <f>VLOOKUP(I4587,CountryGeoLoc[],3)</f>
        <v>3.933889</v>
      </c>
      <c r="K4587" t="str">
        <f>VLOOKUP(I4587,CountryGeoLoc[],4)</f>
        <v>-53.125782</v>
      </c>
    </row>
    <row r="4588" spans="1:11" x14ac:dyDescent="0.3">
      <c r="A4588" t="s">
        <v>13926</v>
      </c>
      <c r="B4588" t="s">
        <v>8</v>
      </c>
      <c r="C4588" t="s">
        <v>12655</v>
      </c>
      <c r="D4588" t="s">
        <v>7629</v>
      </c>
      <c r="E4588" t="s">
        <v>13927</v>
      </c>
      <c r="F4588" t="s">
        <v>13928</v>
      </c>
      <c r="G4588" s="2" t="str">
        <f t="shared" si="71"/>
        <v>2002</v>
      </c>
      <c r="H4588" t="s">
        <v>2629</v>
      </c>
      <c r="I4588" t="str">
        <f>VLOOKUP(RawData!H4588,PadCountry[],2)</f>
        <v>United States</v>
      </c>
      <c r="J4588" t="str">
        <f>VLOOKUP(I4588,CountryGeoLoc[],3)</f>
        <v>37.09024</v>
      </c>
      <c r="K4588" t="str">
        <f>VLOOKUP(I4588,CountryGeoLoc[],4)</f>
        <v>-95.712891</v>
      </c>
    </row>
    <row r="4589" spans="1:11" x14ac:dyDescent="0.3">
      <c r="A4589" t="s">
        <v>13929</v>
      </c>
      <c r="B4589" t="s">
        <v>8</v>
      </c>
      <c r="C4589" t="s">
        <v>4973</v>
      </c>
      <c r="D4589" t="s">
        <v>11506</v>
      </c>
      <c r="E4589" t="s">
        <v>13930</v>
      </c>
      <c r="F4589" t="s">
        <v>13931</v>
      </c>
      <c r="G4589" s="2" t="str">
        <f t="shared" si="71"/>
        <v>2002</v>
      </c>
      <c r="H4589" t="s">
        <v>1006</v>
      </c>
      <c r="I4589" t="str">
        <f>VLOOKUP(RawData!H4589,PadCountry[],2)</f>
        <v>United States</v>
      </c>
      <c r="J4589" t="str">
        <f>VLOOKUP(I4589,CountryGeoLoc[],3)</f>
        <v>37.09024</v>
      </c>
      <c r="K4589" t="str">
        <f>VLOOKUP(I4589,CountryGeoLoc[],4)</f>
        <v>-95.712891</v>
      </c>
    </row>
    <row r="4590" spans="1:11" x14ac:dyDescent="0.3">
      <c r="A4590" t="s">
        <v>13932</v>
      </c>
      <c r="B4590" t="s">
        <v>8</v>
      </c>
      <c r="C4590" t="s">
        <v>13551</v>
      </c>
      <c r="D4590" t="s">
        <v>13552</v>
      </c>
      <c r="E4590" t="s">
        <v>13933</v>
      </c>
      <c r="F4590" t="s">
        <v>13934</v>
      </c>
      <c r="G4590" s="2" t="str">
        <f t="shared" si="71"/>
        <v>2002</v>
      </c>
      <c r="H4590" t="s">
        <v>2313</v>
      </c>
      <c r="I4590" t="str">
        <f>VLOOKUP(RawData!H4590,PadCountry[],2)</f>
        <v>Russia</v>
      </c>
      <c r="J4590" t="str">
        <f>VLOOKUP(I4590,CountryGeoLoc[],3)</f>
        <v>61.52401</v>
      </c>
      <c r="K4590" t="str">
        <f>VLOOKUP(I4590,CountryGeoLoc[],4)</f>
        <v>105.318756</v>
      </c>
    </row>
    <row r="4591" spans="1:11" x14ac:dyDescent="0.3">
      <c r="A4591" t="s">
        <v>13935</v>
      </c>
      <c r="B4591" t="s">
        <v>8</v>
      </c>
      <c r="C4591" t="s">
        <v>11418</v>
      </c>
      <c r="D4591" t="s">
        <v>4695</v>
      </c>
      <c r="E4591" t="s">
        <v>357</v>
      </c>
      <c r="F4591" t="s">
        <v>13936</v>
      </c>
      <c r="G4591" s="2" t="str">
        <f t="shared" si="71"/>
        <v>2002</v>
      </c>
      <c r="H4591" t="s">
        <v>13</v>
      </c>
      <c r="I4591" t="str">
        <f>VLOOKUP(RawData!H4591,PadCountry[],2)</f>
        <v>Kazakhstan</v>
      </c>
      <c r="J4591" t="str">
        <f>VLOOKUP(I4591,CountryGeoLoc[],3)</f>
        <v>48.019573</v>
      </c>
      <c r="K4591" t="str">
        <f>VLOOKUP(I4591,CountryGeoLoc[],4)</f>
        <v>66.923684</v>
      </c>
    </row>
    <row r="4592" spans="1:11" x14ac:dyDescent="0.3">
      <c r="A4592" t="s">
        <v>13937</v>
      </c>
      <c r="B4592" t="s">
        <v>8</v>
      </c>
      <c r="C4592" t="s">
        <v>13407</v>
      </c>
      <c r="D4592" t="s">
        <v>13426</v>
      </c>
      <c r="E4592" t="s">
        <v>357</v>
      </c>
      <c r="F4592" t="s">
        <v>13938</v>
      </c>
      <c r="G4592" s="2" t="str">
        <f t="shared" si="71"/>
        <v>2002</v>
      </c>
      <c r="H4592" t="s">
        <v>13428</v>
      </c>
      <c r="I4592" t="str">
        <f>VLOOKUP(RawData!H4592,PadCountry[],2)</f>
        <v>China</v>
      </c>
      <c r="J4592" t="str">
        <f>VLOOKUP(I4592,CountryGeoLoc[],3)</f>
        <v>35.86166</v>
      </c>
      <c r="K4592" t="str">
        <f>VLOOKUP(I4592,CountryGeoLoc[],4)</f>
        <v>104.195397</v>
      </c>
    </row>
    <row r="4593" spans="1:11" x14ac:dyDescent="0.3">
      <c r="A4593" t="s">
        <v>13939</v>
      </c>
      <c r="B4593" t="s">
        <v>8</v>
      </c>
      <c r="C4593" t="s">
        <v>7321</v>
      </c>
      <c r="D4593" t="s">
        <v>10571</v>
      </c>
      <c r="E4593" t="s">
        <v>13940</v>
      </c>
      <c r="F4593" t="s">
        <v>13941</v>
      </c>
      <c r="G4593" s="2" t="str">
        <f t="shared" si="71"/>
        <v>2002</v>
      </c>
      <c r="H4593" t="s">
        <v>9512</v>
      </c>
      <c r="I4593" t="str">
        <f>VLOOKUP(RawData!H4593,PadCountry[],2)</f>
        <v>French Guiana</v>
      </c>
      <c r="J4593" t="str">
        <f>VLOOKUP(I4593,CountryGeoLoc[],3)</f>
        <v>3.933889</v>
      </c>
      <c r="K4593" t="str">
        <f>VLOOKUP(I4593,CountryGeoLoc[],4)</f>
        <v>-53.125782</v>
      </c>
    </row>
    <row r="4594" spans="1:11" x14ac:dyDescent="0.3">
      <c r="A4594" t="s">
        <v>13942</v>
      </c>
      <c r="B4594" t="s">
        <v>8</v>
      </c>
      <c r="C4594" t="s">
        <v>11421</v>
      </c>
      <c r="D4594" t="s">
        <v>11954</v>
      </c>
      <c r="E4594" t="s">
        <v>13943</v>
      </c>
      <c r="F4594" t="s">
        <v>13944</v>
      </c>
      <c r="G4594" s="2" t="str">
        <f t="shared" si="71"/>
        <v>2002</v>
      </c>
      <c r="H4594" t="s">
        <v>1587</v>
      </c>
      <c r="I4594" t="str">
        <f>VLOOKUP(RawData!H4594,PadCountry[],2)</f>
        <v>Kazakhstan</v>
      </c>
      <c r="J4594" t="str">
        <f>VLOOKUP(I4594,CountryGeoLoc[],3)</f>
        <v>48.019573</v>
      </c>
      <c r="K4594" t="str">
        <f>VLOOKUP(I4594,CountryGeoLoc[],4)</f>
        <v>66.923684</v>
      </c>
    </row>
    <row r="4595" spans="1:11" x14ac:dyDescent="0.3">
      <c r="A4595" t="s">
        <v>13945</v>
      </c>
      <c r="B4595" t="s">
        <v>8</v>
      </c>
      <c r="C4595" t="s">
        <v>11414</v>
      </c>
      <c r="D4595" t="s">
        <v>1670</v>
      </c>
      <c r="E4595" t="s">
        <v>13946</v>
      </c>
      <c r="F4595" t="s">
        <v>13947</v>
      </c>
      <c r="G4595" s="2" t="str">
        <f t="shared" si="71"/>
        <v>2002</v>
      </c>
      <c r="H4595" t="s">
        <v>7572</v>
      </c>
      <c r="I4595" t="str">
        <f>VLOOKUP(RawData!H4595,PadCountry[],2)</f>
        <v>Russia</v>
      </c>
      <c r="J4595" t="str">
        <f>VLOOKUP(I4595,CountryGeoLoc[],3)</f>
        <v>61.52401</v>
      </c>
      <c r="K4595" t="str">
        <f>VLOOKUP(I4595,CountryGeoLoc[],4)</f>
        <v>105.318756</v>
      </c>
    </row>
    <row r="4596" spans="1:11" x14ac:dyDescent="0.3">
      <c r="A4596" t="s">
        <v>13948</v>
      </c>
      <c r="B4596" t="s">
        <v>8</v>
      </c>
      <c r="C4596" t="s">
        <v>12655</v>
      </c>
      <c r="D4596" t="s">
        <v>7629</v>
      </c>
      <c r="E4596" t="s">
        <v>13949</v>
      </c>
      <c r="F4596" t="s">
        <v>13950</v>
      </c>
      <c r="G4596" s="2" t="str">
        <f t="shared" si="71"/>
        <v>2002</v>
      </c>
      <c r="H4596" t="s">
        <v>3233</v>
      </c>
      <c r="I4596" t="str">
        <f>VLOOKUP(RawData!H4596,PadCountry[],2)</f>
        <v>United States</v>
      </c>
      <c r="J4596" t="str">
        <f>VLOOKUP(I4596,CountryGeoLoc[],3)</f>
        <v>37.09024</v>
      </c>
      <c r="K4596" t="str">
        <f>VLOOKUP(I4596,CountryGeoLoc[],4)</f>
        <v>-95.712891</v>
      </c>
    </row>
    <row r="4597" spans="1:11" x14ac:dyDescent="0.3">
      <c r="A4597" t="s">
        <v>13951</v>
      </c>
      <c r="B4597" t="s">
        <v>8</v>
      </c>
      <c r="C4597" t="s">
        <v>7321</v>
      </c>
      <c r="D4597" t="s">
        <v>10571</v>
      </c>
      <c r="E4597" t="s">
        <v>13952</v>
      </c>
      <c r="F4597" t="s">
        <v>13953</v>
      </c>
      <c r="G4597" s="2" t="str">
        <f t="shared" si="71"/>
        <v>2002</v>
      </c>
      <c r="H4597" t="s">
        <v>9512</v>
      </c>
      <c r="I4597" t="str">
        <f>VLOOKUP(RawData!H4597,PadCountry[],2)</f>
        <v>French Guiana</v>
      </c>
      <c r="J4597" t="str">
        <f>VLOOKUP(I4597,CountryGeoLoc[],3)</f>
        <v>3.933889</v>
      </c>
      <c r="K4597" t="str">
        <f>VLOOKUP(I4597,CountryGeoLoc[],4)</f>
        <v>-53.125782</v>
      </c>
    </row>
    <row r="4598" spans="1:11" x14ac:dyDescent="0.3">
      <c r="A4598" t="s">
        <v>13954</v>
      </c>
      <c r="B4598" t="s">
        <v>8</v>
      </c>
      <c r="C4598" t="s">
        <v>11418</v>
      </c>
      <c r="D4598" t="s">
        <v>4695</v>
      </c>
      <c r="E4598" t="s">
        <v>13955</v>
      </c>
      <c r="F4598" t="s">
        <v>13956</v>
      </c>
      <c r="G4598" s="2" t="str">
        <f t="shared" si="71"/>
        <v>2002</v>
      </c>
      <c r="H4598" t="s">
        <v>13</v>
      </c>
      <c r="I4598" t="str">
        <f>VLOOKUP(RawData!H4598,PadCountry[],2)</f>
        <v>Kazakhstan</v>
      </c>
      <c r="J4598" t="str">
        <f>VLOOKUP(I4598,CountryGeoLoc[],3)</f>
        <v>48.019573</v>
      </c>
      <c r="K4598" t="str">
        <f>VLOOKUP(I4598,CountryGeoLoc[],4)</f>
        <v>66.923684</v>
      </c>
    </row>
    <row r="4599" spans="1:11" x14ac:dyDescent="0.3">
      <c r="A4599" t="s">
        <v>13957</v>
      </c>
      <c r="B4599" t="s">
        <v>8</v>
      </c>
      <c r="C4599" t="s">
        <v>7321</v>
      </c>
      <c r="D4599" t="s">
        <v>11083</v>
      </c>
      <c r="E4599" t="s">
        <v>13958</v>
      </c>
      <c r="F4599" t="s">
        <v>13959</v>
      </c>
      <c r="G4599" s="2" t="str">
        <f t="shared" si="71"/>
        <v>2002</v>
      </c>
      <c r="H4599" t="s">
        <v>9512</v>
      </c>
      <c r="I4599" t="str">
        <f>VLOOKUP(RawData!H4599,PadCountry[],2)</f>
        <v>French Guiana</v>
      </c>
      <c r="J4599" t="str">
        <f>VLOOKUP(I4599,CountryGeoLoc[],3)</f>
        <v>3.933889</v>
      </c>
      <c r="K4599" t="str">
        <f>VLOOKUP(I4599,CountryGeoLoc[],4)</f>
        <v>-53.125782</v>
      </c>
    </row>
    <row r="4600" spans="1:11" x14ac:dyDescent="0.3">
      <c r="A4600" t="s">
        <v>13960</v>
      </c>
      <c r="B4600" t="s">
        <v>8</v>
      </c>
      <c r="C4600" t="s">
        <v>117</v>
      </c>
      <c r="D4600" t="s">
        <v>13961</v>
      </c>
      <c r="E4600" t="s">
        <v>13962</v>
      </c>
      <c r="F4600" t="s">
        <v>13963</v>
      </c>
      <c r="G4600" s="2" t="str">
        <f t="shared" si="71"/>
        <v>2002</v>
      </c>
      <c r="H4600" t="s">
        <v>682</v>
      </c>
      <c r="I4600" t="str">
        <f>VLOOKUP(RawData!H4600,PadCountry[],2)</f>
        <v>United States</v>
      </c>
      <c r="J4600" t="str">
        <f>VLOOKUP(I4600,CountryGeoLoc[],3)</f>
        <v>37.09024</v>
      </c>
      <c r="K4600" t="str">
        <f>VLOOKUP(I4600,CountryGeoLoc[],4)</f>
        <v>-95.712891</v>
      </c>
    </row>
    <row r="4601" spans="1:11" x14ac:dyDescent="0.3">
      <c r="A4601" t="s">
        <v>13964</v>
      </c>
      <c r="B4601" t="s">
        <v>8</v>
      </c>
      <c r="C4601" t="s">
        <v>11421</v>
      </c>
      <c r="D4601" t="s">
        <v>11954</v>
      </c>
      <c r="E4601" t="s">
        <v>13965</v>
      </c>
      <c r="F4601" t="s">
        <v>13966</v>
      </c>
      <c r="G4601" s="2" t="str">
        <f t="shared" si="71"/>
        <v>2002</v>
      </c>
      <c r="H4601" t="s">
        <v>2641</v>
      </c>
      <c r="I4601" t="str">
        <f>VLOOKUP(RawData!H4601,PadCountry[],2)</f>
        <v>Kazakhstan</v>
      </c>
      <c r="J4601" t="str">
        <f>VLOOKUP(I4601,CountryGeoLoc[],3)</f>
        <v>48.019573</v>
      </c>
      <c r="K4601" t="str">
        <f>VLOOKUP(I4601,CountryGeoLoc[],4)</f>
        <v>66.923684</v>
      </c>
    </row>
    <row r="4602" spans="1:11" x14ac:dyDescent="0.3">
      <c r="A4602" t="s">
        <v>13967</v>
      </c>
      <c r="B4602" t="s">
        <v>8</v>
      </c>
      <c r="C4602" t="s">
        <v>13407</v>
      </c>
      <c r="D4602" t="s">
        <v>13308</v>
      </c>
      <c r="E4602" t="s">
        <v>13968</v>
      </c>
      <c r="F4602" t="s">
        <v>13969</v>
      </c>
      <c r="G4602" s="2" t="str">
        <f t="shared" si="71"/>
        <v>2002</v>
      </c>
      <c r="H4602" t="s">
        <v>10336</v>
      </c>
      <c r="I4602" t="str">
        <f>VLOOKUP(RawData!H4602,PadCountry[],2)</f>
        <v>China</v>
      </c>
      <c r="J4602" t="str">
        <f>VLOOKUP(I4602,CountryGeoLoc[],3)</f>
        <v>35.86166</v>
      </c>
      <c r="K4602" t="str">
        <f>VLOOKUP(I4602,CountryGeoLoc[],4)</f>
        <v>104.195397</v>
      </c>
    </row>
    <row r="4603" spans="1:11" x14ac:dyDescent="0.3">
      <c r="A4603" t="s">
        <v>13970</v>
      </c>
      <c r="B4603" t="s">
        <v>8</v>
      </c>
      <c r="C4603" t="s">
        <v>10355</v>
      </c>
      <c r="D4603" t="s">
        <v>12297</v>
      </c>
      <c r="E4603" t="s">
        <v>13971</v>
      </c>
      <c r="F4603" t="s">
        <v>13972</v>
      </c>
      <c r="G4603" s="2" t="str">
        <f t="shared" si="71"/>
        <v>2002</v>
      </c>
      <c r="H4603" t="s">
        <v>10359</v>
      </c>
      <c r="I4603" t="str">
        <f>VLOOKUP(RawData!H4603,PadCountry[],2)</f>
        <v>Israel</v>
      </c>
      <c r="J4603" t="str">
        <f>VLOOKUP(I4603,CountryGeoLoc[],3)</f>
        <v>31.046051</v>
      </c>
      <c r="K4603" t="str">
        <f>VLOOKUP(I4603,CountryGeoLoc[],4)</f>
        <v>34.851612</v>
      </c>
    </row>
    <row r="4604" spans="1:11" x14ac:dyDescent="0.3">
      <c r="A4604" t="s">
        <v>13973</v>
      </c>
      <c r="B4604" t="s">
        <v>8</v>
      </c>
      <c r="C4604" t="s">
        <v>11434</v>
      </c>
      <c r="D4604" t="s">
        <v>2391</v>
      </c>
      <c r="E4604" t="s">
        <v>13974</v>
      </c>
      <c r="F4604" t="s">
        <v>13975</v>
      </c>
      <c r="G4604" s="2" t="str">
        <f t="shared" si="71"/>
        <v>2002</v>
      </c>
      <c r="H4604" t="s">
        <v>3399</v>
      </c>
      <c r="I4604" t="str">
        <f>VLOOKUP(RawData!H4604,PadCountry[],2)</f>
        <v>Russia</v>
      </c>
      <c r="J4604" t="str">
        <f>VLOOKUP(I4604,CountryGeoLoc[],3)</f>
        <v>61.52401</v>
      </c>
      <c r="K4604" t="str">
        <f>VLOOKUP(I4604,CountryGeoLoc[],4)</f>
        <v>105.318756</v>
      </c>
    </row>
    <row r="4605" spans="1:11" x14ac:dyDescent="0.3">
      <c r="A4605" t="s">
        <v>13976</v>
      </c>
      <c r="B4605" t="s">
        <v>8</v>
      </c>
      <c r="C4605" t="s">
        <v>7321</v>
      </c>
      <c r="D4605" t="s">
        <v>10571</v>
      </c>
      <c r="E4605" t="s">
        <v>13977</v>
      </c>
      <c r="F4605" t="s">
        <v>13978</v>
      </c>
      <c r="G4605" s="2" t="str">
        <f t="shared" si="71"/>
        <v>2002</v>
      </c>
      <c r="H4605" t="s">
        <v>9512</v>
      </c>
      <c r="I4605" t="str">
        <f>VLOOKUP(RawData!H4605,PadCountry[],2)</f>
        <v>French Guiana</v>
      </c>
      <c r="J4605" t="str">
        <f>VLOOKUP(I4605,CountryGeoLoc[],3)</f>
        <v>3.933889</v>
      </c>
      <c r="K4605" t="str">
        <f>VLOOKUP(I4605,CountryGeoLoc[],4)</f>
        <v>-53.125782</v>
      </c>
    </row>
    <row r="4606" spans="1:11" x14ac:dyDescent="0.3">
      <c r="A4606" t="s">
        <v>13979</v>
      </c>
      <c r="B4606" t="s">
        <v>8</v>
      </c>
      <c r="C4606" t="s">
        <v>12655</v>
      </c>
      <c r="D4606" t="s">
        <v>7629</v>
      </c>
      <c r="E4606" t="s">
        <v>13980</v>
      </c>
      <c r="F4606" t="s">
        <v>13981</v>
      </c>
      <c r="G4606" s="2" t="str">
        <f t="shared" si="71"/>
        <v>2002</v>
      </c>
      <c r="H4606" t="s">
        <v>2629</v>
      </c>
      <c r="I4606" t="str">
        <f>VLOOKUP(RawData!H4606,PadCountry[],2)</f>
        <v>United States</v>
      </c>
      <c r="J4606" t="str">
        <f>VLOOKUP(I4606,CountryGeoLoc[],3)</f>
        <v>37.09024</v>
      </c>
      <c r="K4606" t="str">
        <f>VLOOKUP(I4606,CountryGeoLoc[],4)</f>
        <v>-95.712891</v>
      </c>
    </row>
    <row r="4607" spans="1:11" x14ac:dyDescent="0.3">
      <c r="A4607" t="s">
        <v>13982</v>
      </c>
      <c r="B4607" t="s">
        <v>8</v>
      </c>
      <c r="C4607" t="s">
        <v>11421</v>
      </c>
      <c r="D4607" t="s">
        <v>11954</v>
      </c>
      <c r="E4607" t="s">
        <v>13983</v>
      </c>
      <c r="F4607" t="s">
        <v>13984</v>
      </c>
      <c r="G4607" s="2" t="str">
        <f t="shared" si="71"/>
        <v>2002</v>
      </c>
      <c r="H4607" t="s">
        <v>7249</v>
      </c>
      <c r="I4607" t="str">
        <f>VLOOKUP(RawData!H4607,PadCountry[],2)</f>
        <v>Kazakhstan</v>
      </c>
      <c r="J4607" t="str">
        <f>VLOOKUP(I4607,CountryGeoLoc[],3)</f>
        <v>48.019573</v>
      </c>
      <c r="K4607" t="str">
        <f>VLOOKUP(I4607,CountryGeoLoc[],4)</f>
        <v>66.923684</v>
      </c>
    </row>
    <row r="4608" spans="1:11" x14ac:dyDescent="0.3">
      <c r="A4608" t="s">
        <v>13985</v>
      </c>
      <c r="B4608" t="s">
        <v>8</v>
      </c>
      <c r="C4608" t="s">
        <v>13268</v>
      </c>
      <c r="D4608" t="s">
        <v>13269</v>
      </c>
      <c r="E4608" t="s">
        <v>13986</v>
      </c>
      <c r="F4608" t="s">
        <v>13987</v>
      </c>
      <c r="G4608" s="2" t="str">
        <f t="shared" si="71"/>
        <v>2002</v>
      </c>
      <c r="H4608" t="s">
        <v>13272</v>
      </c>
      <c r="I4608">
        <f>VLOOKUP(RawData!H4608,PadCountry[],2)</f>
        <v>0</v>
      </c>
      <c r="J4608" t="e">
        <f>VLOOKUP(I4608,CountryGeoLoc[],3)</f>
        <v>#N/A</v>
      </c>
      <c r="K4608" t="e">
        <f>VLOOKUP(I4608,CountryGeoLoc[],4)</f>
        <v>#N/A</v>
      </c>
    </row>
    <row r="4609" spans="1:11" x14ac:dyDescent="0.3">
      <c r="A4609" t="s">
        <v>13988</v>
      </c>
      <c r="B4609" t="s">
        <v>8</v>
      </c>
      <c r="C4609" t="s">
        <v>13551</v>
      </c>
      <c r="D4609" t="s">
        <v>13552</v>
      </c>
      <c r="E4609" t="s">
        <v>13989</v>
      </c>
      <c r="F4609" t="s">
        <v>13990</v>
      </c>
      <c r="G4609" s="2" t="str">
        <f t="shared" si="71"/>
        <v>2002</v>
      </c>
      <c r="H4609" t="s">
        <v>2313</v>
      </c>
      <c r="I4609" t="str">
        <f>VLOOKUP(RawData!H4609,PadCountry[],2)</f>
        <v>Russia</v>
      </c>
      <c r="J4609" t="str">
        <f>VLOOKUP(I4609,CountryGeoLoc[],3)</f>
        <v>61.52401</v>
      </c>
      <c r="K4609" t="str">
        <f>VLOOKUP(I4609,CountryGeoLoc[],4)</f>
        <v>105.318756</v>
      </c>
    </row>
    <row r="4610" spans="1:11" x14ac:dyDescent="0.3">
      <c r="A4610" t="s">
        <v>13991</v>
      </c>
      <c r="B4610" t="s">
        <v>8</v>
      </c>
      <c r="C4610" t="s">
        <v>117</v>
      </c>
      <c r="D4610" t="s">
        <v>10326</v>
      </c>
      <c r="E4610" t="s">
        <v>13992</v>
      </c>
      <c r="F4610" t="s">
        <v>13993</v>
      </c>
      <c r="G4610" s="2" t="str">
        <f t="shared" si="71"/>
        <v>2002</v>
      </c>
      <c r="H4610" t="s">
        <v>914</v>
      </c>
      <c r="I4610" t="str">
        <f>VLOOKUP(RawData!H4610,PadCountry[],2)</f>
        <v>United States</v>
      </c>
      <c r="J4610" t="str">
        <f>VLOOKUP(I4610,CountryGeoLoc[],3)</f>
        <v>37.09024</v>
      </c>
      <c r="K4610" t="str">
        <f>VLOOKUP(I4610,CountryGeoLoc[],4)</f>
        <v>-95.712891</v>
      </c>
    </row>
    <row r="4611" spans="1:11" x14ac:dyDescent="0.3">
      <c r="A4611" t="s">
        <v>13994</v>
      </c>
      <c r="B4611" t="s">
        <v>8</v>
      </c>
      <c r="C4611" t="s">
        <v>11418</v>
      </c>
      <c r="D4611" t="s">
        <v>4695</v>
      </c>
      <c r="E4611" t="s">
        <v>357</v>
      </c>
      <c r="F4611" t="s">
        <v>13995</v>
      </c>
      <c r="G4611" s="2" t="str">
        <f t="shared" ref="G4611:G4674" si="72">MID(F4611,7,4)</f>
        <v>2002</v>
      </c>
      <c r="H4611" t="s">
        <v>13</v>
      </c>
      <c r="I4611" t="str">
        <f>VLOOKUP(RawData!H4611,PadCountry[],2)</f>
        <v>Kazakhstan</v>
      </c>
      <c r="J4611" t="str">
        <f>VLOOKUP(I4611,CountryGeoLoc[],3)</f>
        <v>48.019573</v>
      </c>
      <c r="K4611" t="str">
        <f>VLOOKUP(I4611,CountryGeoLoc[],4)</f>
        <v>66.923684</v>
      </c>
    </row>
    <row r="4612" spans="1:11" x14ac:dyDescent="0.3">
      <c r="A4612" t="s">
        <v>13996</v>
      </c>
      <c r="B4612" t="s">
        <v>8</v>
      </c>
      <c r="C4612" t="s">
        <v>117</v>
      </c>
      <c r="D4612" t="s">
        <v>13212</v>
      </c>
      <c r="E4612" t="s">
        <v>13997</v>
      </c>
      <c r="F4612" t="s">
        <v>13998</v>
      </c>
      <c r="G4612" s="2" t="str">
        <f t="shared" si="72"/>
        <v>2002</v>
      </c>
      <c r="H4612" t="s">
        <v>63</v>
      </c>
      <c r="I4612" t="str">
        <f>VLOOKUP(RawData!H4612,PadCountry[],2)</f>
        <v>United States</v>
      </c>
      <c r="J4612" t="str">
        <f>VLOOKUP(I4612,CountryGeoLoc[],3)</f>
        <v>37.09024</v>
      </c>
      <c r="K4612" t="str">
        <f>VLOOKUP(I4612,CountryGeoLoc[],4)</f>
        <v>-95.712891</v>
      </c>
    </row>
    <row r="4613" spans="1:11" x14ac:dyDescent="0.3">
      <c r="A4613" t="s">
        <v>13999</v>
      </c>
      <c r="B4613" t="s">
        <v>8</v>
      </c>
      <c r="C4613" t="s">
        <v>7321</v>
      </c>
      <c r="D4613" t="s">
        <v>12584</v>
      </c>
      <c r="E4613" t="s">
        <v>14000</v>
      </c>
      <c r="F4613" t="s">
        <v>14001</v>
      </c>
      <c r="G4613" s="2" t="str">
        <f t="shared" si="72"/>
        <v>2002</v>
      </c>
      <c r="H4613" t="s">
        <v>12587</v>
      </c>
      <c r="I4613" t="str">
        <f>VLOOKUP(RawData!H4613,PadCountry[],2)</f>
        <v>French Guiana</v>
      </c>
      <c r="J4613" t="str">
        <f>VLOOKUP(I4613,CountryGeoLoc[],3)</f>
        <v>3.933889</v>
      </c>
      <c r="K4613" t="str">
        <f>VLOOKUP(I4613,CountryGeoLoc[],4)</f>
        <v>-53.125782</v>
      </c>
    </row>
    <row r="4614" spans="1:11" x14ac:dyDescent="0.3">
      <c r="A4614" t="s">
        <v>14002</v>
      </c>
      <c r="B4614" t="s">
        <v>8</v>
      </c>
      <c r="C4614" t="s">
        <v>11434</v>
      </c>
      <c r="D4614" t="s">
        <v>2391</v>
      </c>
      <c r="E4614" t="s">
        <v>14003</v>
      </c>
      <c r="F4614" t="s">
        <v>14004</v>
      </c>
      <c r="G4614" s="2" t="str">
        <f t="shared" si="72"/>
        <v>2002</v>
      </c>
      <c r="H4614" t="s">
        <v>3399</v>
      </c>
      <c r="I4614" t="str">
        <f>VLOOKUP(RawData!H4614,PadCountry[],2)</f>
        <v>Russia</v>
      </c>
      <c r="J4614" t="str">
        <f>VLOOKUP(I4614,CountryGeoLoc[],3)</f>
        <v>61.52401</v>
      </c>
      <c r="K4614" t="str">
        <f>VLOOKUP(I4614,CountryGeoLoc[],4)</f>
        <v>105.318756</v>
      </c>
    </row>
    <row r="4615" spans="1:11" x14ac:dyDescent="0.3">
      <c r="A4615" t="s">
        <v>14005</v>
      </c>
      <c r="B4615" t="s">
        <v>8</v>
      </c>
      <c r="C4615" t="s">
        <v>11421</v>
      </c>
      <c r="D4615" t="s">
        <v>12797</v>
      </c>
      <c r="E4615" t="s">
        <v>14006</v>
      </c>
      <c r="F4615" t="s">
        <v>14007</v>
      </c>
      <c r="G4615" s="2" t="str">
        <f t="shared" si="72"/>
        <v>2002</v>
      </c>
      <c r="H4615" t="s">
        <v>2641</v>
      </c>
      <c r="I4615" t="str">
        <f>VLOOKUP(RawData!H4615,PadCountry[],2)</f>
        <v>Kazakhstan</v>
      </c>
      <c r="J4615" t="str">
        <f>VLOOKUP(I4615,CountryGeoLoc[],3)</f>
        <v>48.019573</v>
      </c>
      <c r="K4615" t="str">
        <f>VLOOKUP(I4615,CountryGeoLoc[],4)</f>
        <v>66.923684</v>
      </c>
    </row>
    <row r="4616" spans="1:11" x14ac:dyDescent="0.3">
      <c r="A4616" t="s">
        <v>14008</v>
      </c>
      <c r="B4616" t="s">
        <v>8</v>
      </c>
      <c r="C4616" t="s">
        <v>4973</v>
      </c>
      <c r="D4616" t="s">
        <v>14009</v>
      </c>
      <c r="E4616" t="s">
        <v>14010</v>
      </c>
      <c r="F4616" t="s">
        <v>14011</v>
      </c>
      <c r="G4616" s="2" t="str">
        <f t="shared" si="72"/>
        <v>2002</v>
      </c>
      <c r="H4616" t="s">
        <v>1782</v>
      </c>
      <c r="I4616" t="str">
        <f>VLOOKUP(RawData!H4616,PadCountry[],2)</f>
        <v>United States</v>
      </c>
      <c r="J4616" t="str">
        <f>VLOOKUP(I4616,CountryGeoLoc[],3)</f>
        <v>37.09024</v>
      </c>
      <c r="K4616" t="str">
        <f>VLOOKUP(I4616,CountryGeoLoc[],4)</f>
        <v>-95.712891</v>
      </c>
    </row>
    <row r="4617" spans="1:11" x14ac:dyDescent="0.3">
      <c r="A4617" t="s">
        <v>14012</v>
      </c>
      <c r="B4617" t="s">
        <v>8</v>
      </c>
      <c r="C4617" t="s">
        <v>11421</v>
      </c>
      <c r="D4617" t="s">
        <v>11954</v>
      </c>
      <c r="E4617" t="s">
        <v>14013</v>
      </c>
      <c r="F4617" t="s">
        <v>14014</v>
      </c>
      <c r="G4617" s="2" t="str">
        <f t="shared" si="72"/>
        <v>2002</v>
      </c>
      <c r="H4617" t="s">
        <v>1587</v>
      </c>
      <c r="I4617" t="str">
        <f>VLOOKUP(RawData!H4617,PadCountry[],2)</f>
        <v>Kazakhstan</v>
      </c>
      <c r="J4617" t="str">
        <f>VLOOKUP(I4617,CountryGeoLoc[],3)</f>
        <v>48.019573</v>
      </c>
      <c r="K4617" t="str">
        <f>VLOOKUP(I4617,CountryGeoLoc[],4)</f>
        <v>66.923684</v>
      </c>
    </row>
    <row r="4618" spans="1:11" x14ac:dyDescent="0.3">
      <c r="A4618" t="s">
        <v>14015</v>
      </c>
      <c r="B4618" t="s">
        <v>8</v>
      </c>
      <c r="C4618" t="s">
        <v>7321</v>
      </c>
      <c r="D4618" t="s">
        <v>12584</v>
      </c>
      <c r="E4618" t="s">
        <v>14016</v>
      </c>
      <c r="F4618" t="s">
        <v>14017</v>
      </c>
      <c r="G4618" s="2" t="str">
        <f t="shared" si="72"/>
        <v>2002</v>
      </c>
      <c r="H4618" t="s">
        <v>12587</v>
      </c>
      <c r="I4618" t="str">
        <f>VLOOKUP(RawData!H4618,PadCountry[],2)</f>
        <v>French Guiana</v>
      </c>
      <c r="J4618" t="str">
        <f>VLOOKUP(I4618,CountryGeoLoc[],3)</f>
        <v>3.933889</v>
      </c>
      <c r="K4618" t="str">
        <f>VLOOKUP(I4618,CountryGeoLoc[],4)</f>
        <v>-53.125782</v>
      </c>
    </row>
    <row r="4619" spans="1:11" x14ac:dyDescent="0.3">
      <c r="A4619" t="s">
        <v>14018</v>
      </c>
      <c r="B4619" t="s">
        <v>8</v>
      </c>
      <c r="C4619" t="s">
        <v>4973</v>
      </c>
      <c r="D4619" t="s">
        <v>10571</v>
      </c>
      <c r="E4619" t="s">
        <v>14019</v>
      </c>
      <c r="F4619" t="s">
        <v>14020</v>
      </c>
      <c r="G4619" s="2" t="str">
        <f t="shared" si="72"/>
        <v>2002</v>
      </c>
      <c r="H4619" t="s">
        <v>9512</v>
      </c>
      <c r="I4619" t="str">
        <f>VLOOKUP(RawData!H4619,PadCountry[],2)</f>
        <v>French Guiana</v>
      </c>
      <c r="J4619" t="str">
        <f>VLOOKUP(I4619,CountryGeoLoc[],3)</f>
        <v>3.933889</v>
      </c>
      <c r="K4619" t="str">
        <f>VLOOKUP(I4619,CountryGeoLoc[],4)</f>
        <v>-53.125782</v>
      </c>
    </row>
    <row r="4620" spans="1:11" x14ac:dyDescent="0.3">
      <c r="A4620" t="s">
        <v>14021</v>
      </c>
      <c r="B4620" t="s">
        <v>8</v>
      </c>
      <c r="C4620" t="s">
        <v>11972</v>
      </c>
      <c r="D4620" t="s">
        <v>13905</v>
      </c>
      <c r="E4620" t="s">
        <v>14022</v>
      </c>
      <c r="F4620" t="s">
        <v>14023</v>
      </c>
      <c r="G4620" s="2" t="str">
        <f t="shared" si="72"/>
        <v>2002</v>
      </c>
      <c r="H4620" t="s">
        <v>11976</v>
      </c>
      <c r="I4620" t="str">
        <f>VLOOKUP(RawData!H4620,PadCountry[],2)</f>
        <v>Japan</v>
      </c>
      <c r="J4620" t="str">
        <f>VLOOKUP(I4620,CountryGeoLoc[],3)</f>
        <v>36.204824</v>
      </c>
      <c r="K4620" t="str">
        <f>VLOOKUP(I4620,CountryGeoLoc[],4)</f>
        <v>138.252924</v>
      </c>
    </row>
    <row r="4621" spans="1:11" x14ac:dyDescent="0.3">
      <c r="A4621" t="s">
        <v>14024</v>
      </c>
      <c r="B4621" t="s">
        <v>8</v>
      </c>
      <c r="C4621" t="s">
        <v>7087</v>
      </c>
      <c r="D4621" t="s">
        <v>11885</v>
      </c>
      <c r="E4621" t="s">
        <v>14025</v>
      </c>
      <c r="F4621" t="s">
        <v>14026</v>
      </c>
      <c r="G4621" s="2" t="str">
        <f t="shared" si="72"/>
        <v>2002</v>
      </c>
      <c r="H4621" t="s">
        <v>11888</v>
      </c>
      <c r="I4621" t="str">
        <f>VLOOKUP(RawData!H4621,PadCountry[],2)</f>
        <v>India</v>
      </c>
      <c r="J4621" t="str">
        <f>VLOOKUP(I4621,CountryGeoLoc[],3)</f>
        <v>20.593684</v>
      </c>
      <c r="K4621" t="str">
        <f>VLOOKUP(I4621,CountryGeoLoc[],4)</f>
        <v>78.96288</v>
      </c>
    </row>
    <row r="4622" spans="1:11" x14ac:dyDescent="0.3">
      <c r="A4622" t="s">
        <v>14027</v>
      </c>
      <c r="B4622" t="s">
        <v>18</v>
      </c>
      <c r="C4622" t="s">
        <v>13407</v>
      </c>
      <c r="D4622" t="s">
        <v>14028</v>
      </c>
      <c r="E4622" t="s">
        <v>14029</v>
      </c>
      <c r="F4622" t="s">
        <v>14030</v>
      </c>
      <c r="G4622" s="2" t="str">
        <f t="shared" si="72"/>
        <v>2002</v>
      </c>
      <c r="H4622" t="s">
        <v>14031</v>
      </c>
      <c r="I4622" t="str">
        <f>VLOOKUP(RawData!H4622,PadCountry[],2)</f>
        <v>China</v>
      </c>
      <c r="J4622" t="str">
        <f>VLOOKUP(I4622,CountryGeoLoc[],3)</f>
        <v>35.86166</v>
      </c>
      <c r="K4622" t="str">
        <f>VLOOKUP(I4622,CountryGeoLoc[],4)</f>
        <v>104.195397</v>
      </c>
    </row>
    <row r="4623" spans="1:11" x14ac:dyDescent="0.3">
      <c r="A4623" t="s">
        <v>14032</v>
      </c>
      <c r="B4623" t="s">
        <v>8</v>
      </c>
      <c r="C4623" t="s">
        <v>4973</v>
      </c>
      <c r="D4623" t="s">
        <v>11941</v>
      </c>
      <c r="E4623" t="s">
        <v>14033</v>
      </c>
      <c r="F4623" t="s">
        <v>14034</v>
      </c>
      <c r="G4623" s="2" t="str">
        <f t="shared" si="72"/>
        <v>2002</v>
      </c>
      <c r="H4623" t="s">
        <v>1006</v>
      </c>
      <c r="I4623" t="str">
        <f>VLOOKUP(RawData!H4623,PadCountry[],2)</f>
        <v>United States</v>
      </c>
      <c r="J4623" t="str">
        <f>VLOOKUP(I4623,CountryGeoLoc[],3)</f>
        <v>37.09024</v>
      </c>
      <c r="K4623" t="str">
        <f>VLOOKUP(I4623,CountryGeoLoc[],4)</f>
        <v>-95.712891</v>
      </c>
    </row>
    <row r="4624" spans="1:11" x14ac:dyDescent="0.3">
      <c r="A4624" t="s">
        <v>14035</v>
      </c>
      <c r="B4624" t="s">
        <v>8</v>
      </c>
      <c r="C4624" t="s">
        <v>11418</v>
      </c>
      <c r="D4624" t="s">
        <v>2191</v>
      </c>
      <c r="E4624" t="s">
        <v>357</v>
      </c>
      <c r="F4624" t="s">
        <v>14036</v>
      </c>
      <c r="G4624" s="2" t="str">
        <f t="shared" si="72"/>
        <v>2002</v>
      </c>
      <c r="H4624" t="s">
        <v>13</v>
      </c>
      <c r="I4624" t="str">
        <f>VLOOKUP(RawData!H4624,PadCountry[],2)</f>
        <v>Kazakhstan</v>
      </c>
      <c r="J4624" t="str">
        <f>VLOOKUP(I4624,CountryGeoLoc[],3)</f>
        <v>48.019573</v>
      </c>
      <c r="K4624" t="str">
        <f>VLOOKUP(I4624,CountryGeoLoc[],4)</f>
        <v>66.923684</v>
      </c>
    </row>
    <row r="4625" spans="1:11" x14ac:dyDescent="0.3">
      <c r="A4625" t="s">
        <v>14037</v>
      </c>
      <c r="B4625" t="s">
        <v>8</v>
      </c>
      <c r="C4625" t="s">
        <v>11434</v>
      </c>
      <c r="D4625" t="s">
        <v>2391</v>
      </c>
      <c r="E4625" t="s">
        <v>14038</v>
      </c>
      <c r="F4625" t="s">
        <v>14039</v>
      </c>
      <c r="G4625" s="2" t="str">
        <f t="shared" si="72"/>
        <v>2002</v>
      </c>
      <c r="H4625" t="s">
        <v>3399</v>
      </c>
      <c r="I4625" t="str">
        <f>VLOOKUP(RawData!H4625,PadCountry[],2)</f>
        <v>Russia</v>
      </c>
      <c r="J4625" t="str">
        <f>VLOOKUP(I4625,CountryGeoLoc[],3)</f>
        <v>61.52401</v>
      </c>
      <c r="K4625" t="str">
        <f>VLOOKUP(I4625,CountryGeoLoc[],4)</f>
        <v>105.318756</v>
      </c>
    </row>
    <row r="4626" spans="1:11" x14ac:dyDescent="0.3">
      <c r="A4626" t="s">
        <v>14040</v>
      </c>
      <c r="B4626" t="s">
        <v>8</v>
      </c>
      <c r="C4626" t="s">
        <v>12655</v>
      </c>
      <c r="D4626" t="s">
        <v>7629</v>
      </c>
      <c r="E4626" t="s">
        <v>14041</v>
      </c>
      <c r="F4626" t="s">
        <v>14042</v>
      </c>
      <c r="G4626" s="2" t="str">
        <f t="shared" si="72"/>
        <v>2002</v>
      </c>
      <c r="H4626" t="s">
        <v>3233</v>
      </c>
      <c r="I4626" t="str">
        <f>VLOOKUP(RawData!H4626,PadCountry[],2)</f>
        <v>United States</v>
      </c>
      <c r="J4626" t="str">
        <f>VLOOKUP(I4626,CountryGeoLoc[],3)</f>
        <v>37.09024</v>
      </c>
      <c r="K4626" t="str">
        <f>VLOOKUP(I4626,CountryGeoLoc[],4)</f>
        <v>-95.712891</v>
      </c>
    </row>
    <row r="4627" spans="1:11" x14ac:dyDescent="0.3">
      <c r="A4627" t="s">
        <v>14043</v>
      </c>
      <c r="B4627" t="s">
        <v>18</v>
      </c>
      <c r="C4627" t="s">
        <v>11407</v>
      </c>
      <c r="D4627" t="s">
        <v>8762</v>
      </c>
      <c r="E4627" t="s">
        <v>14044</v>
      </c>
      <c r="F4627" t="s">
        <v>14045</v>
      </c>
      <c r="G4627" s="2" t="str">
        <f t="shared" si="72"/>
        <v>2002</v>
      </c>
      <c r="H4627" t="s">
        <v>3892</v>
      </c>
      <c r="I4627" t="str">
        <f>VLOOKUP(RawData!H4627,PadCountry[],2)</f>
        <v>Russia</v>
      </c>
      <c r="J4627" t="str">
        <f>VLOOKUP(I4627,CountryGeoLoc[],3)</f>
        <v>61.52401</v>
      </c>
      <c r="K4627" t="str">
        <f>VLOOKUP(I4627,CountryGeoLoc[],4)</f>
        <v>105.318756</v>
      </c>
    </row>
    <row r="4628" spans="1:11" x14ac:dyDescent="0.3">
      <c r="A4628" t="s">
        <v>14046</v>
      </c>
      <c r="B4628" t="s">
        <v>8</v>
      </c>
      <c r="C4628" t="s">
        <v>11421</v>
      </c>
      <c r="D4628" t="s">
        <v>12797</v>
      </c>
      <c r="E4628" t="s">
        <v>14047</v>
      </c>
      <c r="F4628" t="s">
        <v>14048</v>
      </c>
      <c r="G4628" s="2" t="str">
        <f t="shared" si="72"/>
        <v>2002</v>
      </c>
      <c r="H4628" t="s">
        <v>7249</v>
      </c>
      <c r="I4628" t="str">
        <f>VLOOKUP(RawData!H4628,PadCountry[],2)</f>
        <v>Kazakhstan</v>
      </c>
      <c r="J4628" t="str">
        <f>VLOOKUP(I4628,CountryGeoLoc[],3)</f>
        <v>48.019573</v>
      </c>
      <c r="K4628" t="str">
        <f>VLOOKUP(I4628,CountryGeoLoc[],4)</f>
        <v>66.923684</v>
      </c>
    </row>
    <row r="4629" spans="1:11" x14ac:dyDescent="0.3">
      <c r="A4629" t="s">
        <v>14049</v>
      </c>
      <c r="B4629" t="s">
        <v>8</v>
      </c>
      <c r="C4629" t="s">
        <v>13407</v>
      </c>
      <c r="D4629" t="s">
        <v>13308</v>
      </c>
      <c r="E4629" t="s">
        <v>14050</v>
      </c>
      <c r="F4629" t="s">
        <v>14051</v>
      </c>
      <c r="G4629" s="2" t="str">
        <f t="shared" si="72"/>
        <v>2002</v>
      </c>
      <c r="H4629" t="s">
        <v>10336</v>
      </c>
      <c r="I4629" t="str">
        <f>VLOOKUP(RawData!H4629,PadCountry[],2)</f>
        <v>China</v>
      </c>
      <c r="J4629" t="str">
        <f>VLOOKUP(I4629,CountryGeoLoc[],3)</f>
        <v>35.86166</v>
      </c>
      <c r="K4629" t="str">
        <f>VLOOKUP(I4629,CountryGeoLoc[],4)</f>
        <v>104.195397</v>
      </c>
    </row>
    <row r="4630" spans="1:11" x14ac:dyDescent="0.3">
      <c r="A4630" t="s">
        <v>14052</v>
      </c>
      <c r="B4630" t="s">
        <v>8</v>
      </c>
      <c r="C4630" t="s">
        <v>11418</v>
      </c>
      <c r="D4630" t="s">
        <v>2191</v>
      </c>
      <c r="E4630" t="s">
        <v>14053</v>
      </c>
      <c r="F4630" t="s">
        <v>14054</v>
      </c>
      <c r="G4630" s="2" t="str">
        <f t="shared" si="72"/>
        <v>2002</v>
      </c>
      <c r="H4630" t="s">
        <v>13</v>
      </c>
      <c r="I4630" t="str">
        <f>VLOOKUP(RawData!H4630,PadCountry[],2)</f>
        <v>Kazakhstan</v>
      </c>
      <c r="J4630" t="str">
        <f>VLOOKUP(I4630,CountryGeoLoc[],3)</f>
        <v>48.019573</v>
      </c>
      <c r="K4630" t="str">
        <f>VLOOKUP(I4630,CountryGeoLoc[],4)</f>
        <v>66.923684</v>
      </c>
    </row>
    <row r="4631" spans="1:11" x14ac:dyDescent="0.3">
      <c r="A4631" t="s">
        <v>14055</v>
      </c>
      <c r="B4631" t="s">
        <v>8</v>
      </c>
      <c r="C4631" t="s">
        <v>14056</v>
      </c>
      <c r="D4631" t="s">
        <v>14057</v>
      </c>
      <c r="E4631" t="s">
        <v>14058</v>
      </c>
      <c r="F4631" t="s">
        <v>14059</v>
      </c>
      <c r="G4631" s="2" t="str">
        <f t="shared" si="72"/>
        <v>2002</v>
      </c>
      <c r="H4631" t="s">
        <v>1050</v>
      </c>
      <c r="I4631" t="str">
        <f>VLOOKUP(RawData!H4631,PadCountry[],2)</f>
        <v>United States</v>
      </c>
      <c r="J4631" t="str">
        <f>VLOOKUP(I4631,CountryGeoLoc[],3)</f>
        <v>37.09024</v>
      </c>
      <c r="K4631" t="str">
        <f>VLOOKUP(I4631,CountryGeoLoc[],4)</f>
        <v>-95.712891</v>
      </c>
    </row>
    <row r="4632" spans="1:11" x14ac:dyDescent="0.3">
      <c r="A4632" t="s">
        <v>14060</v>
      </c>
      <c r="B4632" t="s">
        <v>8</v>
      </c>
      <c r="C4632" t="s">
        <v>12655</v>
      </c>
      <c r="D4632" t="s">
        <v>7629</v>
      </c>
      <c r="E4632" t="s">
        <v>14061</v>
      </c>
      <c r="F4632" t="s">
        <v>14062</v>
      </c>
      <c r="G4632" s="2" t="str">
        <f t="shared" si="72"/>
        <v>2002</v>
      </c>
      <c r="H4632" t="s">
        <v>2629</v>
      </c>
      <c r="I4632" t="str">
        <f>VLOOKUP(RawData!H4632,PadCountry[],2)</f>
        <v>United States</v>
      </c>
      <c r="J4632" t="str">
        <f>VLOOKUP(I4632,CountryGeoLoc[],3)</f>
        <v>37.09024</v>
      </c>
      <c r="K4632" t="str">
        <f>VLOOKUP(I4632,CountryGeoLoc[],4)</f>
        <v>-95.712891</v>
      </c>
    </row>
    <row r="4633" spans="1:11" x14ac:dyDescent="0.3">
      <c r="A4633" t="s">
        <v>14063</v>
      </c>
      <c r="B4633" t="s">
        <v>18</v>
      </c>
      <c r="C4633" t="s">
        <v>11421</v>
      </c>
      <c r="D4633" t="s">
        <v>11954</v>
      </c>
      <c r="E4633" t="s">
        <v>14064</v>
      </c>
      <c r="F4633" t="s">
        <v>14065</v>
      </c>
      <c r="G4633" s="2" t="str">
        <f t="shared" si="72"/>
        <v>2002</v>
      </c>
      <c r="H4633" t="s">
        <v>1587</v>
      </c>
      <c r="I4633" t="str">
        <f>VLOOKUP(RawData!H4633,PadCountry[],2)</f>
        <v>Kazakhstan</v>
      </c>
      <c r="J4633" t="str">
        <f>VLOOKUP(I4633,CountryGeoLoc[],3)</f>
        <v>48.019573</v>
      </c>
      <c r="K4633" t="str">
        <f>VLOOKUP(I4633,CountryGeoLoc[],4)</f>
        <v>66.923684</v>
      </c>
    </row>
    <row r="4634" spans="1:11" x14ac:dyDescent="0.3">
      <c r="A4634" t="s">
        <v>14066</v>
      </c>
      <c r="B4634" t="s">
        <v>8</v>
      </c>
      <c r="C4634" t="s">
        <v>11434</v>
      </c>
      <c r="D4634" t="s">
        <v>2391</v>
      </c>
      <c r="E4634" t="s">
        <v>14067</v>
      </c>
      <c r="F4634" t="s">
        <v>14068</v>
      </c>
      <c r="G4634" s="2" t="str">
        <f t="shared" si="72"/>
        <v>2002</v>
      </c>
      <c r="H4634" t="s">
        <v>3399</v>
      </c>
      <c r="I4634" t="str">
        <f>VLOOKUP(RawData!H4634,PadCountry[],2)</f>
        <v>Russia</v>
      </c>
      <c r="J4634" t="str">
        <f>VLOOKUP(I4634,CountryGeoLoc[],3)</f>
        <v>61.52401</v>
      </c>
      <c r="K4634" t="str">
        <f>VLOOKUP(I4634,CountryGeoLoc[],4)</f>
        <v>105.318756</v>
      </c>
    </row>
    <row r="4635" spans="1:11" x14ac:dyDescent="0.3">
      <c r="A4635" t="s">
        <v>14069</v>
      </c>
      <c r="B4635" t="s">
        <v>8</v>
      </c>
      <c r="C4635" t="s">
        <v>4973</v>
      </c>
      <c r="D4635" t="s">
        <v>11506</v>
      </c>
      <c r="E4635" t="s">
        <v>14070</v>
      </c>
      <c r="F4635" t="s">
        <v>14071</v>
      </c>
      <c r="G4635" s="2" t="str">
        <f t="shared" si="72"/>
        <v>2002</v>
      </c>
      <c r="H4635" t="s">
        <v>1006</v>
      </c>
      <c r="I4635" t="str">
        <f>VLOOKUP(RawData!H4635,PadCountry[],2)</f>
        <v>United States</v>
      </c>
      <c r="J4635" t="str">
        <f>VLOOKUP(I4635,CountryGeoLoc[],3)</f>
        <v>37.09024</v>
      </c>
      <c r="K4635" t="str">
        <f>VLOOKUP(I4635,CountryGeoLoc[],4)</f>
        <v>-95.712891</v>
      </c>
    </row>
    <row r="4636" spans="1:11" x14ac:dyDescent="0.3">
      <c r="A4636" t="s">
        <v>14072</v>
      </c>
      <c r="B4636" t="s">
        <v>18</v>
      </c>
      <c r="C4636" t="s">
        <v>7321</v>
      </c>
      <c r="D4636" t="s">
        <v>14073</v>
      </c>
      <c r="E4636" t="s">
        <v>14074</v>
      </c>
      <c r="F4636" t="s">
        <v>14075</v>
      </c>
      <c r="G4636" s="2" t="str">
        <f t="shared" si="72"/>
        <v>2002</v>
      </c>
      <c r="H4636" t="s">
        <v>12587</v>
      </c>
      <c r="I4636" t="str">
        <f>VLOOKUP(RawData!H4636,PadCountry[],2)</f>
        <v>French Guiana</v>
      </c>
      <c r="J4636" t="str">
        <f>VLOOKUP(I4636,CountryGeoLoc[],3)</f>
        <v>3.933889</v>
      </c>
      <c r="K4636" t="str">
        <f>VLOOKUP(I4636,CountryGeoLoc[],4)</f>
        <v>-53.125782</v>
      </c>
    </row>
    <row r="4637" spans="1:11" x14ac:dyDescent="0.3">
      <c r="A4637" t="s">
        <v>14076</v>
      </c>
      <c r="B4637" t="s">
        <v>8</v>
      </c>
      <c r="C4637" t="s">
        <v>11972</v>
      </c>
      <c r="D4637" t="s">
        <v>13833</v>
      </c>
      <c r="E4637" t="s">
        <v>14077</v>
      </c>
      <c r="F4637" t="s">
        <v>14078</v>
      </c>
      <c r="G4637" s="2" t="str">
        <f t="shared" si="72"/>
        <v>2002</v>
      </c>
      <c r="H4637" t="s">
        <v>11976</v>
      </c>
      <c r="I4637" t="str">
        <f>VLOOKUP(RawData!H4637,PadCountry[],2)</f>
        <v>Japan</v>
      </c>
      <c r="J4637" t="str">
        <f>VLOOKUP(I4637,CountryGeoLoc[],3)</f>
        <v>36.204824</v>
      </c>
      <c r="K4637" t="str">
        <f>VLOOKUP(I4637,CountryGeoLoc[],4)</f>
        <v>138.252924</v>
      </c>
    </row>
    <row r="4638" spans="1:11" x14ac:dyDescent="0.3">
      <c r="A4638" t="s">
        <v>14079</v>
      </c>
      <c r="B4638" t="s">
        <v>8</v>
      </c>
      <c r="C4638" t="s">
        <v>7321</v>
      </c>
      <c r="D4638" t="s">
        <v>10571</v>
      </c>
      <c r="E4638" t="s">
        <v>14080</v>
      </c>
      <c r="F4638" t="s">
        <v>14081</v>
      </c>
      <c r="G4638" s="2" t="str">
        <f t="shared" si="72"/>
        <v>2002</v>
      </c>
      <c r="H4638" t="s">
        <v>9512</v>
      </c>
      <c r="I4638" t="str">
        <f>VLOOKUP(RawData!H4638,PadCountry[],2)</f>
        <v>French Guiana</v>
      </c>
      <c r="J4638" t="str">
        <f>VLOOKUP(I4638,CountryGeoLoc[],3)</f>
        <v>3.933889</v>
      </c>
      <c r="K4638" t="str">
        <f>VLOOKUP(I4638,CountryGeoLoc[],4)</f>
        <v>-53.125782</v>
      </c>
    </row>
    <row r="4639" spans="1:11" x14ac:dyDescent="0.3">
      <c r="A4639" t="s">
        <v>14082</v>
      </c>
      <c r="B4639" t="s">
        <v>8</v>
      </c>
      <c r="C4639" t="s">
        <v>13291</v>
      </c>
      <c r="D4639" t="s">
        <v>13292</v>
      </c>
      <c r="E4639" t="s">
        <v>14083</v>
      </c>
      <c r="F4639" t="s">
        <v>14084</v>
      </c>
      <c r="G4639" s="2" t="str">
        <f t="shared" si="72"/>
        <v>2002</v>
      </c>
      <c r="H4639" t="s">
        <v>13295</v>
      </c>
      <c r="I4639" t="str">
        <f>VLOOKUP(RawData!H4639,PadCountry[],2)</f>
        <v>Kazakhstan</v>
      </c>
      <c r="J4639" t="str">
        <f>VLOOKUP(I4639,CountryGeoLoc[],3)</f>
        <v>48.019573</v>
      </c>
      <c r="K4639" t="str">
        <f>VLOOKUP(I4639,CountryGeoLoc[],4)</f>
        <v>66.923684</v>
      </c>
    </row>
    <row r="4640" spans="1:11" x14ac:dyDescent="0.3">
      <c r="A4640" t="s">
        <v>14085</v>
      </c>
      <c r="B4640" t="s">
        <v>8</v>
      </c>
      <c r="C4640" t="s">
        <v>11414</v>
      </c>
      <c r="D4640" t="s">
        <v>1670</v>
      </c>
      <c r="E4640" t="s">
        <v>14086</v>
      </c>
      <c r="F4640" t="s">
        <v>14087</v>
      </c>
      <c r="G4640" s="2" t="str">
        <f t="shared" si="72"/>
        <v>2002</v>
      </c>
      <c r="H4640" t="s">
        <v>7572</v>
      </c>
      <c r="I4640" t="str">
        <f>VLOOKUP(RawData!H4640,PadCountry[],2)</f>
        <v>Russia</v>
      </c>
      <c r="J4640" t="str">
        <f>VLOOKUP(I4640,CountryGeoLoc[],3)</f>
        <v>61.52401</v>
      </c>
      <c r="K4640" t="str">
        <f>VLOOKUP(I4640,CountryGeoLoc[],4)</f>
        <v>105.318756</v>
      </c>
    </row>
    <row r="4641" spans="1:11" x14ac:dyDescent="0.3">
      <c r="A4641" t="s">
        <v>14088</v>
      </c>
      <c r="B4641" t="s">
        <v>8</v>
      </c>
      <c r="C4641" t="s">
        <v>11421</v>
      </c>
      <c r="D4641" t="s">
        <v>11954</v>
      </c>
      <c r="E4641" t="s">
        <v>14089</v>
      </c>
      <c r="F4641" t="s">
        <v>14090</v>
      </c>
      <c r="G4641" s="2" t="str">
        <f t="shared" si="72"/>
        <v>2002</v>
      </c>
      <c r="H4641" t="s">
        <v>1587</v>
      </c>
      <c r="I4641" t="str">
        <f>VLOOKUP(RawData!H4641,PadCountry[],2)</f>
        <v>Kazakhstan</v>
      </c>
      <c r="J4641" t="str">
        <f>VLOOKUP(I4641,CountryGeoLoc[],3)</f>
        <v>48.019573</v>
      </c>
      <c r="K4641" t="str">
        <f>VLOOKUP(I4641,CountryGeoLoc[],4)</f>
        <v>66.923684</v>
      </c>
    </row>
    <row r="4642" spans="1:11" x14ac:dyDescent="0.3">
      <c r="A4642" t="s">
        <v>14091</v>
      </c>
      <c r="B4642" t="s">
        <v>8</v>
      </c>
      <c r="C4642" t="s">
        <v>13407</v>
      </c>
      <c r="D4642" t="s">
        <v>13426</v>
      </c>
      <c r="E4642" t="s">
        <v>357</v>
      </c>
      <c r="F4642" t="s">
        <v>14092</v>
      </c>
      <c r="G4642" s="2" t="str">
        <f t="shared" si="72"/>
        <v>2002</v>
      </c>
      <c r="H4642" t="s">
        <v>13428</v>
      </c>
      <c r="I4642" t="str">
        <f>VLOOKUP(RawData!H4642,PadCountry[],2)</f>
        <v>China</v>
      </c>
      <c r="J4642" t="str">
        <f>VLOOKUP(I4642,CountryGeoLoc[],3)</f>
        <v>35.86166</v>
      </c>
      <c r="K4642" t="str">
        <f>VLOOKUP(I4642,CountryGeoLoc[],4)</f>
        <v>104.195397</v>
      </c>
    </row>
    <row r="4643" spans="1:11" x14ac:dyDescent="0.3">
      <c r="A4643" t="s">
        <v>14093</v>
      </c>
      <c r="B4643" t="s">
        <v>8</v>
      </c>
      <c r="C4643" t="s">
        <v>11421</v>
      </c>
      <c r="D4643" t="s">
        <v>13758</v>
      </c>
      <c r="E4643" t="s">
        <v>14094</v>
      </c>
      <c r="F4643" t="s">
        <v>14095</v>
      </c>
      <c r="G4643" s="2" t="str">
        <f t="shared" si="72"/>
        <v>2002</v>
      </c>
      <c r="H4643" t="s">
        <v>2641</v>
      </c>
      <c r="I4643" t="str">
        <f>VLOOKUP(RawData!H4643,PadCountry[],2)</f>
        <v>Kazakhstan</v>
      </c>
      <c r="J4643" t="str">
        <f>VLOOKUP(I4643,CountryGeoLoc[],3)</f>
        <v>48.019573</v>
      </c>
      <c r="K4643" t="str">
        <f>VLOOKUP(I4643,CountryGeoLoc[],4)</f>
        <v>66.923684</v>
      </c>
    </row>
    <row r="4644" spans="1:11" x14ac:dyDescent="0.3">
      <c r="A4644" t="s">
        <v>14096</v>
      </c>
      <c r="B4644" t="s">
        <v>8</v>
      </c>
      <c r="C4644" t="s">
        <v>117</v>
      </c>
      <c r="D4644" t="s">
        <v>10326</v>
      </c>
      <c r="E4644" t="s">
        <v>14097</v>
      </c>
      <c r="F4644" t="s">
        <v>14098</v>
      </c>
      <c r="G4644" s="2" t="str">
        <f t="shared" si="72"/>
        <v>2003</v>
      </c>
      <c r="H4644" t="s">
        <v>914</v>
      </c>
      <c r="I4644" t="str">
        <f>VLOOKUP(RawData!H4644,PadCountry[],2)</f>
        <v>United States</v>
      </c>
      <c r="J4644" t="str">
        <f>VLOOKUP(I4644,CountryGeoLoc[],3)</f>
        <v>37.09024</v>
      </c>
      <c r="K4644" t="str">
        <f>VLOOKUP(I4644,CountryGeoLoc[],4)</f>
        <v>-95.712891</v>
      </c>
    </row>
    <row r="4645" spans="1:11" x14ac:dyDescent="0.3">
      <c r="A4645" t="s">
        <v>14099</v>
      </c>
      <c r="B4645" t="s">
        <v>8</v>
      </c>
      <c r="C4645" t="s">
        <v>117</v>
      </c>
      <c r="D4645" t="s">
        <v>11093</v>
      </c>
      <c r="E4645" t="s">
        <v>14100</v>
      </c>
      <c r="F4645" t="s">
        <v>14101</v>
      </c>
      <c r="G4645" s="2" t="str">
        <f t="shared" si="72"/>
        <v>2003</v>
      </c>
      <c r="H4645" t="s">
        <v>682</v>
      </c>
      <c r="I4645" t="str">
        <f>VLOOKUP(RawData!H4645,PadCountry[],2)</f>
        <v>United States</v>
      </c>
      <c r="J4645" t="str">
        <f>VLOOKUP(I4645,CountryGeoLoc[],3)</f>
        <v>37.09024</v>
      </c>
      <c r="K4645" t="str">
        <f>VLOOKUP(I4645,CountryGeoLoc[],4)</f>
        <v>-95.712891</v>
      </c>
    </row>
    <row r="4646" spans="1:11" x14ac:dyDescent="0.3">
      <c r="A4646" t="s">
        <v>14102</v>
      </c>
      <c r="B4646" t="s">
        <v>18</v>
      </c>
      <c r="C4646" t="s">
        <v>12655</v>
      </c>
      <c r="D4646" t="s">
        <v>7629</v>
      </c>
      <c r="E4646" t="s">
        <v>14103</v>
      </c>
      <c r="F4646" t="s">
        <v>14104</v>
      </c>
      <c r="G4646" s="2" t="str">
        <f t="shared" si="72"/>
        <v>2003</v>
      </c>
      <c r="H4646" t="s">
        <v>2629</v>
      </c>
      <c r="I4646" t="str">
        <f>VLOOKUP(RawData!H4646,PadCountry[],2)</f>
        <v>United States</v>
      </c>
      <c r="J4646" t="str">
        <f>VLOOKUP(I4646,CountryGeoLoc[],3)</f>
        <v>37.09024</v>
      </c>
      <c r="K4646" t="str">
        <f>VLOOKUP(I4646,CountryGeoLoc[],4)</f>
        <v>-95.712891</v>
      </c>
    </row>
    <row r="4647" spans="1:11" x14ac:dyDescent="0.3">
      <c r="A4647" t="s">
        <v>14105</v>
      </c>
      <c r="B4647" t="s">
        <v>8</v>
      </c>
      <c r="C4647" t="s">
        <v>10849</v>
      </c>
      <c r="D4647" t="s">
        <v>12067</v>
      </c>
      <c r="E4647" t="s">
        <v>357</v>
      </c>
      <c r="F4647" t="s">
        <v>14106</v>
      </c>
      <c r="G4647" s="2" t="str">
        <f t="shared" si="72"/>
        <v>2003</v>
      </c>
      <c r="H4647" t="s">
        <v>11726</v>
      </c>
      <c r="I4647" t="str">
        <f>VLOOKUP(RawData!H4647,PadCountry[],2)</f>
        <v>United States</v>
      </c>
      <c r="J4647" t="str">
        <f>VLOOKUP(I4647,CountryGeoLoc[],3)</f>
        <v>37.09024</v>
      </c>
      <c r="K4647" t="str">
        <f>VLOOKUP(I4647,CountryGeoLoc[],4)</f>
        <v>-95.712891</v>
      </c>
    </row>
    <row r="4648" spans="1:11" x14ac:dyDescent="0.3">
      <c r="A4648" t="s">
        <v>14107</v>
      </c>
      <c r="B4648" t="s">
        <v>8</v>
      </c>
      <c r="C4648" t="s">
        <v>117</v>
      </c>
      <c r="D4648" t="s">
        <v>11093</v>
      </c>
      <c r="E4648" t="s">
        <v>14108</v>
      </c>
      <c r="F4648" t="s">
        <v>14109</v>
      </c>
      <c r="G4648" s="2" t="str">
        <f t="shared" si="72"/>
        <v>2003</v>
      </c>
      <c r="H4648" t="s">
        <v>229</v>
      </c>
      <c r="I4648" t="str">
        <f>VLOOKUP(RawData!H4648,PadCountry[],2)</f>
        <v>United States</v>
      </c>
      <c r="J4648" t="str">
        <f>VLOOKUP(I4648,CountryGeoLoc[],3)</f>
        <v>37.09024</v>
      </c>
      <c r="K4648" t="str">
        <f>VLOOKUP(I4648,CountryGeoLoc[],4)</f>
        <v>-95.712891</v>
      </c>
    </row>
    <row r="4649" spans="1:11" x14ac:dyDescent="0.3">
      <c r="A4649" t="s">
        <v>14110</v>
      </c>
      <c r="B4649" t="s">
        <v>8</v>
      </c>
      <c r="C4649" t="s">
        <v>11418</v>
      </c>
      <c r="D4649" t="s">
        <v>4695</v>
      </c>
      <c r="E4649" t="s">
        <v>357</v>
      </c>
      <c r="F4649" t="s">
        <v>14111</v>
      </c>
      <c r="G4649" s="2" t="str">
        <f t="shared" si="72"/>
        <v>2003</v>
      </c>
      <c r="H4649" t="s">
        <v>13</v>
      </c>
      <c r="I4649" t="str">
        <f>VLOOKUP(RawData!H4649,PadCountry[],2)</f>
        <v>Kazakhstan</v>
      </c>
      <c r="J4649" t="str">
        <f>VLOOKUP(I4649,CountryGeoLoc[],3)</f>
        <v>48.019573</v>
      </c>
      <c r="K4649" t="str">
        <f>VLOOKUP(I4649,CountryGeoLoc[],4)</f>
        <v>66.923684</v>
      </c>
    </row>
    <row r="4650" spans="1:11" x14ac:dyDescent="0.3">
      <c r="A4650" t="s">
        <v>14112</v>
      </c>
      <c r="B4650" t="s">
        <v>8</v>
      </c>
      <c r="C4650" t="s">
        <v>7321</v>
      </c>
      <c r="D4650" t="s">
        <v>10571</v>
      </c>
      <c r="E4650" t="s">
        <v>14113</v>
      </c>
      <c r="F4650" t="s">
        <v>14114</v>
      </c>
      <c r="G4650" s="2" t="str">
        <f t="shared" si="72"/>
        <v>2003</v>
      </c>
      <c r="H4650" t="s">
        <v>9512</v>
      </c>
      <c r="I4650" t="str">
        <f>VLOOKUP(RawData!H4650,PadCountry[],2)</f>
        <v>French Guiana</v>
      </c>
      <c r="J4650" t="str">
        <f>VLOOKUP(I4650,CountryGeoLoc[],3)</f>
        <v>3.933889</v>
      </c>
      <c r="K4650" t="str">
        <f>VLOOKUP(I4650,CountryGeoLoc[],4)</f>
        <v>-53.125782</v>
      </c>
    </row>
    <row r="4651" spans="1:11" x14ac:dyDescent="0.3">
      <c r="A4651" t="s">
        <v>14115</v>
      </c>
      <c r="B4651" t="s">
        <v>8</v>
      </c>
      <c r="C4651" t="s">
        <v>117</v>
      </c>
      <c r="D4651" t="s">
        <v>14116</v>
      </c>
      <c r="E4651" t="s">
        <v>14117</v>
      </c>
      <c r="F4651" t="s">
        <v>14118</v>
      </c>
      <c r="G4651" s="2" t="str">
        <f t="shared" si="72"/>
        <v>2003</v>
      </c>
      <c r="H4651" t="s">
        <v>1050</v>
      </c>
      <c r="I4651" t="str">
        <f>VLOOKUP(RawData!H4651,PadCountry[],2)</f>
        <v>United States</v>
      </c>
      <c r="J4651" t="str">
        <f>VLOOKUP(I4651,CountryGeoLoc[],3)</f>
        <v>37.09024</v>
      </c>
      <c r="K4651" t="str">
        <f>VLOOKUP(I4651,CountryGeoLoc[],4)</f>
        <v>-95.712891</v>
      </c>
    </row>
    <row r="4652" spans="1:11" x14ac:dyDescent="0.3">
      <c r="A4652" t="s">
        <v>14119</v>
      </c>
      <c r="B4652" t="s">
        <v>8</v>
      </c>
      <c r="C4652" t="s">
        <v>11972</v>
      </c>
      <c r="D4652" t="s">
        <v>13905</v>
      </c>
      <c r="E4652" t="s">
        <v>14120</v>
      </c>
      <c r="F4652" t="s">
        <v>14121</v>
      </c>
      <c r="G4652" s="2" t="str">
        <f t="shared" si="72"/>
        <v>2003</v>
      </c>
      <c r="H4652" t="s">
        <v>11976</v>
      </c>
      <c r="I4652" t="str">
        <f>VLOOKUP(RawData!H4652,PadCountry[],2)</f>
        <v>Japan</v>
      </c>
      <c r="J4652" t="str">
        <f>VLOOKUP(I4652,CountryGeoLoc[],3)</f>
        <v>36.204824</v>
      </c>
      <c r="K4652" t="str">
        <f>VLOOKUP(I4652,CountryGeoLoc[],4)</f>
        <v>138.252924</v>
      </c>
    </row>
    <row r="4653" spans="1:11" x14ac:dyDescent="0.3">
      <c r="A4653" t="s">
        <v>14122</v>
      </c>
      <c r="B4653" t="s">
        <v>8</v>
      </c>
      <c r="C4653" t="s">
        <v>117</v>
      </c>
      <c r="D4653" t="s">
        <v>11093</v>
      </c>
      <c r="E4653" t="s">
        <v>14123</v>
      </c>
      <c r="F4653" t="s">
        <v>14124</v>
      </c>
      <c r="G4653" s="2" t="str">
        <f t="shared" si="72"/>
        <v>2003</v>
      </c>
      <c r="H4653" t="s">
        <v>63</v>
      </c>
      <c r="I4653" t="str">
        <f>VLOOKUP(RawData!H4653,PadCountry[],2)</f>
        <v>United States</v>
      </c>
      <c r="J4653" t="str">
        <f>VLOOKUP(I4653,CountryGeoLoc[],3)</f>
        <v>37.09024</v>
      </c>
      <c r="K4653" t="str">
        <f>VLOOKUP(I4653,CountryGeoLoc[],4)</f>
        <v>-95.712891</v>
      </c>
    </row>
    <row r="4654" spans="1:11" x14ac:dyDescent="0.3">
      <c r="A4654" t="s">
        <v>14125</v>
      </c>
      <c r="B4654" t="s">
        <v>8</v>
      </c>
      <c r="C4654" t="s">
        <v>11414</v>
      </c>
      <c r="D4654" t="s">
        <v>1670</v>
      </c>
      <c r="E4654" t="s">
        <v>14126</v>
      </c>
      <c r="F4654" t="s">
        <v>14127</v>
      </c>
      <c r="G4654" s="2" t="str">
        <f t="shared" si="72"/>
        <v>2003</v>
      </c>
      <c r="H4654" t="s">
        <v>7572</v>
      </c>
      <c r="I4654" t="str">
        <f>VLOOKUP(RawData!H4654,PadCountry[],2)</f>
        <v>Russia</v>
      </c>
      <c r="J4654" t="str">
        <f>VLOOKUP(I4654,CountryGeoLoc[],3)</f>
        <v>61.52401</v>
      </c>
      <c r="K4654" t="str">
        <f>VLOOKUP(I4654,CountryGeoLoc[],4)</f>
        <v>105.318756</v>
      </c>
    </row>
    <row r="4655" spans="1:11" x14ac:dyDescent="0.3">
      <c r="A4655" t="s">
        <v>14128</v>
      </c>
      <c r="B4655" t="s">
        <v>8</v>
      </c>
      <c r="C4655" t="s">
        <v>117</v>
      </c>
      <c r="D4655" t="s">
        <v>12897</v>
      </c>
      <c r="E4655" t="s">
        <v>14129</v>
      </c>
      <c r="F4655" t="s">
        <v>14130</v>
      </c>
      <c r="G4655" s="2" t="str">
        <f t="shared" si="72"/>
        <v>2003</v>
      </c>
      <c r="H4655" t="s">
        <v>1555</v>
      </c>
      <c r="I4655" t="str">
        <f>VLOOKUP(RawData!H4655,PadCountry[],2)</f>
        <v>United States</v>
      </c>
      <c r="J4655" t="str">
        <f>VLOOKUP(I4655,CountryGeoLoc[],3)</f>
        <v>37.09024</v>
      </c>
      <c r="K4655" t="str">
        <f>VLOOKUP(I4655,CountryGeoLoc[],4)</f>
        <v>-95.712891</v>
      </c>
    </row>
    <row r="4656" spans="1:11" x14ac:dyDescent="0.3">
      <c r="A4656" t="s">
        <v>14131</v>
      </c>
      <c r="B4656" t="s">
        <v>8</v>
      </c>
      <c r="C4656" t="s">
        <v>7321</v>
      </c>
      <c r="D4656" t="s">
        <v>12584</v>
      </c>
      <c r="E4656" t="s">
        <v>14132</v>
      </c>
      <c r="F4656" t="s">
        <v>14133</v>
      </c>
      <c r="G4656" s="2" t="str">
        <f t="shared" si="72"/>
        <v>2003</v>
      </c>
      <c r="H4656" t="s">
        <v>12587</v>
      </c>
      <c r="I4656" t="str">
        <f>VLOOKUP(RawData!H4656,PadCountry[],2)</f>
        <v>French Guiana</v>
      </c>
      <c r="J4656" t="str">
        <f>VLOOKUP(I4656,CountryGeoLoc[],3)</f>
        <v>3.933889</v>
      </c>
      <c r="K4656" t="str">
        <f>VLOOKUP(I4656,CountryGeoLoc[],4)</f>
        <v>-53.125782</v>
      </c>
    </row>
    <row r="4657" spans="1:11" x14ac:dyDescent="0.3">
      <c r="A4657" t="s">
        <v>14134</v>
      </c>
      <c r="B4657" t="s">
        <v>8</v>
      </c>
      <c r="C4657" t="s">
        <v>4973</v>
      </c>
      <c r="D4657" t="s">
        <v>13914</v>
      </c>
      <c r="E4657" t="s">
        <v>14135</v>
      </c>
      <c r="F4657" t="s">
        <v>14136</v>
      </c>
      <c r="G4657" s="2" t="str">
        <f t="shared" si="72"/>
        <v>2003</v>
      </c>
      <c r="H4657" t="s">
        <v>1623</v>
      </c>
      <c r="I4657" t="str">
        <f>VLOOKUP(RawData!H4657,PadCountry[],2)</f>
        <v>United States</v>
      </c>
      <c r="J4657" t="str">
        <f>VLOOKUP(I4657,CountryGeoLoc[],3)</f>
        <v>37.09024</v>
      </c>
      <c r="K4657" t="str">
        <f>VLOOKUP(I4657,CountryGeoLoc[],4)</f>
        <v>-95.712891</v>
      </c>
    </row>
    <row r="4658" spans="1:11" x14ac:dyDescent="0.3">
      <c r="A4658" t="s">
        <v>14137</v>
      </c>
      <c r="B4658" t="s">
        <v>8</v>
      </c>
      <c r="C4658" t="s">
        <v>11421</v>
      </c>
      <c r="D4658" t="s">
        <v>2305</v>
      </c>
      <c r="E4658" t="s">
        <v>14138</v>
      </c>
      <c r="F4658" t="s">
        <v>14139</v>
      </c>
      <c r="G4658" s="2" t="str">
        <f t="shared" si="72"/>
        <v>2003</v>
      </c>
      <c r="H4658" t="s">
        <v>2641</v>
      </c>
      <c r="I4658" t="str">
        <f>VLOOKUP(RawData!H4658,PadCountry[],2)</f>
        <v>Kazakhstan</v>
      </c>
      <c r="J4658" t="str">
        <f>VLOOKUP(I4658,CountryGeoLoc[],3)</f>
        <v>48.019573</v>
      </c>
      <c r="K4658" t="str">
        <f>VLOOKUP(I4658,CountryGeoLoc[],4)</f>
        <v>66.923684</v>
      </c>
    </row>
    <row r="4659" spans="1:11" x14ac:dyDescent="0.3">
      <c r="A4659" t="s">
        <v>14140</v>
      </c>
      <c r="B4659" t="s">
        <v>8</v>
      </c>
      <c r="C4659" t="s">
        <v>11418</v>
      </c>
      <c r="D4659" t="s">
        <v>2191</v>
      </c>
      <c r="E4659" t="s">
        <v>14141</v>
      </c>
      <c r="F4659" t="s">
        <v>14142</v>
      </c>
      <c r="G4659" s="2" t="str">
        <f t="shared" si="72"/>
        <v>2003</v>
      </c>
      <c r="H4659" t="s">
        <v>13</v>
      </c>
      <c r="I4659" t="str">
        <f>VLOOKUP(RawData!H4659,PadCountry[],2)</f>
        <v>Kazakhstan</v>
      </c>
      <c r="J4659" t="str">
        <f>VLOOKUP(I4659,CountryGeoLoc[],3)</f>
        <v>48.019573</v>
      </c>
      <c r="K4659" t="str">
        <f>VLOOKUP(I4659,CountryGeoLoc[],4)</f>
        <v>66.923684</v>
      </c>
    </row>
    <row r="4660" spans="1:11" x14ac:dyDescent="0.3">
      <c r="A4660" t="s">
        <v>14143</v>
      </c>
      <c r="B4660" t="s">
        <v>8</v>
      </c>
      <c r="C4660" t="s">
        <v>10849</v>
      </c>
      <c r="D4660" t="s">
        <v>12067</v>
      </c>
      <c r="E4660" t="s">
        <v>357</v>
      </c>
      <c r="F4660" t="s">
        <v>14144</v>
      </c>
      <c r="G4660" s="2" t="str">
        <f t="shared" si="72"/>
        <v>2003</v>
      </c>
      <c r="H4660" t="s">
        <v>11726</v>
      </c>
      <c r="I4660" t="str">
        <f>VLOOKUP(RawData!H4660,PadCountry[],2)</f>
        <v>United States</v>
      </c>
      <c r="J4660" t="str">
        <f>VLOOKUP(I4660,CountryGeoLoc[],3)</f>
        <v>37.09024</v>
      </c>
      <c r="K4660" t="str">
        <f>VLOOKUP(I4660,CountryGeoLoc[],4)</f>
        <v>-95.712891</v>
      </c>
    </row>
    <row r="4661" spans="1:11" x14ac:dyDescent="0.3">
      <c r="A4661" t="s">
        <v>14145</v>
      </c>
      <c r="B4661" t="s">
        <v>8</v>
      </c>
      <c r="C4661" t="s">
        <v>7087</v>
      </c>
      <c r="D4661" t="s">
        <v>13765</v>
      </c>
      <c r="E4661" t="s">
        <v>357</v>
      </c>
      <c r="F4661" t="s">
        <v>14146</v>
      </c>
      <c r="G4661" s="2" t="str">
        <f t="shared" si="72"/>
        <v>2003</v>
      </c>
      <c r="H4661" t="s">
        <v>11888</v>
      </c>
      <c r="I4661" t="str">
        <f>VLOOKUP(RawData!H4661,PadCountry[],2)</f>
        <v>India</v>
      </c>
      <c r="J4661" t="str">
        <f>VLOOKUP(I4661,CountryGeoLoc[],3)</f>
        <v>20.593684</v>
      </c>
      <c r="K4661" t="str">
        <f>VLOOKUP(I4661,CountryGeoLoc[],4)</f>
        <v>78.96288</v>
      </c>
    </row>
    <row r="4662" spans="1:11" x14ac:dyDescent="0.3">
      <c r="A4662" t="s">
        <v>14147</v>
      </c>
      <c r="B4662" t="s">
        <v>8</v>
      </c>
      <c r="C4662" t="s">
        <v>2118</v>
      </c>
      <c r="D4662" t="s">
        <v>12721</v>
      </c>
      <c r="E4662" t="s">
        <v>14148</v>
      </c>
      <c r="F4662" t="s">
        <v>14149</v>
      </c>
      <c r="G4662" s="2" t="str">
        <f t="shared" si="72"/>
        <v>2003</v>
      </c>
      <c r="H4662" t="s">
        <v>12724</v>
      </c>
      <c r="I4662" t="str">
        <f>VLOOKUP(RawData!H4662,PadCountry[],2)</f>
        <v>Japan</v>
      </c>
      <c r="J4662" t="str">
        <f>VLOOKUP(I4662,CountryGeoLoc[],3)</f>
        <v>36.204824</v>
      </c>
      <c r="K4662" t="str">
        <f>VLOOKUP(I4662,CountryGeoLoc[],4)</f>
        <v>138.252924</v>
      </c>
    </row>
    <row r="4663" spans="1:11" x14ac:dyDescent="0.3">
      <c r="A4663" t="s">
        <v>14150</v>
      </c>
      <c r="B4663" t="s">
        <v>8</v>
      </c>
      <c r="C4663" t="s">
        <v>4973</v>
      </c>
      <c r="D4663" t="s">
        <v>14009</v>
      </c>
      <c r="E4663" t="s">
        <v>14151</v>
      </c>
      <c r="F4663" t="s">
        <v>14152</v>
      </c>
      <c r="G4663" s="2" t="str">
        <f t="shared" si="72"/>
        <v>2003</v>
      </c>
      <c r="H4663" t="s">
        <v>1782</v>
      </c>
      <c r="I4663" t="str">
        <f>VLOOKUP(RawData!H4663,PadCountry[],2)</f>
        <v>United States</v>
      </c>
      <c r="J4663" t="str">
        <f>VLOOKUP(I4663,CountryGeoLoc[],3)</f>
        <v>37.09024</v>
      </c>
      <c r="K4663" t="str">
        <f>VLOOKUP(I4663,CountryGeoLoc[],4)</f>
        <v>-95.712891</v>
      </c>
    </row>
    <row r="4664" spans="1:11" x14ac:dyDescent="0.3">
      <c r="A4664" t="s">
        <v>14153</v>
      </c>
      <c r="B4664" t="s">
        <v>8</v>
      </c>
      <c r="C4664" t="s">
        <v>13407</v>
      </c>
      <c r="D4664" t="s">
        <v>11985</v>
      </c>
      <c r="E4664" t="s">
        <v>14154</v>
      </c>
      <c r="F4664" t="s">
        <v>14155</v>
      </c>
      <c r="G4664" s="2" t="str">
        <f t="shared" si="72"/>
        <v>2003</v>
      </c>
      <c r="H4664" t="s">
        <v>10954</v>
      </c>
      <c r="I4664" t="str">
        <f>VLOOKUP(RawData!H4664,PadCountry[],2)</f>
        <v>China</v>
      </c>
      <c r="J4664" t="str">
        <f>VLOOKUP(I4664,CountryGeoLoc[],3)</f>
        <v>35.86166</v>
      </c>
      <c r="K4664" t="str">
        <f>VLOOKUP(I4664,CountryGeoLoc[],4)</f>
        <v>104.195397</v>
      </c>
    </row>
    <row r="4665" spans="1:11" x14ac:dyDescent="0.3">
      <c r="A4665" t="s">
        <v>14156</v>
      </c>
      <c r="B4665" t="s">
        <v>8</v>
      </c>
      <c r="C4665" t="s">
        <v>11418</v>
      </c>
      <c r="D4665" t="s">
        <v>14157</v>
      </c>
      <c r="E4665" t="s">
        <v>14158</v>
      </c>
      <c r="F4665" t="s">
        <v>14159</v>
      </c>
      <c r="G4665" s="2" t="str">
        <f t="shared" si="72"/>
        <v>2003</v>
      </c>
      <c r="H4665" t="s">
        <v>987</v>
      </c>
      <c r="I4665" t="str">
        <f>VLOOKUP(RawData!H4665,PadCountry[],2)</f>
        <v>Kazakhstan</v>
      </c>
      <c r="J4665" t="str">
        <f>VLOOKUP(I4665,CountryGeoLoc[],3)</f>
        <v>48.019573</v>
      </c>
      <c r="K4665" t="str">
        <f>VLOOKUP(I4665,CountryGeoLoc[],4)</f>
        <v>66.923684</v>
      </c>
    </row>
    <row r="4666" spans="1:11" x14ac:dyDescent="0.3">
      <c r="A4666" t="s">
        <v>14160</v>
      </c>
      <c r="B4666" t="s">
        <v>8</v>
      </c>
      <c r="C4666" t="s">
        <v>11434</v>
      </c>
      <c r="D4666" t="s">
        <v>2391</v>
      </c>
      <c r="E4666" t="s">
        <v>14161</v>
      </c>
      <c r="F4666" t="s">
        <v>14162</v>
      </c>
      <c r="G4666" s="2" t="str">
        <f t="shared" si="72"/>
        <v>2003</v>
      </c>
      <c r="H4666" t="s">
        <v>3399</v>
      </c>
      <c r="I4666" t="str">
        <f>VLOOKUP(RawData!H4666,PadCountry[],2)</f>
        <v>Russia</v>
      </c>
      <c r="J4666" t="str">
        <f>VLOOKUP(I4666,CountryGeoLoc[],3)</f>
        <v>61.52401</v>
      </c>
      <c r="K4666" t="str">
        <f>VLOOKUP(I4666,CountryGeoLoc[],4)</f>
        <v>105.318756</v>
      </c>
    </row>
    <row r="4667" spans="1:11" x14ac:dyDescent="0.3">
      <c r="A4667" t="s">
        <v>14163</v>
      </c>
      <c r="B4667" t="s">
        <v>8</v>
      </c>
      <c r="C4667" t="s">
        <v>11421</v>
      </c>
      <c r="D4667" t="s">
        <v>13342</v>
      </c>
      <c r="E4667" t="s">
        <v>14164</v>
      </c>
      <c r="F4667" t="s">
        <v>14165</v>
      </c>
      <c r="G4667" s="2" t="str">
        <f t="shared" si="72"/>
        <v>2003</v>
      </c>
      <c r="H4667" t="s">
        <v>7249</v>
      </c>
      <c r="I4667" t="str">
        <f>VLOOKUP(RawData!H4667,PadCountry[],2)</f>
        <v>Kazakhstan</v>
      </c>
      <c r="J4667" t="str">
        <f>VLOOKUP(I4667,CountryGeoLoc[],3)</f>
        <v>48.019573</v>
      </c>
      <c r="K4667" t="str">
        <f>VLOOKUP(I4667,CountryGeoLoc[],4)</f>
        <v>66.923684</v>
      </c>
    </row>
    <row r="4668" spans="1:11" x14ac:dyDescent="0.3">
      <c r="A4668" t="s">
        <v>14166</v>
      </c>
      <c r="B4668" t="s">
        <v>8</v>
      </c>
      <c r="C4668" t="s">
        <v>11418</v>
      </c>
      <c r="D4668" t="s">
        <v>4695</v>
      </c>
      <c r="E4668" t="s">
        <v>357</v>
      </c>
      <c r="F4668" t="s">
        <v>14167</v>
      </c>
      <c r="G4668" s="2" t="str">
        <f t="shared" si="72"/>
        <v>2003</v>
      </c>
      <c r="H4668" t="s">
        <v>13</v>
      </c>
      <c r="I4668" t="str">
        <f>VLOOKUP(RawData!H4668,PadCountry[],2)</f>
        <v>Kazakhstan</v>
      </c>
      <c r="J4668" t="str">
        <f>VLOOKUP(I4668,CountryGeoLoc[],3)</f>
        <v>48.019573</v>
      </c>
      <c r="K4668" t="str">
        <f>VLOOKUP(I4668,CountryGeoLoc[],4)</f>
        <v>66.923684</v>
      </c>
    </row>
    <row r="4669" spans="1:11" x14ac:dyDescent="0.3">
      <c r="A4669" t="s">
        <v>14168</v>
      </c>
      <c r="B4669" t="s">
        <v>8</v>
      </c>
      <c r="C4669" t="s">
        <v>13268</v>
      </c>
      <c r="D4669" t="s">
        <v>13269</v>
      </c>
      <c r="E4669" t="s">
        <v>14169</v>
      </c>
      <c r="F4669" t="s">
        <v>14170</v>
      </c>
      <c r="G4669" s="2" t="str">
        <f t="shared" si="72"/>
        <v>2003</v>
      </c>
      <c r="H4669" t="s">
        <v>13272</v>
      </c>
      <c r="I4669">
        <f>VLOOKUP(RawData!H4669,PadCountry[],2)</f>
        <v>0</v>
      </c>
      <c r="J4669" t="e">
        <f>VLOOKUP(I4669,CountryGeoLoc[],3)</f>
        <v>#N/A</v>
      </c>
      <c r="K4669" t="e">
        <f>VLOOKUP(I4669,CountryGeoLoc[],4)</f>
        <v>#N/A</v>
      </c>
    </row>
    <row r="4670" spans="1:11" x14ac:dyDescent="0.3">
      <c r="A4670" t="s">
        <v>14171</v>
      </c>
      <c r="B4670" t="s">
        <v>8</v>
      </c>
      <c r="C4670" t="s">
        <v>117</v>
      </c>
      <c r="D4670" t="s">
        <v>11093</v>
      </c>
      <c r="E4670" t="s">
        <v>14172</v>
      </c>
      <c r="F4670" t="s">
        <v>14173</v>
      </c>
      <c r="G4670" s="2" t="str">
        <f t="shared" si="72"/>
        <v>2003</v>
      </c>
      <c r="H4670" t="s">
        <v>63</v>
      </c>
      <c r="I4670" t="str">
        <f>VLOOKUP(RawData!H4670,PadCountry[],2)</f>
        <v>United States</v>
      </c>
      <c r="J4670" t="str">
        <f>VLOOKUP(I4670,CountryGeoLoc[],3)</f>
        <v>37.09024</v>
      </c>
      <c r="K4670" t="str">
        <f>VLOOKUP(I4670,CountryGeoLoc[],4)</f>
        <v>-95.712891</v>
      </c>
    </row>
    <row r="4671" spans="1:11" x14ac:dyDescent="0.3">
      <c r="A4671" t="s">
        <v>14174</v>
      </c>
      <c r="B4671" t="s">
        <v>8</v>
      </c>
      <c r="C4671" t="s">
        <v>7321</v>
      </c>
      <c r="D4671" t="s">
        <v>12584</v>
      </c>
      <c r="E4671" t="s">
        <v>14175</v>
      </c>
      <c r="F4671" t="s">
        <v>14176</v>
      </c>
      <c r="G4671" s="2" t="str">
        <f t="shared" si="72"/>
        <v>2003</v>
      </c>
      <c r="H4671" t="s">
        <v>12587</v>
      </c>
      <c r="I4671" t="str">
        <f>VLOOKUP(RawData!H4671,PadCountry[],2)</f>
        <v>French Guiana</v>
      </c>
      <c r="J4671" t="str">
        <f>VLOOKUP(I4671,CountryGeoLoc[],3)</f>
        <v>3.933889</v>
      </c>
      <c r="K4671" t="str">
        <f>VLOOKUP(I4671,CountryGeoLoc[],4)</f>
        <v>-53.125782</v>
      </c>
    </row>
    <row r="4672" spans="1:11" x14ac:dyDescent="0.3">
      <c r="A4672" t="s">
        <v>14177</v>
      </c>
      <c r="B4672" t="s">
        <v>8</v>
      </c>
      <c r="C4672" t="s">
        <v>11414</v>
      </c>
      <c r="D4672" t="s">
        <v>1670</v>
      </c>
      <c r="E4672" t="s">
        <v>14178</v>
      </c>
      <c r="F4672" t="s">
        <v>14179</v>
      </c>
      <c r="G4672" s="2" t="str">
        <f t="shared" si="72"/>
        <v>2003</v>
      </c>
      <c r="H4672" t="s">
        <v>7572</v>
      </c>
      <c r="I4672" t="str">
        <f>VLOOKUP(RawData!H4672,PadCountry[],2)</f>
        <v>Russia</v>
      </c>
      <c r="J4672" t="str">
        <f>VLOOKUP(I4672,CountryGeoLoc[],3)</f>
        <v>61.52401</v>
      </c>
      <c r="K4672" t="str">
        <f>VLOOKUP(I4672,CountryGeoLoc[],4)</f>
        <v>105.318756</v>
      </c>
    </row>
    <row r="4673" spans="1:11" x14ac:dyDescent="0.3">
      <c r="A4673" t="s">
        <v>14180</v>
      </c>
      <c r="B4673" t="s">
        <v>8</v>
      </c>
      <c r="C4673" t="s">
        <v>10849</v>
      </c>
      <c r="D4673" t="s">
        <v>12067</v>
      </c>
      <c r="E4673" t="s">
        <v>357</v>
      </c>
      <c r="F4673" t="s">
        <v>14181</v>
      </c>
      <c r="G4673" s="2" t="str">
        <f t="shared" si="72"/>
        <v>2003</v>
      </c>
      <c r="H4673" t="s">
        <v>12069</v>
      </c>
      <c r="I4673" t="str">
        <f>VLOOKUP(RawData!H4673,PadCountry[],2)</f>
        <v>United States</v>
      </c>
      <c r="J4673" t="str">
        <f>VLOOKUP(I4673,CountryGeoLoc[],3)</f>
        <v>37.09024</v>
      </c>
      <c r="K4673" t="str">
        <f>VLOOKUP(I4673,CountryGeoLoc[],4)</f>
        <v>-95.712891</v>
      </c>
    </row>
    <row r="4674" spans="1:11" x14ac:dyDescent="0.3">
      <c r="A4674" t="s">
        <v>14182</v>
      </c>
      <c r="B4674" t="s">
        <v>8</v>
      </c>
      <c r="C4674" t="s">
        <v>13551</v>
      </c>
      <c r="D4674" t="s">
        <v>13552</v>
      </c>
      <c r="E4674" t="s">
        <v>14183</v>
      </c>
      <c r="F4674" t="s">
        <v>14184</v>
      </c>
      <c r="G4674" s="2" t="str">
        <f t="shared" si="72"/>
        <v>2003</v>
      </c>
      <c r="H4674" t="s">
        <v>2313</v>
      </c>
      <c r="I4674" t="str">
        <f>VLOOKUP(RawData!H4674,PadCountry[],2)</f>
        <v>Russia</v>
      </c>
      <c r="J4674" t="str">
        <f>VLOOKUP(I4674,CountryGeoLoc[],3)</f>
        <v>61.52401</v>
      </c>
      <c r="K4674" t="str">
        <f>VLOOKUP(I4674,CountryGeoLoc[],4)</f>
        <v>105.318756</v>
      </c>
    </row>
    <row r="4675" spans="1:11" x14ac:dyDescent="0.3">
      <c r="A4675" t="s">
        <v>14185</v>
      </c>
      <c r="B4675" t="s">
        <v>8</v>
      </c>
      <c r="C4675" t="s">
        <v>117</v>
      </c>
      <c r="D4675" t="s">
        <v>11093</v>
      </c>
      <c r="E4675" t="s">
        <v>14186</v>
      </c>
      <c r="F4675" t="s">
        <v>14187</v>
      </c>
      <c r="G4675" s="2" t="str">
        <f t="shared" ref="G4675:G4738" si="73">MID(F4675,7,4)</f>
        <v>2003</v>
      </c>
      <c r="H4675" t="s">
        <v>229</v>
      </c>
      <c r="I4675" t="str">
        <f>VLOOKUP(RawData!H4675,PadCountry[],2)</f>
        <v>United States</v>
      </c>
      <c r="J4675" t="str">
        <f>VLOOKUP(I4675,CountryGeoLoc[],3)</f>
        <v>37.09024</v>
      </c>
      <c r="K4675" t="str">
        <f>VLOOKUP(I4675,CountryGeoLoc[],4)</f>
        <v>-95.712891</v>
      </c>
    </row>
    <row r="4676" spans="1:11" x14ac:dyDescent="0.3">
      <c r="A4676" t="s">
        <v>14188</v>
      </c>
      <c r="B4676" t="s">
        <v>8</v>
      </c>
      <c r="C4676" t="s">
        <v>4973</v>
      </c>
      <c r="D4676" t="s">
        <v>14189</v>
      </c>
      <c r="E4676" t="s">
        <v>14190</v>
      </c>
      <c r="F4676" t="s">
        <v>14191</v>
      </c>
      <c r="G4676" s="2" t="str">
        <f t="shared" si="73"/>
        <v>2003</v>
      </c>
      <c r="H4676" t="s">
        <v>1782</v>
      </c>
      <c r="I4676" t="str">
        <f>VLOOKUP(RawData!H4676,PadCountry[],2)</f>
        <v>United States</v>
      </c>
      <c r="J4676" t="str">
        <f>VLOOKUP(I4676,CountryGeoLoc[],3)</f>
        <v>37.09024</v>
      </c>
      <c r="K4676" t="str">
        <f>VLOOKUP(I4676,CountryGeoLoc[],4)</f>
        <v>-95.712891</v>
      </c>
    </row>
    <row r="4677" spans="1:11" x14ac:dyDescent="0.3">
      <c r="A4677" t="s">
        <v>14192</v>
      </c>
      <c r="B4677" t="s">
        <v>8</v>
      </c>
      <c r="C4677" t="s">
        <v>13268</v>
      </c>
      <c r="D4677" t="s">
        <v>13269</v>
      </c>
      <c r="E4677" t="s">
        <v>14193</v>
      </c>
      <c r="F4677" t="s">
        <v>14194</v>
      </c>
      <c r="G4677" s="2" t="str">
        <f t="shared" si="73"/>
        <v>2003</v>
      </c>
      <c r="H4677" t="s">
        <v>13272</v>
      </c>
      <c r="I4677">
        <f>VLOOKUP(RawData!H4677,PadCountry[],2)</f>
        <v>0</v>
      </c>
      <c r="J4677" t="e">
        <f>VLOOKUP(I4677,CountryGeoLoc[],3)</f>
        <v>#N/A</v>
      </c>
      <c r="K4677" t="e">
        <f>VLOOKUP(I4677,CountryGeoLoc[],4)</f>
        <v>#N/A</v>
      </c>
    </row>
    <row r="4678" spans="1:11" x14ac:dyDescent="0.3">
      <c r="A4678" t="s">
        <v>14195</v>
      </c>
      <c r="B4678" t="s">
        <v>8</v>
      </c>
      <c r="C4678" t="s">
        <v>11418</v>
      </c>
      <c r="D4678" t="s">
        <v>8762</v>
      </c>
      <c r="E4678" t="s">
        <v>14196</v>
      </c>
      <c r="F4678" t="s">
        <v>14197</v>
      </c>
      <c r="G4678" s="2" t="str">
        <f t="shared" si="73"/>
        <v>2003</v>
      </c>
      <c r="H4678" t="s">
        <v>987</v>
      </c>
      <c r="I4678" t="str">
        <f>VLOOKUP(RawData!H4678,PadCountry[],2)</f>
        <v>Kazakhstan</v>
      </c>
      <c r="J4678" t="str">
        <f>VLOOKUP(I4678,CountryGeoLoc[],3)</f>
        <v>48.019573</v>
      </c>
      <c r="K4678" t="str">
        <f>VLOOKUP(I4678,CountryGeoLoc[],4)</f>
        <v>66.923684</v>
      </c>
    </row>
    <row r="4679" spans="1:11" x14ac:dyDescent="0.3">
      <c r="A4679" t="s">
        <v>14198</v>
      </c>
      <c r="B4679" t="s">
        <v>8</v>
      </c>
      <c r="C4679" t="s">
        <v>10849</v>
      </c>
      <c r="D4679" t="s">
        <v>12067</v>
      </c>
      <c r="E4679" t="s">
        <v>357</v>
      </c>
      <c r="F4679" t="s">
        <v>14199</v>
      </c>
      <c r="G4679" s="2" t="str">
        <f t="shared" si="73"/>
        <v>2003</v>
      </c>
      <c r="H4679" t="s">
        <v>12069</v>
      </c>
      <c r="I4679" t="str">
        <f>VLOOKUP(RawData!H4679,PadCountry[],2)</f>
        <v>United States</v>
      </c>
      <c r="J4679" t="str">
        <f>VLOOKUP(I4679,CountryGeoLoc[],3)</f>
        <v>37.09024</v>
      </c>
      <c r="K4679" t="str">
        <f>VLOOKUP(I4679,CountryGeoLoc[],4)</f>
        <v>-95.712891</v>
      </c>
    </row>
    <row r="4680" spans="1:11" x14ac:dyDescent="0.3">
      <c r="A4680" t="s">
        <v>14200</v>
      </c>
      <c r="B4680" t="s">
        <v>8</v>
      </c>
      <c r="C4680" t="s">
        <v>11434</v>
      </c>
      <c r="D4680" t="s">
        <v>2391</v>
      </c>
      <c r="E4680" t="s">
        <v>14201</v>
      </c>
      <c r="F4680" t="s">
        <v>14202</v>
      </c>
      <c r="G4680" s="2" t="str">
        <f t="shared" si="73"/>
        <v>2003</v>
      </c>
      <c r="H4680" t="s">
        <v>3399</v>
      </c>
      <c r="I4680" t="str">
        <f>VLOOKUP(RawData!H4680,PadCountry[],2)</f>
        <v>Russia</v>
      </c>
      <c r="J4680" t="str">
        <f>VLOOKUP(I4680,CountryGeoLoc[],3)</f>
        <v>61.52401</v>
      </c>
      <c r="K4680" t="str">
        <f>VLOOKUP(I4680,CountryGeoLoc[],4)</f>
        <v>105.318756</v>
      </c>
    </row>
    <row r="4681" spans="1:11" x14ac:dyDescent="0.3">
      <c r="A4681" t="s">
        <v>14203</v>
      </c>
      <c r="B4681" t="s">
        <v>8</v>
      </c>
      <c r="C4681" t="s">
        <v>117</v>
      </c>
      <c r="D4681" t="s">
        <v>11093</v>
      </c>
      <c r="E4681" t="s">
        <v>14204</v>
      </c>
      <c r="F4681" t="s">
        <v>14205</v>
      </c>
      <c r="G4681" s="2" t="str">
        <f t="shared" si="73"/>
        <v>2003</v>
      </c>
      <c r="H4681" t="s">
        <v>229</v>
      </c>
      <c r="I4681" t="str">
        <f>VLOOKUP(RawData!H4681,PadCountry[],2)</f>
        <v>United States</v>
      </c>
      <c r="J4681" t="str">
        <f>VLOOKUP(I4681,CountryGeoLoc[],3)</f>
        <v>37.09024</v>
      </c>
      <c r="K4681" t="str">
        <f>VLOOKUP(I4681,CountryGeoLoc[],4)</f>
        <v>-95.712891</v>
      </c>
    </row>
    <row r="4682" spans="1:11" x14ac:dyDescent="0.3">
      <c r="A4682" t="s">
        <v>14206</v>
      </c>
      <c r="B4682" t="s">
        <v>8</v>
      </c>
      <c r="C4682" t="s">
        <v>11418</v>
      </c>
      <c r="D4682" t="s">
        <v>4695</v>
      </c>
      <c r="E4682" t="s">
        <v>357</v>
      </c>
      <c r="F4682" t="s">
        <v>14207</v>
      </c>
      <c r="G4682" s="2" t="str">
        <f t="shared" si="73"/>
        <v>2003</v>
      </c>
      <c r="H4682" t="s">
        <v>13</v>
      </c>
      <c r="I4682" t="str">
        <f>VLOOKUP(RawData!H4682,PadCountry[],2)</f>
        <v>Kazakhstan</v>
      </c>
      <c r="J4682" t="str">
        <f>VLOOKUP(I4682,CountryGeoLoc[],3)</f>
        <v>48.019573</v>
      </c>
      <c r="K4682" t="str">
        <f>VLOOKUP(I4682,CountryGeoLoc[],4)</f>
        <v>66.923684</v>
      </c>
    </row>
    <row r="4683" spans="1:11" x14ac:dyDescent="0.3">
      <c r="A4683" t="s">
        <v>14208</v>
      </c>
      <c r="B4683" t="s">
        <v>8</v>
      </c>
      <c r="C4683" t="s">
        <v>117</v>
      </c>
      <c r="D4683" t="s">
        <v>14116</v>
      </c>
      <c r="E4683" t="s">
        <v>14209</v>
      </c>
      <c r="F4683" t="s">
        <v>14210</v>
      </c>
      <c r="G4683" s="2" t="str">
        <f t="shared" si="73"/>
        <v>2003</v>
      </c>
      <c r="H4683" t="s">
        <v>1050</v>
      </c>
      <c r="I4683" t="str">
        <f>VLOOKUP(RawData!H4683,PadCountry[],2)</f>
        <v>United States</v>
      </c>
      <c r="J4683" t="str">
        <f>VLOOKUP(I4683,CountryGeoLoc[],3)</f>
        <v>37.09024</v>
      </c>
      <c r="K4683" t="str">
        <f>VLOOKUP(I4683,CountryGeoLoc[],4)</f>
        <v>-95.712891</v>
      </c>
    </row>
    <row r="4684" spans="1:11" x14ac:dyDescent="0.3">
      <c r="A4684" t="s">
        <v>14211</v>
      </c>
      <c r="B4684" t="s">
        <v>8</v>
      </c>
      <c r="C4684" t="s">
        <v>117</v>
      </c>
      <c r="D4684" t="s">
        <v>12897</v>
      </c>
      <c r="E4684" t="s">
        <v>14212</v>
      </c>
      <c r="F4684" t="s">
        <v>14213</v>
      </c>
      <c r="G4684" s="2" t="str">
        <f t="shared" si="73"/>
        <v>2003</v>
      </c>
      <c r="H4684" t="s">
        <v>1555</v>
      </c>
      <c r="I4684" t="str">
        <f>VLOOKUP(RawData!H4684,PadCountry[],2)</f>
        <v>United States</v>
      </c>
      <c r="J4684" t="str">
        <f>VLOOKUP(I4684,CountryGeoLoc[],3)</f>
        <v>37.09024</v>
      </c>
      <c r="K4684" t="str">
        <f>VLOOKUP(I4684,CountryGeoLoc[],4)</f>
        <v>-95.712891</v>
      </c>
    </row>
    <row r="4685" spans="1:11" x14ac:dyDescent="0.3">
      <c r="A4685" t="s">
        <v>14214</v>
      </c>
      <c r="B4685" t="s">
        <v>18</v>
      </c>
      <c r="C4685" t="s">
        <v>13407</v>
      </c>
      <c r="D4685" t="s">
        <v>14028</v>
      </c>
      <c r="E4685" t="s">
        <v>14215</v>
      </c>
      <c r="F4685" t="s">
        <v>14216</v>
      </c>
      <c r="G4685" s="2" t="str">
        <f t="shared" si="73"/>
        <v>2003</v>
      </c>
      <c r="H4685" t="s">
        <v>14031</v>
      </c>
      <c r="I4685" t="str">
        <f>VLOOKUP(RawData!H4685,PadCountry[],2)</f>
        <v>China</v>
      </c>
      <c r="J4685" t="str">
        <f>VLOOKUP(I4685,CountryGeoLoc[],3)</f>
        <v>35.86166</v>
      </c>
      <c r="K4685" t="str">
        <f>VLOOKUP(I4685,CountryGeoLoc[],4)</f>
        <v>104.195397</v>
      </c>
    </row>
    <row r="4686" spans="1:11" x14ac:dyDescent="0.3">
      <c r="A4686" t="s">
        <v>14217</v>
      </c>
      <c r="B4686" t="s">
        <v>8</v>
      </c>
      <c r="C4686" t="s">
        <v>11434</v>
      </c>
      <c r="D4686" t="s">
        <v>2391</v>
      </c>
      <c r="E4686" t="s">
        <v>14218</v>
      </c>
      <c r="F4686" t="s">
        <v>14219</v>
      </c>
      <c r="G4686" s="2" t="str">
        <f t="shared" si="73"/>
        <v>2003</v>
      </c>
      <c r="H4686" t="s">
        <v>3399</v>
      </c>
      <c r="I4686" t="str">
        <f>VLOOKUP(RawData!H4686,PadCountry[],2)</f>
        <v>Russia</v>
      </c>
      <c r="J4686" t="str">
        <f>VLOOKUP(I4686,CountryGeoLoc[],3)</f>
        <v>61.52401</v>
      </c>
      <c r="K4686" t="str">
        <f>VLOOKUP(I4686,CountryGeoLoc[],4)</f>
        <v>105.318756</v>
      </c>
    </row>
    <row r="4687" spans="1:11" x14ac:dyDescent="0.3">
      <c r="A4687" t="s">
        <v>14220</v>
      </c>
      <c r="B4687" t="s">
        <v>8</v>
      </c>
      <c r="C4687" t="s">
        <v>7321</v>
      </c>
      <c r="D4687" t="s">
        <v>12584</v>
      </c>
      <c r="E4687" t="s">
        <v>14221</v>
      </c>
      <c r="F4687" t="s">
        <v>14222</v>
      </c>
      <c r="G4687" s="2" t="str">
        <f t="shared" si="73"/>
        <v>2003</v>
      </c>
      <c r="H4687" t="s">
        <v>12587</v>
      </c>
      <c r="I4687" t="str">
        <f>VLOOKUP(RawData!H4687,PadCountry[],2)</f>
        <v>French Guiana</v>
      </c>
      <c r="J4687" t="str">
        <f>VLOOKUP(I4687,CountryGeoLoc[],3)</f>
        <v>3.933889</v>
      </c>
      <c r="K4687" t="str">
        <f>VLOOKUP(I4687,CountryGeoLoc[],4)</f>
        <v>-53.125782</v>
      </c>
    </row>
    <row r="4688" spans="1:11" x14ac:dyDescent="0.3">
      <c r="A4688" t="s">
        <v>14223</v>
      </c>
      <c r="B4688" t="s">
        <v>8</v>
      </c>
      <c r="C4688" t="s">
        <v>13268</v>
      </c>
      <c r="D4688" t="s">
        <v>13269</v>
      </c>
      <c r="E4688" t="s">
        <v>14224</v>
      </c>
      <c r="F4688" t="s">
        <v>14225</v>
      </c>
      <c r="G4688" s="2" t="str">
        <f t="shared" si="73"/>
        <v>2003</v>
      </c>
      <c r="H4688" t="s">
        <v>13272</v>
      </c>
      <c r="I4688">
        <f>VLOOKUP(RawData!H4688,PadCountry[],2)</f>
        <v>0</v>
      </c>
      <c r="J4688" t="e">
        <f>VLOOKUP(I4688,CountryGeoLoc[],3)</f>
        <v>#N/A</v>
      </c>
      <c r="K4688" t="e">
        <f>VLOOKUP(I4688,CountryGeoLoc[],4)</f>
        <v>#N/A</v>
      </c>
    </row>
    <row r="4689" spans="1:11" x14ac:dyDescent="0.3">
      <c r="A4689" t="s">
        <v>14226</v>
      </c>
      <c r="B4689" t="s">
        <v>8</v>
      </c>
      <c r="C4689" t="s">
        <v>13407</v>
      </c>
      <c r="D4689" t="s">
        <v>13426</v>
      </c>
      <c r="E4689" t="s">
        <v>14227</v>
      </c>
      <c r="F4689" t="s">
        <v>14228</v>
      </c>
      <c r="G4689" s="2" t="str">
        <f t="shared" si="73"/>
        <v>2003</v>
      </c>
      <c r="H4689" t="s">
        <v>13428</v>
      </c>
      <c r="I4689" t="str">
        <f>VLOOKUP(RawData!H4689,PadCountry[],2)</f>
        <v>China</v>
      </c>
      <c r="J4689" t="str">
        <f>VLOOKUP(I4689,CountryGeoLoc[],3)</f>
        <v>35.86166</v>
      </c>
      <c r="K4689" t="str">
        <f>VLOOKUP(I4689,CountryGeoLoc[],4)</f>
        <v>104.195397</v>
      </c>
    </row>
    <row r="4690" spans="1:11" x14ac:dyDescent="0.3">
      <c r="A4690" t="s">
        <v>14229</v>
      </c>
      <c r="B4690" t="s">
        <v>8</v>
      </c>
      <c r="C4690" t="s">
        <v>7087</v>
      </c>
      <c r="D4690" t="s">
        <v>11885</v>
      </c>
      <c r="E4690" t="s">
        <v>14230</v>
      </c>
      <c r="F4690" t="s">
        <v>14231</v>
      </c>
      <c r="G4690" s="2" t="str">
        <f t="shared" si="73"/>
        <v>2003</v>
      </c>
      <c r="H4690" t="s">
        <v>11888</v>
      </c>
      <c r="I4690" t="str">
        <f>VLOOKUP(RawData!H4690,PadCountry[],2)</f>
        <v>India</v>
      </c>
      <c r="J4690" t="str">
        <f>VLOOKUP(I4690,CountryGeoLoc[],3)</f>
        <v>20.593684</v>
      </c>
      <c r="K4690" t="str">
        <f>VLOOKUP(I4690,CountryGeoLoc[],4)</f>
        <v>78.96288</v>
      </c>
    </row>
    <row r="4691" spans="1:11" x14ac:dyDescent="0.3">
      <c r="A4691" t="s">
        <v>14232</v>
      </c>
      <c r="B4691" t="s">
        <v>8</v>
      </c>
      <c r="C4691" t="s">
        <v>11418</v>
      </c>
      <c r="D4691" t="s">
        <v>2191</v>
      </c>
      <c r="E4691" t="s">
        <v>14233</v>
      </c>
      <c r="F4691" t="s">
        <v>14234</v>
      </c>
      <c r="G4691" s="2" t="str">
        <f t="shared" si="73"/>
        <v>2003</v>
      </c>
      <c r="H4691" t="s">
        <v>13</v>
      </c>
      <c r="I4691" t="str">
        <f>VLOOKUP(RawData!H4691,PadCountry[],2)</f>
        <v>Kazakhstan</v>
      </c>
      <c r="J4691" t="str">
        <f>VLOOKUP(I4691,CountryGeoLoc[],3)</f>
        <v>48.019573</v>
      </c>
      <c r="K4691" t="str">
        <f>VLOOKUP(I4691,CountryGeoLoc[],4)</f>
        <v>66.923684</v>
      </c>
    </row>
    <row r="4692" spans="1:11" x14ac:dyDescent="0.3">
      <c r="A4692" t="s">
        <v>14235</v>
      </c>
      <c r="B4692" t="s">
        <v>8</v>
      </c>
      <c r="C4692" t="s">
        <v>117</v>
      </c>
      <c r="D4692" t="s">
        <v>10326</v>
      </c>
      <c r="E4692" t="s">
        <v>14236</v>
      </c>
      <c r="F4692" t="s">
        <v>14237</v>
      </c>
      <c r="G4692" s="2" t="str">
        <f t="shared" si="73"/>
        <v>2003</v>
      </c>
      <c r="H4692" t="s">
        <v>914</v>
      </c>
      <c r="I4692" t="str">
        <f>VLOOKUP(RawData!H4692,PadCountry[],2)</f>
        <v>United States</v>
      </c>
      <c r="J4692" t="str">
        <f>VLOOKUP(I4692,CountryGeoLoc[],3)</f>
        <v>37.09024</v>
      </c>
      <c r="K4692" t="str">
        <f>VLOOKUP(I4692,CountryGeoLoc[],4)</f>
        <v>-95.712891</v>
      </c>
    </row>
    <row r="4693" spans="1:11" x14ac:dyDescent="0.3">
      <c r="A4693" t="s">
        <v>14238</v>
      </c>
      <c r="B4693" t="s">
        <v>8</v>
      </c>
      <c r="C4693" t="s">
        <v>13407</v>
      </c>
      <c r="D4693" t="s">
        <v>13308</v>
      </c>
      <c r="E4693" t="s">
        <v>14239</v>
      </c>
      <c r="F4693" t="s">
        <v>14240</v>
      </c>
      <c r="G4693" s="2" t="str">
        <f t="shared" si="73"/>
        <v>2003</v>
      </c>
      <c r="H4693" t="s">
        <v>10336</v>
      </c>
      <c r="I4693" t="str">
        <f>VLOOKUP(RawData!H4693,PadCountry[],2)</f>
        <v>China</v>
      </c>
      <c r="J4693" t="str">
        <f>VLOOKUP(I4693,CountryGeoLoc[],3)</f>
        <v>35.86166</v>
      </c>
      <c r="K4693" t="str">
        <f>VLOOKUP(I4693,CountryGeoLoc[],4)</f>
        <v>104.195397</v>
      </c>
    </row>
    <row r="4694" spans="1:11" x14ac:dyDescent="0.3">
      <c r="A4694" t="s">
        <v>14241</v>
      </c>
      <c r="B4694" t="s">
        <v>8</v>
      </c>
      <c r="C4694" t="s">
        <v>13551</v>
      </c>
      <c r="D4694" t="s">
        <v>13552</v>
      </c>
      <c r="E4694" t="s">
        <v>14242</v>
      </c>
      <c r="F4694" t="s">
        <v>14243</v>
      </c>
      <c r="G4694" s="2" t="str">
        <f t="shared" si="73"/>
        <v>2003</v>
      </c>
      <c r="H4694" t="s">
        <v>2313</v>
      </c>
      <c r="I4694" t="str">
        <f>VLOOKUP(RawData!H4694,PadCountry[],2)</f>
        <v>Russia</v>
      </c>
      <c r="J4694" t="str">
        <f>VLOOKUP(I4694,CountryGeoLoc[],3)</f>
        <v>61.52401</v>
      </c>
      <c r="K4694" t="str">
        <f>VLOOKUP(I4694,CountryGeoLoc[],4)</f>
        <v>105.318756</v>
      </c>
    </row>
    <row r="4695" spans="1:11" x14ac:dyDescent="0.3">
      <c r="A4695" t="s">
        <v>14244</v>
      </c>
      <c r="B4695" t="s">
        <v>8</v>
      </c>
      <c r="C4695" t="s">
        <v>13407</v>
      </c>
      <c r="D4695" t="s">
        <v>11563</v>
      </c>
      <c r="E4695" t="s">
        <v>14245</v>
      </c>
      <c r="F4695" t="s">
        <v>14246</v>
      </c>
      <c r="G4695" s="2" t="str">
        <f t="shared" si="73"/>
        <v>2003</v>
      </c>
      <c r="H4695" t="s">
        <v>14247</v>
      </c>
      <c r="I4695" t="str">
        <f>VLOOKUP(RawData!H4695,PadCountry[],2)</f>
        <v>China</v>
      </c>
      <c r="J4695" t="str">
        <f>VLOOKUP(I4695,CountryGeoLoc[],3)</f>
        <v>35.86166</v>
      </c>
      <c r="K4695" t="str">
        <f>VLOOKUP(I4695,CountryGeoLoc[],4)</f>
        <v>104.195397</v>
      </c>
    </row>
    <row r="4696" spans="1:11" x14ac:dyDescent="0.3">
      <c r="A4696" t="s">
        <v>14248</v>
      </c>
      <c r="B4696" t="s">
        <v>8</v>
      </c>
      <c r="C4696" t="s">
        <v>13407</v>
      </c>
      <c r="D4696" t="s">
        <v>11985</v>
      </c>
      <c r="E4696" t="s">
        <v>14249</v>
      </c>
      <c r="F4696" t="s">
        <v>14250</v>
      </c>
      <c r="G4696" s="2" t="str">
        <f t="shared" si="73"/>
        <v>2003</v>
      </c>
      <c r="H4696" t="s">
        <v>10954</v>
      </c>
      <c r="I4696" t="str">
        <f>VLOOKUP(RawData!H4696,PadCountry[],2)</f>
        <v>China</v>
      </c>
      <c r="J4696" t="str">
        <f>VLOOKUP(I4696,CountryGeoLoc[],3)</f>
        <v>35.86166</v>
      </c>
      <c r="K4696" t="str">
        <f>VLOOKUP(I4696,CountryGeoLoc[],4)</f>
        <v>104.195397</v>
      </c>
    </row>
    <row r="4697" spans="1:11" x14ac:dyDescent="0.3">
      <c r="A4697" t="s">
        <v>14251</v>
      </c>
      <c r="B4697" t="s">
        <v>8</v>
      </c>
      <c r="C4697" t="s">
        <v>11421</v>
      </c>
      <c r="D4697" t="s">
        <v>11954</v>
      </c>
      <c r="E4697" t="s">
        <v>14252</v>
      </c>
      <c r="F4697" t="s">
        <v>14253</v>
      </c>
      <c r="G4697" s="2" t="str">
        <f t="shared" si="73"/>
        <v>2003</v>
      </c>
      <c r="H4697" t="s">
        <v>1587</v>
      </c>
      <c r="I4697" t="str">
        <f>VLOOKUP(RawData!H4697,PadCountry[],2)</f>
        <v>Kazakhstan</v>
      </c>
      <c r="J4697" t="str">
        <f>VLOOKUP(I4697,CountryGeoLoc[],3)</f>
        <v>48.019573</v>
      </c>
      <c r="K4697" t="str">
        <f>VLOOKUP(I4697,CountryGeoLoc[],4)</f>
        <v>66.923684</v>
      </c>
    </row>
    <row r="4698" spans="1:11" x14ac:dyDescent="0.3">
      <c r="A4698" t="s">
        <v>14254</v>
      </c>
      <c r="B4698" t="s">
        <v>18</v>
      </c>
      <c r="C4698" t="s">
        <v>11972</v>
      </c>
      <c r="D4698" t="s">
        <v>13905</v>
      </c>
      <c r="E4698" t="s">
        <v>14255</v>
      </c>
      <c r="F4698" t="s">
        <v>14256</v>
      </c>
      <c r="G4698" s="2" t="str">
        <f t="shared" si="73"/>
        <v>2003</v>
      </c>
      <c r="H4698" t="s">
        <v>11976</v>
      </c>
      <c r="I4698" t="str">
        <f>VLOOKUP(RawData!H4698,PadCountry[],2)</f>
        <v>Japan</v>
      </c>
      <c r="J4698" t="str">
        <f>VLOOKUP(I4698,CountryGeoLoc[],3)</f>
        <v>36.204824</v>
      </c>
      <c r="K4698" t="str">
        <f>VLOOKUP(I4698,CountryGeoLoc[],4)</f>
        <v>138.252924</v>
      </c>
    </row>
    <row r="4699" spans="1:11" x14ac:dyDescent="0.3">
      <c r="A4699" t="s">
        <v>14257</v>
      </c>
      <c r="B4699" t="s">
        <v>8</v>
      </c>
      <c r="C4699" t="s">
        <v>4973</v>
      </c>
      <c r="D4699" t="s">
        <v>11941</v>
      </c>
      <c r="E4699" t="s">
        <v>14258</v>
      </c>
      <c r="F4699" t="s">
        <v>14259</v>
      </c>
      <c r="G4699" s="2" t="str">
        <f t="shared" si="73"/>
        <v>2003</v>
      </c>
      <c r="H4699" t="s">
        <v>433</v>
      </c>
      <c r="I4699" t="str">
        <f>VLOOKUP(RawData!H4699,PadCountry[],2)</f>
        <v>United States</v>
      </c>
      <c r="J4699" t="str">
        <f>VLOOKUP(I4699,CountryGeoLoc[],3)</f>
        <v>37.09024</v>
      </c>
      <c r="K4699" t="str">
        <f>VLOOKUP(I4699,CountryGeoLoc[],4)</f>
        <v>-95.712891</v>
      </c>
    </row>
    <row r="4700" spans="1:11" x14ac:dyDescent="0.3">
      <c r="A4700" t="s">
        <v>14260</v>
      </c>
      <c r="B4700" t="s">
        <v>8</v>
      </c>
      <c r="C4700" t="s">
        <v>11421</v>
      </c>
      <c r="D4700" t="s">
        <v>14261</v>
      </c>
      <c r="E4700" t="s">
        <v>14262</v>
      </c>
      <c r="F4700" t="s">
        <v>14263</v>
      </c>
      <c r="G4700" s="2" t="str">
        <f t="shared" si="73"/>
        <v>2003</v>
      </c>
      <c r="H4700" t="s">
        <v>14264</v>
      </c>
      <c r="I4700" t="str">
        <f>VLOOKUP(RawData!H4700,PadCountry[],2)</f>
        <v>Kazakhstan</v>
      </c>
      <c r="J4700" t="str">
        <f>VLOOKUP(I4700,CountryGeoLoc[],3)</f>
        <v>48.019573</v>
      </c>
      <c r="K4700" t="str">
        <f>VLOOKUP(I4700,CountryGeoLoc[],4)</f>
        <v>66.923684</v>
      </c>
    </row>
    <row r="4701" spans="1:11" x14ac:dyDescent="0.3">
      <c r="A4701" t="s">
        <v>14265</v>
      </c>
      <c r="B4701" t="s">
        <v>8</v>
      </c>
      <c r="C4701" t="s">
        <v>11421</v>
      </c>
      <c r="D4701" t="s">
        <v>13342</v>
      </c>
      <c r="E4701" t="s">
        <v>14266</v>
      </c>
      <c r="F4701" t="s">
        <v>14267</v>
      </c>
      <c r="G4701" s="2" t="str">
        <f t="shared" si="73"/>
        <v>2003</v>
      </c>
      <c r="H4701" t="s">
        <v>2641</v>
      </c>
      <c r="I4701" t="str">
        <f>VLOOKUP(RawData!H4701,PadCountry[],2)</f>
        <v>Kazakhstan</v>
      </c>
      <c r="J4701" t="str">
        <f>VLOOKUP(I4701,CountryGeoLoc[],3)</f>
        <v>48.019573</v>
      </c>
      <c r="K4701" t="str">
        <f>VLOOKUP(I4701,CountryGeoLoc[],4)</f>
        <v>66.923684</v>
      </c>
    </row>
    <row r="4702" spans="1:11" x14ac:dyDescent="0.3">
      <c r="A4702" t="s">
        <v>14268</v>
      </c>
      <c r="B4702" t="s">
        <v>8</v>
      </c>
      <c r="C4702" t="s">
        <v>4973</v>
      </c>
      <c r="D4702" t="s">
        <v>13914</v>
      </c>
      <c r="E4702" t="s">
        <v>14269</v>
      </c>
      <c r="F4702" t="s">
        <v>14270</v>
      </c>
      <c r="G4702" s="2" t="str">
        <f t="shared" si="73"/>
        <v>2003</v>
      </c>
      <c r="H4702" t="s">
        <v>1623</v>
      </c>
      <c r="I4702" t="str">
        <f>VLOOKUP(RawData!H4702,PadCountry[],2)</f>
        <v>United States</v>
      </c>
      <c r="J4702" t="str">
        <f>VLOOKUP(I4702,CountryGeoLoc[],3)</f>
        <v>37.09024</v>
      </c>
      <c r="K4702" t="str">
        <f>VLOOKUP(I4702,CountryGeoLoc[],4)</f>
        <v>-95.712891</v>
      </c>
    </row>
    <row r="4703" spans="1:11" x14ac:dyDescent="0.3">
      <c r="A4703" t="s">
        <v>14271</v>
      </c>
      <c r="B4703" t="s">
        <v>8</v>
      </c>
      <c r="C4703" t="s">
        <v>117</v>
      </c>
      <c r="D4703" t="s">
        <v>11093</v>
      </c>
      <c r="E4703" t="s">
        <v>14272</v>
      </c>
      <c r="F4703" t="s">
        <v>14273</v>
      </c>
      <c r="G4703" s="2" t="str">
        <f t="shared" si="73"/>
        <v>2003</v>
      </c>
      <c r="H4703" t="s">
        <v>63</v>
      </c>
      <c r="I4703" t="str">
        <f>VLOOKUP(RawData!H4703,PadCountry[],2)</f>
        <v>United States</v>
      </c>
      <c r="J4703" t="str">
        <f>VLOOKUP(I4703,CountryGeoLoc[],3)</f>
        <v>37.09024</v>
      </c>
      <c r="K4703" t="str">
        <f>VLOOKUP(I4703,CountryGeoLoc[],4)</f>
        <v>-95.712891</v>
      </c>
    </row>
    <row r="4704" spans="1:11" x14ac:dyDescent="0.3">
      <c r="A4704" t="s">
        <v>14274</v>
      </c>
      <c r="B4704" t="s">
        <v>8</v>
      </c>
      <c r="C4704" t="s">
        <v>11418</v>
      </c>
      <c r="D4704" t="s">
        <v>14157</v>
      </c>
      <c r="E4704" t="s">
        <v>14275</v>
      </c>
      <c r="F4704" t="s">
        <v>14276</v>
      </c>
      <c r="G4704" s="2" t="str">
        <f t="shared" si="73"/>
        <v>2003</v>
      </c>
      <c r="H4704" t="s">
        <v>987</v>
      </c>
      <c r="I4704" t="str">
        <f>VLOOKUP(RawData!H4704,PadCountry[],2)</f>
        <v>Kazakhstan</v>
      </c>
      <c r="J4704" t="str">
        <f>VLOOKUP(I4704,CountryGeoLoc[],3)</f>
        <v>48.019573</v>
      </c>
      <c r="K4704" t="str">
        <f>VLOOKUP(I4704,CountryGeoLoc[],4)</f>
        <v>66.923684</v>
      </c>
    </row>
    <row r="4705" spans="1:11" x14ac:dyDescent="0.3">
      <c r="A4705" t="s">
        <v>14277</v>
      </c>
      <c r="B4705" t="s">
        <v>8</v>
      </c>
      <c r="C4705" t="s">
        <v>11421</v>
      </c>
      <c r="D4705" t="s">
        <v>11954</v>
      </c>
      <c r="E4705" t="s">
        <v>14278</v>
      </c>
      <c r="F4705" t="s">
        <v>14279</v>
      </c>
      <c r="G4705" s="2" t="str">
        <f t="shared" si="73"/>
        <v>2003</v>
      </c>
      <c r="H4705" t="s">
        <v>7249</v>
      </c>
      <c r="I4705" t="str">
        <f>VLOOKUP(RawData!H4705,PadCountry[],2)</f>
        <v>Kazakhstan</v>
      </c>
      <c r="J4705" t="str">
        <f>VLOOKUP(I4705,CountryGeoLoc[],3)</f>
        <v>48.019573</v>
      </c>
      <c r="K4705" t="str">
        <f>VLOOKUP(I4705,CountryGeoLoc[],4)</f>
        <v>66.923684</v>
      </c>
    </row>
    <row r="4706" spans="1:11" x14ac:dyDescent="0.3">
      <c r="A4706" t="s">
        <v>14280</v>
      </c>
      <c r="B4706" t="s">
        <v>8</v>
      </c>
      <c r="C4706" t="s">
        <v>13407</v>
      </c>
      <c r="D4706" t="s">
        <v>5243</v>
      </c>
      <c r="E4706" t="s">
        <v>14281</v>
      </c>
      <c r="F4706" t="s">
        <v>14282</v>
      </c>
      <c r="G4706" s="2" t="str">
        <f t="shared" si="73"/>
        <v>2003</v>
      </c>
      <c r="H4706" t="s">
        <v>14283</v>
      </c>
      <c r="I4706" t="str">
        <f>VLOOKUP(RawData!H4706,PadCountry[],2)</f>
        <v>China</v>
      </c>
      <c r="J4706" t="str">
        <f>VLOOKUP(I4706,CountryGeoLoc[],3)</f>
        <v>35.86166</v>
      </c>
      <c r="K4706" t="str">
        <f>VLOOKUP(I4706,CountryGeoLoc[],4)</f>
        <v>104.195397</v>
      </c>
    </row>
    <row r="4707" spans="1:11" x14ac:dyDescent="0.3">
      <c r="A4707" t="s">
        <v>14284</v>
      </c>
      <c r="B4707" t="s">
        <v>8</v>
      </c>
      <c r="C4707" t="s">
        <v>13268</v>
      </c>
      <c r="D4707" t="s">
        <v>13269</v>
      </c>
      <c r="E4707" t="s">
        <v>14285</v>
      </c>
      <c r="F4707" t="s">
        <v>14286</v>
      </c>
      <c r="G4707" s="2" t="str">
        <f t="shared" si="73"/>
        <v>2004</v>
      </c>
      <c r="H4707" t="s">
        <v>13272</v>
      </c>
      <c r="I4707">
        <f>VLOOKUP(RawData!H4707,PadCountry[],2)</f>
        <v>0</v>
      </c>
      <c r="J4707" t="e">
        <f>VLOOKUP(I4707,CountryGeoLoc[],3)</f>
        <v>#N/A</v>
      </c>
      <c r="K4707" t="e">
        <f>VLOOKUP(I4707,CountryGeoLoc[],4)</f>
        <v>#N/A</v>
      </c>
    </row>
    <row r="4708" spans="1:11" x14ac:dyDescent="0.3">
      <c r="A4708" t="s">
        <v>14287</v>
      </c>
      <c r="B4708" t="s">
        <v>8</v>
      </c>
      <c r="C4708" t="s">
        <v>11418</v>
      </c>
      <c r="D4708" t="s">
        <v>4695</v>
      </c>
      <c r="E4708" t="s">
        <v>357</v>
      </c>
      <c r="F4708" t="s">
        <v>14288</v>
      </c>
      <c r="G4708" s="2" t="str">
        <f t="shared" si="73"/>
        <v>2004</v>
      </c>
      <c r="H4708" t="s">
        <v>13</v>
      </c>
      <c r="I4708" t="str">
        <f>VLOOKUP(RawData!H4708,PadCountry[],2)</f>
        <v>Kazakhstan</v>
      </c>
      <c r="J4708" t="str">
        <f>VLOOKUP(I4708,CountryGeoLoc[],3)</f>
        <v>48.019573</v>
      </c>
      <c r="K4708" t="str">
        <f>VLOOKUP(I4708,CountryGeoLoc[],4)</f>
        <v>66.923684</v>
      </c>
    </row>
    <row r="4709" spans="1:11" x14ac:dyDescent="0.3">
      <c r="A4709" t="s">
        <v>14289</v>
      </c>
      <c r="B4709" t="s">
        <v>8</v>
      </c>
      <c r="C4709" t="s">
        <v>4973</v>
      </c>
      <c r="D4709" t="s">
        <v>11941</v>
      </c>
      <c r="E4709" t="s">
        <v>14290</v>
      </c>
      <c r="F4709" t="s">
        <v>14291</v>
      </c>
      <c r="G4709" s="2" t="str">
        <f t="shared" si="73"/>
        <v>2004</v>
      </c>
      <c r="H4709" t="s">
        <v>1006</v>
      </c>
      <c r="I4709" t="str">
        <f>VLOOKUP(RawData!H4709,PadCountry[],2)</f>
        <v>United States</v>
      </c>
      <c r="J4709" t="str">
        <f>VLOOKUP(I4709,CountryGeoLoc[],3)</f>
        <v>37.09024</v>
      </c>
      <c r="K4709" t="str">
        <f>VLOOKUP(I4709,CountryGeoLoc[],4)</f>
        <v>-95.712891</v>
      </c>
    </row>
    <row r="4710" spans="1:11" x14ac:dyDescent="0.3">
      <c r="A4710" t="s">
        <v>14292</v>
      </c>
      <c r="B4710" t="s">
        <v>8</v>
      </c>
      <c r="C4710" t="s">
        <v>117</v>
      </c>
      <c r="D4710" t="s">
        <v>12732</v>
      </c>
      <c r="E4710" t="s">
        <v>14293</v>
      </c>
      <c r="F4710" t="s">
        <v>14294</v>
      </c>
      <c r="G4710" s="2" t="str">
        <f t="shared" si="73"/>
        <v>2004</v>
      </c>
      <c r="H4710" t="s">
        <v>1555</v>
      </c>
      <c r="I4710" t="str">
        <f>VLOOKUP(RawData!H4710,PadCountry[],2)</f>
        <v>United States</v>
      </c>
      <c r="J4710" t="str">
        <f>VLOOKUP(I4710,CountryGeoLoc[],3)</f>
        <v>37.09024</v>
      </c>
      <c r="K4710" t="str">
        <f>VLOOKUP(I4710,CountryGeoLoc[],4)</f>
        <v>-95.712891</v>
      </c>
    </row>
    <row r="4711" spans="1:11" x14ac:dyDescent="0.3">
      <c r="A4711" t="s">
        <v>14295</v>
      </c>
      <c r="B4711" t="s">
        <v>8</v>
      </c>
      <c r="C4711" t="s">
        <v>11414</v>
      </c>
      <c r="D4711" t="s">
        <v>1670</v>
      </c>
      <c r="E4711" t="s">
        <v>14296</v>
      </c>
      <c r="F4711" t="s">
        <v>14297</v>
      </c>
      <c r="G4711" s="2" t="str">
        <f t="shared" si="73"/>
        <v>2004</v>
      </c>
      <c r="H4711" t="s">
        <v>7572</v>
      </c>
      <c r="I4711" t="str">
        <f>VLOOKUP(RawData!H4711,PadCountry[],2)</f>
        <v>Russia</v>
      </c>
      <c r="J4711" t="str">
        <f>VLOOKUP(I4711,CountryGeoLoc[],3)</f>
        <v>61.52401</v>
      </c>
      <c r="K4711" t="str">
        <f>VLOOKUP(I4711,CountryGeoLoc[],4)</f>
        <v>105.318756</v>
      </c>
    </row>
    <row r="4712" spans="1:11" x14ac:dyDescent="0.3">
      <c r="A4712" t="s">
        <v>14298</v>
      </c>
      <c r="B4712" t="s">
        <v>8</v>
      </c>
      <c r="C4712" t="s">
        <v>7321</v>
      </c>
      <c r="D4712" t="s">
        <v>14299</v>
      </c>
      <c r="E4712" t="s">
        <v>14300</v>
      </c>
      <c r="F4712" t="s">
        <v>14301</v>
      </c>
      <c r="G4712" s="2" t="str">
        <f t="shared" si="73"/>
        <v>2004</v>
      </c>
      <c r="H4712" t="s">
        <v>12587</v>
      </c>
      <c r="I4712" t="str">
        <f>VLOOKUP(RawData!H4712,PadCountry[],2)</f>
        <v>French Guiana</v>
      </c>
      <c r="J4712" t="str">
        <f>VLOOKUP(I4712,CountryGeoLoc[],3)</f>
        <v>3.933889</v>
      </c>
      <c r="K4712" t="str">
        <f>VLOOKUP(I4712,CountryGeoLoc[],4)</f>
        <v>-53.125782</v>
      </c>
    </row>
    <row r="4713" spans="1:11" x14ac:dyDescent="0.3">
      <c r="A4713" t="s">
        <v>14302</v>
      </c>
      <c r="B4713" t="s">
        <v>8</v>
      </c>
      <c r="C4713" t="s">
        <v>4973</v>
      </c>
      <c r="D4713" t="s">
        <v>13559</v>
      </c>
      <c r="E4713" t="s">
        <v>14303</v>
      </c>
      <c r="F4713" t="s">
        <v>14304</v>
      </c>
      <c r="G4713" s="2" t="str">
        <f t="shared" si="73"/>
        <v>2004</v>
      </c>
      <c r="H4713" t="s">
        <v>1623</v>
      </c>
      <c r="I4713" t="str">
        <f>VLOOKUP(RawData!H4713,PadCountry[],2)</f>
        <v>United States</v>
      </c>
      <c r="J4713" t="str">
        <f>VLOOKUP(I4713,CountryGeoLoc[],3)</f>
        <v>37.09024</v>
      </c>
      <c r="K4713" t="str">
        <f>VLOOKUP(I4713,CountryGeoLoc[],4)</f>
        <v>-95.712891</v>
      </c>
    </row>
    <row r="4714" spans="1:11" x14ac:dyDescent="0.3">
      <c r="A4714" t="s">
        <v>14305</v>
      </c>
      <c r="B4714" t="s">
        <v>8</v>
      </c>
      <c r="C4714" t="s">
        <v>11421</v>
      </c>
      <c r="D4714" t="s">
        <v>14306</v>
      </c>
      <c r="E4714" t="s">
        <v>14307</v>
      </c>
      <c r="F4714" t="s">
        <v>14308</v>
      </c>
      <c r="G4714" s="2" t="str">
        <f t="shared" si="73"/>
        <v>2004</v>
      </c>
      <c r="H4714" t="s">
        <v>2641</v>
      </c>
      <c r="I4714" t="str">
        <f>VLOOKUP(RawData!H4714,PadCountry[],2)</f>
        <v>Kazakhstan</v>
      </c>
      <c r="J4714" t="str">
        <f>VLOOKUP(I4714,CountryGeoLoc[],3)</f>
        <v>48.019573</v>
      </c>
      <c r="K4714" t="str">
        <f>VLOOKUP(I4714,CountryGeoLoc[],4)</f>
        <v>66.923684</v>
      </c>
    </row>
    <row r="4715" spans="1:11" x14ac:dyDescent="0.3">
      <c r="A4715" t="s">
        <v>14309</v>
      </c>
      <c r="B4715" t="s">
        <v>8</v>
      </c>
      <c r="C4715" t="s">
        <v>117</v>
      </c>
      <c r="D4715" t="s">
        <v>11093</v>
      </c>
      <c r="E4715" t="s">
        <v>14310</v>
      </c>
      <c r="F4715" t="s">
        <v>14311</v>
      </c>
      <c r="G4715" s="2" t="str">
        <f t="shared" si="73"/>
        <v>2004</v>
      </c>
      <c r="H4715" t="s">
        <v>229</v>
      </c>
      <c r="I4715" t="str">
        <f>VLOOKUP(RawData!H4715,PadCountry[],2)</f>
        <v>United States</v>
      </c>
      <c r="J4715" t="str">
        <f>VLOOKUP(I4715,CountryGeoLoc[],3)</f>
        <v>37.09024</v>
      </c>
      <c r="K4715" t="str">
        <f>VLOOKUP(I4715,CountryGeoLoc[],4)</f>
        <v>-95.712891</v>
      </c>
    </row>
    <row r="4716" spans="1:11" x14ac:dyDescent="0.3">
      <c r="A4716" t="s">
        <v>14312</v>
      </c>
      <c r="B4716" t="s">
        <v>8</v>
      </c>
      <c r="C4716" t="s">
        <v>11421</v>
      </c>
      <c r="D4716" t="s">
        <v>2305</v>
      </c>
      <c r="E4716" t="s">
        <v>14313</v>
      </c>
      <c r="F4716" t="s">
        <v>14314</v>
      </c>
      <c r="G4716" s="2" t="str">
        <f t="shared" si="73"/>
        <v>2004</v>
      </c>
      <c r="H4716" t="s">
        <v>1587</v>
      </c>
      <c r="I4716" t="str">
        <f>VLOOKUP(RawData!H4716,PadCountry[],2)</f>
        <v>Kazakhstan</v>
      </c>
      <c r="J4716" t="str">
        <f>VLOOKUP(I4716,CountryGeoLoc[],3)</f>
        <v>48.019573</v>
      </c>
      <c r="K4716" t="str">
        <f>VLOOKUP(I4716,CountryGeoLoc[],4)</f>
        <v>66.923684</v>
      </c>
    </row>
    <row r="4717" spans="1:11" x14ac:dyDescent="0.3">
      <c r="A4717" t="s">
        <v>14315</v>
      </c>
      <c r="B4717" t="s">
        <v>8</v>
      </c>
      <c r="C4717" t="s">
        <v>4973</v>
      </c>
      <c r="D4717" t="s">
        <v>11941</v>
      </c>
      <c r="E4717" t="s">
        <v>14316</v>
      </c>
      <c r="F4717" t="s">
        <v>14317</v>
      </c>
      <c r="G4717" s="2" t="str">
        <f t="shared" si="73"/>
        <v>2004</v>
      </c>
      <c r="H4717" t="s">
        <v>1006</v>
      </c>
      <c r="I4717" t="str">
        <f>VLOOKUP(RawData!H4717,PadCountry[],2)</f>
        <v>United States</v>
      </c>
      <c r="J4717" t="str">
        <f>VLOOKUP(I4717,CountryGeoLoc[],3)</f>
        <v>37.09024</v>
      </c>
      <c r="K4717" t="str">
        <f>VLOOKUP(I4717,CountryGeoLoc[],4)</f>
        <v>-95.712891</v>
      </c>
    </row>
    <row r="4718" spans="1:11" x14ac:dyDescent="0.3">
      <c r="A4718" t="s">
        <v>14318</v>
      </c>
      <c r="B4718" t="s">
        <v>8</v>
      </c>
      <c r="C4718" t="s">
        <v>13407</v>
      </c>
      <c r="D4718" t="s">
        <v>5243</v>
      </c>
      <c r="E4718" t="s">
        <v>14319</v>
      </c>
      <c r="F4718" t="s">
        <v>14320</v>
      </c>
      <c r="G4718" s="2" t="str">
        <f t="shared" si="73"/>
        <v>2004</v>
      </c>
      <c r="H4718" t="s">
        <v>14283</v>
      </c>
      <c r="I4718" t="str">
        <f>VLOOKUP(RawData!H4718,PadCountry[],2)</f>
        <v>China</v>
      </c>
      <c r="J4718" t="str">
        <f>VLOOKUP(I4718,CountryGeoLoc[],3)</f>
        <v>35.86166</v>
      </c>
      <c r="K4718" t="str">
        <f>VLOOKUP(I4718,CountryGeoLoc[],4)</f>
        <v>104.195397</v>
      </c>
    </row>
    <row r="4719" spans="1:11" x14ac:dyDescent="0.3">
      <c r="A4719" t="s">
        <v>14321</v>
      </c>
      <c r="B4719" t="s">
        <v>8</v>
      </c>
      <c r="C4719" t="s">
        <v>11418</v>
      </c>
      <c r="D4719" t="s">
        <v>2191</v>
      </c>
      <c r="E4719" t="s">
        <v>14322</v>
      </c>
      <c r="F4719" t="s">
        <v>14323</v>
      </c>
      <c r="G4719" s="2" t="str">
        <f t="shared" si="73"/>
        <v>2004</v>
      </c>
      <c r="H4719" t="s">
        <v>13</v>
      </c>
      <c r="I4719" t="str">
        <f>VLOOKUP(RawData!H4719,PadCountry[],2)</f>
        <v>Kazakhstan</v>
      </c>
      <c r="J4719" t="str">
        <f>VLOOKUP(I4719,CountryGeoLoc[],3)</f>
        <v>48.019573</v>
      </c>
      <c r="K4719" t="str">
        <f>VLOOKUP(I4719,CountryGeoLoc[],4)</f>
        <v>66.923684</v>
      </c>
    </row>
    <row r="4720" spans="1:11" x14ac:dyDescent="0.3">
      <c r="A4720" t="s">
        <v>14324</v>
      </c>
      <c r="B4720" t="s">
        <v>8</v>
      </c>
      <c r="C4720" t="s">
        <v>117</v>
      </c>
      <c r="D4720" t="s">
        <v>11093</v>
      </c>
      <c r="E4720" t="s">
        <v>14325</v>
      </c>
      <c r="F4720" t="s">
        <v>14326</v>
      </c>
      <c r="G4720" s="2" t="str">
        <f t="shared" si="73"/>
        <v>2004</v>
      </c>
      <c r="H4720" t="s">
        <v>682</v>
      </c>
      <c r="I4720" t="str">
        <f>VLOOKUP(RawData!H4720,PadCountry[],2)</f>
        <v>United States</v>
      </c>
      <c r="J4720" t="str">
        <f>VLOOKUP(I4720,CountryGeoLoc[],3)</f>
        <v>37.09024</v>
      </c>
      <c r="K4720" t="str">
        <f>VLOOKUP(I4720,CountryGeoLoc[],4)</f>
        <v>-95.712891</v>
      </c>
    </row>
    <row r="4721" spans="1:11" x14ac:dyDescent="0.3">
      <c r="A4721" t="s">
        <v>14327</v>
      </c>
      <c r="B4721" t="s">
        <v>8</v>
      </c>
      <c r="C4721" t="s">
        <v>11421</v>
      </c>
      <c r="D4721" t="s">
        <v>11954</v>
      </c>
      <c r="E4721" t="s">
        <v>14328</v>
      </c>
      <c r="F4721" t="s">
        <v>14329</v>
      </c>
      <c r="G4721" s="2" t="str">
        <f t="shared" si="73"/>
        <v>2004</v>
      </c>
      <c r="H4721" t="s">
        <v>7249</v>
      </c>
      <c r="I4721" t="str">
        <f>VLOOKUP(RawData!H4721,PadCountry[],2)</f>
        <v>Kazakhstan</v>
      </c>
      <c r="J4721" t="str">
        <f>VLOOKUP(I4721,CountryGeoLoc[],3)</f>
        <v>48.019573</v>
      </c>
      <c r="K4721" t="str">
        <f>VLOOKUP(I4721,CountryGeoLoc[],4)</f>
        <v>66.923684</v>
      </c>
    </row>
    <row r="4722" spans="1:11" x14ac:dyDescent="0.3">
      <c r="A4722" t="s">
        <v>14330</v>
      </c>
      <c r="B4722" t="s">
        <v>8</v>
      </c>
      <c r="C4722" t="s">
        <v>13268</v>
      </c>
      <c r="D4722" t="s">
        <v>13269</v>
      </c>
      <c r="E4722" t="s">
        <v>14331</v>
      </c>
      <c r="F4722" t="s">
        <v>14332</v>
      </c>
      <c r="G4722" s="2" t="str">
        <f t="shared" si="73"/>
        <v>2004</v>
      </c>
      <c r="H4722" t="s">
        <v>13272</v>
      </c>
      <c r="I4722">
        <f>VLOOKUP(RawData!H4722,PadCountry[],2)</f>
        <v>0</v>
      </c>
      <c r="J4722" t="e">
        <f>VLOOKUP(I4722,CountryGeoLoc[],3)</f>
        <v>#N/A</v>
      </c>
      <c r="K4722" t="e">
        <f>VLOOKUP(I4722,CountryGeoLoc[],4)</f>
        <v>#N/A</v>
      </c>
    </row>
    <row r="4723" spans="1:11" x14ac:dyDescent="0.3">
      <c r="A4723" t="s">
        <v>14333</v>
      </c>
      <c r="B4723" t="s">
        <v>8</v>
      </c>
      <c r="C4723" t="s">
        <v>4973</v>
      </c>
      <c r="D4723" t="s">
        <v>11941</v>
      </c>
      <c r="E4723" t="s">
        <v>14334</v>
      </c>
      <c r="F4723" t="s">
        <v>14335</v>
      </c>
      <c r="G4723" s="2" t="str">
        <f t="shared" si="73"/>
        <v>2004</v>
      </c>
      <c r="H4723" t="s">
        <v>1623</v>
      </c>
      <c r="I4723" t="str">
        <f>VLOOKUP(RawData!H4723,PadCountry[],2)</f>
        <v>United States</v>
      </c>
      <c r="J4723" t="str">
        <f>VLOOKUP(I4723,CountryGeoLoc[],3)</f>
        <v>37.09024</v>
      </c>
      <c r="K4723" t="str">
        <f>VLOOKUP(I4723,CountryGeoLoc[],4)</f>
        <v>-95.712891</v>
      </c>
    </row>
    <row r="4724" spans="1:11" x14ac:dyDescent="0.3">
      <c r="A4724" t="s">
        <v>14336</v>
      </c>
      <c r="B4724" t="s">
        <v>8</v>
      </c>
      <c r="C4724" t="s">
        <v>10849</v>
      </c>
      <c r="D4724" t="s">
        <v>14337</v>
      </c>
      <c r="E4724" t="s">
        <v>14338</v>
      </c>
      <c r="F4724" t="s">
        <v>14339</v>
      </c>
      <c r="G4724" s="2" t="str">
        <f t="shared" si="73"/>
        <v>2004</v>
      </c>
      <c r="H4724" t="s">
        <v>12011</v>
      </c>
      <c r="I4724" t="str">
        <f>VLOOKUP(RawData!H4724,PadCountry[],2)</f>
        <v>United States</v>
      </c>
      <c r="J4724" t="str">
        <f>VLOOKUP(I4724,CountryGeoLoc[],3)</f>
        <v>37.09024</v>
      </c>
      <c r="K4724" t="str">
        <f>VLOOKUP(I4724,CountryGeoLoc[],4)</f>
        <v>-95.712891</v>
      </c>
    </row>
    <row r="4725" spans="1:11" x14ac:dyDescent="0.3">
      <c r="A4725" t="s">
        <v>14340</v>
      </c>
      <c r="B4725" t="s">
        <v>8</v>
      </c>
      <c r="C4725" t="s">
        <v>11418</v>
      </c>
      <c r="D4725" t="s">
        <v>4695</v>
      </c>
      <c r="E4725" t="s">
        <v>357</v>
      </c>
      <c r="F4725" t="s">
        <v>14341</v>
      </c>
      <c r="G4725" s="2" t="str">
        <f t="shared" si="73"/>
        <v>2004</v>
      </c>
      <c r="H4725" t="s">
        <v>13</v>
      </c>
      <c r="I4725" t="str">
        <f>VLOOKUP(RawData!H4725,PadCountry[],2)</f>
        <v>Kazakhstan</v>
      </c>
      <c r="J4725" t="str">
        <f>VLOOKUP(I4725,CountryGeoLoc[],3)</f>
        <v>48.019573</v>
      </c>
      <c r="K4725" t="str">
        <f>VLOOKUP(I4725,CountryGeoLoc[],4)</f>
        <v>66.923684</v>
      </c>
    </row>
    <row r="4726" spans="1:11" x14ac:dyDescent="0.3">
      <c r="A4726" t="s">
        <v>14342</v>
      </c>
      <c r="B4726" t="s">
        <v>8</v>
      </c>
      <c r="C4726" t="s">
        <v>11418</v>
      </c>
      <c r="D4726" t="s">
        <v>3313</v>
      </c>
      <c r="E4726" t="s">
        <v>14343</v>
      </c>
      <c r="F4726" t="s">
        <v>14344</v>
      </c>
      <c r="G4726" s="2" t="str">
        <f t="shared" si="73"/>
        <v>2004</v>
      </c>
      <c r="H4726" t="s">
        <v>2798</v>
      </c>
      <c r="I4726" t="str">
        <f>VLOOKUP(RawData!H4726,PadCountry[],2)</f>
        <v>Kazakhstan</v>
      </c>
      <c r="J4726" t="str">
        <f>VLOOKUP(I4726,CountryGeoLoc[],3)</f>
        <v>48.019573</v>
      </c>
      <c r="K4726" t="str">
        <f>VLOOKUP(I4726,CountryGeoLoc[],4)</f>
        <v>66.923684</v>
      </c>
    </row>
    <row r="4727" spans="1:11" x14ac:dyDescent="0.3">
      <c r="A4727" t="s">
        <v>14345</v>
      </c>
      <c r="B4727" t="s">
        <v>8</v>
      </c>
      <c r="C4727" t="s">
        <v>11418</v>
      </c>
      <c r="D4727" t="s">
        <v>9143</v>
      </c>
      <c r="E4727" t="s">
        <v>14346</v>
      </c>
      <c r="F4727" t="s">
        <v>14347</v>
      </c>
      <c r="G4727" s="2" t="str">
        <f t="shared" si="73"/>
        <v>2004</v>
      </c>
      <c r="H4727" t="s">
        <v>9146</v>
      </c>
      <c r="I4727" t="str">
        <f>VLOOKUP(RawData!H4727,PadCountry[],2)</f>
        <v>Kazakhstan</v>
      </c>
      <c r="J4727" t="str">
        <f>VLOOKUP(I4727,CountryGeoLoc[],3)</f>
        <v>48.019573</v>
      </c>
      <c r="K4727" t="str">
        <f>VLOOKUP(I4727,CountryGeoLoc[],4)</f>
        <v>66.923684</v>
      </c>
    </row>
    <row r="4728" spans="1:11" x14ac:dyDescent="0.3">
      <c r="A4728" t="s">
        <v>14348</v>
      </c>
      <c r="B4728" t="s">
        <v>8</v>
      </c>
      <c r="C4728" t="s">
        <v>11421</v>
      </c>
      <c r="D4728" t="s">
        <v>13758</v>
      </c>
      <c r="E4728" t="s">
        <v>14349</v>
      </c>
      <c r="F4728" t="s">
        <v>14350</v>
      </c>
      <c r="G4728" s="2" t="str">
        <f t="shared" si="73"/>
        <v>2004</v>
      </c>
      <c r="H4728" t="s">
        <v>7249</v>
      </c>
      <c r="I4728" t="str">
        <f>VLOOKUP(RawData!H4728,PadCountry[],2)</f>
        <v>Kazakhstan</v>
      </c>
      <c r="J4728" t="str">
        <f>VLOOKUP(I4728,CountryGeoLoc[],3)</f>
        <v>48.019573</v>
      </c>
      <c r="K4728" t="str">
        <f>VLOOKUP(I4728,CountryGeoLoc[],4)</f>
        <v>66.923684</v>
      </c>
    </row>
    <row r="4729" spans="1:11" x14ac:dyDescent="0.3">
      <c r="A4729" t="s">
        <v>14351</v>
      </c>
      <c r="B4729" t="s">
        <v>8</v>
      </c>
      <c r="C4729" t="s">
        <v>117</v>
      </c>
      <c r="D4729" t="s">
        <v>11093</v>
      </c>
      <c r="E4729" t="s">
        <v>14352</v>
      </c>
      <c r="F4729" t="s">
        <v>14353</v>
      </c>
      <c r="G4729" s="2" t="str">
        <f t="shared" si="73"/>
        <v>2004</v>
      </c>
      <c r="H4729" t="s">
        <v>229</v>
      </c>
      <c r="I4729" t="str">
        <f>VLOOKUP(RawData!H4729,PadCountry[],2)</f>
        <v>United States</v>
      </c>
      <c r="J4729" t="str">
        <f>VLOOKUP(I4729,CountryGeoLoc[],3)</f>
        <v>37.09024</v>
      </c>
      <c r="K4729" t="str">
        <f>VLOOKUP(I4729,CountryGeoLoc[],4)</f>
        <v>-95.712891</v>
      </c>
    </row>
    <row r="4730" spans="1:11" x14ac:dyDescent="0.3">
      <c r="A4730" t="s">
        <v>14354</v>
      </c>
      <c r="B4730" t="s">
        <v>8</v>
      </c>
      <c r="C4730" t="s">
        <v>13268</v>
      </c>
      <c r="D4730" t="s">
        <v>13269</v>
      </c>
      <c r="E4730" t="s">
        <v>14355</v>
      </c>
      <c r="F4730" t="s">
        <v>14356</v>
      </c>
      <c r="G4730" s="2" t="str">
        <f t="shared" si="73"/>
        <v>2004</v>
      </c>
      <c r="H4730" t="s">
        <v>13272</v>
      </c>
      <c r="I4730">
        <f>VLOOKUP(RawData!H4730,PadCountry[],2)</f>
        <v>0</v>
      </c>
      <c r="J4730" t="e">
        <f>VLOOKUP(I4730,CountryGeoLoc[],3)</f>
        <v>#N/A</v>
      </c>
      <c r="K4730" t="e">
        <f>VLOOKUP(I4730,CountryGeoLoc[],4)</f>
        <v>#N/A</v>
      </c>
    </row>
    <row r="4731" spans="1:11" x14ac:dyDescent="0.3">
      <c r="A4731" t="s">
        <v>14357</v>
      </c>
      <c r="B4731" t="s">
        <v>8</v>
      </c>
      <c r="C4731" t="s">
        <v>13291</v>
      </c>
      <c r="D4731" t="s">
        <v>13292</v>
      </c>
      <c r="E4731" t="s">
        <v>14358</v>
      </c>
      <c r="F4731" t="s">
        <v>14359</v>
      </c>
      <c r="G4731" s="2" t="str">
        <f t="shared" si="73"/>
        <v>2004</v>
      </c>
      <c r="H4731" t="s">
        <v>13295</v>
      </c>
      <c r="I4731" t="str">
        <f>VLOOKUP(RawData!H4731,PadCountry[],2)</f>
        <v>Kazakhstan</v>
      </c>
      <c r="J4731" t="str">
        <f>VLOOKUP(I4731,CountryGeoLoc[],3)</f>
        <v>48.019573</v>
      </c>
      <c r="K4731" t="str">
        <f>VLOOKUP(I4731,CountryGeoLoc[],4)</f>
        <v>66.923684</v>
      </c>
    </row>
    <row r="4732" spans="1:11" x14ac:dyDescent="0.3">
      <c r="A4732" t="s">
        <v>14360</v>
      </c>
      <c r="B4732" t="s">
        <v>8</v>
      </c>
      <c r="C4732" t="s">
        <v>117</v>
      </c>
      <c r="D4732" t="s">
        <v>13961</v>
      </c>
      <c r="E4732" t="s">
        <v>5597</v>
      </c>
      <c r="F4732" t="s">
        <v>14361</v>
      </c>
      <c r="G4732" s="2" t="str">
        <f t="shared" si="73"/>
        <v>2004</v>
      </c>
      <c r="H4732" t="s">
        <v>682</v>
      </c>
      <c r="I4732" t="str">
        <f>VLOOKUP(RawData!H4732,PadCountry[],2)</f>
        <v>United States</v>
      </c>
      <c r="J4732" t="str">
        <f>VLOOKUP(I4732,CountryGeoLoc[],3)</f>
        <v>37.09024</v>
      </c>
      <c r="K4732" t="str">
        <f>VLOOKUP(I4732,CountryGeoLoc[],4)</f>
        <v>-95.712891</v>
      </c>
    </row>
    <row r="4733" spans="1:11" x14ac:dyDescent="0.3">
      <c r="A4733" t="s">
        <v>14362</v>
      </c>
      <c r="B4733" t="s">
        <v>8</v>
      </c>
      <c r="C4733" t="s">
        <v>7321</v>
      </c>
      <c r="D4733" t="s">
        <v>14299</v>
      </c>
      <c r="E4733" t="s">
        <v>14363</v>
      </c>
      <c r="F4733" t="s">
        <v>14364</v>
      </c>
      <c r="G4733" s="2" t="str">
        <f t="shared" si="73"/>
        <v>2004</v>
      </c>
      <c r="H4733" t="s">
        <v>12587</v>
      </c>
      <c r="I4733" t="str">
        <f>VLOOKUP(RawData!H4733,PadCountry[],2)</f>
        <v>French Guiana</v>
      </c>
      <c r="J4733" t="str">
        <f>VLOOKUP(I4733,CountryGeoLoc[],3)</f>
        <v>3.933889</v>
      </c>
      <c r="K4733" t="str">
        <f>VLOOKUP(I4733,CountryGeoLoc[],4)</f>
        <v>-53.125782</v>
      </c>
    </row>
    <row r="4734" spans="1:11" x14ac:dyDescent="0.3">
      <c r="A4734" t="s">
        <v>14365</v>
      </c>
      <c r="B4734" t="s">
        <v>8</v>
      </c>
      <c r="C4734" t="s">
        <v>11434</v>
      </c>
      <c r="D4734" t="s">
        <v>2391</v>
      </c>
      <c r="E4734" t="s">
        <v>14366</v>
      </c>
      <c r="F4734" t="s">
        <v>14367</v>
      </c>
      <c r="G4734" s="2" t="str">
        <f t="shared" si="73"/>
        <v>2004</v>
      </c>
      <c r="H4734" t="s">
        <v>3399</v>
      </c>
      <c r="I4734" t="str">
        <f>VLOOKUP(RawData!H4734,PadCountry[],2)</f>
        <v>Russia</v>
      </c>
      <c r="J4734" t="str">
        <f>VLOOKUP(I4734,CountryGeoLoc[],3)</f>
        <v>61.52401</v>
      </c>
      <c r="K4734" t="str">
        <f>VLOOKUP(I4734,CountryGeoLoc[],4)</f>
        <v>105.318756</v>
      </c>
    </row>
    <row r="4735" spans="1:11" x14ac:dyDescent="0.3">
      <c r="A4735" t="s">
        <v>14368</v>
      </c>
      <c r="B4735" t="s">
        <v>8</v>
      </c>
      <c r="C4735" t="s">
        <v>13407</v>
      </c>
      <c r="D4735" t="s">
        <v>5243</v>
      </c>
      <c r="E4735" t="s">
        <v>14369</v>
      </c>
      <c r="F4735" t="s">
        <v>14370</v>
      </c>
      <c r="G4735" s="2" t="str">
        <f t="shared" si="73"/>
        <v>2004</v>
      </c>
      <c r="H4735" t="s">
        <v>10336</v>
      </c>
      <c r="I4735" t="str">
        <f>VLOOKUP(RawData!H4735,PadCountry[],2)</f>
        <v>China</v>
      </c>
      <c r="J4735" t="str">
        <f>VLOOKUP(I4735,CountryGeoLoc[],3)</f>
        <v>35.86166</v>
      </c>
      <c r="K4735" t="str">
        <f>VLOOKUP(I4735,CountryGeoLoc[],4)</f>
        <v>104.195397</v>
      </c>
    </row>
    <row r="4736" spans="1:11" x14ac:dyDescent="0.3">
      <c r="A4736" t="s">
        <v>14371</v>
      </c>
      <c r="B4736" t="s">
        <v>8</v>
      </c>
      <c r="C4736" t="s">
        <v>117</v>
      </c>
      <c r="D4736" t="s">
        <v>11093</v>
      </c>
      <c r="E4736" t="s">
        <v>14372</v>
      </c>
      <c r="F4736" t="s">
        <v>14373</v>
      </c>
      <c r="G4736" s="2" t="str">
        <f t="shared" si="73"/>
        <v>2004</v>
      </c>
      <c r="H4736" t="s">
        <v>229</v>
      </c>
      <c r="I4736" t="str">
        <f>VLOOKUP(RawData!H4736,PadCountry[],2)</f>
        <v>United States</v>
      </c>
      <c r="J4736" t="str">
        <f>VLOOKUP(I4736,CountryGeoLoc[],3)</f>
        <v>37.09024</v>
      </c>
      <c r="K4736" t="str">
        <f>VLOOKUP(I4736,CountryGeoLoc[],4)</f>
        <v>-95.712891</v>
      </c>
    </row>
    <row r="4737" spans="1:11" x14ac:dyDescent="0.3">
      <c r="A4737" t="s">
        <v>14374</v>
      </c>
      <c r="B4737" t="s">
        <v>8</v>
      </c>
      <c r="C4737" t="s">
        <v>11421</v>
      </c>
      <c r="D4737" t="s">
        <v>13758</v>
      </c>
      <c r="E4737" t="s">
        <v>14375</v>
      </c>
      <c r="F4737" t="s">
        <v>14376</v>
      </c>
      <c r="G4737" s="2" t="str">
        <f t="shared" si="73"/>
        <v>2004</v>
      </c>
      <c r="H4737" t="s">
        <v>7249</v>
      </c>
      <c r="I4737" t="str">
        <f>VLOOKUP(RawData!H4737,PadCountry[],2)</f>
        <v>Kazakhstan</v>
      </c>
      <c r="J4737" t="str">
        <f>VLOOKUP(I4737,CountryGeoLoc[],3)</f>
        <v>48.019573</v>
      </c>
      <c r="K4737" t="str">
        <f>VLOOKUP(I4737,CountryGeoLoc[],4)</f>
        <v>66.923684</v>
      </c>
    </row>
    <row r="4738" spans="1:11" x14ac:dyDescent="0.3">
      <c r="A4738" t="s">
        <v>14377</v>
      </c>
      <c r="B4738" t="s">
        <v>8</v>
      </c>
      <c r="C4738" t="s">
        <v>11418</v>
      </c>
      <c r="D4738" t="s">
        <v>4695</v>
      </c>
      <c r="E4738" t="s">
        <v>357</v>
      </c>
      <c r="F4738" t="s">
        <v>14378</v>
      </c>
      <c r="G4738" s="2" t="str">
        <f t="shared" si="73"/>
        <v>2004</v>
      </c>
      <c r="H4738" t="s">
        <v>13</v>
      </c>
      <c r="I4738" t="str">
        <f>VLOOKUP(RawData!H4738,PadCountry[],2)</f>
        <v>Kazakhstan</v>
      </c>
      <c r="J4738" t="str">
        <f>VLOOKUP(I4738,CountryGeoLoc[],3)</f>
        <v>48.019573</v>
      </c>
      <c r="K4738" t="str">
        <f>VLOOKUP(I4738,CountryGeoLoc[],4)</f>
        <v>66.923684</v>
      </c>
    </row>
    <row r="4739" spans="1:11" x14ac:dyDescent="0.3">
      <c r="A4739" t="s">
        <v>14379</v>
      </c>
      <c r="B4739" t="s">
        <v>8</v>
      </c>
      <c r="C4739" t="s">
        <v>13407</v>
      </c>
      <c r="D4739" t="s">
        <v>5243</v>
      </c>
      <c r="E4739" t="s">
        <v>14380</v>
      </c>
      <c r="F4739" t="s">
        <v>14381</v>
      </c>
      <c r="G4739" s="2" t="str">
        <f t="shared" ref="G4739:G4802" si="74">MID(F4739,7,4)</f>
        <v>2004</v>
      </c>
      <c r="H4739" t="s">
        <v>14247</v>
      </c>
      <c r="I4739" t="str">
        <f>VLOOKUP(RawData!H4739,PadCountry[],2)</f>
        <v>China</v>
      </c>
      <c r="J4739" t="str">
        <f>VLOOKUP(I4739,CountryGeoLoc[],3)</f>
        <v>35.86166</v>
      </c>
      <c r="K4739" t="str">
        <f>VLOOKUP(I4739,CountryGeoLoc[],4)</f>
        <v>104.195397</v>
      </c>
    </row>
    <row r="4740" spans="1:11" x14ac:dyDescent="0.3">
      <c r="A4740" t="s">
        <v>14382</v>
      </c>
      <c r="B4740" t="s">
        <v>8</v>
      </c>
      <c r="C4740" t="s">
        <v>4973</v>
      </c>
      <c r="D4740" t="s">
        <v>11941</v>
      </c>
      <c r="E4740" t="s">
        <v>14383</v>
      </c>
      <c r="F4740" t="s">
        <v>14384</v>
      </c>
      <c r="G4740" s="2" t="str">
        <f t="shared" si="74"/>
        <v>2004</v>
      </c>
      <c r="H4740" t="s">
        <v>1006</v>
      </c>
      <c r="I4740" t="str">
        <f>VLOOKUP(RawData!H4740,PadCountry[],2)</f>
        <v>United States</v>
      </c>
      <c r="J4740" t="str">
        <f>VLOOKUP(I4740,CountryGeoLoc[],3)</f>
        <v>37.09024</v>
      </c>
      <c r="K4740" t="str">
        <f>VLOOKUP(I4740,CountryGeoLoc[],4)</f>
        <v>-95.712891</v>
      </c>
    </row>
    <row r="4741" spans="1:11" x14ac:dyDescent="0.3">
      <c r="A4741" t="s">
        <v>14385</v>
      </c>
      <c r="B4741" t="s">
        <v>18</v>
      </c>
      <c r="C4741" t="s">
        <v>10355</v>
      </c>
      <c r="D4741" t="s">
        <v>12297</v>
      </c>
      <c r="E4741" t="s">
        <v>14386</v>
      </c>
      <c r="F4741" t="s">
        <v>14387</v>
      </c>
      <c r="G4741" s="2" t="str">
        <f t="shared" si="74"/>
        <v>2004</v>
      </c>
      <c r="H4741" t="s">
        <v>10359</v>
      </c>
      <c r="I4741" t="str">
        <f>VLOOKUP(RawData!H4741,PadCountry[],2)</f>
        <v>Israel</v>
      </c>
      <c r="J4741" t="str">
        <f>VLOOKUP(I4741,CountryGeoLoc[],3)</f>
        <v>31.046051</v>
      </c>
      <c r="K4741" t="str">
        <f>VLOOKUP(I4741,CountryGeoLoc[],4)</f>
        <v>34.851612</v>
      </c>
    </row>
    <row r="4742" spans="1:11" x14ac:dyDescent="0.3">
      <c r="A4742" t="s">
        <v>14388</v>
      </c>
      <c r="B4742" t="s">
        <v>8</v>
      </c>
      <c r="C4742" t="s">
        <v>13407</v>
      </c>
      <c r="D4742" t="s">
        <v>13308</v>
      </c>
      <c r="E4742" t="s">
        <v>14389</v>
      </c>
      <c r="F4742" t="s">
        <v>14390</v>
      </c>
      <c r="G4742" s="2" t="str">
        <f t="shared" si="74"/>
        <v>2004</v>
      </c>
      <c r="H4742" t="s">
        <v>10336</v>
      </c>
      <c r="I4742" t="str">
        <f>VLOOKUP(RawData!H4742,PadCountry[],2)</f>
        <v>China</v>
      </c>
      <c r="J4742" t="str">
        <f>VLOOKUP(I4742,CountryGeoLoc[],3)</f>
        <v>35.86166</v>
      </c>
      <c r="K4742" t="str">
        <f>VLOOKUP(I4742,CountryGeoLoc[],4)</f>
        <v>104.195397</v>
      </c>
    </row>
    <row r="4743" spans="1:11" x14ac:dyDescent="0.3">
      <c r="A4743" t="s">
        <v>14391</v>
      </c>
      <c r="B4743" t="s">
        <v>8</v>
      </c>
      <c r="C4743" t="s">
        <v>7087</v>
      </c>
      <c r="D4743" t="s">
        <v>13765</v>
      </c>
      <c r="E4743" t="s">
        <v>357</v>
      </c>
      <c r="F4743" t="s">
        <v>14392</v>
      </c>
      <c r="G4743" s="2" t="str">
        <f t="shared" si="74"/>
        <v>2004</v>
      </c>
      <c r="H4743" t="s">
        <v>11888</v>
      </c>
      <c r="I4743" t="str">
        <f>VLOOKUP(RawData!H4743,PadCountry[],2)</f>
        <v>India</v>
      </c>
      <c r="J4743" t="str">
        <f>VLOOKUP(I4743,CountryGeoLoc[],3)</f>
        <v>20.593684</v>
      </c>
      <c r="K4743" t="str">
        <f>VLOOKUP(I4743,CountryGeoLoc[],4)</f>
        <v>78.96288</v>
      </c>
    </row>
    <row r="4744" spans="1:11" x14ac:dyDescent="0.3">
      <c r="A4744" t="s">
        <v>14393</v>
      </c>
      <c r="B4744" t="s">
        <v>8</v>
      </c>
      <c r="C4744" t="s">
        <v>11434</v>
      </c>
      <c r="D4744" t="s">
        <v>2391</v>
      </c>
      <c r="E4744" t="s">
        <v>14394</v>
      </c>
      <c r="F4744" t="s">
        <v>14395</v>
      </c>
      <c r="G4744" s="2" t="str">
        <f t="shared" si="74"/>
        <v>2004</v>
      </c>
      <c r="H4744" t="s">
        <v>3399</v>
      </c>
      <c r="I4744" t="str">
        <f>VLOOKUP(RawData!H4744,PadCountry[],2)</f>
        <v>Russia</v>
      </c>
      <c r="J4744" t="str">
        <f>VLOOKUP(I4744,CountryGeoLoc[],3)</f>
        <v>61.52401</v>
      </c>
      <c r="K4744" t="str">
        <f>VLOOKUP(I4744,CountryGeoLoc[],4)</f>
        <v>105.318756</v>
      </c>
    </row>
    <row r="4745" spans="1:11" x14ac:dyDescent="0.3">
      <c r="A4745" t="s">
        <v>14396</v>
      </c>
      <c r="B4745" t="s">
        <v>8</v>
      </c>
      <c r="C4745" t="s">
        <v>11407</v>
      </c>
      <c r="D4745" t="s">
        <v>8762</v>
      </c>
      <c r="E4745" t="s">
        <v>14397</v>
      </c>
      <c r="F4745" t="s">
        <v>14398</v>
      </c>
      <c r="G4745" s="2" t="str">
        <f t="shared" si="74"/>
        <v>2004</v>
      </c>
      <c r="H4745" t="s">
        <v>7572</v>
      </c>
      <c r="I4745" t="str">
        <f>VLOOKUP(RawData!H4745,PadCountry[],2)</f>
        <v>Russia</v>
      </c>
      <c r="J4745" t="str">
        <f>VLOOKUP(I4745,CountryGeoLoc[],3)</f>
        <v>61.52401</v>
      </c>
      <c r="K4745" t="str">
        <f>VLOOKUP(I4745,CountryGeoLoc[],4)</f>
        <v>105.318756</v>
      </c>
    </row>
    <row r="4746" spans="1:11" x14ac:dyDescent="0.3">
      <c r="A4746" t="s">
        <v>14399</v>
      </c>
      <c r="B4746" t="s">
        <v>8</v>
      </c>
      <c r="C4746" t="s">
        <v>13407</v>
      </c>
      <c r="D4746" t="s">
        <v>11563</v>
      </c>
      <c r="E4746" t="s">
        <v>14400</v>
      </c>
      <c r="F4746" t="s">
        <v>14401</v>
      </c>
      <c r="G4746" s="2" t="str">
        <f t="shared" si="74"/>
        <v>2004</v>
      </c>
      <c r="H4746" t="s">
        <v>14247</v>
      </c>
      <c r="I4746" t="str">
        <f>VLOOKUP(RawData!H4746,PadCountry[],2)</f>
        <v>China</v>
      </c>
      <c r="J4746" t="str">
        <f>VLOOKUP(I4746,CountryGeoLoc[],3)</f>
        <v>35.86166</v>
      </c>
      <c r="K4746" t="str">
        <f>VLOOKUP(I4746,CountryGeoLoc[],4)</f>
        <v>104.195397</v>
      </c>
    </row>
    <row r="4747" spans="1:11" x14ac:dyDescent="0.3">
      <c r="A4747" t="s">
        <v>14402</v>
      </c>
      <c r="B4747" t="s">
        <v>8</v>
      </c>
      <c r="C4747" t="s">
        <v>11418</v>
      </c>
      <c r="D4747" t="s">
        <v>2191</v>
      </c>
      <c r="E4747" t="s">
        <v>14403</v>
      </c>
      <c r="F4747" t="s">
        <v>14404</v>
      </c>
      <c r="G4747" s="2" t="str">
        <f t="shared" si="74"/>
        <v>2004</v>
      </c>
      <c r="H4747" t="s">
        <v>13</v>
      </c>
      <c r="I4747" t="str">
        <f>VLOOKUP(RawData!H4747,PadCountry[],2)</f>
        <v>Kazakhstan</v>
      </c>
      <c r="J4747" t="str">
        <f>VLOOKUP(I4747,CountryGeoLoc[],3)</f>
        <v>48.019573</v>
      </c>
      <c r="K4747" t="str">
        <f>VLOOKUP(I4747,CountryGeoLoc[],4)</f>
        <v>66.923684</v>
      </c>
    </row>
    <row r="4748" spans="1:11" x14ac:dyDescent="0.3">
      <c r="A4748" t="s">
        <v>14405</v>
      </c>
      <c r="B4748" t="s">
        <v>8</v>
      </c>
      <c r="C4748" t="s">
        <v>11421</v>
      </c>
      <c r="D4748" t="s">
        <v>13758</v>
      </c>
      <c r="E4748" t="s">
        <v>14406</v>
      </c>
      <c r="F4748" t="s">
        <v>14407</v>
      </c>
      <c r="G4748" s="2" t="str">
        <f t="shared" si="74"/>
        <v>2004</v>
      </c>
      <c r="H4748" t="s">
        <v>7249</v>
      </c>
      <c r="I4748" t="str">
        <f>VLOOKUP(RawData!H4748,PadCountry[],2)</f>
        <v>Kazakhstan</v>
      </c>
      <c r="J4748" t="str">
        <f>VLOOKUP(I4748,CountryGeoLoc[],3)</f>
        <v>48.019573</v>
      </c>
      <c r="K4748" t="str">
        <f>VLOOKUP(I4748,CountryGeoLoc[],4)</f>
        <v>66.923684</v>
      </c>
    </row>
    <row r="4749" spans="1:11" x14ac:dyDescent="0.3">
      <c r="A4749" t="s">
        <v>14408</v>
      </c>
      <c r="B4749" t="s">
        <v>8</v>
      </c>
      <c r="C4749" t="s">
        <v>13407</v>
      </c>
      <c r="D4749" t="s">
        <v>11985</v>
      </c>
      <c r="E4749" t="s">
        <v>14409</v>
      </c>
      <c r="F4749" t="s">
        <v>14410</v>
      </c>
      <c r="G4749" s="2" t="str">
        <f t="shared" si="74"/>
        <v>2004</v>
      </c>
      <c r="H4749" t="s">
        <v>10954</v>
      </c>
      <c r="I4749" t="str">
        <f>VLOOKUP(RawData!H4749,PadCountry[],2)</f>
        <v>China</v>
      </c>
      <c r="J4749" t="str">
        <f>VLOOKUP(I4749,CountryGeoLoc[],3)</f>
        <v>35.86166</v>
      </c>
      <c r="K4749" t="str">
        <f>VLOOKUP(I4749,CountryGeoLoc[],4)</f>
        <v>104.195397</v>
      </c>
    </row>
    <row r="4750" spans="1:11" x14ac:dyDescent="0.3">
      <c r="A4750" t="s">
        <v>14411</v>
      </c>
      <c r="B4750" t="s">
        <v>8</v>
      </c>
      <c r="C4750" t="s">
        <v>11421</v>
      </c>
      <c r="D4750" t="s">
        <v>11954</v>
      </c>
      <c r="E4750" t="s">
        <v>14412</v>
      </c>
      <c r="F4750" t="s">
        <v>14413</v>
      </c>
      <c r="G4750" s="2" t="str">
        <f t="shared" si="74"/>
        <v>2004</v>
      </c>
      <c r="H4750" t="s">
        <v>7249</v>
      </c>
      <c r="I4750" t="str">
        <f>VLOOKUP(RawData!H4750,PadCountry[],2)</f>
        <v>Kazakhstan</v>
      </c>
      <c r="J4750" t="str">
        <f>VLOOKUP(I4750,CountryGeoLoc[],3)</f>
        <v>48.019573</v>
      </c>
      <c r="K4750" t="str">
        <f>VLOOKUP(I4750,CountryGeoLoc[],4)</f>
        <v>66.923684</v>
      </c>
    </row>
    <row r="4751" spans="1:11" x14ac:dyDescent="0.3">
      <c r="A4751" t="s">
        <v>14414</v>
      </c>
      <c r="B4751" t="s">
        <v>8</v>
      </c>
      <c r="C4751" t="s">
        <v>13407</v>
      </c>
      <c r="D4751" t="s">
        <v>13308</v>
      </c>
      <c r="E4751" t="s">
        <v>14415</v>
      </c>
      <c r="F4751" t="s">
        <v>14416</v>
      </c>
      <c r="G4751" s="2" t="str">
        <f t="shared" si="74"/>
        <v>2004</v>
      </c>
      <c r="H4751" t="s">
        <v>10336</v>
      </c>
      <c r="I4751" t="str">
        <f>VLOOKUP(RawData!H4751,PadCountry[],2)</f>
        <v>China</v>
      </c>
      <c r="J4751" t="str">
        <f>VLOOKUP(I4751,CountryGeoLoc[],3)</f>
        <v>35.86166</v>
      </c>
      <c r="K4751" t="str">
        <f>VLOOKUP(I4751,CountryGeoLoc[],4)</f>
        <v>104.195397</v>
      </c>
    </row>
    <row r="4752" spans="1:11" x14ac:dyDescent="0.3">
      <c r="A4752" t="s">
        <v>14417</v>
      </c>
      <c r="B4752" t="s">
        <v>8</v>
      </c>
      <c r="C4752" t="s">
        <v>117</v>
      </c>
      <c r="D4752" t="s">
        <v>11093</v>
      </c>
      <c r="E4752" t="s">
        <v>14418</v>
      </c>
      <c r="F4752" t="s">
        <v>14419</v>
      </c>
      <c r="G4752" s="2" t="str">
        <f t="shared" si="74"/>
        <v>2004</v>
      </c>
      <c r="H4752" t="s">
        <v>229</v>
      </c>
      <c r="I4752" t="str">
        <f>VLOOKUP(RawData!H4752,PadCountry[],2)</f>
        <v>United States</v>
      </c>
      <c r="J4752" t="str">
        <f>VLOOKUP(I4752,CountryGeoLoc[],3)</f>
        <v>37.09024</v>
      </c>
      <c r="K4752" t="str">
        <f>VLOOKUP(I4752,CountryGeoLoc[],4)</f>
        <v>-95.712891</v>
      </c>
    </row>
    <row r="4753" spans="1:11" x14ac:dyDescent="0.3">
      <c r="A4753" t="s">
        <v>14420</v>
      </c>
      <c r="B4753" t="s">
        <v>8</v>
      </c>
      <c r="C4753" t="s">
        <v>11407</v>
      </c>
      <c r="D4753" t="s">
        <v>14421</v>
      </c>
      <c r="E4753" t="s">
        <v>14422</v>
      </c>
      <c r="F4753" t="s">
        <v>14423</v>
      </c>
      <c r="G4753" s="2" t="str">
        <f t="shared" si="74"/>
        <v>2004</v>
      </c>
      <c r="H4753" t="s">
        <v>3442</v>
      </c>
      <c r="I4753" t="str">
        <f>VLOOKUP(RawData!H4753,PadCountry[],2)</f>
        <v>Russia</v>
      </c>
      <c r="J4753" t="str">
        <f>VLOOKUP(I4753,CountryGeoLoc[],3)</f>
        <v>61.52401</v>
      </c>
      <c r="K4753" t="str">
        <f>VLOOKUP(I4753,CountryGeoLoc[],4)</f>
        <v>105.318756</v>
      </c>
    </row>
    <row r="4754" spans="1:11" x14ac:dyDescent="0.3">
      <c r="A4754" t="s">
        <v>14424</v>
      </c>
      <c r="B4754" t="s">
        <v>8</v>
      </c>
      <c r="C4754" t="s">
        <v>13407</v>
      </c>
      <c r="D4754" t="s">
        <v>5243</v>
      </c>
      <c r="E4754" t="s">
        <v>14425</v>
      </c>
      <c r="F4754" t="s">
        <v>14426</v>
      </c>
      <c r="G4754" s="2" t="str">
        <f t="shared" si="74"/>
        <v>2004</v>
      </c>
      <c r="H4754" t="s">
        <v>14283</v>
      </c>
      <c r="I4754" t="str">
        <f>VLOOKUP(RawData!H4754,PadCountry[],2)</f>
        <v>China</v>
      </c>
      <c r="J4754" t="str">
        <f>VLOOKUP(I4754,CountryGeoLoc[],3)</f>
        <v>35.86166</v>
      </c>
      <c r="K4754" t="str">
        <f>VLOOKUP(I4754,CountryGeoLoc[],4)</f>
        <v>104.195397</v>
      </c>
    </row>
    <row r="4755" spans="1:11" x14ac:dyDescent="0.3">
      <c r="A4755" t="s">
        <v>14427</v>
      </c>
      <c r="B4755" t="s">
        <v>8</v>
      </c>
      <c r="C4755" t="s">
        <v>117</v>
      </c>
      <c r="D4755" t="s">
        <v>11093</v>
      </c>
      <c r="E4755" t="s">
        <v>14428</v>
      </c>
      <c r="F4755" t="s">
        <v>14429</v>
      </c>
      <c r="G4755" s="2" t="str">
        <f t="shared" si="74"/>
        <v>2004</v>
      </c>
      <c r="H4755" t="s">
        <v>63</v>
      </c>
      <c r="I4755" t="str">
        <f>VLOOKUP(RawData!H4755,PadCountry[],2)</f>
        <v>United States</v>
      </c>
      <c r="J4755" t="str">
        <f>VLOOKUP(I4755,CountryGeoLoc[],3)</f>
        <v>37.09024</v>
      </c>
      <c r="K4755" t="str">
        <f>VLOOKUP(I4755,CountryGeoLoc[],4)</f>
        <v>-95.712891</v>
      </c>
    </row>
    <row r="4756" spans="1:11" x14ac:dyDescent="0.3">
      <c r="A4756" t="s">
        <v>14430</v>
      </c>
      <c r="B4756" t="s">
        <v>8</v>
      </c>
      <c r="C4756" t="s">
        <v>4973</v>
      </c>
      <c r="D4756" t="s">
        <v>14189</v>
      </c>
      <c r="E4756" t="s">
        <v>14431</v>
      </c>
      <c r="F4756" t="s">
        <v>14432</v>
      </c>
      <c r="G4756" s="2" t="str">
        <f t="shared" si="74"/>
        <v>2004</v>
      </c>
      <c r="H4756" t="s">
        <v>1782</v>
      </c>
      <c r="I4756" t="str">
        <f>VLOOKUP(RawData!H4756,PadCountry[],2)</f>
        <v>United States</v>
      </c>
      <c r="J4756" t="str">
        <f>VLOOKUP(I4756,CountryGeoLoc[],3)</f>
        <v>37.09024</v>
      </c>
      <c r="K4756" t="str">
        <f>VLOOKUP(I4756,CountryGeoLoc[],4)</f>
        <v>-95.712891</v>
      </c>
    </row>
    <row r="4757" spans="1:11" x14ac:dyDescent="0.3">
      <c r="A4757" t="s">
        <v>14433</v>
      </c>
      <c r="B4757" t="s">
        <v>8</v>
      </c>
      <c r="C4757" t="s">
        <v>7321</v>
      </c>
      <c r="D4757" t="s">
        <v>14299</v>
      </c>
      <c r="E4757" t="s">
        <v>14434</v>
      </c>
      <c r="F4757" t="s">
        <v>14435</v>
      </c>
      <c r="G4757" s="2" t="str">
        <f t="shared" si="74"/>
        <v>2004</v>
      </c>
      <c r="H4757" t="s">
        <v>12587</v>
      </c>
      <c r="I4757" t="str">
        <f>VLOOKUP(RawData!H4757,PadCountry[],2)</f>
        <v>French Guiana</v>
      </c>
      <c r="J4757" t="str">
        <f>VLOOKUP(I4757,CountryGeoLoc[],3)</f>
        <v>3.933889</v>
      </c>
      <c r="K4757" t="str">
        <f>VLOOKUP(I4757,CountryGeoLoc[],4)</f>
        <v>-53.125782</v>
      </c>
    </row>
    <row r="4758" spans="1:11" x14ac:dyDescent="0.3">
      <c r="A4758" t="s">
        <v>14436</v>
      </c>
      <c r="B4758" t="s">
        <v>162</v>
      </c>
      <c r="C4758" t="s">
        <v>14056</v>
      </c>
      <c r="D4758" t="s">
        <v>14437</v>
      </c>
      <c r="E4758" t="s">
        <v>357</v>
      </c>
      <c r="F4758" t="s">
        <v>14438</v>
      </c>
      <c r="G4758" s="2" t="str">
        <f t="shared" si="74"/>
        <v>2004</v>
      </c>
      <c r="H4758" t="s">
        <v>1050</v>
      </c>
      <c r="I4758" t="str">
        <f>VLOOKUP(RawData!H4758,PadCountry[],2)</f>
        <v>United States</v>
      </c>
      <c r="J4758" t="str">
        <f>VLOOKUP(I4758,CountryGeoLoc[],3)</f>
        <v>37.09024</v>
      </c>
      <c r="K4758" t="str">
        <f>VLOOKUP(I4758,CountryGeoLoc[],4)</f>
        <v>-95.712891</v>
      </c>
    </row>
    <row r="4759" spans="1:11" x14ac:dyDescent="0.3">
      <c r="A4759" t="s">
        <v>14439</v>
      </c>
      <c r="B4759" t="s">
        <v>8</v>
      </c>
      <c r="C4759" t="s">
        <v>11418</v>
      </c>
      <c r="D4759" t="s">
        <v>4695</v>
      </c>
      <c r="E4759" t="s">
        <v>357</v>
      </c>
      <c r="F4759" t="s">
        <v>14440</v>
      </c>
      <c r="G4759" s="2" t="str">
        <f t="shared" si="74"/>
        <v>2004</v>
      </c>
      <c r="H4759" t="s">
        <v>13</v>
      </c>
      <c r="I4759" t="str">
        <f>VLOOKUP(RawData!H4759,PadCountry[],2)</f>
        <v>Kazakhstan</v>
      </c>
      <c r="J4759" t="str">
        <f>VLOOKUP(I4759,CountryGeoLoc[],3)</f>
        <v>48.019573</v>
      </c>
      <c r="K4759" t="str">
        <f>VLOOKUP(I4759,CountryGeoLoc[],4)</f>
        <v>66.923684</v>
      </c>
    </row>
    <row r="4760" spans="1:11" x14ac:dyDescent="0.3">
      <c r="A4760" t="s">
        <v>14441</v>
      </c>
      <c r="B4760" t="s">
        <v>18</v>
      </c>
      <c r="C4760" t="s">
        <v>11407</v>
      </c>
      <c r="D4760" t="s">
        <v>6270</v>
      </c>
      <c r="E4760" t="s">
        <v>14442</v>
      </c>
      <c r="F4760" t="s">
        <v>14443</v>
      </c>
      <c r="G4760" s="2" t="str">
        <f t="shared" si="74"/>
        <v>2004</v>
      </c>
      <c r="H4760" t="s">
        <v>6273</v>
      </c>
      <c r="I4760" t="str">
        <f>VLOOKUP(RawData!H4760,PadCountry[],2)</f>
        <v>Russia</v>
      </c>
      <c r="J4760" t="str">
        <f>VLOOKUP(I4760,CountryGeoLoc[],3)</f>
        <v>61.52401</v>
      </c>
      <c r="K4760" t="str">
        <f>VLOOKUP(I4760,CountryGeoLoc[],4)</f>
        <v>105.318756</v>
      </c>
    </row>
    <row r="4761" spans="1:11" x14ac:dyDescent="0.3">
      <c r="A4761" t="s">
        <v>14444</v>
      </c>
      <c r="B4761" t="s">
        <v>8</v>
      </c>
      <c r="C4761" t="s">
        <v>11421</v>
      </c>
      <c r="D4761" t="s">
        <v>2305</v>
      </c>
      <c r="E4761" t="s">
        <v>14445</v>
      </c>
      <c r="F4761" t="s">
        <v>14446</v>
      </c>
      <c r="G4761" s="2" t="str">
        <f t="shared" si="74"/>
        <v>2004</v>
      </c>
      <c r="H4761" t="s">
        <v>7249</v>
      </c>
      <c r="I4761" t="str">
        <f>VLOOKUP(RawData!H4761,PadCountry[],2)</f>
        <v>Kazakhstan</v>
      </c>
      <c r="J4761" t="str">
        <f>VLOOKUP(I4761,CountryGeoLoc[],3)</f>
        <v>48.019573</v>
      </c>
      <c r="K4761" t="str">
        <f>VLOOKUP(I4761,CountryGeoLoc[],4)</f>
        <v>66.923684</v>
      </c>
    </row>
    <row r="4762" spans="1:11" x14ac:dyDescent="0.3">
      <c r="A4762" t="s">
        <v>14447</v>
      </c>
      <c r="B4762" t="s">
        <v>8</v>
      </c>
      <c r="C4762" t="s">
        <v>117</v>
      </c>
      <c r="D4762" t="s">
        <v>11093</v>
      </c>
      <c r="E4762" t="s">
        <v>14448</v>
      </c>
      <c r="F4762" t="s">
        <v>14449</v>
      </c>
      <c r="G4762" s="2" t="str">
        <f t="shared" si="74"/>
        <v>2005</v>
      </c>
      <c r="H4762" t="s">
        <v>229</v>
      </c>
      <c r="I4762" t="str">
        <f>VLOOKUP(RawData!H4762,PadCountry[],2)</f>
        <v>United States</v>
      </c>
      <c r="J4762" t="str">
        <f>VLOOKUP(I4762,CountryGeoLoc[],3)</f>
        <v>37.09024</v>
      </c>
      <c r="K4762" t="str">
        <f>VLOOKUP(I4762,CountryGeoLoc[],4)</f>
        <v>-95.712891</v>
      </c>
    </row>
    <row r="4763" spans="1:11" x14ac:dyDescent="0.3">
      <c r="A4763" t="s">
        <v>14450</v>
      </c>
      <c r="B4763" t="s">
        <v>8</v>
      </c>
      <c r="C4763" t="s">
        <v>11434</v>
      </c>
      <c r="D4763" t="s">
        <v>2391</v>
      </c>
      <c r="E4763" t="s">
        <v>14451</v>
      </c>
      <c r="F4763" t="s">
        <v>14452</v>
      </c>
      <c r="G4763" s="2" t="str">
        <f t="shared" si="74"/>
        <v>2005</v>
      </c>
      <c r="H4763" t="s">
        <v>3399</v>
      </c>
      <c r="I4763" t="str">
        <f>VLOOKUP(RawData!H4763,PadCountry[],2)</f>
        <v>Russia</v>
      </c>
      <c r="J4763" t="str">
        <f>VLOOKUP(I4763,CountryGeoLoc[],3)</f>
        <v>61.52401</v>
      </c>
      <c r="K4763" t="str">
        <f>VLOOKUP(I4763,CountryGeoLoc[],4)</f>
        <v>105.318756</v>
      </c>
    </row>
    <row r="4764" spans="1:11" x14ac:dyDescent="0.3">
      <c r="A4764" t="s">
        <v>14453</v>
      </c>
      <c r="B4764" t="s">
        <v>8</v>
      </c>
      <c r="C4764" t="s">
        <v>11421</v>
      </c>
      <c r="D4764" t="s">
        <v>13758</v>
      </c>
      <c r="E4764" t="s">
        <v>14454</v>
      </c>
      <c r="F4764" t="s">
        <v>14455</v>
      </c>
      <c r="G4764" s="2" t="str">
        <f t="shared" si="74"/>
        <v>2005</v>
      </c>
      <c r="H4764" t="s">
        <v>2641</v>
      </c>
      <c r="I4764" t="str">
        <f>VLOOKUP(RawData!H4764,PadCountry[],2)</f>
        <v>Kazakhstan</v>
      </c>
      <c r="J4764" t="str">
        <f>VLOOKUP(I4764,CountryGeoLoc[],3)</f>
        <v>48.019573</v>
      </c>
      <c r="K4764" t="str">
        <f>VLOOKUP(I4764,CountryGeoLoc[],4)</f>
        <v>66.923684</v>
      </c>
    </row>
    <row r="4765" spans="1:11" x14ac:dyDescent="0.3">
      <c r="A4765" t="s">
        <v>14456</v>
      </c>
      <c r="B4765" t="s">
        <v>8</v>
      </c>
      <c r="C4765" t="s">
        <v>4973</v>
      </c>
      <c r="D4765" t="s">
        <v>13914</v>
      </c>
      <c r="E4765" t="s">
        <v>14457</v>
      </c>
      <c r="F4765" t="s">
        <v>14458</v>
      </c>
      <c r="G4765" s="2" t="str">
        <f t="shared" si="74"/>
        <v>2005</v>
      </c>
      <c r="H4765" t="s">
        <v>1623</v>
      </c>
      <c r="I4765" t="str">
        <f>VLOOKUP(RawData!H4765,PadCountry[],2)</f>
        <v>United States</v>
      </c>
      <c r="J4765" t="str">
        <f>VLOOKUP(I4765,CountryGeoLoc[],3)</f>
        <v>37.09024</v>
      </c>
      <c r="K4765" t="str">
        <f>VLOOKUP(I4765,CountryGeoLoc[],4)</f>
        <v>-95.712891</v>
      </c>
    </row>
    <row r="4766" spans="1:11" x14ac:dyDescent="0.3">
      <c r="A4766" t="s">
        <v>14459</v>
      </c>
      <c r="B4766" t="s">
        <v>8</v>
      </c>
      <c r="C4766" t="s">
        <v>7321</v>
      </c>
      <c r="D4766" t="s">
        <v>14073</v>
      </c>
      <c r="E4766" t="s">
        <v>14460</v>
      </c>
      <c r="F4766" t="s">
        <v>14461</v>
      </c>
      <c r="G4766" s="2" t="str">
        <f t="shared" si="74"/>
        <v>2005</v>
      </c>
      <c r="H4766" t="s">
        <v>12587</v>
      </c>
      <c r="I4766" t="str">
        <f>VLOOKUP(RawData!H4766,PadCountry[],2)</f>
        <v>French Guiana</v>
      </c>
      <c r="J4766" t="str">
        <f>VLOOKUP(I4766,CountryGeoLoc[],3)</f>
        <v>3.933889</v>
      </c>
      <c r="K4766" t="str">
        <f>VLOOKUP(I4766,CountryGeoLoc[],4)</f>
        <v>-53.125782</v>
      </c>
    </row>
    <row r="4767" spans="1:11" x14ac:dyDescent="0.3">
      <c r="A4767" t="s">
        <v>14462</v>
      </c>
      <c r="B4767" t="s">
        <v>8</v>
      </c>
      <c r="C4767" t="s">
        <v>11972</v>
      </c>
      <c r="D4767" t="s">
        <v>14463</v>
      </c>
      <c r="E4767" t="s">
        <v>14464</v>
      </c>
      <c r="F4767" t="s">
        <v>14465</v>
      </c>
      <c r="G4767" s="2" t="str">
        <f t="shared" si="74"/>
        <v>2005</v>
      </c>
      <c r="H4767" t="s">
        <v>11976</v>
      </c>
      <c r="I4767" t="str">
        <f>VLOOKUP(RawData!H4767,PadCountry[],2)</f>
        <v>Japan</v>
      </c>
      <c r="J4767" t="str">
        <f>VLOOKUP(I4767,CountryGeoLoc[],3)</f>
        <v>36.204824</v>
      </c>
      <c r="K4767" t="str">
        <f>VLOOKUP(I4767,CountryGeoLoc[],4)</f>
        <v>138.252924</v>
      </c>
    </row>
    <row r="4768" spans="1:11" x14ac:dyDescent="0.3">
      <c r="A4768" t="s">
        <v>14466</v>
      </c>
      <c r="B4768" t="s">
        <v>8</v>
      </c>
      <c r="C4768" t="s">
        <v>11418</v>
      </c>
      <c r="D4768" t="s">
        <v>4695</v>
      </c>
      <c r="E4768" t="s">
        <v>357</v>
      </c>
      <c r="F4768" t="s">
        <v>14467</v>
      </c>
      <c r="G4768" s="2" t="str">
        <f t="shared" si="74"/>
        <v>2005</v>
      </c>
      <c r="H4768" t="s">
        <v>13</v>
      </c>
      <c r="I4768" t="str">
        <f>VLOOKUP(RawData!H4768,PadCountry[],2)</f>
        <v>Kazakhstan</v>
      </c>
      <c r="J4768" t="str">
        <f>VLOOKUP(I4768,CountryGeoLoc[],3)</f>
        <v>48.019573</v>
      </c>
      <c r="K4768" t="str">
        <f>VLOOKUP(I4768,CountryGeoLoc[],4)</f>
        <v>66.923684</v>
      </c>
    </row>
    <row r="4769" spans="1:11" x14ac:dyDescent="0.3">
      <c r="A4769" t="s">
        <v>14468</v>
      </c>
      <c r="B4769" t="s">
        <v>8</v>
      </c>
      <c r="C4769" t="s">
        <v>13268</v>
      </c>
      <c r="D4769" t="s">
        <v>13269</v>
      </c>
      <c r="E4769" t="s">
        <v>14469</v>
      </c>
      <c r="F4769" t="s">
        <v>14470</v>
      </c>
      <c r="G4769" s="2" t="str">
        <f t="shared" si="74"/>
        <v>2005</v>
      </c>
      <c r="H4769" t="s">
        <v>13272</v>
      </c>
      <c r="I4769">
        <f>VLOOKUP(RawData!H4769,PadCountry[],2)</f>
        <v>0</v>
      </c>
      <c r="J4769" t="e">
        <f>VLOOKUP(I4769,CountryGeoLoc[],3)</f>
        <v>#N/A</v>
      </c>
      <c r="K4769" t="e">
        <f>VLOOKUP(I4769,CountryGeoLoc[],4)</f>
        <v>#N/A</v>
      </c>
    </row>
    <row r="4770" spans="1:11" x14ac:dyDescent="0.3">
      <c r="A4770" t="s">
        <v>14471</v>
      </c>
      <c r="B4770" t="s">
        <v>8</v>
      </c>
      <c r="C4770" t="s">
        <v>4973</v>
      </c>
      <c r="D4770" t="s">
        <v>14472</v>
      </c>
      <c r="E4770" t="s">
        <v>14473</v>
      </c>
      <c r="F4770" t="s">
        <v>14474</v>
      </c>
      <c r="G4770" s="2" t="str">
        <f t="shared" si="74"/>
        <v>2005</v>
      </c>
      <c r="H4770" t="s">
        <v>1782</v>
      </c>
      <c r="I4770" t="str">
        <f>VLOOKUP(RawData!H4770,PadCountry[],2)</f>
        <v>United States</v>
      </c>
      <c r="J4770" t="str">
        <f>VLOOKUP(I4770,CountryGeoLoc[],3)</f>
        <v>37.09024</v>
      </c>
      <c r="K4770" t="str">
        <f>VLOOKUP(I4770,CountryGeoLoc[],4)</f>
        <v>-95.712891</v>
      </c>
    </row>
    <row r="4771" spans="1:11" x14ac:dyDescent="0.3">
      <c r="A4771" t="s">
        <v>14475</v>
      </c>
      <c r="B4771" t="s">
        <v>8</v>
      </c>
      <c r="C4771" t="s">
        <v>11421</v>
      </c>
      <c r="D4771" t="s">
        <v>11954</v>
      </c>
      <c r="E4771" t="s">
        <v>14476</v>
      </c>
      <c r="F4771" t="s">
        <v>14477</v>
      </c>
      <c r="G4771" s="2" t="str">
        <f t="shared" si="74"/>
        <v>2005</v>
      </c>
      <c r="H4771" t="s">
        <v>7249</v>
      </c>
      <c r="I4771" t="str">
        <f>VLOOKUP(RawData!H4771,PadCountry[],2)</f>
        <v>Kazakhstan</v>
      </c>
      <c r="J4771" t="str">
        <f>VLOOKUP(I4771,CountryGeoLoc[],3)</f>
        <v>48.019573</v>
      </c>
      <c r="K4771" t="str">
        <f>VLOOKUP(I4771,CountryGeoLoc[],4)</f>
        <v>66.923684</v>
      </c>
    </row>
    <row r="4772" spans="1:11" x14ac:dyDescent="0.3">
      <c r="A4772" t="s">
        <v>14478</v>
      </c>
      <c r="B4772" t="s">
        <v>8</v>
      </c>
      <c r="C4772" t="s">
        <v>10849</v>
      </c>
      <c r="D4772" t="s">
        <v>13478</v>
      </c>
      <c r="E4772" t="s">
        <v>14479</v>
      </c>
      <c r="F4772" t="s">
        <v>14480</v>
      </c>
      <c r="G4772" s="2" t="str">
        <f t="shared" si="74"/>
        <v>2005</v>
      </c>
      <c r="H4772" t="s">
        <v>13481</v>
      </c>
      <c r="I4772" t="str">
        <f>VLOOKUP(RawData!H4772,PadCountry[],2)</f>
        <v>United States</v>
      </c>
      <c r="J4772" t="str">
        <f>VLOOKUP(I4772,CountryGeoLoc[],3)</f>
        <v>37.09024</v>
      </c>
      <c r="K4772" t="str">
        <f>VLOOKUP(I4772,CountryGeoLoc[],4)</f>
        <v>-95.712891</v>
      </c>
    </row>
    <row r="4773" spans="1:11" x14ac:dyDescent="0.3">
      <c r="A4773" t="s">
        <v>14481</v>
      </c>
      <c r="B4773" t="s">
        <v>8</v>
      </c>
      <c r="C4773" t="s">
        <v>13407</v>
      </c>
      <c r="D4773" t="s">
        <v>8695</v>
      </c>
      <c r="E4773" t="s">
        <v>14482</v>
      </c>
      <c r="F4773" t="s">
        <v>14483</v>
      </c>
      <c r="G4773" s="2" t="str">
        <f t="shared" si="74"/>
        <v>2005</v>
      </c>
      <c r="H4773" t="s">
        <v>10954</v>
      </c>
      <c r="I4773" t="str">
        <f>VLOOKUP(RawData!H4773,PadCountry[],2)</f>
        <v>China</v>
      </c>
      <c r="J4773" t="str">
        <f>VLOOKUP(I4773,CountryGeoLoc[],3)</f>
        <v>35.86166</v>
      </c>
      <c r="K4773" t="str">
        <f>VLOOKUP(I4773,CountryGeoLoc[],4)</f>
        <v>104.195397</v>
      </c>
    </row>
    <row r="4774" spans="1:11" x14ac:dyDescent="0.3">
      <c r="A4774" t="s">
        <v>14484</v>
      </c>
      <c r="B4774" t="s">
        <v>8</v>
      </c>
      <c r="C4774" t="s">
        <v>11418</v>
      </c>
      <c r="D4774" t="s">
        <v>2191</v>
      </c>
      <c r="E4774" t="s">
        <v>14485</v>
      </c>
      <c r="F4774" t="s">
        <v>14486</v>
      </c>
      <c r="G4774" s="2" t="str">
        <f t="shared" si="74"/>
        <v>2005</v>
      </c>
      <c r="H4774" t="s">
        <v>13</v>
      </c>
      <c r="I4774" t="str">
        <f>VLOOKUP(RawData!H4774,PadCountry[],2)</f>
        <v>Kazakhstan</v>
      </c>
      <c r="J4774" t="str">
        <f>VLOOKUP(I4774,CountryGeoLoc[],3)</f>
        <v>48.019573</v>
      </c>
      <c r="K4774" t="str">
        <f>VLOOKUP(I4774,CountryGeoLoc[],4)</f>
        <v>66.923684</v>
      </c>
    </row>
    <row r="4775" spans="1:11" x14ac:dyDescent="0.3">
      <c r="A4775" t="s">
        <v>14487</v>
      </c>
      <c r="B4775" t="s">
        <v>8</v>
      </c>
      <c r="C4775" t="s">
        <v>10849</v>
      </c>
      <c r="D4775" t="s">
        <v>12067</v>
      </c>
      <c r="E4775" t="s">
        <v>357</v>
      </c>
      <c r="F4775" t="s">
        <v>14488</v>
      </c>
      <c r="G4775" s="2" t="str">
        <f t="shared" si="74"/>
        <v>2005</v>
      </c>
      <c r="H4775" t="s">
        <v>12069</v>
      </c>
      <c r="I4775" t="str">
        <f>VLOOKUP(RawData!H4775,PadCountry[],2)</f>
        <v>United States</v>
      </c>
      <c r="J4775" t="str">
        <f>VLOOKUP(I4775,CountryGeoLoc[],3)</f>
        <v>37.09024</v>
      </c>
      <c r="K4775" t="str">
        <f>VLOOKUP(I4775,CountryGeoLoc[],4)</f>
        <v>-95.712891</v>
      </c>
    </row>
    <row r="4776" spans="1:11" x14ac:dyDescent="0.3">
      <c r="A4776" t="s">
        <v>14489</v>
      </c>
      <c r="B4776" t="s">
        <v>8</v>
      </c>
      <c r="C4776" t="s">
        <v>13268</v>
      </c>
      <c r="D4776" t="s">
        <v>13269</v>
      </c>
      <c r="E4776" t="s">
        <v>14490</v>
      </c>
      <c r="F4776" t="s">
        <v>14491</v>
      </c>
      <c r="G4776" s="2" t="str">
        <f t="shared" si="74"/>
        <v>2005</v>
      </c>
      <c r="H4776" t="s">
        <v>13272</v>
      </c>
      <c r="I4776">
        <f>VLOOKUP(RawData!H4776,PadCountry[],2)</f>
        <v>0</v>
      </c>
      <c r="J4776" t="e">
        <f>VLOOKUP(I4776,CountryGeoLoc[],3)</f>
        <v>#N/A</v>
      </c>
      <c r="K4776" t="e">
        <f>VLOOKUP(I4776,CountryGeoLoc[],4)</f>
        <v>#N/A</v>
      </c>
    </row>
    <row r="4777" spans="1:11" x14ac:dyDescent="0.3">
      <c r="A4777" t="s">
        <v>14492</v>
      </c>
      <c r="B4777" t="s">
        <v>8</v>
      </c>
      <c r="C4777" t="s">
        <v>117</v>
      </c>
      <c r="D4777" t="s">
        <v>14493</v>
      </c>
      <c r="E4777" t="s">
        <v>14494</v>
      </c>
      <c r="F4777" t="s">
        <v>14495</v>
      </c>
      <c r="G4777" s="2" t="str">
        <f t="shared" si="74"/>
        <v>2005</v>
      </c>
      <c r="H4777" t="s">
        <v>1555</v>
      </c>
      <c r="I4777" t="str">
        <f>VLOOKUP(RawData!H4777,PadCountry[],2)</f>
        <v>United States</v>
      </c>
      <c r="J4777" t="str">
        <f>VLOOKUP(I4777,CountryGeoLoc[],3)</f>
        <v>37.09024</v>
      </c>
      <c r="K4777" t="str">
        <f>VLOOKUP(I4777,CountryGeoLoc[],4)</f>
        <v>-95.712891</v>
      </c>
    </row>
    <row r="4778" spans="1:11" x14ac:dyDescent="0.3">
      <c r="A4778" t="s">
        <v>14496</v>
      </c>
      <c r="B4778" t="s">
        <v>8</v>
      </c>
      <c r="C4778" t="s">
        <v>7087</v>
      </c>
      <c r="D4778" t="s">
        <v>11885</v>
      </c>
      <c r="E4778" t="s">
        <v>14497</v>
      </c>
      <c r="F4778" t="s">
        <v>14498</v>
      </c>
      <c r="G4778" s="2" t="str">
        <f t="shared" si="74"/>
        <v>2005</v>
      </c>
      <c r="H4778" t="s">
        <v>14499</v>
      </c>
      <c r="I4778" t="str">
        <f>VLOOKUP(RawData!H4778,PadCountry[],2)</f>
        <v>India</v>
      </c>
      <c r="J4778" t="str">
        <f>VLOOKUP(I4778,CountryGeoLoc[],3)</f>
        <v>20.593684</v>
      </c>
      <c r="K4778" t="str">
        <f>VLOOKUP(I4778,CountryGeoLoc[],4)</f>
        <v>78.96288</v>
      </c>
    </row>
    <row r="4779" spans="1:11" x14ac:dyDescent="0.3">
      <c r="A4779" t="s">
        <v>14500</v>
      </c>
      <c r="B4779" t="s">
        <v>8</v>
      </c>
      <c r="C4779" t="s">
        <v>117</v>
      </c>
      <c r="D4779" t="s">
        <v>11093</v>
      </c>
      <c r="E4779" t="s">
        <v>14501</v>
      </c>
      <c r="F4779" t="s">
        <v>14502</v>
      </c>
      <c r="G4779" s="2" t="str">
        <f t="shared" si="74"/>
        <v>2005</v>
      </c>
      <c r="H4779" t="s">
        <v>682</v>
      </c>
      <c r="I4779" t="str">
        <f>VLOOKUP(RawData!H4779,PadCountry[],2)</f>
        <v>United States</v>
      </c>
      <c r="J4779" t="str">
        <f>VLOOKUP(I4779,CountryGeoLoc[],3)</f>
        <v>37.09024</v>
      </c>
      <c r="K4779" t="str">
        <f>VLOOKUP(I4779,CountryGeoLoc[],4)</f>
        <v>-95.712891</v>
      </c>
    </row>
    <row r="4780" spans="1:11" x14ac:dyDescent="0.3">
      <c r="A4780" t="s">
        <v>14503</v>
      </c>
      <c r="B4780" t="s">
        <v>8</v>
      </c>
      <c r="C4780" t="s">
        <v>11421</v>
      </c>
      <c r="D4780" t="s">
        <v>13758</v>
      </c>
      <c r="E4780" t="s">
        <v>14504</v>
      </c>
      <c r="F4780" t="s">
        <v>14505</v>
      </c>
      <c r="G4780" s="2" t="str">
        <f t="shared" si="74"/>
        <v>2005</v>
      </c>
      <c r="H4780" t="s">
        <v>7249</v>
      </c>
      <c r="I4780" t="str">
        <f>VLOOKUP(RawData!H4780,PadCountry[],2)</f>
        <v>Kazakhstan</v>
      </c>
      <c r="J4780" t="str">
        <f>VLOOKUP(I4780,CountryGeoLoc[],3)</f>
        <v>48.019573</v>
      </c>
      <c r="K4780" t="str">
        <f>VLOOKUP(I4780,CountryGeoLoc[],4)</f>
        <v>66.923684</v>
      </c>
    </row>
    <row r="4781" spans="1:11" x14ac:dyDescent="0.3">
      <c r="A4781" t="s">
        <v>14506</v>
      </c>
      <c r="B4781" t="s">
        <v>8</v>
      </c>
      <c r="C4781" t="s">
        <v>11418</v>
      </c>
      <c r="D4781" t="s">
        <v>8762</v>
      </c>
      <c r="E4781" t="s">
        <v>14507</v>
      </c>
      <c r="F4781" t="s">
        <v>14508</v>
      </c>
      <c r="G4781" s="2" t="str">
        <f t="shared" si="74"/>
        <v>2005</v>
      </c>
      <c r="H4781" t="s">
        <v>13</v>
      </c>
      <c r="I4781" t="str">
        <f>VLOOKUP(RawData!H4781,PadCountry[],2)</f>
        <v>Kazakhstan</v>
      </c>
      <c r="J4781" t="str">
        <f>VLOOKUP(I4781,CountryGeoLoc[],3)</f>
        <v>48.019573</v>
      </c>
      <c r="K4781" t="str">
        <f>VLOOKUP(I4781,CountryGeoLoc[],4)</f>
        <v>66.923684</v>
      </c>
    </row>
    <row r="4782" spans="1:11" x14ac:dyDescent="0.3">
      <c r="A4782" t="s">
        <v>14509</v>
      </c>
      <c r="B4782" t="s">
        <v>18</v>
      </c>
      <c r="C4782" t="s">
        <v>13407</v>
      </c>
      <c r="D4782" t="s">
        <v>14028</v>
      </c>
      <c r="E4782" t="s">
        <v>14510</v>
      </c>
      <c r="F4782" t="s">
        <v>14511</v>
      </c>
      <c r="G4782" s="2" t="str">
        <f t="shared" si="74"/>
        <v>2005</v>
      </c>
      <c r="H4782" t="s">
        <v>14031</v>
      </c>
      <c r="I4782" t="str">
        <f>VLOOKUP(RawData!H4782,PadCountry[],2)</f>
        <v>China</v>
      </c>
      <c r="J4782" t="str">
        <f>VLOOKUP(I4782,CountryGeoLoc[],3)</f>
        <v>35.86166</v>
      </c>
      <c r="K4782" t="str">
        <f>VLOOKUP(I4782,CountryGeoLoc[],4)</f>
        <v>104.195397</v>
      </c>
    </row>
    <row r="4783" spans="1:11" x14ac:dyDescent="0.3">
      <c r="A4783" t="s">
        <v>14512</v>
      </c>
      <c r="B4783" t="s">
        <v>8</v>
      </c>
      <c r="C4783" t="s">
        <v>11418</v>
      </c>
      <c r="D4783" t="s">
        <v>4695</v>
      </c>
      <c r="E4783" t="s">
        <v>357</v>
      </c>
      <c r="F4783" t="s">
        <v>14513</v>
      </c>
      <c r="G4783" s="2" t="str">
        <f t="shared" si="74"/>
        <v>2005</v>
      </c>
      <c r="H4783" t="s">
        <v>13</v>
      </c>
      <c r="I4783" t="str">
        <f>VLOOKUP(RawData!H4783,PadCountry[],2)</f>
        <v>Kazakhstan</v>
      </c>
      <c r="J4783" t="str">
        <f>VLOOKUP(I4783,CountryGeoLoc[],3)</f>
        <v>48.019573</v>
      </c>
      <c r="K4783" t="str">
        <f>VLOOKUP(I4783,CountryGeoLoc[],4)</f>
        <v>66.923684</v>
      </c>
    </row>
    <row r="4784" spans="1:11" x14ac:dyDescent="0.3">
      <c r="A4784" t="s">
        <v>14514</v>
      </c>
      <c r="B4784" t="s">
        <v>18</v>
      </c>
      <c r="C4784" t="s">
        <v>11414</v>
      </c>
      <c r="D4784" t="s">
        <v>1670</v>
      </c>
      <c r="E4784" t="s">
        <v>14515</v>
      </c>
      <c r="F4784" t="s">
        <v>14516</v>
      </c>
      <c r="G4784" s="2" t="str">
        <f t="shared" si="74"/>
        <v>2005</v>
      </c>
      <c r="H4784" t="s">
        <v>7572</v>
      </c>
      <c r="I4784" t="str">
        <f>VLOOKUP(RawData!H4784,PadCountry[],2)</f>
        <v>Russia</v>
      </c>
      <c r="J4784" t="str">
        <f>VLOOKUP(I4784,CountryGeoLoc[],3)</f>
        <v>61.52401</v>
      </c>
      <c r="K4784" t="str">
        <f>VLOOKUP(I4784,CountryGeoLoc[],4)</f>
        <v>105.318756</v>
      </c>
    </row>
    <row r="4785" spans="1:11" x14ac:dyDescent="0.3">
      <c r="A4785" t="s">
        <v>14517</v>
      </c>
      <c r="B4785" t="s">
        <v>18</v>
      </c>
      <c r="C4785" t="s">
        <v>13105</v>
      </c>
      <c r="D4785" t="s">
        <v>14518</v>
      </c>
      <c r="E4785" t="s">
        <v>14519</v>
      </c>
      <c r="F4785" t="s">
        <v>14520</v>
      </c>
      <c r="G4785" s="2" t="str">
        <f t="shared" si="74"/>
        <v>2005</v>
      </c>
      <c r="H4785" t="s">
        <v>14521</v>
      </c>
      <c r="I4785">
        <f>VLOOKUP(RawData!H4785,PadCountry[],2)</f>
        <v>0</v>
      </c>
      <c r="J4785" t="e">
        <f>VLOOKUP(I4785,CountryGeoLoc[],3)</f>
        <v>#N/A</v>
      </c>
      <c r="K4785" t="e">
        <f>VLOOKUP(I4785,CountryGeoLoc[],4)</f>
        <v>#N/A</v>
      </c>
    </row>
    <row r="4786" spans="1:11" x14ac:dyDescent="0.3">
      <c r="A4786" t="s">
        <v>14522</v>
      </c>
      <c r="B4786" t="s">
        <v>8</v>
      </c>
      <c r="C4786" t="s">
        <v>13268</v>
      </c>
      <c r="D4786" t="s">
        <v>13269</v>
      </c>
      <c r="E4786" t="s">
        <v>14523</v>
      </c>
      <c r="F4786" t="s">
        <v>14524</v>
      </c>
      <c r="G4786" s="2" t="str">
        <f t="shared" si="74"/>
        <v>2005</v>
      </c>
      <c r="H4786" t="s">
        <v>13272</v>
      </c>
      <c r="I4786">
        <f>VLOOKUP(RawData!H4786,PadCountry[],2)</f>
        <v>0</v>
      </c>
      <c r="J4786" t="e">
        <f>VLOOKUP(I4786,CountryGeoLoc[],3)</f>
        <v>#N/A</v>
      </c>
      <c r="K4786" t="e">
        <f>VLOOKUP(I4786,CountryGeoLoc[],4)</f>
        <v>#N/A</v>
      </c>
    </row>
    <row r="4787" spans="1:11" x14ac:dyDescent="0.3">
      <c r="A4787" t="s">
        <v>14525</v>
      </c>
      <c r="B4787" t="s">
        <v>8</v>
      </c>
      <c r="C4787" t="s">
        <v>11421</v>
      </c>
      <c r="D4787" t="s">
        <v>2305</v>
      </c>
      <c r="E4787" t="s">
        <v>14526</v>
      </c>
      <c r="F4787" t="s">
        <v>14527</v>
      </c>
      <c r="G4787" s="2" t="str">
        <f t="shared" si="74"/>
        <v>2005</v>
      </c>
      <c r="H4787" t="s">
        <v>7249</v>
      </c>
      <c r="I4787" t="str">
        <f>VLOOKUP(RawData!H4787,PadCountry[],2)</f>
        <v>Kazakhstan</v>
      </c>
      <c r="J4787" t="str">
        <f>VLOOKUP(I4787,CountryGeoLoc[],3)</f>
        <v>48.019573</v>
      </c>
      <c r="K4787" t="str">
        <f>VLOOKUP(I4787,CountryGeoLoc[],4)</f>
        <v>66.923684</v>
      </c>
    </row>
    <row r="4788" spans="1:11" x14ac:dyDescent="0.3">
      <c r="A4788" t="s">
        <v>14528</v>
      </c>
      <c r="B4788" t="s">
        <v>8</v>
      </c>
      <c r="C4788" t="s">
        <v>13407</v>
      </c>
      <c r="D4788" t="s">
        <v>11563</v>
      </c>
      <c r="E4788" t="s">
        <v>14529</v>
      </c>
      <c r="F4788" t="s">
        <v>14530</v>
      </c>
      <c r="G4788" s="2" t="str">
        <f t="shared" si="74"/>
        <v>2005</v>
      </c>
      <c r="H4788" t="s">
        <v>14247</v>
      </c>
      <c r="I4788" t="str">
        <f>VLOOKUP(RawData!H4788,PadCountry[],2)</f>
        <v>China</v>
      </c>
      <c r="J4788" t="str">
        <f>VLOOKUP(I4788,CountryGeoLoc[],3)</f>
        <v>35.86166</v>
      </c>
      <c r="K4788" t="str">
        <f>VLOOKUP(I4788,CountryGeoLoc[],4)</f>
        <v>104.195397</v>
      </c>
    </row>
    <row r="4789" spans="1:11" x14ac:dyDescent="0.3">
      <c r="A4789" t="s">
        <v>14531</v>
      </c>
      <c r="B4789" t="s">
        <v>8</v>
      </c>
      <c r="C4789" t="s">
        <v>11972</v>
      </c>
      <c r="D4789" t="s">
        <v>12721</v>
      </c>
      <c r="E4789" t="s">
        <v>14532</v>
      </c>
      <c r="F4789" t="s">
        <v>14533</v>
      </c>
      <c r="G4789" s="2" t="str">
        <f t="shared" si="74"/>
        <v>2005</v>
      </c>
      <c r="H4789" t="s">
        <v>12724</v>
      </c>
      <c r="I4789" t="str">
        <f>VLOOKUP(RawData!H4789,PadCountry[],2)</f>
        <v>Japan</v>
      </c>
      <c r="J4789" t="str">
        <f>VLOOKUP(I4789,CountryGeoLoc[],3)</f>
        <v>36.204824</v>
      </c>
      <c r="K4789" t="str">
        <f>VLOOKUP(I4789,CountryGeoLoc[],4)</f>
        <v>138.252924</v>
      </c>
    </row>
    <row r="4790" spans="1:11" x14ac:dyDescent="0.3">
      <c r="A4790" t="s">
        <v>14534</v>
      </c>
      <c r="B4790" t="s">
        <v>8</v>
      </c>
      <c r="C4790" t="s">
        <v>12655</v>
      </c>
      <c r="D4790" t="s">
        <v>7629</v>
      </c>
      <c r="E4790" t="s">
        <v>14535</v>
      </c>
      <c r="F4790" t="s">
        <v>14536</v>
      </c>
      <c r="G4790" s="2" t="str">
        <f t="shared" si="74"/>
        <v>2005</v>
      </c>
      <c r="H4790" t="s">
        <v>3233</v>
      </c>
      <c r="I4790" t="str">
        <f>VLOOKUP(RawData!H4790,PadCountry[],2)</f>
        <v>United States</v>
      </c>
      <c r="J4790" t="str">
        <f>VLOOKUP(I4790,CountryGeoLoc[],3)</f>
        <v>37.09024</v>
      </c>
      <c r="K4790" t="str">
        <f>VLOOKUP(I4790,CountryGeoLoc[],4)</f>
        <v>-95.712891</v>
      </c>
    </row>
    <row r="4791" spans="1:11" x14ac:dyDescent="0.3">
      <c r="A4791" t="s">
        <v>14537</v>
      </c>
      <c r="B4791" t="s">
        <v>8</v>
      </c>
      <c r="C4791" t="s">
        <v>13407</v>
      </c>
      <c r="D4791" t="s">
        <v>5243</v>
      </c>
      <c r="E4791" t="s">
        <v>14538</v>
      </c>
      <c r="F4791" t="s">
        <v>14539</v>
      </c>
      <c r="G4791" s="2" t="str">
        <f t="shared" si="74"/>
        <v>2005</v>
      </c>
      <c r="H4791" t="s">
        <v>14247</v>
      </c>
      <c r="I4791" t="str">
        <f>VLOOKUP(RawData!H4791,PadCountry[],2)</f>
        <v>China</v>
      </c>
      <c r="J4791" t="str">
        <f>VLOOKUP(I4791,CountryGeoLoc[],3)</f>
        <v>35.86166</v>
      </c>
      <c r="K4791" t="str">
        <f>VLOOKUP(I4791,CountryGeoLoc[],4)</f>
        <v>104.195397</v>
      </c>
    </row>
    <row r="4792" spans="1:11" x14ac:dyDescent="0.3">
      <c r="A4792" t="s">
        <v>14540</v>
      </c>
      <c r="B4792" t="s">
        <v>8</v>
      </c>
      <c r="C4792" t="s">
        <v>7321</v>
      </c>
      <c r="D4792" t="s">
        <v>14541</v>
      </c>
      <c r="E4792" t="s">
        <v>14542</v>
      </c>
      <c r="F4792" t="s">
        <v>14543</v>
      </c>
      <c r="G4792" s="2" t="str">
        <f t="shared" si="74"/>
        <v>2005</v>
      </c>
      <c r="H4792" t="s">
        <v>12587</v>
      </c>
      <c r="I4792" t="str">
        <f>VLOOKUP(RawData!H4792,PadCountry[],2)</f>
        <v>French Guiana</v>
      </c>
      <c r="J4792" t="str">
        <f>VLOOKUP(I4792,CountryGeoLoc[],3)</f>
        <v>3.933889</v>
      </c>
      <c r="K4792" t="str">
        <f>VLOOKUP(I4792,CountryGeoLoc[],4)</f>
        <v>-53.125782</v>
      </c>
    </row>
    <row r="4793" spans="1:11" x14ac:dyDescent="0.3">
      <c r="A4793" t="s">
        <v>14544</v>
      </c>
      <c r="B4793" t="s">
        <v>8</v>
      </c>
      <c r="C4793" t="s">
        <v>4973</v>
      </c>
      <c r="D4793" t="s">
        <v>14009</v>
      </c>
      <c r="E4793" t="s">
        <v>14545</v>
      </c>
      <c r="F4793" t="s">
        <v>14546</v>
      </c>
      <c r="G4793" s="2" t="str">
        <f t="shared" si="74"/>
        <v>2005</v>
      </c>
      <c r="H4793" t="s">
        <v>1782</v>
      </c>
      <c r="I4793" t="str">
        <f>VLOOKUP(RawData!H4793,PadCountry[],2)</f>
        <v>United States</v>
      </c>
      <c r="J4793" t="str">
        <f>VLOOKUP(I4793,CountryGeoLoc[],3)</f>
        <v>37.09024</v>
      </c>
      <c r="K4793" t="str">
        <f>VLOOKUP(I4793,CountryGeoLoc[],4)</f>
        <v>-95.712891</v>
      </c>
    </row>
    <row r="4794" spans="1:11" x14ac:dyDescent="0.3">
      <c r="A4794" t="s">
        <v>14547</v>
      </c>
      <c r="B4794" t="s">
        <v>8</v>
      </c>
      <c r="C4794" t="s">
        <v>11418</v>
      </c>
      <c r="D4794" t="s">
        <v>14157</v>
      </c>
      <c r="E4794" t="s">
        <v>14548</v>
      </c>
      <c r="F4794" t="s">
        <v>14549</v>
      </c>
      <c r="G4794" s="2" t="str">
        <f t="shared" si="74"/>
        <v>2005</v>
      </c>
      <c r="H4794" t="s">
        <v>987</v>
      </c>
      <c r="I4794" t="str">
        <f>VLOOKUP(RawData!H4794,PadCountry[],2)</f>
        <v>Kazakhstan</v>
      </c>
      <c r="J4794" t="str">
        <f>VLOOKUP(I4794,CountryGeoLoc[],3)</f>
        <v>48.019573</v>
      </c>
      <c r="K4794" t="str">
        <f>VLOOKUP(I4794,CountryGeoLoc[],4)</f>
        <v>66.923684</v>
      </c>
    </row>
    <row r="4795" spans="1:11" x14ac:dyDescent="0.3">
      <c r="A4795" t="s">
        <v>14550</v>
      </c>
      <c r="B4795" t="s">
        <v>8</v>
      </c>
      <c r="C4795" t="s">
        <v>13291</v>
      </c>
      <c r="D4795" t="s">
        <v>13292</v>
      </c>
      <c r="E4795" t="s">
        <v>14551</v>
      </c>
      <c r="F4795" t="s">
        <v>14552</v>
      </c>
      <c r="G4795" s="2" t="str">
        <f t="shared" si="74"/>
        <v>2005</v>
      </c>
      <c r="H4795" t="s">
        <v>13295</v>
      </c>
      <c r="I4795" t="str">
        <f>VLOOKUP(RawData!H4795,PadCountry[],2)</f>
        <v>Kazakhstan</v>
      </c>
      <c r="J4795" t="str">
        <f>VLOOKUP(I4795,CountryGeoLoc[],3)</f>
        <v>48.019573</v>
      </c>
      <c r="K4795" t="str">
        <f>VLOOKUP(I4795,CountryGeoLoc[],4)</f>
        <v>66.923684</v>
      </c>
    </row>
    <row r="4796" spans="1:11" x14ac:dyDescent="0.3">
      <c r="A4796" t="s">
        <v>14553</v>
      </c>
      <c r="B4796" t="s">
        <v>8</v>
      </c>
      <c r="C4796" t="s">
        <v>11407</v>
      </c>
      <c r="D4796" t="s">
        <v>13552</v>
      </c>
      <c r="E4796" t="s">
        <v>14554</v>
      </c>
      <c r="F4796" t="s">
        <v>14555</v>
      </c>
      <c r="G4796" s="2" t="str">
        <f t="shared" si="74"/>
        <v>2005</v>
      </c>
      <c r="H4796" t="s">
        <v>2313</v>
      </c>
      <c r="I4796" t="str">
        <f>VLOOKUP(RawData!H4796,PadCountry[],2)</f>
        <v>Russia</v>
      </c>
      <c r="J4796" t="str">
        <f>VLOOKUP(I4796,CountryGeoLoc[],3)</f>
        <v>61.52401</v>
      </c>
      <c r="K4796" t="str">
        <f>VLOOKUP(I4796,CountryGeoLoc[],4)</f>
        <v>105.318756</v>
      </c>
    </row>
    <row r="4797" spans="1:11" x14ac:dyDescent="0.3">
      <c r="A4797" t="s">
        <v>14556</v>
      </c>
      <c r="B4797" t="s">
        <v>8</v>
      </c>
      <c r="C4797" t="s">
        <v>13407</v>
      </c>
      <c r="D4797" t="s">
        <v>11563</v>
      </c>
      <c r="E4797" t="s">
        <v>14557</v>
      </c>
      <c r="F4797" t="s">
        <v>14558</v>
      </c>
      <c r="G4797" s="2" t="str">
        <f t="shared" si="74"/>
        <v>2005</v>
      </c>
      <c r="H4797" t="s">
        <v>14247</v>
      </c>
      <c r="I4797" t="str">
        <f>VLOOKUP(RawData!H4797,PadCountry[],2)</f>
        <v>China</v>
      </c>
      <c r="J4797" t="str">
        <f>VLOOKUP(I4797,CountryGeoLoc[],3)</f>
        <v>35.86166</v>
      </c>
      <c r="K4797" t="str">
        <f>VLOOKUP(I4797,CountryGeoLoc[],4)</f>
        <v>104.195397</v>
      </c>
    </row>
    <row r="4798" spans="1:11" x14ac:dyDescent="0.3">
      <c r="A4798" t="s">
        <v>14559</v>
      </c>
      <c r="B4798" t="s">
        <v>8</v>
      </c>
      <c r="C4798" t="s">
        <v>11418</v>
      </c>
      <c r="D4798" t="s">
        <v>8762</v>
      </c>
      <c r="E4798" t="s">
        <v>14560</v>
      </c>
      <c r="F4798" t="s">
        <v>14561</v>
      </c>
      <c r="G4798" s="2" t="str">
        <f t="shared" si="74"/>
        <v>2005</v>
      </c>
      <c r="H4798" t="s">
        <v>987</v>
      </c>
      <c r="I4798" t="str">
        <f>VLOOKUP(RawData!H4798,PadCountry[],2)</f>
        <v>Kazakhstan</v>
      </c>
      <c r="J4798" t="str">
        <f>VLOOKUP(I4798,CountryGeoLoc[],3)</f>
        <v>48.019573</v>
      </c>
      <c r="K4798" t="str">
        <f>VLOOKUP(I4798,CountryGeoLoc[],4)</f>
        <v>66.923684</v>
      </c>
    </row>
    <row r="4799" spans="1:11" x14ac:dyDescent="0.3">
      <c r="A4799" t="s">
        <v>14562</v>
      </c>
      <c r="B4799" t="s">
        <v>8</v>
      </c>
      <c r="C4799" t="s">
        <v>11418</v>
      </c>
      <c r="D4799" t="s">
        <v>4695</v>
      </c>
      <c r="E4799" t="s">
        <v>357</v>
      </c>
      <c r="F4799" t="s">
        <v>14563</v>
      </c>
      <c r="G4799" s="2" t="str">
        <f t="shared" si="74"/>
        <v>2005</v>
      </c>
      <c r="H4799" t="s">
        <v>13</v>
      </c>
      <c r="I4799" t="str">
        <f>VLOOKUP(RawData!H4799,PadCountry[],2)</f>
        <v>Kazakhstan</v>
      </c>
      <c r="J4799" t="str">
        <f>VLOOKUP(I4799,CountryGeoLoc[],3)</f>
        <v>48.019573</v>
      </c>
      <c r="K4799" t="str">
        <f>VLOOKUP(I4799,CountryGeoLoc[],4)</f>
        <v>66.923684</v>
      </c>
    </row>
    <row r="4800" spans="1:11" x14ac:dyDescent="0.3">
      <c r="A4800" t="s">
        <v>14564</v>
      </c>
      <c r="B4800" t="s">
        <v>8</v>
      </c>
      <c r="C4800" t="s">
        <v>11421</v>
      </c>
      <c r="D4800" t="s">
        <v>13758</v>
      </c>
      <c r="E4800" t="s">
        <v>14565</v>
      </c>
      <c r="F4800" t="s">
        <v>14566</v>
      </c>
      <c r="G4800" s="2" t="str">
        <f t="shared" si="74"/>
        <v>2005</v>
      </c>
      <c r="H4800" t="s">
        <v>7249</v>
      </c>
      <c r="I4800" t="str">
        <f>VLOOKUP(RawData!H4800,PadCountry[],2)</f>
        <v>Kazakhstan</v>
      </c>
      <c r="J4800" t="str">
        <f>VLOOKUP(I4800,CountryGeoLoc[],3)</f>
        <v>48.019573</v>
      </c>
      <c r="K4800" t="str">
        <f>VLOOKUP(I4800,CountryGeoLoc[],4)</f>
        <v>66.923684</v>
      </c>
    </row>
    <row r="4801" spans="1:11" x14ac:dyDescent="0.3">
      <c r="A4801" t="s">
        <v>14567</v>
      </c>
      <c r="B4801" t="s">
        <v>8</v>
      </c>
      <c r="C4801" t="s">
        <v>10849</v>
      </c>
      <c r="D4801" t="s">
        <v>13478</v>
      </c>
      <c r="E4801" t="s">
        <v>14568</v>
      </c>
      <c r="F4801" t="s">
        <v>14569</v>
      </c>
      <c r="G4801" s="2" t="str">
        <f t="shared" si="74"/>
        <v>2005</v>
      </c>
      <c r="H4801" t="s">
        <v>13481</v>
      </c>
      <c r="I4801" t="str">
        <f>VLOOKUP(RawData!H4801,PadCountry[],2)</f>
        <v>United States</v>
      </c>
      <c r="J4801" t="str">
        <f>VLOOKUP(I4801,CountryGeoLoc[],3)</f>
        <v>37.09024</v>
      </c>
      <c r="K4801" t="str">
        <f>VLOOKUP(I4801,CountryGeoLoc[],4)</f>
        <v>-95.712891</v>
      </c>
    </row>
    <row r="4802" spans="1:11" x14ac:dyDescent="0.3">
      <c r="A4802" t="s">
        <v>14570</v>
      </c>
      <c r="B4802" t="s">
        <v>8</v>
      </c>
      <c r="C4802" t="s">
        <v>117</v>
      </c>
      <c r="D4802" t="s">
        <v>11093</v>
      </c>
      <c r="E4802" t="s">
        <v>14571</v>
      </c>
      <c r="F4802" t="s">
        <v>14572</v>
      </c>
      <c r="G4802" s="2" t="str">
        <f t="shared" si="74"/>
        <v>2005</v>
      </c>
      <c r="H4802" t="s">
        <v>63</v>
      </c>
      <c r="I4802" t="str">
        <f>VLOOKUP(RawData!H4802,PadCountry[],2)</f>
        <v>United States</v>
      </c>
      <c r="J4802" t="str">
        <f>VLOOKUP(I4802,CountryGeoLoc[],3)</f>
        <v>37.09024</v>
      </c>
      <c r="K4802" t="str">
        <f>VLOOKUP(I4802,CountryGeoLoc[],4)</f>
        <v>-95.712891</v>
      </c>
    </row>
    <row r="4803" spans="1:11" x14ac:dyDescent="0.3">
      <c r="A4803" t="s">
        <v>14573</v>
      </c>
      <c r="B4803" t="s">
        <v>8</v>
      </c>
      <c r="C4803" t="s">
        <v>11418</v>
      </c>
      <c r="D4803" t="s">
        <v>2191</v>
      </c>
      <c r="E4803" t="s">
        <v>14574</v>
      </c>
      <c r="F4803" t="s">
        <v>14575</v>
      </c>
      <c r="G4803" s="2" t="str">
        <f t="shared" ref="G4803:G4866" si="75">MID(F4803,7,4)</f>
        <v>2005</v>
      </c>
      <c r="H4803" t="s">
        <v>13</v>
      </c>
      <c r="I4803" t="str">
        <f>VLOOKUP(RawData!H4803,PadCountry[],2)</f>
        <v>Kazakhstan</v>
      </c>
      <c r="J4803" t="str">
        <f>VLOOKUP(I4803,CountryGeoLoc[],3)</f>
        <v>48.019573</v>
      </c>
      <c r="K4803" t="str">
        <f>VLOOKUP(I4803,CountryGeoLoc[],4)</f>
        <v>66.923684</v>
      </c>
    </row>
    <row r="4804" spans="1:11" x14ac:dyDescent="0.3">
      <c r="A4804" t="s">
        <v>14576</v>
      </c>
      <c r="B4804" t="s">
        <v>18</v>
      </c>
      <c r="C4804" t="s">
        <v>13551</v>
      </c>
      <c r="D4804" t="s">
        <v>13552</v>
      </c>
      <c r="E4804" t="s">
        <v>14577</v>
      </c>
      <c r="F4804" t="s">
        <v>14578</v>
      </c>
      <c r="G4804" s="2" t="str">
        <f t="shared" si="75"/>
        <v>2005</v>
      </c>
      <c r="H4804" t="s">
        <v>2313</v>
      </c>
      <c r="I4804" t="str">
        <f>VLOOKUP(RawData!H4804,PadCountry[],2)</f>
        <v>Russia</v>
      </c>
      <c r="J4804" t="str">
        <f>VLOOKUP(I4804,CountryGeoLoc[],3)</f>
        <v>61.52401</v>
      </c>
      <c r="K4804" t="str">
        <f>VLOOKUP(I4804,CountryGeoLoc[],4)</f>
        <v>105.318756</v>
      </c>
    </row>
    <row r="4805" spans="1:11" x14ac:dyDescent="0.3">
      <c r="A4805" t="s">
        <v>14579</v>
      </c>
      <c r="B4805" t="s">
        <v>8</v>
      </c>
      <c r="C4805" t="s">
        <v>13407</v>
      </c>
      <c r="D4805" t="s">
        <v>13426</v>
      </c>
      <c r="E4805" t="s">
        <v>14580</v>
      </c>
      <c r="F4805" t="s">
        <v>14581</v>
      </c>
      <c r="G4805" s="2" t="str">
        <f t="shared" si="75"/>
        <v>2005</v>
      </c>
      <c r="H4805" t="s">
        <v>13428</v>
      </c>
      <c r="I4805" t="str">
        <f>VLOOKUP(RawData!H4805,PadCountry[],2)</f>
        <v>China</v>
      </c>
      <c r="J4805" t="str">
        <f>VLOOKUP(I4805,CountryGeoLoc[],3)</f>
        <v>35.86166</v>
      </c>
      <c r="K4805" t="str">
        <f>VLOOKUP(I4805,CountryGeoLoc[],4)</f>
        <v>104.195397</v>
      </c>
    </row>
    <row r="4806" spans="1:11" x14ac:dyDescent="0.3">
      <c r="A4806" t="s">
        <v>14582</v>
      </c>
      <c r="B4806" t="s">
        <v>8</v>
      </c>
      <c r="C4806" t="s">
        <v>7321</v>
      </c>
      <c r="D4806" t="s">
        <v>14541</v>
      </c>
      <c r="E4806" t="s">
        <v>14583</v>
      </c>
      <c r="F4806" t="s">
        <v>14584</v>
      </c>
      <c r="G4806" s="2" t="str">
        <f t="shared" si="75"/>
        <v>2005</v>
      </c>
      <c r="H4806" t="s">
        <v>12587</v>
      </c>
      <c r="I4806" t="str">
        <f>VLOOKUP(RawData!H4806,PadCountry[],2)</f>
        <v>French Guiana</v>
      </c>
      <c r="J4806" t="str">
        <f>VLOOKUP(I4806,CountryGeoLoc[],3)</f>
        <v>3.933889</v>
      </c>
      <c r="K4806" t="str">
        <f>VLOOKUP(I4806,CountryGeoLoc[],4)</f>
        <v>-53.125782</v>
      </c>
    </row>
    <row r="4807" spans="1:11" x14ac:dyDescent="0.3">
      <c r="A4807" t="s">
        <v>14585</v>
      </c>
      <c r="B4807" t="s">
        <v>8</v>
      </c>
      <c r="C4807" t="s">
        <v>117</v>
      </c>
      <c r="D4807" t="s">
        <v>13317</v>
      </c>
      <c r="E4807" t="s">
        <v>14586</v>
      </c>
      <c r="F4807" t="s">
        <v>14587</v>
      </c>
      <c r="G4807" s="2" t="str">
        <f t="shared" si="75"/>
        <v>2005</v>
      </c>
      <c r="H4807" t="s">
        <v>1213</v>
      </c>
      <c r="I4807" t="str">
        <f>VLOOKUP(RawData!H4807,PadCountry[],2)</f>
        <v>United States</v>
      </c>
      <c r="J4807" t="str">
        <f>VLOOKUP(I4807,CountryGeoLoc[],3)</f>
        <v>37.09024</v>
      </c>
      <c r="K4807" t="str">
        <f>VLOOKUP(I4807,CountryGeoLoc[],4)</f>
        <v>-95.712891</v>
      </c>
    </row>
    <row r="4808" spans="1:11" x14ac:dyDescent="0.3">
      <c r="A4808" t="s">
        <v>14588</v>
      </c>
      <c r="B4808" t="s">
        <v>8</v>
      </c>
      <c r="C4808" t="s">
        <v>11434</v>
      </c>
      <c r="D4808" t="s">
        <v>2391</v>
      </c>
      <c r="E4808" t="s">
        <v>14589</v>
      </c>
      <c r="F4808" t="s">
        <v>14590</v>
      </c>
      <c r="G4808" s="2" t="str">
        <f t="shared" si="75"/>
        <v>2005</v>
      </c>
      <c r="H4808" t="s">
        <v>3399</v>
      </c>
      <c r="I4808" t="str">
        <f>VLOOKUP(RawData!H4808,PadCountry[],2)</f>
        <v>Russia</v>
      </c>
      <c r="J4808" t="str">
        <f>VLOOKUP(I4808,CountryGeoLoc[],3)</f>
        <v>61.52401</v>
      </c>
      <c r="K4808" t="str">
        <f>VLOOKUP(I4808,CountryGeoLoc[],4)</f>
        <v>105.318756</v>
      </c>
    </row>
    <row r="4809" spans="1:11" x14ac:dyDescent="0.3">
      <c r="A4809" t="s">
        <v>14591</v>
      </c>
      <c r="B4809" t="s">
        <v>8</v>
      </c>
      <c r="C4809" t="s">
        <v>13268</v>
      </c>
      <c r="D4809" t="s">
        <v>13269</v>
      </c>
      <c r="E4809" t="s">
        <v>14592</v>
      </c>
      <c r="F4809" t="s">
        <v>14593</v>
      </c>
      <c r="G4809" s="2" t="str">
        <f t="shared" si="75"/>
        <v>2005</v>
      </c>
      <c r="H4809" t="s">
        <v>13272</v>
      </c>
      <c r="I4809">
        <f>VLOOKUP(RawData!H4809,PadCountry[],2)</f>
        <v>0</v>
      </c>
      <c r="J4809" t="e">
        <f>VLOOKUP(I4809,CountryGeoLoc[],3)</f>
        <v>#N/A</v>
      </c>
      <c r="K4809" t="e">
        <f>VLOOKUP(I4809,CountryGeoLoc[],4)</f>
        <v>#N/A</v>
      </c>
    </row>
    <row r="4810" spans="1:11" x14ac:dyDescent="0.3">
      <c r="A4810" t="s">
        <v>14594</v>
      </c>
      <c r="B4810" t="s">
        <v>8</v>
      </c>
      <c r="C4810" t="s">
        <v>11418</v>
      </c>
      <c r="D4810" t="s">
        <v>14157</v>
      </c>
      <c r="E4810" t="s">
        <v>14595</v>
      </c>
      <c r="F4810" t="s">
        <v>14596</v>
      </c>
      <c r="G4810" s="2" t="str">
        <f t="shared" si="75"/>
        <v>2005</v>
      </c>
      <c r="H4810" t="s">
        <v>987</v>
      </c>
      <c r="I4810" t="str">
        <f>VLOOKUP(RawData!H4810,PadCountry[],2)</f>
        <v>Kazakhstan</v>
      </c>
      <c r="J4810" t="str">
        <f>VLOOKUP(I4810,CountryGeoLoc[],3)</f>
        <v>48.019573</v>
      </c>
      <c r="K4810" t="str">
        <f>VLOOKUP(I4810,CountryGeoLoc[],4)</f>
        <v>66.923684</v>
      </c>
    </row>
    <row r="4811" spans="1:11" x14ac:dyDescent="0.3">
      <c r="A4811" t="s">
        <v>14597</v>
      </c>
      <c r="B4811" t="s">
        <v>8</v>
      </c>
      <c r="C4811" t="s">
        <v>7321</v>
      </c>
      <c r="D4811" t="s">
        <v>14073</v>
      </c>
      <c r="E4811" t="s">
        <v>14598</v>
      </c>
      <c r="F4811" t="s">
        <v>14599</v>
      </c>
      <c r="G4811" s="2" t="str">
        <f t="shared" si="75"/>
        <v>2005</v>
      </c>
      <c r="H4811" t="s">
        <v>12587</v>
      </c>
      <c r="I4811" t="str">
        <f>VLOOKUP(RawData!H4811,PadCountry[],2)</f>
        <v>French Guiana</v>
      </c>
      <c r="J4811" t="str">
        <f>VLOOKUP(I4811,CountryGeoLoc[],3)</f>
        <v>3.933889</v>
      </c>
      <c r="K4811" t="str">
        <f>VLOOKUP(I4811,CountryGeoLoc[],4)</f>
        <v>-53.125782</v>
      </c>
    </row>
    <row r="4812" spans="1:11" x14ac:dyDescent="0.3">
      <c r="A4812" t="s">
        <v>14600</v>
      </c>
      <c r="B4812" t="s">
        <v>8</v>
      </c>
      <c r="C4812" t="s">
        <v>11418</v>
      </c>
      <c r="D4812" t="s">
        <v>4695</v>
      </c>
      <c r="E4812" t="s">
        <v>357</v>
      </c>
      <c r="F4812" t="s">
        <v>14601</v>
      </c>
      <c r="G4812" s="2" t="str">
        <f t="shared" si="75"/>
        <v>2005</v>
      </c>
      <c r="H4812" t="s">
        <v>13</v>
      </c>
      <c r="I4812" t="str">
        <f>VLOOKUP(RawData!H4812,PadCountry[],2)</f>
        <v>Kazakhstan</v>
      </c>
      <c r="J4812" t="str">
        <f>VLOOKUP(I4812,CountryGeoLoc[],3)</f>
        <v>48.019573</v>
      </c>
      <c r="K4812" t="str">
        <f>VLOOKUP(I4812,CountryGeoLoc[],4)</f>
        <v>66.923684</v>
      </c>
    </row>
    <row r="4813" spans="1:11" x14ac:dyDescent="0.3">
      <c r="A4813" t="s">
        <v>14602</v>
      </c>
      <c r="B4813" t="s">
        <v>8</v>
      </c>
      <c r="C4813" t="s">
        <v>11434</v>
      </c>
      <c r="D4813" t="s">
        <v>2391</v>
      </c>
      <c r="E4813" t="s">
        <v>14603</v>
      </c>
      <c r="F4813" t="s">
        <v>14604</v>
      </c>
      <c r="G4813" s="2" t="str">
        <f t="shared" si="75"/>
        <v>2005</v>
      </c>
      <c r="H4813" t="s">
        <v>3399</v>
      </c>
      <c r="I4813" t="str">
        <f>VLOOKUP(RawData!H4813,PadCountry[],2)</f>
        <v>Russia</v>
      </c>
      <c r="J4813" t="str">
        <f>VLOOKUP(I4813,CountryGeoLoc[],3)</f>
        <v>61.52401</v>
      </c>
      <c r="K4813" t="str">
        <f>VLOOKUP(I4813,CountryGeoLoc[],4)</f>
        <v>105.318756</v>
      </c>
    </row>
    <row r="4814" spans="1:11" x14ac:dyDescent="0.3">
      <c r="A4814" t="s">
        <v>14605</v>
      </c>
      <c r="B4814" t="s">
        <v>8</v>
      </c>
      <c r="C4814" t="s">
        <v>7321</v>
      </c>
      <c r="D4814" t="s">
        <v>14541</v>
      </c>
      <c r="E4814" t="s">
        <v>14606</v>
      </c>
      <c r="F4814" t="s">
        <v>14607</v>
      </c>
      <c r="G4814" s="2" t="str">
        <f t="shared" si="75"/>
        <v>2005</v>
      </c>
      <c r="H4814" t="s">
        <v>12587</v>
      </c>
      <c r="I4814" t="str">
        <f>VLOOKUP(RawData!H4814,PadCountry[],2)</f>
        <v>French Guiana</v>
      </c>
      <c r="J4814" t="str">
        <f>VLOOKUP(I4814,CountryGeoLoc[],3)</f>
        <v>3.933889</v>
      </c>
      <c r="K4814" t="str">
        <f>VLOOKUP(I4814,CountryGeoLoc[],4)</f>
        <v>-53.125782</v>
      </c>
    </row>
    <row r="4815" spans="1:11" x14ac:dyDescent="0.3">
      <c r="A4815" t="s">
        <v>14608</v>
      </c>
      <c r="B4815" t="s">
        <v>8</v>
      </c>
      <c r="C4815" t="s">
        <v>11421</v>
      </c>
      <c r="D4815" t="s">
        <v>2305</v>
      </c>
      <c r="E4815" t="s">
        <v>14609</v>
      </c>
      <c r="F4815" t="s">
        <v>14610</v>
      </c>
      <c r="G4815" s="2" t="str">
        <f t="shared" si="75"/>
        <v>2005</v>
      </c>
      <c r="H4815" t="s">
        <v>2641</v>
      </c>
      <c r="I4815" t="str">
        <f>VLOOKUP(RawData!H4815,PadCountry[],2)</f>
        <v>Kazakhstan</v>
      </c>
      <c r="J4815" t="str">
        <f>VLOOKUP(I4815,CountryGeoLoc[],3)</f>
        <v>48.019573</v>
      </c>
      <c r="K4815" t="str">
        <f>VLOOKUP(I4815,CountryGeoLoc[],4)</f>
        <v>66.923684</v>
      </c>
    </row>
    <row r="4816" spans="1:11" x14ac:dyDescent="0.3">
      <c r="A4816" t="s">
        <v>14611</v>
      </c>
      <c r="B4816" t="s">
        <v>8</v>
      </c>
      <c r="C4816" t="s">
        <v>11418</v>
      </c>
      <c r="D4816" t="s">
        <v>14157</v>
      </c>
      <c r="E4816" t="s">
        <v>14612</v>
      </c>
      <c r="F4816" t="s">
        <v>14613</v>
      </c>
      <c r="G4816" s="2" t="str">
        <f t="shared" si="75"/>
        <v>2005</v>
      </c>
      <c r="H4816" t="s">
        <v>987</v>
      </c>
      <c r="I4816" t="str">
        <f>VLOOKUP(RawData!H4816,PadCountry[],2)</f>
        <v>Kazakhstan</v>
      </c>
      <c r="J4816" t="str">
        <f>VLOOKUP(I4816,CountryGeoLoc[],3)</f>
        <v>48.019573</v>
      </c>
      <c r="K4816" t="str">
        <f>VLOOKUP(I4816,CountryGeoLoc[],4)</f>
        <v>66.923684</v>
      </c>
    </row>
    <row r="4817" spans="1:11" x14ac:dyDescent="0.3">
      <c r="A4817" t="s">
        <v>14614</v>
      </c>
      <c r="B4817" t="s">
        <v>8</v>
      </c>
      <c r="C4817" t="s">
        <v>11421</v>
      </c>
      <c r="D4817" t="s">
        <v>13758</v>
      </c>
      <c r="E4817" t="s">
        <v>14615</v>
      </c>
      <c r="F4817" t="s">
        <v>14616</v>
      </c>
      <c r="G4817" s="2" t="str">
        <f t="shared" si="75"/>
        <v>2005</v>
      </c>
      <c r="H4817" t="s">
        <v>7249</v>
      </c>
      <c r="I4817" t="str">
        <f>VLOOKUP(RawData!H4817,PadCountry[],2)</f>
        <v>Kazakhstan</v>
      </c>
      <c r="J4817" t="str">
        <f>VLOOKUP(I4817,CountryGeoLoc[],3)</f>
        <v>48.019573</v>
      </c>
      <c r="K4817" t="str">
        <f>VLOOKUP(I4817,CountryGeoLoc[],4)</f>
        <v>66.923684</v>
      </c>
    </row>
    <row r="4818" spans="1:11" x14ac:dyDescent="0.3">
      <c r="A4818" t="s">
        <v>14617</v>
      </c>
      <c r="B4818" t="s">
        <v>8</v>
      </c>
      <c r="C4818" t="s">
        <v>14618</v>
      </c>
      <c r="D4818" t="s">
        <v>14619</v>
      </c>
      <c r="E4818" t="s">
        <v>14620</v>
      </c>
      <c r="F4818" t="s">
        <v>14621</v>
      </c>
      <c r="G4818" s="2" t="str">
        <f t="shared" si="75"/>
        <v>2006</v>
      </c>
      <c r="H4818" t="s">
        <v>1782</v>
      </c>
      <c r="I4818" t="str">
        <f>VLOOKUP(RawData!H4818,PadCountry[],2)</f>
        <v>United States</v>
      </c>
      <c r="J4818" t="str">
        <f>VLOOKUP(I4818,CountryGeoLoc[],3)</f>
        <v>37.09024</v>
      </c>
      <c r="K4818" t="str">
        <f>VLOOKUP(I4818,CountryGeoLoc[],4)</f>
        <v>-95.712891</v>
      </c>
    </row>
    <row r="4819" spans="1:11" x14ac:dyDescent="0.3">
      <c r="A4819" t="s">
        <v>14622</v>
      </c>
      <c r="B4819" t="s">
        <v>8</v>
      </c>
      <c r="C4819" t="s">
        <v>11972</v>
      </c>
      <c r="D4819" t="s">
        <v>14463</v>
      </c>
      <c r="E4819" t="s">
        <v>14623</v>
      </c>
      <c r="F4819" t="s">
        <v>14624</v>
      </c>
      <c r="G4819" s="2" t="str">
        <f t="shared" si="75"/>
        <v>2006</v>
      </c>
      <c r="H4819" t="s">
        <v>11976</v>
      </c>
      <c r="I4819" t="str">
        <f>VLOOKUP(RawData!H4819,PadCountry[],2)</f>
        <v>Japan</v>
      </c>
      <c r="J4819" t="str">
        <f>VLOOKUP(I4819,CountryGeoLoc[],3)</f>
        <v>36.204824</v>
      </c>
      <c r="K4819" t="str">
        <f>VLOOKUP(I4819,CountryGeoLoc[],4)</f>
        <v>138.252924</v>
      </c>
    </row>
    <row r="4820" spans="1:11" x14ac:dyDescent="0.3">
      <c r="A4820" t="s">
        <v>14625</v>
      </c>
      <c r="B4820" t="s">
        <v>8</v>
      </c>
      <c r="C4820" t="s">
        <v>13268</v>
      </c>
      <c r="D4820" t="s">
        <v>13269</v>
      </c>
      <c r="E4820" t="s">
        <v>14626</v>
      </c>
      <c r="F4820" t="s">
        <v>14627</v>
      </c>
      <c r="G4820" s="2" t="str">
        <f t="shared" si="75"/>
        <v>2006</v>
      </c>
      <c r="H4820" t="s">
        <v>13272</v>
      </c>
      <c r="I4820">
        <f>VLOOKUP(RawData!H4820,PadCountry[],2)</f>
        <v>0</v>
      </c>
      <c r="J4820" t="e">
        <f>VLOOKUP(I4820,CountryGeoLoc[],3)</f>
        <v>#N/A</v>
      </c>
      <c r="K4820" t="e">
        <f>VLOOKUP(I4820,CountryGeoLoc[],4)</f>
        <v>#N/A</v>
      </c>
    </row>
    <row r="4821" spans="1:11" x14ac:dyDescent="0.3">
      <c r="A4821" t="s">
        <v>14628</v>
      </c>
      <c r="B4821" t="s">
        <v>8</v>
      </c>
      <c r="C4821" t="s">
        <v>11972</v>
      </c>
      <c r="D4821" t="s">
        <v>13905</v>
      </c>
      <c r="E4821" t="s">
        <v>14629</v>
      </c>
      <c r="F4821" t="s">
        <v>14630</v>
      </c>
      <c r="G4821" s="2" t="str">
        <f t="shared" si="75"/>
        <v>2006</v>
      </c>
      <c r="H4821" t="s">
        <v>11976</v>
      </c>
      <c r="I4821" t="str">
        <f>VLOOKUP(RawData!H4821,PadCountry[],2)</f>
        <v>Japan</v>
      </c>
      <c r="J4821" t="str">
        <f>VLOOKUP(I4821,CountryGeoLoc[],3)</f>
        <v>36.204824</v>
      </c>
      <c r="K4821" t="str">
        <f>VLOOKUP(I4821,CountryGeoLoc[],4)</f>
        <v>138.252924</v>
      </c>
    </row>
    <row r="4822" spans="1:11" x14ac:dyDescent="0.3">
      <c r="A4822" t="s">
        <v>14631</v>
      </c>
      <c r="B4822" t="s">
        <v>8</v>
      </c>
      <c r="C4822" t="s">
        <v>11972</v>
      </c>
      <c r="D4822" t="s">
        <v>12721</v>
      </c>
      <c r="E4822" t="s">
        <v>14632</v>
      </c>
      <c r="F4822" t="s">
        <v>14633</v>
      </c>
      <c r="G4822" s="2" t="str">
        <f t="shared" si="75"/>
        <v>2006</v>
      </c>
      <c r="H4822" t="s">
        <v>12724</v>
      </c>
      <c r="I4822" t="str">
        <f>VLOOKUP(RawData!H4822,PadCountry[],2)</f>
        <v>Japan</v>
      </c>
      <c r="J4822" t="str">
        <f>VLOOKUP(I4822,CountryGeoLoc[],3)</f>
        <v>36.204824</v>
      </c>
      <c r="K4822" t="str">
        <f>VLOOKUP(I4822,CountryGeoLoc[],4)</f>
        <v>138.252924</v>
      </c>
    </row>
    <row r="4823" spans="1:11" x14ac:dyDescent="0.3">
      <c r="A4823" t="s">
        <v>14634</v>
      </c>
      <c r="B4823" t="s">
        <v>18</v>
      </c>
      <c r="C4823" t="s">
        <v>11421</v>
      </c>
      <c r="D4823" t="s">
        <v>13758</v>
      </c>
      <c r="E4823" t="s">
        <v>14635</v>
      </c>
      <c r="F4823" t="s">
        <v>14636</v>
      </c>
      <c r="G4823" s="2" t="str">
        <f t="shared" si="75"/>
        <v>2006</v>
      </c>
      <c r="H4823" t="s">
        <v>7249</v>
      </c>
      <c r="I4823" t="str">
        <f>VLOOKUP(RawData!H4823,PadCountry[],2)</f>
        <v>Kazakhstan</v>
      </c>
      <c r="J4823" t="str">
        <f>VLOOKUP(I4823,CountryGeoLoc[],3)</f>
        <v>48.019573</v>
      </c>
      <c r="K4823" t="str">
        <f>VLOOKUP(I4823,CountryGeoLoc[],4)</f>
        <v>66.923684</v>
      </c>
    </row>
    <row r="4824" spans="1:11" x14ac:dyDescent="0.3">
      <c r="A4824" t="s">
        <v>14637</v>
      </c>
      <c r="B4824" t="s">
        <v>8</v>
      </c>
      <c r="C4824" t="s">
        <v>7321</v>
      </c>
      <c r="D4824" t="s">
        <v>14073</v>
      </c>
      <c r="E4824" t="s">
        <v>14638</v>
      </c>
      <c r="F4824" t="s">
        <v>14639</v>
      </c>
      <c r="G4824" s="2" t="str">
        <f t="shared" si="75"/>
        <v>2006</v>
      </c>
      <c r="H4824" t="s">
        <v>12587</v>
      </c>
      <c r="I4824" t="str">
        <f>VLOOKUP(RawData!H4824,PadCountry[],2)</f>
        <v>French Guiana</v>
      </c>
      <c r="J4824" t="str">
        <f>VLOOKUP(I4824,CountryGeoLoc[],3)</f>
        <v>3.933889</v>
      </c>
      <c r="K4824" t="str">
        <f>VLOOKUP(I4824,CountryGeoLoc[],4)</f>
        <v>-53.125782</v>
      </c>
    </row>
    <row r="4825" spans="1:11" x14ac:dyDescent="0.3">
      <c r="A4825" t="s">
        <v>14640</v>
      </c>
      <c r="B4825" t="s">
        <v>8</v>
      </c>
      <c r="C4825" t="s">
        <v>10849</v>
      </c>
      <c r="D4825" t="s">
        <v>12067</v>
      </c>
      <c r="E4825" t="s">
        <v>14641</v>
      </c>
      <c r="F4825" t="s">
        <v>14642</v>
      </c>
      <c r="G4825" s="2" t="str">
        <f t="shared" si="75"/>
        <v>2006</v>
      </c>
      <c r="H4825" t="s">
        <v>12069</v>
      </c>
      <c r="I4825" t="str">
        <f>VLOOKUP(RawData!H4825,PadCountry[],2)</f>
        <v>United States</v>
      </c>
      <c r="J4825" t="str">
        <f>VLOOKUP(I4825,CountryGeoLoc[],3)</f>
        <v>37.09024</v>
      </c>
      <c r="K4825" t="str">
        <f>VLOOKUP(I4825,CountryGeoLoc[],4)</f>
        <v>-95.712891</v>
      </c>
    </row>
    <row r="4826" spans="1:11" x14ac:dyDescent="0.3">
      <c r="A4826" t="s">
        <v>14643</v>
      </c>
      <c r="B4826" t="s">
        <v>18</v>
      </c>
      <c r="C4826" t="s">
        <v>14644</v>
      </c>
      <c r="D4826" t="s">
        <v>14645</v>
      </c>
      <c r="E4826" t="s">
        <v>357</v>
      </c>
      <c r="F4826" t="s">
        <v>14646</v>
      </c>
      <c r="G4826" s="2" t="str">
        <f t="shared" si="75"/>
        <v>2006</v>
      </c>
      <c r="H4826" t="s">
        <v>14647</v>
      </c>
      <c r="I4826" t="str">
        <f>VLOOKUP(RawData!H4826,PadCountry[],2)</f>
        <v>Marshall Islands</v>
      </c>
      <c r="J4826" t="str">
        <f>VLOOKUP(I4826,CountryGeoLoc[],3)</f>
        <v>7.131474</v>
      </c>
      <c r="K4826" t="str">
        <f>VLOOKUP(I4826,CountryGeoLoc[],4)</f>
        <v>171.184478</v>
      </c>
    </row>
    <row r="4827" spans="1:11" x14ac:dyDescent="0.3">
      <c r="A4827" t="s">
        <v>14648</v>
      </c>
      <c r="B4827" t="s">
        <v>8</v>
      </c>
      <c r="C4827" t="s">
        <v>10849</v>
      </c>
      <c r="D4827" t="s">
        <v>12067</v>
      </c>
      <c r="E4827" t="s">
        <v>357</v>
      </c>
      <c r="F4827" t="s">
        <v>14649</v>
      </c>
      <c r="G4827" s="2" t="str">
        <f t="shared" si="75"/>
        <v>2006</v>
      </c>
      <c r="H4827" t="s">
        <v>12069</v>
      </c>
      <c r="I4827" t="str">
        <f>VLOOKUP(RawData!H4827,PadCountry[],2)</f>
        <v>United States</v>
      </c>
      <c r="J4827" t="str">
        <f>VLOOKUP(I4827,CountryGeoLoc[],3)</f>
        <v>37.09024</v>
      </c>
      <c r="K4827" t="str">
        <f>VLOOKUP(I4827,CountryGeoLoc[],4)</f>
        <v>-95.712891</v>
      </c>
    </row>
    <row r="4828" spans="1:11" x14ac:dyDescent="0.3">
      <c r="A4828" t="s">
        <v>14650</v>
      </c>
      <c r="B4828" t="s">
        <v>8</v>
      </c>
      <c r="C4828" t="s">
        <v>11418</v>
      </c>
      <c r="D4828" t="s">
        <v>2191</v>
      </c>
      <c r="E4828" t="s">
        <v>14651</v>
      </c>
      <c r="F4828" t="s">
        <v>14652</v>
      </c>
      <c r="G4828" s="2" t="str">
        <f t="shared" si="75"/>
        <v>2006</v>
      </c>
      <c r="H4828" t="s">
        <v>13</v>
      </c>
      <c r="I4828" t="str">
        <f>VLOOKUP(RawData!H4828,PadCountry[],2)</f>
        <v>Kazakhstan</v>
      </c>
      <c r="J4828" t="str">
        <f>VLOOKUP(I4828,CountryGeoLoc[],3)</f>
        <v>48.019573</v>
      </c>
      <c r="K4828" t="str">
        <f>VLOOKUP(I4828,CountryGeoLoc[],4)</f>
        <v>66.923684</v>
      </c>
    </row>
    <row r="4829" spans="1:11" x14ac:dyDescent="0.3">
      <c r="A4829" t="s">
        <v>14653</v>
      </c>
      <c r="B4829" t="s">
        <v>8</v>
      </c>
      <c r="C4829" t="s">
        <v>13268</v>
      </c>
      <c r="D4829" t="s">
        <v>13269</v>
      </c>
      <c r="E4829" t="s">
        <v>14654</v>
      </c>
      <c r="F4829" t="s">
        <v>14655</v>
      </c>
      <c r="G4829" s="2" t="str">
        <f t="shared" si="75"/>
        <v>2006</v>
      </c>
      <c r="H4829" t="s">
        <v>13272</v>
      </c>
      <c r="I4829">
        <f>VLOOKUP(RawData!H4829,PadCountry[],2)</f>
        <v>0</v>
      </c>
      <c r="J4829" t="e">
        <f>VLOOKUP(I4829,CountryGeoLoc[],3)</f>
        <v>#N/A</v>
      </c>
      <c r="K4829" t="e">
        <f>VLOOKUP(I4829,CountryGeoLoc[],4)</f>
        <v>#N/A</v>
      </c>
    </row>
    <row r="4830" spans="1:11" x14ac:dyDescent="0.3">
      <c r="A4830" t="s">
        <v>14656</v>
      </c>
      <c r="B4830" t="s">
        <v>8</v>
      </c>
      <c r="C4830" t="s">
        <v>10849</v>
      </c>
      <c r="D4830" t="s">
        <v>13478</v>
      </c>
      <c r="E4830" t="s">
        <v>14657</v>
      </c>
      <c r="F4830" t="s">
        <v>14658</v>
      </c>
      <c r="G4830" s="2" t="str">
        <f t="shared" si="75"/>
        <v>2006</v>
      </c>
      <c r="H4830" t="s">
        <v>13481</v>
      </c>
      <c r="I4830" t="str">
        <f>VLOOKUP(RawData!H4830,PadCountry[],2)</f>
        <v>United States</v>
      </c>
      <c r="J4830" t="str">
        <f>VLOOKUP(I4830,CountryGeoLoc[],3)</f>
        <v>37.09024</v>
      </c>
      <c r="K4830" t="str">
        <f>VLOOKUP(I4830,CountryGeoLoc[],4)</f>
        <v>-95.712891</v>
      </c>
    </row>
    <row r="4831" spans="1:11" x14ac:dyDescent="0.3">
      <c r="A4831" t="s">
        <v>14659</v>
      </c>
      <c r="B4831" t="s">
        <v>8</v>
      </c>
      <c r="C4831" t="s">
        <v>4973</v>
      </c>
      <c r="D4831" t="s">
        <v>14660</v>
      </c>
      <c r="E4831" t="s">
        <v>14661</v>
      </c>
      <c r="F4831" t="s">
        <v>14662</v>
      </c>
      <c r="G4831" s="2" t="str">
        <f t="shared" si="75"/>
        <v>2006</v>
      </c>
      <c r="H4831" t="s">
        <v>1782</v>
      </c>
      <c r="I4831" t="str">
        <f>VLOOKUP(RawData!H4831,PadCountry[],2)</f>
        <v>United States</v>
      </c>
      <c r="J4831" t="str">
        <f>VLOOKUP(I4831,CountryGeoLoc[],3)</f>
        <v>37.09024</v>
      </c>
      <c r="K4831" t="str">
        <f>VLOOKUP(I4831,CountryGeoLoc[],4)</f>
        <v>-95.712891</v>
      </c>
    </row>
    <row r="4832" spans="1:11" x14ac:dyDescent="0.3">
      <c r="A4832" t="s">
        <v>14663</v>
      </c>
      <c r="B4832" t="s">
        <v>8</v>
      </c>
      <c r="C4832" t="s">
        <v>11418</v>
      </c>
      <c r="D4832" t="s">
        <v>4695</v>
      </c>
      <c r="E4832" t="s">
        <v>357</v>
      </c>
      <c r="F4832" t="s">
        <v>14664</v>
      </c>
      <c r="G4832" s="2" t="str">
        <f t="shared" si="75"/>
        <v>2006</v>
      </c>
      <c r="H4832" t="s">
        <v>13</v>
      </c>
      <c r="I4832" t="str">
        <f>VLOOKUP(RawData!H4832,PadCountry[],2)</f>
        <v>Kazakhstan</v>
      </c>
      <c r="J4832" t="str">
        <f>VLOOKUP(I4832,CountryGeoLoc[],3)</f>
        <v>48.019573</v>
      </c>
      <c r="K4832" t="str">
        <f>VLOOKUP(I4832,CountryGeoLoc[],4)</f>
        <v>66.923684</v>
      </c>
    </row>
    <row r="4833" spans="1:11" x14ac:dyDescent="0.3">
      <c r="A4833" t="s">
        <v>14665</v>
      </c>
      <c r="B4833" t="s">
        <v>8</v>
      </c>
      <c r="C4833" t="s">
        <v>11407</v>
      </c>
      <c r="D4833" t="s">
        <v>11739</v>
      </c>
      <c r="E4833" t="s">
        <v>14666</v>
      </c>
      <c r="F4833" t="s">
        <v>14667</v>
      </c>
      <c r="G4833" s="2" t="str">
        <f t="shared" si="75"/>
        <v>2006</v>
      </c>
      <c r="H4833" t="s">
        <v>12742</v>
      </c>
      <c r="I4833" t="str">
        <f>VLOOKUP(RawData!H4833,PadCountry[],2)</f>
        <v>Russia</v>
      </c>
      <c r="J4833" t="str">
        <f>VLOOKUP(I4833,CountryGeoLoc[],3)</f>
        <v>61.52401</v>
      </c>
      <c r="K4833" t="str">
        <f>VLOOKUP(I4833,CountryGeoLoc[],4)</f>
        <v>105.318756</v>
      </c>
    </row>
    <row r="4834" spans="1:11" x14ac:dyDescent="0.3">
      <c r="A4834" t="s">
        <v>14668</v>
      </c>
      <c r="B4834" t="s">
        <v>8</v>
      </c>
      <c r="C4834" t="s">
        <v>13407</v>
      </c>
      <c r="D4834" t="s">
        <v>14669</v>
      </c>
      <c r="E4834" t="s">
        <v>14670</v>
      </c>
      <c r="F4834" t="s">
        <v>14671</v>
      </c>
      <c r="G4834" s="2" t="str">
        <f t="shared" si="75"/>
        <v>2006</v>
      </c>
      <c r="H4834" t="s">
        <v>10336</v>
      </c>
      <c r="I4834" t="str">
        <f>VLOOKUP(RawData!H4834,PadCountry[],2)</f>
        <v>China</v>
      </c>
      <c r="J4834" t="str">
        <f>VLOOKUP(I4834,CountryGeoLoc[],3)</f>
        <v>35.86166</v>
      </c>
      <c r="K4834" t="str">
        <f>VLOOKUP(I4834,CountryGeoLoc[],4)</f>
        <v>104.195397</v>
      </c>
    </row>
    <row r="4835" spans="1:11" x14ac:dyDescent="0.3">
      <c r="A4835" t="s">
        <v>14672</v>
      </c>
      <c r="B4835" t="s">
        <v>8</v>
      </c>
      <c r="C4835" t="s">
        <v>117</v>
      </c>
      <c r="D4835" t="s">
        <v>13006</v>
      </c>
      <c r="E4835" t="s">
        <v>14673</v>
      </c>
      <c r="F4835" t="s">
        <v>14674</v>
      </c>
      <c r="G4835" s="2" t="str">
        <f t="shared" si="75"/>
        <v>2006</v>
      </c>
      <c r="H4835" t="s">
        <v>682</v>
      </c>
      <c r="I4835" t="str">
        <f>VLOOKUP(RawData!H4835,PadCountry[],2)</f>
        <v>United States</v>
      </c>
      <c r="J4835" t="str">
        <f>VLOOKUP(I4835,CountryGeoLoc[],3)</f>
        <v>37.09024</v>
      </c>
      <c r="K4835" t="str">
        <f>VLOOKUP(I4835,CountryGeoLoc[],4)</f>
        <v>-95.712891</v>
      </c>
    </row>
    <row r="4836" spans="1:11" x14ac:dyDescent="0.3">
      <c r="A4836" t="s">
        <v>14675</v>
      </c>
      <c r="B4836" t="s">
        <v>8</v>
      </c>
      <c r="C4836" t="s">
        <v>11407</v>
      </c>
      <c r="D4836" t="s">
        <v>8762</v>
      </c>
      <c r="E4836" t="s">
        <v>14676</v>
      </c>
      <c r="F4836" t="s">
        <v>14677</v>
      </c>
      <c r="G4836" s="2" t="str">
        <f t="shared" si="75"/>
        <v>2006</v>
      </c>
      <c r="H4836" t="s">
        <v>7572</v>
      </c>
      <c r="I4836" t="str">
        <f>VLOOKUP(RawData!H4836,PadCountry[],2)</f>
        <v>Russia</v>
      </c>
      <c r="J4836" t="str">
        <f>VLOOKUP(I4836,CountryGeoLoc[],3)</f>
        <v>61.52401</v>
      </c>
      <c r="K4836" t="str">
        <f>VLOOKUP(I4836,CountryGeoLoc[],4)</f>
        <v>105.318756</v>
      </c>
    </row>
    <row r="4837" spans="1:11" x14ac:dyDescent="0.3">
      <c r="A4837" t="s">
        <v>14678</v>
      </c>
      <c r="B4837" t="s">
        <v>8</v>
      </c>
      <c r="C4837" t="s">
        <v>117</v>
      </c>
      <c r="D4837" t="s">
        <v>14057</v>
      </c>
      <c r="E4837" t="s">
        <v>14679</v>
      </c>
      <c r="F4837" t="s">
        <v>14680</v>
      </c>
      <c r="G4837" s="2" t="str">
        <f t="shared" si="75"/>
        <v>2006</v>
      </c>
      <c r="H4837" t="s">
        <v>1050</v>
      </c>
      <c r="I4837" t="str">
        <f>VLOOKUP(RawData!H4837,PadCountry[],2)</f>
        <v>United States</v>
      </c>
      <c r="J4837" t="str">
        <f>VLOOKUP(I4837,CountryGeoLoc[],3)</f>
        <v>37.09024</v>
      </c>
      <c r="K4837" t="str">
        <f>VLOOKUP(I4837,CountryGeoLoc[],4)</f>
        <v>-95.712891</v>
      </c>
    </row>
    <row r="4838" spans="1:11" x14ac:dyDescent="0.3">
      <c r="A4838" t="s">
        <v>14681</v>
      </c>
      <c r="B4838" t="s">
        <v>8</v>
      </c>
      <c r="C4838" t="s">
        <v>13105</v>
      </c>
      <c r="D4838" t="s">
        <v>13106</v>
      </c>
      <c r="E4838" t="s">
        <v>14682</v>
      </c>
      <c r="F4838" t="s">
        <v>14683</v>
      </c>
      <c r="G4838" s="2" t="str">
        <f t="shared" si="75"/>
        <v>2006</v>
      </c>
      <c r="H4838" t="s">
        <v>14684</v>
      </c>
      <c r="I4838">
        <f>VLOOKUP(RawData!H4838,PadCountry[],2)</f>
        <v>0</v>
      </c>
      <c r="J4838" t="e">
        <f>VLOOKUP(I4838,CountryGeoLoc[],3)</f>
        <v>#N/A</v>
      </c>
      <c r="K4838" t="e">
        <f>VLOOKUP(I4838,CountryGeoLoc[],4)</f>
        <v>#N/A</v>
      </c>
    </row>
    <row r="4839" spans="1:11" x14ac:dyDescent="0.3">
      <c r="A4839" t="s">
        <v>14685</v>
      </c>
      <c r="B4839" t="s">
        <v>8</v>
      </c>
      <c r="C4839" t="s">
        <v>7321</v>
      </c>
      <c r="D4839" t="s">
        <v>14073</v>
      </c>
      <c r="E4839" t="s">
        <v>14686</v>
      </c>
      <c r="F4839" t="s">
        <v>14687</v>
      </c>
      <c r="G4839" s="2" t="str">
        <f t="shared" si="75"/>
        <v>2006</v>
      </c>
      <c r="H4839" t="s">
        <v>12587</v>
      </c>
      <c r="I4839" t="str">
        <f>VLOOKUP(RawData!H4839,PadCountry[],2)</f>
        <v>French Guiana</v>
      </c>
      <c r="J4839" t="str">
        <f>VLOOKUP(I4839,CountryGeoLoc[],3)</f>
        <v>3.933889</v>
      </c>
      <c r="K4839" t="str">
        <f>VLOOKUP(I4839,CountryGeoLoc[],4)</f>
        <v>-53.125782</v>
      </c>
    </row>
    <row r="4840" spans="1:11" x14ac:dyDescent="0.3">
      <c r="A4840" t="s">
        <v>14688</v>
      </c>
      <c r="B4840" t="s">
        <v>8</v>
      </c>
      <c r="C4840" t="s">
        <v>11418</v>
      </c>
      <c r="D4840" t="s">
        <v>8762</v>
      </c>
      <c r="E4840" t="s">
        <v>14689</v>
      </c>
      <c r="F4840" t="s">
        <v>14690</v>
      </c>
      <c r="G4840" s="2" t="str">
        <f t="shared" si="75"/>
        <v>2006</v>
      </c>
      <c r="H4840" t="s">
        <v>13</v>
      </c>
      <c r="I4840" t="str">
        <f>VLOOKUP(RawData!H4840,PadCountry[],2)</f>
        <v>Kazakhstan</v>
      </c>
      <c r="J4840" t="str">
        <f>VLOOKUP(I4840,CountryGeoLoc[],3)</f>
        <v>48.019573</v>
      </c>
      <c r="K4840" t="str">
        <f>VLOOKUP(I4840,CountryGeoLoc[],4)</f>
        <v>66.923684</v>
      </c>
    </row>
    <row r="4841" spans="1:11" x14ac:dyDescent="0.3">
      <c r="A4841" t="s">
        <v>14691</v>
      </c>
      <c r="B4841" t="s">
        <v>8</v>
      </c>
      <c r="C4841" t="s">
        <v>11421</v>
      </c>
      <c r="D4841" t="s">
        <v>11954</v>
      </c>
      <c r="E4841" t="s">
        <v>14692</v>
      </c>
      <c r="F4841" t="s">
        <v>14693</v>
      </c>
      <c r="G4841" s="2" t="str">
        <f t="shared" si="75"/>
        <v>2006</v>
      </c>
      <c r="H4841" t="s">
        <v>7249</v>
      </c>
      <c r="I4841" t="str">
        <f>VLOOKUP(RawData!H4841,PadCountry[],2)</f>
        <v>Kazakhstan</v>
      </c>
      <c r="J4841" t="str">
        <f>VLOOKUP(I4841,CountryGeoLoc[],3)</f>
        <v>48.019573</v>
      </c>
      <c r="K4841" t="str">
        <f>VLOOKUP(I4841,CountryGeoLoc[],4)</f>
        <v>66.923684</v>
      </c>
    </row>
    <row r="4842" spans="1:11" x14ac:dyDescent="0.3">
      <c r="A4842" t="s">
        <v>14694</v>
      </c>
      <c r="B4842" t="s">
        <v>8</v>
      </c>
      <c r="C4842" t="s">
        <v>13268</v>
      </c>
      <c r="D4842" t="s">
        <v>13269</v>
      </c>
      <c r="E4842" t="s">
        <v>14695</v>
      </c>
      <c r="F4842" t="s">
        <v>14696</v>
      </c>
      <c r="G4842" s="2" t="str">
        <f t="shared" si="75"/>
        <v>2006</v>
      </c>
      <c r="H4842" t="s">
        <v>13272</v>
      </c>
      <c r="I4842">
        <f>VLOOKUP(RawData!H4842,PadCountry[],2)</f>
        <v>0</v>
      </c>
      <c r="J4842" t="e">
        <f>VLOOKUP(I4842,CountryGeoLoc[],3)</f>
        <v>#N/A</v>
      </c>
      <c r="K4842" t="e">
        <f>VLOOKUP(I4842,CountryGeoLoc[],4)</f>
        <v>#N/A</v>
      </c>
    </row>
    <row r="4843" spans="1:11" x14ac:dyDescent="0.3">
      <c r="A4843" t="s">
        <v>14697</v>
      </c>
      <c r="B4843" t="s">
        <v>8</v>
      </c>
      <c r="C4843" t="s">
        <v>117</v>
      </c>
      <c r="D4843" t="s">
        <v>11093</v>
      </c>
      <c r="E4843" t="s">
        <v>14698</v>
      </c>
      <c r="F4843" t="s">
        <v>14699</v>
      </c>
      <c r="G4843" s="2" t="str">
        <f t="shared" si="75"/>
        <v>2006</v>
      </c>
      <c r="H4843" t="s">
        <v>63</v>
      </c>
      <c r="I4843" t="str">
        <f>VLOOKUP(RawData!H4843,PadCountry[],2)</f>
        <v>United States</v>
      </c>
      <c r="J4843" t="str">
        <f>VLOOKUP(I4843,CountryGeoLoc[],3)</f>
        <v>37.09024</v>
      </c>
      <c r="K4843" t="str">
        <f>VLOOKUP(I4843,CountryGeoLoc[],4)</f>
        <v>-95.712891</v>
      </c>
    </row>
    <row r="4844" spans="1:11" x14ac:dyDescent="0.3">
      <c r="A4844" t="s">
        <v>14700</v>
      </c>
      <c r="B4844" t="s">
        <v>8</v>
      </c>
      <c r="C4844" t="s">
        <v>11418</v>
      </c>
      <c r="D4844" t="s">
        <v>4695</v>
      </c>
      <c r="E4844" t="s">
        <v>357</v>
      </c>
      <c r="F4844" t="s">
        <v>14701</v>
      </c>
      <c r="G4844" s="2" t="str">
        <f t="shared" si="75"/>
        <v>2006</v>
      </c>
      <c r="H4844" t="s">
        <v>13</v>
      </c>
      <c r="I4844" t="str">
        <f>VLOOKUP(RawData!H4844,PadCountry[],2)</f>
        <v>Kazakhstan</v>
      </c>
      <c r="J4844" t="str">
        <f>VLOOKUP(I4844,CountryGeoLoc[],3)</f>
        <v>48.019573</v>
      </c>
      <c r="K4844" t="str">
        <f>VLOOKUP(I4844,CountryGeoLoc[],4)</f>
        <v>66.923684</v>
      </c>
    </row>
    <row r="4845" spans="1:11" x14ac:dyDescent="0.3">
      <c r="A4845" t="s">
        <v>14702</v>
      </c>
      <c r="B4845" t="s">
        <v>8</v>
      </c>
      <c r="C4845" t="s">
        <v>11418</v>
      </c>
      <c r="D4845" t="s">
        <v>3313</v>
      </c>
      <c r="E4845" t="s">
        <v>14703</v>
      </c>
      <c r="F4845" t="s">
        <v>14704</v>
      </c>
      <c r="G4845" s="2" t="str">
        <f t="shared" si="75"/>
        <v>2006</v>
      </c>
      <c r="H4845" t="s">
        <v>2798</v>
      </c>
      <c r="I4845" t="str">
        <f>VLOOKUP(RawData!H4845,PadCountry[],2)</f>
        <v>Kazakhstan</v>
      </c>
      <c r="J4845" t="str">
        <f>VLOOKUP(I4845,CountryGeoLoc[],3)</f>
        <v>48.019573</v>
      </c>
      <c r="K4845" t="str">
        <f>VLOOKUP(I4845,CountryGeoLoc[],4)</f>
        <v>66.923684</v>
      </c>
    </row>
    <row r="4846" spans="1:11" x14ac:dyDescent="0.3">
      <c r="A4846" t="s">
        <v>14705</v>
      </c>
      <c r="B4846" t="s">
        <v>8</v>
      </c>
      <c r="C4846" t="s">
        <v>117</v>
      </c>
      <c r="D4846" t="s">
        <v>14057</v>
      </c>
      <c r="E4846" t="s">
        <v>14706</v>
      </c>
      <c r="F4846" t="s">
        <v>14707</v>
      </c>
      <c r="G4846" s="2" t="str">
        <f t="shared" si="75"/>
        <v>2006</v>
      </c>
      <c r="H4846" t="s">
        <v>12377</v>
      </c>
      <c r="I4846" t="str">
        <f>VLOOKUP(RawData!H4846,PadCountry[],2)</f>
        <v>United States</v>
      </c>
      <c r="J4846" t="str">
        <f>VLOOKUP(I4846,CountryGeoLoc[],3)</f>
        <v>37.09024</v>
      </c>
      <c r="K4846" t="str">
        <f>VLOOKUP(I4846,CountryGeoLoc[],4)</f>
        <v>-95.712891</v>
      </c>
    </row>
    <row r="4847" spans="1:11" x14ac:dyDescent="0.3">
      <c r="A4847" t="s">
        <v>14708</v>
      </c>
      <c r="B4847" t="s">
        <v>8</v>
      </c>
      <c r="C4847" t="s">
        <v>12655</v>
      </c>
      <c r="D4847" t="s">
        <v>7629</v>
      </c>
      <c r="E4847" t="s">
        <v>14709</v>
      </c>
      <c r="F4847" t="s">
        <v>14710</v>
      </c>
      <c r="G4847" s="2" t="str">
        <f t="shared" si="75"/>
        <v>2006</v>
      </c>
      <c r="H4847" t="s">
        <v>3233</v>
      </c>
      <c r="I4847" t="str">
        <f>VLOOKUP(RawData!H4847,PadCountry[],2)</f>
        <v>United States</v>
      </c>
      <c r="J4847" t="str">
        <f>VLOOKUP(I4847,CountryGeoLoc[],3)</f>
        <v>37.09024</v>
      </c>
      <c r="K4847" t="str">
        <f>VLOOKUP(I4847,CountryGeoLoc[],4)</f>
        <v>-95.712891</v>
      </c>
    </row>
    <row r="4848" spans="1:11" x14ac:dyDescent="0.3">
      <c r="A4848" t="s">
        <v>14711</v>
      </c>
      <c r="B4848" t="s">
        <v>18</v>
      </c>
      <c r="C4848" t="s">
        <v>7087</v>
      </c>
      <c r="D4848" t="s">
        <v>13765</v>
      </c>
      <c r="E4848" t="s">
        <v>357</v>
      </c>
      <c r="F4848" t="s">
        <v>14712</v>
      </c>
      <c r="G4848" s="2" t="str">
        <f t="shared" si="75"/>
        <v>2006</v>
      </c>
      <c r="H4848" t="s">
        <v>14499</v>
      </c>
      <c r="I4848" t="str">
        <f>VLOOKUP(RawData!H4848,PadCountry[],2)</f>
        <v>India</v>
      </c>
      <c r="J4848" t="str">
        <f>VLOOKUP(I4848,CountryGeoLoc[],3)</f>
        <v>20.593684</v>
      </c>
      <c r="K4848" t="str">
        <f>VLOOKUP(I4848,CountryGeoLoc[],4)</f>
        <v>78.96288</v>
      </c>
    </row>
    <row r="4849" spans="1:11" x14ac:dyDescent="0.3">
      <c r="A4849" t="s">
        <v>14713</v>
      </c>
      <c r="B4849" t="s">
        <v>8</v>
      </c>
      <c r="C4849" t="s">
        <v>13291</v>
      </c>
      <c r="D4849" t="s">
        <v>13292</v>
      </c>
      <c r="E4849" t="s">
        <v>14714</v>
      </c>
      <c r="F4849" t="s">
        <v>14715</v>
      </c>
      <c r="G4849" s="2" t="str">
        <f t="shared" si="75"/>
        <v>2006</v>
      </c>
      <c r="H4849" t="s">
        <v>14716</v>
      </c>
      <c r="I4849" t="str">
        <f>VLOOKUP(RawData!H4849,PadCountry[],2)</f>
        <v>Russia</v>
      </c>
      <c r="J4849" t="str">
        <f>VLOOKUP(I4849,CountryGeoLoc[],3)</f>
        <v>61.52401</v>
      </c>
      <c r="K4849" t="str">
        <f>VLOOKUP(I4849,CountryGeoLoc[],4)</f>
        <v>105.318756</v>
      </c>
    </row>
    <row r="4850" spans="1:11" x14ac:dyDescent="0.3">
      <c r="A4850" t="s">
        <v>14717</v>
      </c>
      <c r="B4850" t="s">
        <v>8</v>
      </c>
      <c r="C4850" t="s">
        <v>11414</v>
      </c>
      <c r="D4850" t="s">
        <v>1670</v>
      </c>
      <c r="E4850" t="s">
        <v>14718</v>
      </c>
      <c r="F4850" t="s">
        <v>14719</v>
      </c>
      <c r="G4850" s="2" t="str">
        <f t="shared" si="75"/>
        <v>2006</v>
      </c>
      <c r="H4850" t="s">
        <v>7572</v>
      </c>
      <c r="I4850" t="str">
        <f>VLOOKUP(RawData!H4850,PadCountry[],2)</f>
        <v>Russia</v>
      </c>
      <c r="J4850" t="str">
        <f>VLOOKUP(I4850,CountryGeoLoc[],3)</f>
        <v>61.52401</v>
      </c>
      <c r="K4850" t="str">
        <f>VLOOKUP(I4850,CountryGeoLoc[],4)</f>
        <v>105.318756</v>
      </c>
    </row>
    <row r="4851" spans="1:11" x14ac:dyDescent="0.3">
      <c r="A4851" t="s">
        <v>14720</v>
      </c>
      <c r="B4851" t="s">
        <v>18</v>
      </c>
      <c r="C4851" t="s">
        <v>13291</v>
      </c>
      <c r="D4851" t="s">
        <v>13292</v>
      </c>
      <c r="E4851" t="s">
        <v>14721</v>
      </c>
      <c r="F4851" t="s">
        <v>14722</v>
      </c>
      <c r="G4851" s="2" t="str">
        <f t="shared" si="75"/>
        <v>2006</v>
      </c>
      <c r="H4851" t="s">
        <v>13295</v>
      </c>
      <c r="I4851" t="str">
        <f>VLOOKUP(RawData!H4851,PadCountry[],2)</f>
        <v>Kazakhstan</v>
      </c>
      <c r="J4851" t="str">
        <f>VLOOKUP(I4851,CountryGeoLoc[],3)</f>
        <v>48.019573</v>
      </c>
      <c r="K4851" t="str">
        <f>VLOOKUP(I4851,CountryGeoLoc[],4)</f>
        <v>66.923684</v>
      </c>
    </row>
    <row r="4852" spans="1:11" x14ac:dyDescent="0.3">
      <c r="A4852" t="s">
        <v>14723</v>
      </c>
      <c r="B4852" t="s">
        <v>8</v>
      </c>
      <c r="C4852" t="s">
        <v>13551</v>
      </c>
      <c r="D4852" t="s">
        <v>13552</v>
      </c>
      <c r="E4852" t="s">
        <v>14724</v>
      </c>
      <c r="F4852" t="s">
        <v>14725</v>
      </c>
      <c r="G4852" s="2" t="str">
        <f t="shared" si="75"/>
        <v>2006</v>
      </c>
      <c r="H4852" t="s">
        <v>2313</v>
      </c>
      <c r="I4852" t="str">
        <f>VLOOKUP(RawData!H4852,PadCountry[],2)</f>
        <v>Russia</v>
      </c>
      <c r="J4852" t="str">
        <f>VLOOKUP(I4852,CountryGeoLoc[],3)</f>
        <v>61.52401</v>
      </c>
      <c r="K4852" t="str">
        <f>VLOOKUP(I4852,CountryGeoLoc[],4)</f>
        <v>105.318756</v>
      </c>
    </row>
    <row r="4853" spans="1:11" x14ac:dyDescent="0.3">
      <c r="A4853" t="s">
        <v>14726</v>
      </c>
      <c r="B4853" t="s">
        <v>8</v>
      </c>
      <c r="C4853" t="s">
        <v>11421</v>
      </c>
      <c r="D4853" t="s">
        <v>13758</v>
      </c>
      <c r="E4853" t="s">
        <v>14727</v>
      </c>
      <c r="F4853" t="s">
        <v>14728</v>
      </c>
      <c r="G4853" s="2" t="str">
        <f t="shared" si="75"/>
        <v>2006</v>
      </c>
      <c r="H4853" t="s">
        <v>7249</v>
      </c>
      <c r="I4853" t="str">
        <f>VLOOKUP(RawData!H4853,PadCountry[],2)</f>
        <v>Kazakhstan</v>
      </c>
      <c r="J4853" t="str">
        <f>VLOOKUP(I4853,CountryGeoLoc[],3)</f>
        <v>48.019573</v>
      </c>
      <c r="K4853" t="str">
        <f>VLOOKUP(I4853,CountryGeoLoc[],4)</f>
        <v>66.923684</v>
      </c>
    </row>
    <row r="4854" spans="1:11" x14ac:dyDescent="0.3">
      <c r="A4854" t="s">
        <v>14729</v>
      </c>
      <c r="B4854" t="s">
        <v>8</v>
      </c>
      <c r="C4854" t="s">
        <v>7321</v>
      </c>
      <c r="D4854" t="s">
        <v>14073</v>
      </c>
      <c r="E4854" t="s">
        <v>14730</v>
      </c>
      <c r="F4854" t="s">
        <v>14731</v>
      </c>
      <c r="G4854" s="2" t="str">
        <f t="shared" si="75"/>
        <v>2006</v>
      </c>
      <c r="H4854" t="s">
        <v>12587</v>
      </c>
      <c r="I4854" t="str">
        <f>VLOOKUP(RawData!H4854,PadCountry[],2)</f>
        <v>French Guiana</v>
      </c>
      <c r="J4854" t="str">
        <f>VLOOKUP(I4854,CountryGeoLoc[],3)</f>
        <v>3.933889</v>
      </c>
      <c r="K4854" t="str">
        <f>VLOOKUP(I4854,CountryGeoLoc[],4)</f>
        <v>-53.125782</v>
      </c>
    </row>
    <row r="4855" spans="1:11" x14ac:dyDescent="0.3">
      <c r="A4855" t="s">
        <v>14732</v>
      </c>
      <c r="B4855" t="s">
        <v>8</v>
      </c>
      <c r="C4855" t="s">
        <v>13268</v>
      </c>
      <c r="D4855" t="s">
        <v>13269</v>
      </c>
      <c r="E4855" t="s">
        <v>14733</v>
      </c>
      <c r="F4855" t="s">
        <v>14734</v>
      </c>
      <c r="G4855" s="2" t="str">
        <f t="shared" si="75"/>
        <v>2006</v>
      </c>
      <c r="H4855" t="s">
        <v>13272</v>
      </c>
      <c r="I4855">
        <f>VLOOKUP(RawData!H4855,PadCountry[],2)</f>
        <v>0</v>
      </c>
      <c r="J4855" t="e">
        <f>VLOOKUP(I4855,CountryGeoLoc[],3)</f>
        <v>#N/A</v>
      </c>
      <c r="K4855" t="e">
        <f>VLOOKUP(I4855,CountryGeoLoc[],4)</f>
        <v>#N/A</v>
      </c>
    </row>
    <row r="4856" spans="1:11" x14ac:dyDescent="0.3">
      <c r="A4856" t="s">
        <v>14735</v>
      </c>
      <c r="B4856" t="s">
        <v>8</v>
      </c>
      <c r="C4856" t="s">
        <v>13407</v>
      </c>
      <c r="D4856" t="s">
        <v>5243</v>
      </c>
      <c r="E4856" t="s">
        <v>14736</v>
      </c>
      <c r="F4856" t="s">
        <v>14737</v>
      </c>
      <c r="G4856" s="2" t="str">
        <f t="shared" si="75"/>
        <v>2006</v>
      </c>
      <c r="H4856" t="s">
        <v>14247</v>
      </c>
      <c r="I4856" t="str">
        <f>VLOOKUP(RawData!H4856,PadCountry[],2)</f>
        <v>China</v>
      </c>
      <c r="J4856" t="str">
        <f>VLOOKUP(I4856,CountryGeoLoc[],3)</f>
        <v>35.86166</v>
      </c>
      <c r="K4856" t="str">
        <f>VLOOKUP(I4856,CountryGeoLoc[],4)</f>
        <v>104.195397</v>
      </c>
    </row>
    <row r="4857" spans="1:11" x14ac:dyDescent="0.3">
      <c r="A4857" t="s">
        <v>14738</v>
      </c>
      <c r="B4857" t="s">
        <v>8</v>
      </c>
      <c r="C4857" t="s">
        <v>12655</v>
      </c>
      <c r="D4857" t="s">
        <v>7629</v>
      </c>
      <c r="E4857" t="s">
        <v>14739</v>
      </c>
      <c r="F4857" t="s">
        <v>14740</v>
      </c>
      <c r="G4857" s="2" t="str">
        <f t="shared" si="75"/>
        <v>2006</v>
      </c>
      <c r="H4857" t="s">
        <v>3233</v>
      </c>
      <c r="I4857" t="str">
        <f>VLOOKUP(RawData!H4857,PadCountry[],2)</f>
        <v>United States</v>
      </c>
      <c r="J4857" t="str">
        <f>VLOOKUP(I4857,CountryGeoLoc[],3)</f>
        <v>37.09024</v>
      </c>
      <c r="K4857" t="str">
        <f>VLOOKUP(I4857,CountryGeoLoc[],4)</f>
        <v>-95.712891</v>
      </c>
    </row>
    <row r="4858" spans="1:11" x14ac:dyDescent="0.3">
      <c r="A4858" t="s">
        <v>14741</v>
      </c>
      <c r="B4858" t="s">
        <v>8</v>
      </c>
      <c r="C4858" t="s">
        <v>11972</v>
      </c>
      <c r="D4858" t="s">
        <v>13833</v>
      </c>
      <c r="E4858" t="s">
        <v>14255</v>
      </c>
      <c r="F4858" t="s">
        <v>14742</v>
      </c>
      <c r="G4858" s="2" t="str">
        <f t="shared" si="75"/>
        <v>2006</v>
      </c>
      <c r="H4858" t="s">
        <v>11976</v>
      </c>
      <c r="I4858" t="str">
        <f>VLOOKUP(RawData!H4858,PadCountry[],2)</f>
        <v>Japan</v>
      </c>
      <c r="J4858" t="str">
        <f>VLOOKUP(I4858,CountryGeoLoc[],3)</f>
        <v>36.204824</v>
      </c>
      <c r="K4858" t="str">
        <f>VLOOKUP(I4858,CountryGeoLoc[],4)</f>
        <v>138.252924</v>
      </c>
    </row>
    <row r="4859" spans="1:11" x14ac:dyDescent="0.3">
      <c r="A4859" t="s">
        <v>14743</v>
      </c>
      <c r="B4859" t="s">
        <v>8</v>
      </c>
      <c r="C4859" t="s">
        <v>13407</v>
      </c>
      <c r="D4859" t="s">
        <v>11985</v>
      </c>
      <c r="E4859" t="s">
        <v>14744</v>
      </c>
      <c r="F4859" t="s">
        <v>14745</v>
      </c>
      <c r="G4859" s="2" t="str">
        <f t="shared" si="75"/>
        <v>2006</v>
      </c>
      <c r="H4859" t="s">
        <v>10954</v>
      </c>
      <c r="I4859" t="str">
        <f>VLOOKUP(RawData!H4859,PadCountry[],2)</f>
        <v>China</v>
      </c>
      <c r="J4859" t="str">
        <f>VLOOKUP(I4859,CountryGeoLoc[],3)</f>
        <v>35.86166</v>
      </c>
      <c r="K4859" t="str">
        <f>VLOOKUP(I4859,CountryGeoLoc[],4)</f>
        <v>104.195397</v>
      </c>
    </row>
    <row r="4860" spans="1:11" x14ac:dyDescent="0.3">
      <c r="A4860" t="s">
        <v>14746</v>
      </c>
      <c r="B4860" t="s">
        <v>8</v>
      </c>
      <c r="C4860" t="s">
        <v>11418</v>
      </c>
      <c r="D4860" t="s">
        <v>8762</v>
      </c>
      <c r="E4860" t="s">
        <v>14747</v>
      </c>
      <c r="F4860" t="s">
        <v>14748</v>
      </c>
      <c r="G4860" s="2" t="str">
        <f t="shared" si="75"/>
        <v>2006</v>
      </c>
      <c r="H4860" t="s">
        <v>987</v>
      </c>
      <c r="I4860" t="str">
        <f>VLOOKUP(RawData!H4860,PadCountry[],2)</f>
        <v>Kazakhstan</v>
      </c>
      <c r="J4860" t="str">
        <f>VLOOKUP(I4860,CountryGeoLoc[],3)</f>
        <v>48.019573</v>
      </c>
      <c r="K4860" t="str">
        <f>VLOOKUP(I4860,CountryGeoLoc[],4)</f>
        <v>66.923684</v>
      </c>
    </row>
    <row r="4861" spans="1:11" x14ac:dyDescent="0.3">
      <c r="A4861" t="s">
        <v>14749</v>
      </c>
      <c r="B4861" t="s">
        <v>8</v>
      </c>
      <c r="C4861" t="s">
        <v>11418</v>
      </c>
      <c r="D4861" t="s">
        <v>2191</v>
      </c>
      <c r="E4861" t="s">
        <v>14750</v>
      </c>
      <c r="F4861" t="s">
        <v>14751</v>
      </c>
      <c r="G4861" s="2" t="str">
        <f t="shared" si="75"/>
        <v>2006</v>
      </c>
      <c r="H4861" t="s">
        <v>13</v>
      </c>
      <c r="I4861" t="str">
        <f>VLOOKUP(RawData!H4861,PadCountry[],2)</f>
        <v>Kazakhstan</v>
      </c>
      <c r="J4861" t="str">
        <f>VLOOKUP(I4861,CountryGeoLoc[],3)</f>
        <v>48.019573</v>
      </c>
      <c r="K4861" t="str">
        <f>VLOOKUP(I4861,CountryGeoLoc[],4)</f>
        <v>66.923684</v>
      </c>
    </row>
    <row r="4862" spans="1:11" x14ac:dyDescent="0.3">
      <c r="A4862" t="s">
        <v>14752</v>
      </c>
      <c r="B4862" t="s">
        <v>8</v>
      </c>
      <c r="C4862" t="s">
        <v>11972</v>
      </c>
      <c r="D4862" t="s">
        <v>12721</v>
      </c>
      <c r="E4862" t="s">
        <v>14753</v>
      </c>
      <c r="F4862" t="s">
        <v>14754</v>
      </c>
      <c r="G4862" s="2" t="str">
        <f t="shared" si="75"/>
        <v>2006</v>
      </c>
      <c r="H4862" t="s">
        <v>12724</v>
      </c>
      <c r="I4862" t="str">
        <f>VLOOKUP(RawData!H4862,PadCountry[],2)</f>
        <v>Japan</v>
      </c>
      <c r="J4862" t="str">
        <f>VLOOKUP(I4862,CountryGeoLoc[],3)</f>
        <v>36.204824</v>
      </c>
      <c r="K4862" t="str">
        <f>VLOOKUP(I4862,CountryGeoLoc[],4)</f>
        <v>138.252924</v>
      </c>
    </row>
    <row r="4863" spans="1:11" x14ac:dyDescent="0.3">
      <c r="A4863" t="s">
        <v>14755</v>
      </c>
      <c r="B4863" t="s">
        <v>8</v>
      </c>
      <c r="C4863" t="s">
        <v>117</v>
      </c>
      <c r="D4863" t="s">
        <v>11093</v>
      </c>
      <c r="E4863" t="s">
        <v>14756</v>
      </c>
      <c r="F4863" t="s">
        <v>14757</v>
      </c>
      <c r="G4863" s="2" t="str">
        <f t="shared" si="75"/>
        <v>2006</v>
      </c>
      <c r="H4863" t="s">
        <v>63</v>
      </c>
      <c r="I4863" t="str">
        <f>VLOOKUP(RawData!H4863,PadCountry[],2)</f>
        <v>United States</v>
      </c>
      <c r="J4863" t="str">
        <f>VLOOKUP(I4863,CountryGeoLoc[],3)</f>
        <v>37.09024</v>
      </c>
      <c r="K4863" t="str">
        <f>VLOOKUP(I4863,CountryGeoLoc[],4)</f>
        <v>-95.712891</v>
      </c>
    </row>
    <row r="4864" spans="1:11" x14ac:dyDescent="0.3">
      <c r="A4864" t="s">
        <v>14758</v>
      </c>
      <c r="B4864" t="s">
        <v>8</v>
      </c>
      <c r="C4864" t="s">
        <v>7321</v>
      </c>
      <c r="D4864" t="s">
        <v>14073</v>
      </c>
      <c r="E4864" t="s">
        <v>14759</v>
      </c>
      <c r="F4864" t="s">
        <v>14760</v>
      </c>
      <c r="G4864" s="2" t="str">
        <f t="shared" si="75"/>
        <v>2006</v>
      </c>
      <c r="H4864" t="s">
        <v>12587</v>
      </c>
      <c r="I4864" t="str">
        <f>VLOOKUP(RawData!H4864,PadCountry[],2)</f>
        <v>French Guiana</v>
      </c>
      <c r="J4864" t="str">
        <f>VLOOKUP(I4864,CountryGeoLoc[],3)</f>
        <v>3.933889</v>
      </c>
      <c r="K4864" t="str">
        <f>VLOOKUP(I4864,CountryGeoLoc[],4)</f>
        <v>-53.125782</v>
      </c>
    </row>
    <row r="4865" spans="1:11" x14ac:dyDescent="0.3">
      <c r="A4865" t="s">
        <v>14761</v>
      </c>
      <c r="B4865" t="s">
        <v>8</v>
      </c>
      <c r="C4865" t="s">
        <v>11418</v>
      </c>
      <c r="D4865" t="s">
        <v>14762</v>
      </c>
      <c r="E4865" t="s">
        <v>14763</v>
      </c>
      <c r="F4865" t="s">
        <v>14764</v>
      </c>
      <c r="G4865" s="2" t="str">
        <f t="shared" si="75"/>
        <v>2006</v>
      </c>
      <c r="H4865" t="s">
        <v>987</v>
      </c>
      <c r="I4865" t="str">
        <f>VLOOKUP(RawData!H4865,PadCountry[],2)</f>
        <v>Kazakhstan</v>
      </c>
      <c r="J4865" t="str">
        <f>VLOOKUP(I4865,CountryGeoLoc[],3)</f>
        <v>48.019573</v>
      </c>
      <c r="K4865" t="str">
        <f>VLOOKUP(I4865,CountryGeoLoc[],4)</f>
        <v>66.923684</v>
      </c>
    </row>
    <row r="4866" spans="1:11" x14ac:dyDescent="0.3">
      <c r="A4866" t="s">
        <v>14765</v>
      </c>
      <c r="B4866" t="s">
        <v>8</v>
      </c>
      <c r="C4866" t="s">
        <v>11418</v>
      </c>
      <c r="D4866" t="s">
        <v>4695</v>
      </c>
      <c r="E4866" t="s">
        <v>357</v>
      </c>
      <c r="F4866" t="s">
        <v>14766</v>
      </c>
      <c r="G4866" s="2" t="str">
        <f t="shared" si="75"/>
        <v>2006</v>
      </c>
      <c r="H4866" t="s">
        <v>13</v>
      </c>
      <c r="I4866" t="str">
        <f>VLOOKUP(RawData!H4866,PadCountry[],2)</f>
        <v>Kazakhstan</v>
      </c>
      <c r="J4866" t="str">
        <f>VLOOKUP(I4866,CountryGeoLoc[],3)</f>
        <v>48.019573</v>
      </c>
      <c r="K4866" t="str">
        <f>VLOOKUP(I4866,CountryGeoLoc[],4)</f>
        <v>66.923684</v>
      </c>
    </row>
    <row r="4867" spans="1:11" x14ac:dyDescent="0.3">
      <c r="A4867" t="s">
        <v>14767</v>
      </c>
      <c r="B4867" t="s">
        <v>8</v>
      </c>
      <c r="C4867" t="s">
        <v>13407</v>
      </c>
      <c r="D4867" t="s">
        <v>13308</v>
      </c>
      <c r="E4867" t="s">
        <v>14768</v>
      </c>
      <c r="F4867" t="s">
        <v>14769</v>
      </c>
      <c r="G4867" s="2" t="str">
        <f t="shared" ref="G4867:G4930" si="76">MID(F4867,7,4)</f>
        <v>2006</v>
      </c>
      <c r="H4867" t="s">
        <v>10336</v>
      </c>
      <c r="I4867" t="str">
        <f>VLOOKUP(RawData!H4867,PadCountry[],2)</f>
        <v>China</v>
      </c>
      <c r="J4867" t="str">
        <f>VLOOKUP(I4867,CountryGeoLoc[],3)</f>
        <v>35.86166</v>
      </c>
      <c r="K4867" t="str">
        <f>VLOOKUP(I4867,CountryGeoLoc[],4)</f>
        <v>104.195397</v>
      </c>
    </row>
    <row r="4868" spans="1:11" x14ac:dyDescent="0.3">
      <c r="A4868" t="s">
        <v>14770</v>
      </c>
      <c r="B4868" t="s">
        <v>8</v>
      </c>
      <c r="C4868" t="s">
        <v>117</v>
      </c>
      <c r="D4868" t="s">
        <v>11093</v>
      </c>
      <c r="E4868" t="s">
        <v>14771</v>
      </c>
      <c r="F4868" t="s">
        <v>14772</v>
      </c>
      <c r="G4868" s="2" t="str">
        <f t="shared" si="76"/>
        <v>2006</v>
      </c>
      <c r="H4868" t="s">
        <v>229</v>
      </c>
      <c r="I4868" t="str">
        <f>VLOOKUP(RawData!H4868,PadCountry[],2)</f>
        <v>United States</v>
      </c>
      <c r="J4868" t="str">
        <f>VLOOKUP(I4868,CountryGeoLoc[],3)</f>
        <v>37.09024</v>
      </c>
      <c r="K4868" t="str">
        <f>VLOOKUP(I4868,CountryGeoLoc[],4)</f>
        <v>-95.712891</v>
      </c>
    </row>
    <row r="4869" spans="1:11" x14ac:dyDescent="0.3">
      <c r="A4869" t="s">
        <v>14773</v>
      </c>
      <c r="B4869" t="s">
        <v>8</v>
      </c>
      <c r="C4869" t="s">
        <v>13407</v>
      </c>
      <c r="D4869" t="s">
        <v>8695</v>
      </c>
      <c r="E4869" t="s">
        <v>14774</v>
      </c>
      <c r="F4869" t="s">
        <v>14775</v>
      </c>
      <c r="G4869" s="2" t="str">
        <f t="shared" si="76"/>
        <v>2006</v>
      </c>
      <c r="H4869" t="s">
        <v>10954</v>
      </c>
      <c r="I4869" t="str">
        <f>VLOOKUP(RawData!H4869,PadCountry[],2)</f>
        <v>China</v>
      </c>
      <c r="J4869" t="str">
        <f>VLOOKUP(I4869,CountryGeoLoc[],3)</f>
        <v>35.86166</v>
      </c>
      <c r="K4869" t="str">
        <f>VLOOKUP(I4869,CountryGeoLoc[],4)</f>
        <v>104.195397</v>
      </c>
    </row>
    <row r="4870" spans="1:11" x14ac:dyDescent="0.3">
      <c r="A4870" t="s">
        <v>14776</v>
      </c>
      <c r="B4870" t="s">
        <v>8</v>
      </c>
      <c r="C4870" t="s">
        <v>13268</v>
      </c>
      <c r="D4870" t="s">
        <v>13269</v>
      </c>
      <c r="E4870" t="s">
        <v>14777</v>
      </c>
      <c r="F4870" t="s">
        <v>14778</v>
      </c>
      <c r="G4870" s="2" t="str">
        <f t="shared" si="76"/>
        <v>2006</v>
      </c>
      <c r="H4870" t="s">
        <v>13272</v>
      </c>
      <c r="I4870">
        <f>VLOOKUP(RawData!H4870,PadCountry[],2)</f>
        <v>0</v>
      </c>
      <c r="J4870" t="e">
        <f>VLOOKUP(I4870,CountryGeoLoc[],3)</f>
        <v>#N/A</v>
      </c>
      <c r="K4870" t="e">
        <f>VLOOKUP(I4870,CountryGeoLoc[],4)</f>
        <v>#N/A</v>
      </c>
    </row>
    <row r="4871" spans="1:11" x14ac:dyDescent="0.3">
      <c r="A4871" t="s">
        <v>14779</v>
      </c>
      <c r="B4871" t="s">
        <v>8</v>
      </c>
      <c r="C4871" t="s">
        <v>117</v>
      </c>
      <c r="D4871" t="s">
        <v>14116</v>
      </c>
      <c r="E4871" t="s">
        <v>14780</v>
      </c>
      <c r="F4871" t="s">
        <v>14781</v>
      </c>
      <c r="G4871" s="2" t="str">
        <f t="shared" si="76"/>
        <v>2006</v>
      </c>
      <c r="H4871" t="s">
        <v>12377</v>
      </c>
      <c r="I4871" t="str">
        <f>VLOOKUP(RawData!H4871,PadCountry[],2)</f>
        <v>United States</v>
      </c>
      <c r="J4871" t="str">
        <f>VLOOKUP(I4871,CountryGeoLoc[],3)</f>
        <v>37.09024</v>
      </c>
      <c r="K4871" t="str">
        <f>VLOOKUP(I4871,CountryGeoLoc[],4)</f>
        <v>-95.712891</v>
      </c>
    </row>
    <row r="4872" spans="1:11" x14ac:dyDescent="0.3">
      <c r="A4872" t="s">
        <v>14782</v>
      </c>
      <c r="B4872" t="s">
        <v>8</v>
      </c>
      <c r="C4872" t="s">
        <v>11421</v>
      </c>
      <c r="D4872" t="s">
        <v>13758</v>
      </c>
      <c r="E4872" t="s">
        <v>14783</v>
      </c>
      <c r="F4872" t="s">
        <v>14784</v>
      </c>
      <c r="G4872" s="2" t="str">
        <f t="shared" si="76"/>
        <v>2006</v>
      </c>
      <c r="H4872" t="s">
        <v>7249</v>
      </c>
      <c r="I4872" t="str">
        <f>VLOOKUP(RawData!H4872,PadCountry[],2)</f>
        <v>Kazakhstan</v>
      </c>
      <c r="J4872" t="str">
        <f>VLOOKUP(I4872,CountryGeoLoc[],3)</f>
        <v>48.019573</v>
      </c>
      <c r="K4872" t="str">
        <f>VLOOKUP(I4872,CountryGeoLoc[],4)</f>
        <v>66.923684</v>
      </c>
    </row>
    <row r="4873" spans="1:11" x14ac:dyDescent="0.3">
      <c r="A4873" t="s">
        <v>14785</v>
      </c>
      <c r="B4873" t="s">
        <v>8</v>
      </c>
      <c r="C4873" t="s">
        <v>117</v>
      </c>
      <c r="D4873" t="s">
        <v>11093</v>
      </c>
      <c r="E4873" t="s">
        <v>14786</v>
      </c>
      <c r="F4873" t="s">
        <v>14787</v>
      </c>
      <c r="G4873" s="2" t="str">
        <f t="shared" si="76"/>
        <v>2006</v>
      </c>
      <c r="H4873" t="s">
        <v>63</v>
      </c>
      <c r="I4873" t="str">
        <f>VLOOKUP(RawData!H4873,PadCountry[],2)</f>
        <v>United States</v>
      </c>
      <c r="J4873" t="str">
        <f>VLOOKUP(I4873,CountryGeoLoc[],3)</f>
        <v>37.09024</v>
      </c>
      <c r="K4873" t="str">
        <f>VLOOKUP(I4873,CountryGeoLoc[],4)</f>
        <v>-95.712891</v>
      </c>
    </row>
    <row r="4874" spans="1:11" x14ac:dyDescent="0.3">
      <c r="A4874" t="s">
        <v>14788</v>
      </c>
      <c r="B4874" t="s">
        <v>8</v>
      </c>
      <c r="C4874" t="s">
        <v>13407</v>
      </c>
      <c r="D4874" t="s">
        <v>11985</v>
      </c>
      <c r="E4874" t="s">
        <v>14789</v>
      </c>
      <c r="F4874" t="s">
        <v>14790</v>
      </c>
      <c r="G4874" s="2" t="str">
        <f t="shared" si="76"/>
        <v>2006</v>
      </c>
      <c r="H4874" t="s">
        <v>10954</v>
      </c>
      <c r="I4874" t="str">
        <f>VLOOKUP(RawData!H4874,PadCountry[],2)</f>
        <v>China</v>
      </c>
      <c r="J4874" t="str">
        <f>VLOOKUP(I4874,CountryGeoLoc[],3)</f>
        <v>35.86166</v>
      </c>
      <c r="K4874" t="str">
        <f>VLOOKUP(I4874,CountryGeoLoc[],4)</f>
        <v>104.195397</v>
      </c>
    </row>
    <row r="4875" spans="1:11" x14ac:dyDescent="0.3">
      <c r="A4875" t="s">
        <v>14791</v>
      </c>
      <c r="B4875" t="s">
        <v>8</v>
      </c>
      <c r="C4875" t="s">
        <v>7321</v>
      </c>
      <c r="D4875" t="s">
        <v>14073</v>
      </c>
      <c r="E4875" t="s">
        <v>14792</v>
      </c>
      <c r="F4875" t="s">
        <v>14793</v>
      </c>
      <c r="G4875" s="2" t="str">
        <f t="shared" si="76"/>
        <v>2006</v>
      </c>
      <c r="H4875" t="s">
        <v>12587</v>
      </c>
      <c r="I4875" t="str">
        <f>VLOOKUP(RawData!H4875,PadCountry[],2)</f>
        <v>French Guiana</v>
      </c>
      <c r="J4875" t="str">
        <f>VLOOKUP(I4875,CountryGeoLoc[],3)</f>
        <v>3.933889</v>
      </c>
      <c r="K4875" t="str">
        <f>VLOOKUP(I4875,CountryGeoLoc[],4)</f>
        <v>-53.125782</v>
      </c>
    </row>
    <row r="4876" spans="1:11" x14ac:dyDescent="0.3">
      <c r="A4876" t="s">
        <v>14794</v>
      </c>
      <c r="B4876" t="s">
        <v>8</v>
      </c>
      <c r="C4876" t="s">
        <v>12655</v>
      </c>
      <c r="D4876" t="s">
        <v>7629</v>
      </c>
      <c r="E4876" t="s">
        <v>14795</v>
      </c>
      <c r="F4876" t="s">
        <v>14796</v>
      </c>
      <c r="G4876" s="2" t="str">
        <f t="shared" si="76"/>
        <v>2006</v>
      </c>
      <c r="H4876" t="s">
        <v>3233</v>
      </c>
      <c r="I4876" t="str">
        <f>VLOOKUP(RawData!H4876,PadCountry[],2)</f>
        <v>United States</v>
      </c>
      <c r="J4876" t="str">
        <f>VLOOKUP(I4876,CountryGeoLoc[],3)</f>
        <v>37.09024</v>
      </c>
      <c r="K4876" t="str">
        <f>VLOOKUP(I4876,CountryGeoLoc[],4)</f>
        <v>-95.712891</v>
      </c>
    </row>
    <row r="4877" spans="1:11" x14ac:dyDescent="0.3">
      <c r="A4877" t="s">
        <v>14797</v>
      </c>
      <c r="B4877" t="s">
        <v>8</v>
      </c>
      <c r="C4877" t="s">
        <v>11421</v>
      </c>
      <c r="D4877" t="s">
        <v>13758</v>
      </c>
      <c r="E4877" t="s">
        <v>14798</v>
      </c>
      <c r="F4877" t="s">
        <v>14799</v>
      </c>
      <c r="G4877" s="2" t="str">
        <f t="shared" si="76"/>
        <v>2006</v>
      </c>
      <c r="H4877" t="s">
        <v>7249</v>
      </c>
      <c r="I4877" t="str">
        <f>VLOOKUP(RawData!H4877,PadCountry[],2)</f>
        <v>Kazakhstan</v>
      </c>
      <c r="J4877" t="str">
        <f>VLOOKUP(I4877,CountryGeoLoc[],3)</f>
        <v>48.019573</v>
      </c>
      <c r="K4877" t="str">
        <f>VLOOKUP(I4877,CountryGeoLoc[],4)</f>
        <v>66.923684</v>
      </c>
    </row>
    <row r="4878" spans="1:11" x14ac:dyDescent="0.3">
      <c r="A4878" t="s">
        <v>14800</v>
      </c>
      <c r="B4878" t="s">
        <v>8</v>
      </c>
      <c r="C4878" t="s">
        <v>14618</v>
      </c>
      <c r="D4878" t="s">
        <v>11093</v>
      </c>
      <c r="E4878" t="s">
        <v>14801</v>
      </c>
      <c r="F4878" t="s">
        <v>14802</v>
      </c>
      <c r="G4878" s="2" t="str">
        <f t="shared" si="76"/>
        <v>2006</v>
      </c>
      <c r="H4878" t="s">
        <v>682</v>
      </c>
      <c r="I4878" t="str">
        <f>VLOOKUP(RawData!H4878,PadCountry[],2)</f>
        <v>United States</v>
      </c>
      <c r="J4878" t="str">
        <f>VLOOKUP(I4878,CountryGeoLoc[],3)</f>
        <v>37.09024</v>
      </c>
      <c r="K4878" t="str">
        <f>VLOOKUP(I4878,CountryGeoLoc[],4)</f>
        <v>-95.712891</v>
      </c>
    </row>
    <row r="4879" spans="1:11" x14ac:dyDescent="0.3">
      <c r="A4879" t="s">
        <v>14803</v>
      </c>
      <c r="B4879" t="s">
        <v>8</v>
      </c>
      <c r="C4879" t="s">
        <v>10849</v>
      </c>
      <c r="D4879" t="s">
        <v>13478</v>
      </c>
      <c r="E4879" t="s">
        <v>14804</v>
      </c>
      <c r="F4879" t="s">
        <v>14805</v>
      </c>
      <c r="G4879" s="2" t="str">
        <f t="shared" si="76"/>
        <v>2006</v>
      </c>
      <c r="H4879" t="s">
        <v>14806</v>
      </c>
      <c r="I4879" t="str">
        <f>VLOOKUP(RawData!H4879,PadCountry[],2)</f>
        <v>United States</v>
      </c>
      <c r="J4879" t="str">
        <f>VLOOKUP(I4879,CountryGeoLoc[],3)</f>
        <v>37.09024</v>
      </c>
      <c r="K4879" t="str">
        <f>VLOOKUP(I4879,CountryGeoLoc[],4)</f>
        <v>-95.712891</v>
      </c>
    </row>
    <row r="4880" spans="1:11" x14ac:dyDescent="0.3">
      <c r="A4880" t="s">
        <v>14807</v>
      </c>
      <c r="B4880" t="s">
        <v>8</v>
      </c>
      <c r="C4880" t="s">
        <v>11972</v>
      </c>
      <c r="D4880" t="s">
        <v>14808</v>
      </c>
      <c r="E4880" t="s">
        <v>14809</v>
      </c>
      <c r="F4880" t="s">
        <v>14810</v>
      </c>
      <c r="G4880" s="2" t="str">
        <f t="shared" si="76"/>
        <v>2006</v>
      </c>
      <c r="H4880" t="s">
        <v>11976</v>
      </c>
      <c r="I4880" t="str">
        <f>VLOOKUP(RawData!H4880,PadCountry[],2)</f>
        <v>Japan</v>
      </c>
      <c r="J4880" t="str">
        <f>VLOOKUP(I4880,CountryGeoLoc[],3)</f>
        <v>36.204824</v>
      </c>
      <c r="K4880" t="str">
        <f>VLOOKUP(I4880,CountryGeoLoc[],4)</f>
        <v>138.252924</v>
      </c>
    </row>
    <row r="4881" spans="1:11" x14ac:dyDescent="0.3">
      <c r="A4881" t="s">
        <v>14811</v>
      </c>
      <c r="B4881" t="s">
        <v>8</v>
      </c>
      <c r="C4881" t="s">
        <v>11434</v>
      </c>
      <c r="D4881" t="s">
        <v>2391</v>
      </c>
      <c r="E4881" t="s">
        <v>14812</v>
      </c>
      <c r="F4881" t="s">
        <v>14813</v>
      </c>
      <c r="G4881" s="2" t="str">
        <f t="shared" si="76"/>
        <v>2006</v>
      </c>
      <c r="H4881" t="s">
        <v>3399</v>
      </c>
      <c r="I4881" t="str">
        <f>VLOOKUP(RawData!H4881,PadCountry[],2)</f>
        <v>Russia</v>
      </c>
      <c r="J4881" t="str">
        <f>VLOOKUP(I4881,CountryGeoLoc[],3)</f>
        <v>61.52401</v>
      </c>
      <c r="K4881" t="str">
        <f>VLOOKUP(I4881,CountryGeoLoc[],4)</f>
        <v>105.318756</v>
      </c>
    </row>
    <row r="4882" spans="1:11" x14ac:dyDescent="0.3">
      <c r="A4882" t="s">
        <v>14814</v>
      </c>
      <c r="B4882" t="s">
        <v>8</v>
      </c>
      <c r="C4882" t="s">
        <v>11407</v>
      </c>
      <c r="D4882" t="s">
        <v>14762</v>
      </c>
      <c r="E4882" t="s">
        <v>14815</v>
      </c>
      <c r="F4882" t="s">
        <v>14816</v>
      </c>
      <c r="G4882" s="2" t="str">
        <f t="shared" si="76"/>
        <v>2006</v>
      </c>
      <c r="H4882" t="s">
        <v>3442</v>
      </c>
      <c r="I4882" t="str">
        <f>VLOOKUP(RawData!H4882,PadCountry[],2)</f>
        <v>Russia</v>
      </c>
      <c r="J4882" t="str">
        <f>VLOOKUP(I4882,CountryGeoLoc[],3)</f>
        <v>61.52401</v>
      </c>
      <c r="K4882" t="str">
        <f>VLOOKUP(I4882,CountryGeoLoc[],4)</f>
        <v>105.318756</v>
      </c>
    </row>
    <row r="4883" spans="1:11" x14ac:dyDescent="0.3">
      <c r="A4883" t="s">
        <v>14817</v>
      </c>
      <c r="B4883" t="s">
        <v>8</v>
      </c>
      <c r="C4883" t="s">
        <v>11421</v>
      </c>
      <c r="D4883" t="s">
        <v>2305</v>
      </c>
      <c r="E4883" t="s">
        <v>14818</v>
      </c>
      <c r="F4883" t="s">
        <v>14819</v>
      </c>
      <c r="G4883" s="2" t="str">
        <f t="shared" si="76"/>
        <v>2006</v>
      </c>
      <c r="H4883" t="s">
        <v>2641</v>
      </c>
      <c r="I4883" t="str">
        <f>VLOOKUP(RawData!H4883,PadCountry[],2)</f>
        <v>Kazakhstan</v>
      </c>
      <c r="J4883" t="str">
        <f>VLOOKUP(I4883,CountryGeoLoc[],3)</f>
        <v>48.019573</v>
      </c>
      <c r="K4883" t="str">
        <f>VLOOKUP(I4883,CountryGeoLoc[],4)</f>
        <v>66.923684</v>
      </c>
    </row>
    <row r="4884" spans="1:11" x14ac:dyDescent="0.3">
      <c r="A4884" t="s">
        <v>14820</v>
      </c>
      <c r="B4884" t="s">
        <v>8</v>
      </c>
      <c r="C4884" t="s">
        <v>11418</v>
      </c>
      <c r="D4884" t="s">
        <v>14821</v>
      </c>
      <c r="E4884" t="s">
        <v>14822</v>
      </c>
      <c r="F4884" t="s">
        <v>14823</v>
      </c>
      <c r="G4884" s="2" t="str">
        <f t="shared" si="76"/>
        <v>2006</v>
      </c>
      <c r="H4884" t="s">
        <v>987</v>
      </c>
      <c r="I4884" t="str">
        <f>VLOOKUP(RawData!H4884,PadCountry[],2)</f>
        <v>Kazakhstan</v>
      </c>
      <c r="J4884" t="str">
        <f>VLOOKUP(I4884,CountryGeoLoc[],3)</f>
        <v>48.019573</v>
      </c>
      <c r="K4884" t="str">
        <f>VLOOKUP(I4884,CountryGeoLoc[],4)</f>
        <v>66.923684</v>
      </c>
    </row>
    <row r="4885" spans="1:11" x14ac:dyDescent="0.3">
      <c r="A4885" t="s">
        <v>14824</v>
      </c>
      <c r="B4885" t="s">
        <v>8</v>
      </c>
      <c r="C4885" t="s">
        <v>7087</v>
      </c>
      <c r="D4885" t="s">
        <v>11885</v>
      </c>
      <c r="E4885" t="s">
        <v>14825</v>
      </c>
      <c r="F4885" t="s">
        <v>14826</v>
      </c>
      <c r="G4885" s="2" t="str">
        <f t="shared" si="76"/>
        <v>2007</v>
      </c>
      <c r="H4885" t="s">
        <v>11888</v>
      </c>
      <c r="I4885" t="str">
        <f>VLOOKUP(RawData!H4885,PadCountry[],2)</f>
        <v>India</v>
      </c>
      <c r="J4885" t="str">
        <f>VLOOKUP(I4885,CountryGeoLoc[],3)</f>
        <v>20.593684</v>
      </c>
      <c r="K4885" t="str">
        <f>VLOOKUP(I4885,CountryGeoLoc[],4)</f>
        <v>78.96288</v>
      </c>
    </row>
    <row r="4886" spans="1:11" x14ac:dyDescent="0.3">
      <c r="A4886" t="s">
        <v>14827</v>
      </c>
      <c r="B4886" t="s">
        <v>8</v>
      </c>
      <c r="C4886" t="s">
        <v>11418</v>
      </c>
      <c r="D4886" t="s">
        <v>4695</v>
      </c>
      <c r="E4886" t="s">
        <v>357</v>
      </c>
      <c r="F4886" t="s">
        <v>14828</v>
      </c>
      <c r="G4886" s="2" t="str">
        <f t="shared" si="76"/>
        <v>2007</v>
      </c>
      <c r="H4886" t="s">
        <v>13</v>
      </c>
      <c r="I4886" t="str">
        <f>VLOOKUP(RawData!H4886,PadCountry[],2)</f>
        <v>Kazakhstan</v>
      </c>
      <c r="J4886" t="str">
        <f>VLOOKUP(I4886,CountryGeoLoc[],3)</f>
        <v>48.019573</v>
      </c>
      <c r="K4886" t="str">
        <f>VLOOKUP(I4886,CountryGeoLoc[],4)</f>
        <v>66.923684</v>
      </c>
    </row>
    <row r="4887" spans="1:11" x14ac:dyDescent="0.3">
      <c r="A4887" t="s">
        <v>14829</v>
      </c>
      <c r="B4887" t="s">
        <v>18</v>
      </c>
      <c r="C4887" t="s">
        <v>13268</v>
      </c>
      <c r="D4887" t="s">
        <v>13269</v>
      </c>
      <c r="E4887" t="s">
        <v>14830</v>
      </c>
      <c r="F4887" t="s">
        <v>14831</v>
      </c>
      <c r="G4887" s="2" t="str">
        <f t="shared" si="76"/>
        <v>2007</v>
      </c>
      <c r="H4887" t="s">
        <v>13272</v>
      </c>
      <c r="I4887">
        <f>VLOOKUP(RawData!H4887,PadCountry[],2)</f>
        <v>0</v>
      </c>
      <c r="J4887" t="e">
        <f>VLOOKUP(I4887,CountryGeoLoc[],3)</f>
        <v>#N/A</v>
      </c>
      <c r="K4887" t="e">
        <f>VLOOKUP(I4887,CountryGeoLoc[],4)</f>
        <v>#N/A</v>
      </c>
    </row>
    <row r="4888" spans="1:11" x14ac:dyDescent="0.3">
      <c r="A4888" t="s">
        <v>14832</v>
      </c>
      <c r="B4888" t="s">
        <v>8</v>
      </c>
      <c r="C4888" t="s">
        <v>13407</v>
      </c>
      <c r="D4888" t="s">
        <v>11985</v>
      </c>
      <c r="E4888" t="s">
        <v>14833</v>
      </c>
      <c r="F4888" t="s">
        <v>14834</v>
      </c>
      <c r="G4888" s="2" t="str">
        <f t="shared" si="76"/>
        <v>2007</v>
      </c>
      <c r="H4888" t="s">
        <v>10954</v>
      </c>
      <c r="I4888" t="str">
        <f>VLOOKUP(RawData!H4888,PadCountry[],2)</f>
        <v>China</v>
      </c>
      <c r="J4888" t="str">
        <f>VLOOKUP(I4888,CountryGeoLoc[],3)</f>
        <v>35.86166</v>
      </c>
      <c r="K4888" t="str">
        <f>VLOOKUP(I4888,CountryGeoLoc[],4)</f>
        <v>104.195397</v>
      </c>
    </row>
    <row r="4889" spans="1:11" x14ac:dyDescent="0.3">
      <c r="A4889" t="s">
        <v>14835</v>
      </c>
      <c r="B4889" t="s">
        <v>8</v>
      </c>
      <c r="C4889" t="s">
        <v>14618</v>
      </c>
      <c r="D4889" t="s">
        <v>11093</v>
      </c>
      <c r="E4889" t="s">
        <v>14836</v>
      </c>
      <c r="F4889" t="s">
        <v>14837</v>
      </c>
      <c r="G4889" s="2" t="str">
        <f t="shared" si="76"/>
        <v>2007</v>
      </c>
      <c r="H4889" t="s">
        <v>229</v>
      </c>
      <c r="I4889" t="str">
        <f>VLOOKUP(RawData!H4889,PadCountry[],2)</f>
        <v>United States</v>
      </c>
      <c r="J4889" t="str">
        <f>VLOOKUP(I4889,CountryGeoLoc[],3)</f>
        <v>37.09024</v>
      </c>
      <c r="K4889" t="str">
        <f>VLOOKUP(I4889,CountryGeoLoc[],4)</f>
        <v>-95.712891</v>
      </c>
    </row>
    <row r="4890" spans="1:11" x14ac:dyDescent="0.3">
      <c r="A4890" t="s">
        <v>14838</v>
      </c>
      <c r="B4890" t="s">
        <v>8</v>
      </c>
      <c r="C4890" t="s">
        <v>11972</v>
      </c>
      <c r="D4890" t="s">
        <v>13905</v>
      </c>
      <c r="E4890" t="s">
        <v>14839</v>
      </c>
      <c r="F4890" t="s">
        <v>14840</v>
      </c>
      <c r="G4890" s="2" t="str">
        <f t="shared" si="76"/>
        <v>2007</v>
      </c>
      <c r="H4890" t="s">
        <v>11976</v>
      </c>
      <c r="I4890" t="str">
        <f>VLOOKUP(RawData!H4890,PadCountry[],2)</f>
        <v>Japan</v>
      </c>
      <c r="J4890" t="str">
        <f>VLOOKUP(I4890,CountryGeoLoc[],3)</f>
        <v>36.204824</v>
      </c>
      <c r="K4890" t="str">
        <f>VLOOKUP(I4890,CountryGeoLoc[],4)</f>
        <v>138.252924</v>
      </c>
    </row>
    <row r="4891" spans="1:11" x14ac:dyDescent="0.3">
      <c r="A4891" t="s">
        <v>14841</v>
      </c>
      <c r="B4891" t="s">
        <v>8</v>
      </c>
      <c r="C4891" t="s">
        <v>14618</v>
      </c>
      <c r="D4891" t="s">
        <v>14009</v>
      </c>
      <c r="E4891" t="s">
        <v>14842</v>
      </c>
      <c r="F4891" t="s">
        <v>14843</v>
      </c>
      <c r="G4891" s="2" t="str">
        <f t="shared" si="76"/>
        <v>2007</v>
      </c>
      <c r="H4891" t="s">
        <v>1782</v>
      </c>
      <c r="I4891" t="str">
        <f>VLOOKUP(RawData!H4891,PadCountry[],2)</f>
        <v>United States</v>
      </c>
      <c r="J4891" t="str">
        <f>VLOOKUP(I4891,CountryGeoLoc[],3)</f>
        <v>37.09024</v>
      </c>
      <c r="K4891" t="str">
        <f>VLOOKUP(I4891,CountryGeoLoc[],4)</f>
        <v>-95.712891</v>
      </c>
    </row>
    <row r="4892" spans="1:11" x14ac:dyDescent="0.3">
      <c r="A4892" t="s">
        <v>14844</v>
      </c>
      <c r="B4892" t="s">
        <v>8</v>
      </c>
      <c r="C4892" t="s">
        <v>7321</v>
      </c>
      <c r="D4892" t="s">
        <v>14073</v>
      </c>
      <c r="E4892" t="s">
        <v>14845</v>
      </c>
      <c r="F4892" t="s">
        <v>14846</v>
      </c>
      <c r="G4892" s="2" t="str">
        <f t="shared" si="76"/>
        <v>2007</v>
      </c>
      <c r="H4892" t="s">
        <v>12587</v>
      </c>
      <c r="I4892" t="str">
        <f>VLOOKUP(RawData!H4892,PadCountry[],2)</f>
        <v>French Guiana</v>
      </c>
      <c r="J4892" t="str">
        <f>VLOOKUP(I4892,CountryGeoLoc[],3)</f>
        <v>3.933889</v>
      </c>
      <c r="K4892" t="str">
        <f>VLOOKUP(I4892,CountryGeoLoc[],4)</f>
        <v>-53.125782</v>
      </c>
    </row>
    <row r="4893" spans="1:11" x14ac:dyDescent="0.3">
      <c r="A4893" t="s">
        <v>14847</v>
      </c>
      <c r="B4893" t="s">
        <v>18</v>
      </c>
      <c r="C4893" t="s">
        <v>14644</v>
      </c>
      <c r="D4893" t="s">
        <v>14645</v>
      </c>
      <c r="E4893" t="s">
        <v>357</v>
      </c>
      <c r="F4893" t="s">
        <v>14848</v>
      </c>
      <c r="G4893" s="2" t="str">
        <f t="shared" si="76"/>
        <v>2007</v>
      </c>
      <c r="H4893" t="s">
        <v>14647</v>
      </c>
      <c r="I4893" t="str">
        <f>VLOOKUP(RawData!H4893,PadCountry[],2)</f>
        <v>Marshall Islands</v>
      </c>
      <c r="J4893" t="str">
        <f>VLOOKUP(I4893,CountryGeoLoc[],3)</f>
        <v>7.131474</v>
      </c>
      <c r="K4893" t="str">
        <f>VLOOKUP(I4893,CountryGeoLoc[],4)</f>
        <v>171.184478</v>
      </c>
    </row>
    <row r="4894" spans="1:11" x14ac:dyDescent="0.3">
      <c r="A4894" t="s">
        <v>14849</v>
      </c>
      <c r="B4894" t="s">
        <v>8</v>
      </c>
      <c r="C4894" t="s">
        <v>11418</v>
      </c>
      <c r="D4894" t="s">
        <v>2191</v>
      </c>
      <c r="E4894" t="s">
        <v>14850</v>
      </c>
      <c r="F4894" t="s">
        <v>14851</v>
      </c>
      <c r="G4894" s="2" t="str">
        <f t="shared" si="76"/>
        <v>2007</v>
      </c>
      <c r="H4894" t="s">
        <v>13</v>
      </c>
      <c r="I4894" t="str">
        <f>VLOOKUP(RawData!H4894,PadCountry[],2)</f>
        <v>Kazakhstan</v>
      </c>
      <c r="J4894" t="str">
        <f>VLOOKUP(I4894,CountryGeoLoc[],3)</f>
        <v>48.019573</v>
      </c>
      <c r="K4894" t="str">
        <f>VLOOKUP(I4894,CountryGeoLoc[],4)</f>
        <v>66.923684</v>
      </c>
    </row>
    <row r="4895" spans="1:11" x14ac:dyDescent="0.3">
      <c r="A4895" t="s">
        <v>14852</v>
      </c>
      <c r="B4895" t="s">
        <v>8</v>
      </c>
      <c r="C4895" t="s">
        <v>11421</v>
      </c>
      <c r="D4895" t="s">
        <v>13758</v>
      </c>
      <c r="E4895" t="s">
        <v>14853</v>
      </c>
      <c r="F4895" t="s">
        <v>14854</v>
      </c>
      <c r="G4895" s="2" t="str">
        <f t="shared" si="76"/>
        <v>2007</v>
      </c>
      <c r="H4895" t="s">
        <v>7249</v>
      </c>
      <c r="I4895" t="str">
        <f>VLOOKUP(RawData!H4895,PadCountry[],2)</f>
        <v>Kazakhstan</v>
      </c>
      <c r="J4895" t="str">
        <f>VLOOKUP(I4895,CountryGeoLoc[],3)</f>
        <v>48.019573</v>
      </c>
      <c r="K4895" t="str">
        <f>VLOOKUP(I4895,CountryGeoLoc[],4)</f>
        <v>66.923684</v>
      </c>
    </row>
    <row r="4896" spans="1:11" x14ac:dyDescent="0.3">
      <c r="A4896" t="s">
        <v>14855</v>
      </c>
      <c r="B4896" t="s">
        <v>8</v>
      </c>
      <c r="C4896" t="s">
        <v>13407</v>
      </c>
      <c r="D4896" t="s">
        <v>5243</v>
      </c>
      <c r="E4896" t="s">
        <v>14856</v>
      </c>
      <c r="F4896" t="s">
        <v>14857</v>
      </c>
      <c r="G4896" s="2" t="str">
        <f t="shared" si="76"/>
        <v>2007</v>
      </c>
      <c r="H4896" t="s">
        <v>10336</v>
      </c>
      <c r="I4896" t="str">
        <f>VLOOKUP(RawData!H4896,PadCountry[],2)</f>
        <v>China</v>
      </c>
      <c r="J4896" t="str">
        <f>VLOOKUP(I4896,CountryGeoLoc[],3)</f>
        <v>35.86166</v>
      </c>
      <c r="K4896" t="str">
        <f>VLOOKUP(I4896,CountryGeoLoc[],4)</f>
        <v>104.195397</v>
      </c>
    </row>
    <row r="4897" spans="1:11" x14ac:dyDescent="0.3">
      <c r="A4897" t="s">
        <v>14858</v>
      </c>
      <c r="B4897" t="s">
        <v>8</v>
      </c>
      <c r="C4897" t="s">
        <v>13407</v>
      </c>
      <c r="D4897" t="s">
        <v>11985</v>
      </c>
      <c r="E4897" t="s">
        <v>14859</v>
      </c>
      <c r="F4897" t="s">
        <v>14860</v>
      </c>
      <c r="G4897" s="2" t="str">
        <f t="shared" si="76"/>
        <v>2007</v>
      </c>
      <c r="H4897" t="s">
        <v>8698</v>
      </c>
      <c r="I4897" t="str">
        <f>VLOOKUP(RawData!H4897,PadCountry[],2)</f>
        <v>China</v>
      </c>
      <c r="J4897" t="str">
        <f>VLOOKUP(I4897,CountryGeoLoc[],3)</f>
        <v>35.86166</v>
      </c>
      <c r="K4897" t="str">
        <f>VLOOKUP(I4897,CountryGeoLoc[],4)</f>
        <v>104.195397</v>
      </c>
    </row>
    <row r="4898" spans="1:11" x14ac:dyDescent="0.3">
      <c r="A4898" t="s">
        <v>14861</v>
      </c>
      <c r="B4898" t="s">
        <v>8</v>
      </c>
      <c r="C4898" t="s">
        <v>13291</v>
      </c>
      <c r="D4898" t="s">
        <v>13292</v>
      </c>
      <c r="E4898" t="s">
        <v>14862</v>
      </c>
      <c r="F4898" t="s">
        <v>14863</v>
      </c>
      <c r="G4898" s="2" t="str">
        <f t="shared" si="76"/>
        <v>2007</v>
      </c>
      <c r="H4898" t="s">
        <v>13295</v>
      </c>
      <c r="I4898" t="str">
        <f>VLOOKUP(RawData!H4898,PadCountry[],2)</f>
        <v>Kazakhstan</v>
      </c>
      <c r="J4898" t="str">
        <f>VLOOKUP(I4898,CountryGeoLoc[],3)</f>
        <v>48.019573</v>
      </c>
      <c r="K4898" t="str">
        <f>VLOOKUP(I4898,CountryGeoLoc[],4)</f>
        <v>66.923684</v>
      </c>
    </row>
    <row r="4899" spans="1:11" x14ac:dyDescent="0.3">
      <c r="A4899" t="s">
        <v>14864</v>
      </c>
      <c r="B4899" t="s">
        <v>8</v>
      </c>
      <c r="C4899" t="s">
        <v>7087</v>
      </c>
      <c r="D4899" t="s">
        <v>11885</v>
      </c>
      <c r="E4899" t="s">
        <v>14865</v>
      </c>
      <c r="F4899" t="s">
        <v>14866</v>
      </c>
      <c r="G4899" s="2" t="str">
        <f t="shared" si="76"/>
        <v>2007</v>
      </c>
      <c r="H4899" t="s">
        <v>14499</v>
      </c>
      <c r="I4899" t="str">
        <f>VLOOKUP(RawData!H4899,PadCountry[],2)</f>
        <v>India</v>
      </c>
      <c r="J4899" t="str">
        <f>VLOOKUP(I4899,CountryGeoLoc[],3)</f>
        <v>20.593684</v>
      </c>
      <c r="K4899" t="str">
        <f>VLOOKUP(I4899,CountryGeoLoc[],4)</f>
        <v>78.96288</v>
      </c>
    </row>
    <row r="4900" spans="1:11" x14ac:dyDescent="0.3">
      <c r="A4900" t="s">
        <v>14867</v>
      </c>
      <c r="B4900" t="s">
        <v>8</v>
      </c>
      <c r="C4900" t="s">
        <v>10849</v>
      </c>
      <c r="D4900" t="s">
        <v>13478</v>
      </c>
      <c r="E4900" t="s">
        <v>14868</v>
      </c>
      <c r="F4900" t="s">
        <v>14869</v>
      </c>
      <c r="G4900" s="2" t="str">
        <f t="shared" si="76"/>
        <v>2007</v>
      </c>
      <c r="H4900" t="s">
        <v>14806</v>
      </c>
      <c r="I4900" t="str">
        <f>VLOOKUP(RawData!H4900,PadCountry[],2)</f>
        <v>United States</v>
      </c>
      <c r="J4900" t="str">
        <f>VLOOKUP(I4900,CountryGeoLoc[],3)</f>
        <v>37.09024</v>
      </c>
      <c r="K4900" t="str">
        <f>VLOOKUP(I4900,CountryGeoLoc[],4)</f>
        <v>-95.712891</v>
      </c>
    </row>
    <row r="4901" spans="1:11" x14ac:dyDescent="0.3">
      <c r="A4901" t="s">
        <v>14870</v>
      </c>
      <c r="B4901" t="s">
        <v>8</v>
      </c>
      <c r="C4901" t="s">
        <v>10849</v>
      </c>
      <c r="D4901" t="s">
        <v>12067</v>
      </c>
      <c r="E4901" t="s">
        <v>357</v>
      </c>
      <c r="F4901" t="s">
        <v>14871</v>
      </c>
      <c r="G4901" s="2" t="str">
        <f t="shared" si="76"/>
        <v>2007</v>
      </c>
      <c r="H4901" t="s">
        <v>12069</v>
      </c>
      <c r="I4901" t="str">
        <f>VLOOKUP(RawData!H4901,PadCountry[],2)</f>
        <v>United States</v>
      </c>
      <c r="J4901" t="str">
        <f>VLOOKUP(I4901,CountryGeoLoc[],3)</f>
        <v>37.09024</v>
      </c>
      <c r="K4901" t="str">
        <f>VLOOKUP(I4901,CountryGeoLoc[],4)</f>
        <v>-95.712891</v>
      </c>
    </row>
    <row r="4902" spans="1:11" x14ac:dyDescent="0.3">
      <c r="A4902" t="s">
        <v>14872</v>
      </c>
      <c r="B4902" t="s">
        <v>8</v>
      </c>
      <c r="C4902" t="s">
        <v>7321</v>
      </c>
      <c r="D4902" t="s">
        <v>14073</v>
      </c>
      <c r="E4902" t="s">
        <v>14873</v>
      </c>
      <c r="F4902" t="s">
        <v>14874</v>
      </c>
      <c r="G4902" s="2" t="str">
        <f t="shared" si="76"/>
        <v>2007</v>
      </c>
      <c r="H4902" t="s">
        <v>12587</v>
      </c>
      <c r="I4902" t="str">
        <f>VLOOKUP(RawData!H4902,PadCountry[],2)</f>
        <v>French Guiana</v>
      </c>
      <c r="J4902" t="str">
        <f>VLOOKUP(I4902,CountryGeoLoc[],3)</f>
        <v>3.933889</v>
      </c>
      <c r="K4902" t="str">
        <f>VLOOKUP(I4902,CountryGeoLoc[],4)</f>
        <v>-53.125782</v>
      </c>
    </row>
    <row r="4903" spans="1:11" x14ac:dyDescent="0.3">
      <c r="A4903" t="s">
        <v>14875</v>
      </c>
      <c r="B4903" t="s">
        <v>8</v>
      </c>
      <c r="C4903" t="s">
        <v>11418</v>
      </c>
      <c r="D4903" t="s">
        <v>4695</v>
      </c>
      <c r="E4903" t="s">
        <v>357</v>
      </c>
      <c r="F4903" t="s">
        <v>14876</v>
      </c>
      <c r="G4903" s="2" t="str">
        <f t="shared" si="76"/>
        <v>2007</v>
      </c>
      <c r="H4903" t="s">
        <v>13</v>
      </c>
      <c r="I4903" t="str">
        <f>VLOOKUP(RawData!H4903,PadCountry[],2)</f>
        <v>Kazakhstan</v>
      </c>
      <c r="J4903" t="str">
        <f>VLOOKUP(I4903,CountryGeoLoc[],3)</f>
        <v>48.019573</v>
      </c>
      <c r="K4903" t="str">
        <f>VLOOKUP(I4903,CountryGeoLoc[],4)</f>
        <v>66.923684</v>
      </c>
    </row>
    <row r="4904" spans="1:11" x14ac:dyDescent="0.3">
      <c r="A4904" t="s">
        <v>14877</v>
      </c>
      <c r="B4904" t="s">
        <v>8</v>
      </c>
      <c r="C4904" t="s">
        <v>13407</v>
      </c>
      <c r="D4904" t="s">
        <v>8695</v>
      </c>
      <c r="E4904" t="s">
        <v>14878</v>
      </c>
      <c r="F4904" t="s">
        <v>14879</v>
      </c>
      <c r="G4904" s="2" t="str">
        <f t="shared" si="76"/>
        <v>2007</v>
      </c>
      <c r="H4904" t="s">
        <v>10954</v>
      </c>
      <c r="I4904" t="str">
        <f>VLOOKUP(RawData!H4904,PadCountry[],2)</f>
        <v>China</v>
      </c>
      <c r="J4904" t="str">
        <f>VLOOKUP(I4904,CountryGeoLoc[],3)</f>
        <v>35.86166</v>
      </c>
      <c r="K4904" t="str">
        <f>VLOOKUP(I4904,CountryGeoLoc[],4)</f>
        <v>104.195397</v>
      </c>
    </row>
    <row r="4905" spans="1:11" x14ac:dyDescent="0.3">
      <c r="A4905" t="s">
        <v>14880</v>
      </c>
      <c r="B4905" t="s">
        <v>8</v>
      </c>
      <c r="C4905" t="s">
        <v>13407</v>
      </c>
      <c r="D4905" t="s">
        <v>11563</v>
      </c>
      <c r="E4905" t="s">
        <v>14881</v>
      </c>
      <c r="F4905" t="s">
        <v>14882</v>
      </c>
      <c r="G4905" s="2" t="str">
        <f t="shared" si="76"/>
        <v>2007</v>
      </c>
      <c r="H4905" t="s">
        <v>14247</v>
      </c>
      <c r="I4905" t="str">
        <f>VLOOKUP(RawData!H4905,PadCountry[],2)</f>
        <v>China</v>
      </c>
      <c r="J4905" t="str">
        <f>VLOOKUP(I4905,CountryGeoLoc[],3)</f>
        <v>35.86166</v>
      </c>
      <c r="K4905" t="str">
        <f>VLOOKUP(I4905,CountryGeoLoc[],4)</f>
        <v>104.195397</v>
      </c>
    </row>
    <row r="4906" spans="1:11" x14ac:dyDescent="0.3">
      <c r="A4906" t="s">
        <v>14883</v>
      </c>
      <c r="B4906" t="s">
        <v>8</v>
      </c>
      <c r="C4906" t="s">
        <v>11418</v>
      </c>
      <c r="D4906" t="s">
        <v>14157</v>
      </c>
      <c r="E4906" t="s">
        <v>14884</v>
      </c>
      <c r="F4906" t="s">
        <v>14885</v>
      </c>
      <c r="G4906" s="2" t="str">
        <f t="shared" si="76"/>
        <v>2007</v>
      </c>
      <c r="H4906" t="s">
        <v>987</v>
      </c>
      <c r="I4906" t="str">
        <f>VLOOKUP(RawData!H4906,PadCountry[],2)</f>
        <v>Kazakhstan</v>
      </c>
      <c r="J4906" t="str">
        <f>VLOOKUP(I4906,CountryGeoLoc[],3)</f>
        <v>48.019573</v>
      </c>
      <c r="K4906" t="str">
        <f>VLOOKUP(I4906,CountryGeoLoc[],4)</f>
        <v>66.923684</v>
      </c>
    </row>
    <row r="4907" spans="1:11" x14ac:dyDescent="0.3">
      <c r="A4907" t="s">
        <v>14886</v>
      </c>
      <c r="B4907" t="s">
        <v>8</v>
      </c>
      <c r="C4907" t="s">
        <v>13407</v>
      </c>
      <c r="D4907" t="s">
        <v>11985</v>
      </c>
      <c r="E4907" t="s">
        <v>14887</v>
      </c>
      <c r="F4907" t="s">
        <v>14888</v>
      </c>
      <c r="G4907" s="2" t="str">
        <f t="shared" si="76"/>
        <v>2007</v>
      </c>
      <c r="H4907" t="s">
        <v>8698</v>
      </c>
      <c r="I4907" t="str">
        <f>VLOOKUP(RawData!H4907,PadCountry[],2)</f>
        <v>China</v>
      </c>
      <c r="J4907" t="str">
        <f>VLOOKUP(I4907,CountryGeoLoc[],3)</f>
        <v>35.86166</v>
      </c>
      <c r="K4907" t="str">
        <f>VLOOKUP(I4907,CountryGeoLoc[],4)</f>
        <v>104.195397</v>
      </c>
    </row>
    <row r="4908" spans="1:11" x14ac:dyDescent="0.3">
      <c r="A4908" t="s">
        <v>14889</v>
      </c>
      <c r="B4908" t="s">
        <v>8</v>
      </c>
      <c r="C4908" t="s">
        <v>11407</v>
      </c>
      <c r="D4908" t="s">
        <v>8762</v>
      </c>
      <c r="E4908" t="s">
        <v>14890</v>
      </c>
      <c r="F4908" t="s">
        <v>14891</v>
      </c>
      <c r="G4908" s="2" t="str">
        <f t="shared" si="76"/>
        <v>2007</v>
      </c>
      <c r="H4908" t="s">
        <v>7572</v>
      </c>
      <c r="I4908" t="str">
        <f>VLOOKUP(RawData!H4908,PadCountry[],2)</f>
        <v>Russia</v>
      </c>
      <c r="J4908" t="str">
        <f>VLOOKUP(I4908,CountryGeoLoc[],3)</f>
        <v>61.52401</v>
      </c>
      <c r="K4908" t="str">
        <f>VLOOKUP(I4908,CountryGeoLoc[],4)</f>
        <v>105.318756</v>
      </c>
    </row>
    <row r="4909" spans="1:11" x14ac:dyDescent="0.3">
      <c r="A4909" t="s">
        <v>14892</v>
      </c>
      <c r="B4909" t="s">
        <v>8</v>
      </c>
      <c r="C4909" t="s">
        <v>14618</v>
      </c>
      <c r="D4909" t="s">
        <v>11093</v>
      </c>
      <c r="E4909" t="s">
        <v>14893</v>
      </c>
      <c r="F4909" t="s">
        <v>14894</v>
      </c>
      <c r="G4909" s="2" t="str">
        <f t="shared" si="76"/>
        <v>2007</v>
      </c>
      <c r="H4909" t="s">
        <v>682</v>
      </c>
      <c r="I4909" t="str">
        <f>VLOOKUP(RawData!H4909,PadCountry[],2)</f>
        <v>United States</v>
      </c>
      <c r="J4909" t="str">
        <f>VLOOKUP(I4909,CountryGeoLoc[],3)</f>
        <v>37.09024</v>
      </c>
      <c r="K4909" t="str">
        <f>VLOOKUP(I4909,CountryGeoLoc[],4)</f>
        <v>-95.712891</v>
      </c>
    </row>
    <row r="4910" spans="1:11" x14ac:dyDescent="0.3">
      <c r="A4910" t="s">
        <v>14895</v>
      </c>
      <c r="B4910" t="s">
        <v>8</v>
      </c>
      <c r="C4910" t="s">
        <v>12655</v>
      </c>
      <c r="D4910" t="s">
        <v>7629</v>
      </c>
      <c r="E4910" t="s">
        <v>14896</v>
      </c>
      <c r="F4910" t="s">
        <v>14897</v>
      </c>
      <c r="G4910" s="2" t="str">
        <f t="shared" si="76"/>
        <v>2007</v>
      </c>
      <c r="H4910" t="s">
        <v>2629</v>
      </c>
      <c r="I4910" t="str">
        <f>VLOOKUP(RawData!H4910,PadCountry[],2)</f>
        <v>United States</v>
      </c>
      <c r="J4910" t="str">
        <f>VLOOKUP(I4910,CountryGeoLoc[],3)</f>
        <v>37.09024</v>
      </c>
      <c r="K4910" t="str">
        <f>VLOOKUP(I4910,CountryGeoLoc[],4)</f>
        <v>-95.712891</v>
      </c>
    </row>
    <row r="4911" spans="1:11" x14ac:dyDescent="0.3">
      <c r="A4911" t="s">
        <v>14898</v>
      </c>
      <c r="B4911" t="s">
        <v>8</v>
      </c>
      <c r="C4911" t="s">
        <v>10355</v>
      </c>
      <c r="D4911" t="s">
        <v>12297</v>
      </c>
      <c r="E4911" t="s">
        <v>14899</v>
      </c>
      <c r="F4911" t="s">
        <v>14900</v>
      </c>
      <c r="G4911" s="2" t="str">
        <f t="shared" si="76"/>
        <v>2007</v>
      </c>
      <c r="H4911" t="s">
        <v>10359</v>
      </c>
      <c r="I4911" t="str">
        <f>VLOOKUP(RawData!H4911,PadCountry[],2)</f>
        <v>Israel</v>
      </c>
      <c r="J4911" t="str">
        <f>VLOOKUP(I4911,CountryGeoLoc[],3)</f>
        <v>31.046051</v>
      </c>
      <c r="K4911" t="str">
        <f>VLOOKUP(I4911,CountryGeoLoc[],4)</f>
        <v>34.851612</v>
      </c>
    </row>
    <row r="4912" spans="1:11" x14ac:dyDescent="0.3">
      <c r="A4912" t="s">
        <v>14901</v>
      </c>
      <c r="B4912" t="s">
        <v>8</v>
      </c>
      <c r="C4912" t="s">
        <v>13291</v>
      </c>
      <c r="D4912" t="s">
        <v>13292</v>
      </c>
      <c r="E4912" t="s">
        <v>14902</v>
      </c>
      <c r="F4912" t="s">
        <v>14903</v>
      </c>
      <c r="G4912" s="2" t="str">
        <f t="shared" si="76"/>
        <v>2007</v>
      </c>
      <c r="H4912" t="s">
        <v>13295</v>
      </c>
      <c r="I4912" t="str">
        <f>VLOOKUP(RawData!H4912,PadCountry[],2)</f>
        <v>Kazakhstan</v>
      </c>
      <c r="J4912" t="str">
        <f>VLOOKUP(I4912,CountryGeoLoc[],3)</f>
        <v>48.019573</v>
      </c>
      <c r="K4912" t="str">
        <f>VLOOKUP(I4912,CountryGeoLoc[],4)</f>
        <v>66.923684</v>
      </c>
    </row>
    <row r="4913" spans="1:11" x14ac:dyDescent="0.3">
      <c r="A4913" t="s">
        <v>14904</v>
      </c>
      <c r="B4913" t="s">
        <v>8</v>
      </c>
      <c r="C4913" t="s">
        <v>14618</v>
      </c>
      <c r="D4913" t="s">
        <v>14009</v>
      </c>
      <c r="E4913" t="s">
        <v>14905</v>
      </c>
      <c r="F4913" t="s">
        <v>14906</v>
      </c>
      <c r="G4913" s="2" t="str">
        <f t="shared" si="76"/>
        <v>2007</v>
      </c>
      <c r="H4913" t="s">
        <v>1782</v>
      </c>
      <c r="I4913" t="str">
        <f>VLOOKUP(RawData!H4913,PadCountry[],2)</f>
        <v>United States</v>
      </c>
      <c r="J4913" t="str">
        <f>VLOOKUP(I4913,CountryGeoLoc[],3)</f>
        <v>37.09024</v>
      </c>
      <c r="K4913" t="str">
        <f>VLOOKUP(I4913,CountryGeoLoc[],4)</f>
        <v>-95.712891</v>
      </c>
    </row>
    <row r="4914" spans="1:11" x14ac:dyDescent="0.3">
      <c r="A4914" t="s">
        <v>14907</v>
      </c>
      <c r="B4914" t="s">
        <v>8</v>
      </c>
      <c r="C4914" t="s">
        <v>13291</v>
      </c>
      <c r="D4914" t="s">
        <v>13292</v>
      </c>
      <c r="E4914" t="s">
        <v>14908</v>
      </c>
      <c r="F4914" t="s">
        <v>14909</v>
      </c>
      <c r="G4914" s="2" t="str">
        <f t="shared" si="76"/>
        <v>2007</v>
      </c>
      <c r="H4914" t="s">
        <v>14716</v>
      </c>
      <c r="I4914" t="str">
        <f>VLOOKUP(RawData!H4914,PadCountry[],2)</f>
        <v>Russia</v>
      </c>
      <c r="J4914" t="str">
        <f>VLOOKUP(I4914,CountryGeoLoc[],3)</f>
        <v>61.52401</v>
      </c>
      <c r="K4914" t="str">
        <f>VLOOKUP(I4914,CountryGeoLoc[],4)</f>
        <v>105.318756</v>
      </c>
    </row>
    <row r="4915" spans="1:11" x14ac:dyDescent="0.3">
      <c r="A4915" t="s">
        <v>14910</v>
      </c>
      <c r="B4915" t="s">
        <v>8</v>
      </c>
      <c r="C4915" t="s">
        <v>11418</v>
      </c>
      <c r="D4915" t="s">
        <v>14911</v>
      </c>
      <c r="E4915" t="s">
        <v>14912</v>
      </c>
      <c r="F4915" t="s">
        <v>14913</v>
      </c>
      <c r="G4915" s="2" t="str">
        <f t="shared" si="76"/>
        <v>2007</v>
      </c>
      <c r="H4915" t="s">
        <v>9146</v>
      </c>
      <c r="I4915" t="str">
        <f>VLOOKUP(RawData!H4915,PadCountry[],2)</f>
        <v>Kazakhstan</v>
      </c>
      <c r="J4915" t="str">
        <f>VLOOKUP(I4915,CountryGeoLoc[],3)</f>
        <v>48.019573</v>
      </c>
      <c r="K4915" t="str">
        <f>VLOOKUP(I4915,CountryGeoLoc[],4)</f>
        <v>66.923684</v>
      </c>
    </row>
    <row r="4916" spans="1:11" x14ac:dyDescent="0.3">
      <c r="A4916" t="s">
        <v>14914</v>
      </c>
      <c r="B4916" t="s">
        <v>8</v>
      </c>
      <c r="C4916" t="s">
        <v>11434</v>
      </c>
      <c r="D4916" t="s">
        <v>2391</v>
      </c>
      <c r="E4916" t="s">
        <v>14915</v>
      </c>
      <c r="F4916" t="s">
        <v>14916</v>
      </c>
      <c r="G4916" s="2" t="str">
        <f t="shared" si="76"/>
        <v>2007</v>
      </c>
      <c r="H4916" t="s">
        <v>3399</v>
      </c>
      <c r="I4916" t="str">
        <f>VLOOKUP(RawData!H4916,PadCountry[],2)</f>
        <v>Russia</v>
      </c>
      <c r="J4916" t="str">
        <f>VLOOKUP(I4916,CountryGeoLoc[],3)</f>
        <v>61.52401</v>
      </c>
      <c r="K4916" t="str">
        <f>VLOOKUP(I4916,CountryGeoLoc[],4)</f>
        <v>105.318756</v>
      </c>
    </row>
    <row r="4917" spans="1:11" x14ac:dyDescent="0.3">
      <c r="A4917" t="s">
        <v>14917</v>
      </c>
      <c r="B4917" t="s">
        <v>8</v>
      </c>
      <c r="C4917" t="s">
        <v>13407</v>
      </c>
      <c r="D4917" t="s">
        <v>8695</v>
      </c>
      <c r="E4917" t="s">
        <v>14918</v>
      </c>
      <c r="F4917" t="s">
        <v>14919</v>
      </c>
      <c r="G4917" s="2" t="str">
        <f t="shared" si="76"/>
        <v>2007</v>
      </c>
      <c r="H4917" t="s">
        <v>10954</v>
      </c>
      <c r="I4917" t="str">
        <f>VLOOKUP(RawData!H4917,PadCountry[],2)</f>
        <v>China</v>
      </c>
      <c r="J4917" t="str">
        <f>VLOOKUP(I4917,CountryGeoLoc[],3)</f>
        <v>35.86166</v>
      </c>
      <c r="K4917" t="str">
        <f>VLOOKUP(I4917,CountryGeoLoc[],4)</f>
        <v>104.195397</v>
      </c>
    </row>
    <row r="4918" spans="1:11" x14ac:dyDescent="0.3">
      <c r="A4918" t="s">
        <v>14920</v>
      </c>
      <c r="B4918" t="s">
        <v>8</v>
      </c>
      <c r="C4918" t="s">
        <v>11421</v>
      </c>
      <c r="D4918" t="s">
        <v>14306</v>
      </c>
      <c r="E4918" t="s">
        <v>14921</v>
      </c>
      <c r="F4918" t="s">
        <v>14922</v>
      </c>
      <c r="G4918" s="2" t="str">
        <f t="shared" si="76"/>
        <v>2007</v>
      </c>
      <c r="H4918" t="s">
        <v>7249</v>
      </c>
      <c r="I4918" t="str">
        <f>VLOOKUP(RawData!H4918,PadCountry[],2)</f>
        <v>Kazakhstan</v>
      </c>
      <c r="J4918" t="str">
        <f>VLOOKUP(I4918,CountryGeoLoc[],3)</f>
        <v>48.019573</v>
      </c>
      <c r="K4918" t="str">
        <f>VLOOKUP(I4918,CountryGeoLoc[],4)</f>
        <v>66.923684</v>
      </c>
    </row>
    <row r="4919" spans="1:11" x14ac:dyDescent="0.3">
      <c r="A4919" t="s">
        <v>14923</v>
      </c>
      <c r="B4919" t="s">
        <v>8</v>
      </c>
      <c r="C4919" t="s">
        <v>11418</v>
      </c>
      <c r="D4919" t="s">
        <v>4695</v>
      </c>
      <c r="E4919" t="s">
        <v>357</v>
      </c>
      <c r="F4919" t="s">
        <v>14924</v>
      </c>
      <c r="G4919" s="2" t="str">
        <f t="shared" si="76"/>
        <v>2007</v>
      </c>
      <c r="H4919" t="s">
        <v>13</v>
      </c>
      <c r="I4919" t="str">
        <f>VLOOKUP(RawData!H4919,PadCountry[],2)</f>
        <v>Kazakhstan</v>
      </c>
      <c r="J4919" t="str">
        <f>VLOOKUP(I4919,CountryGeoLoc[],3)</f>
        <v>48.019573</v>
      </c>
      <c r="K4919" t="str">
        <f>VLOOKUP(I4919,CountryGeoLoc[],4)</f>
        <v>66.923684</v>
      </c>
    </row>
    <row r="4920" spans="1:11" x14ac:dyDescent="0.3">
      <c r="A4920" t="s">
        <v>14925</v>
      </c>
      <c r="B4920" t="s">
        <v>8</v>
      </c>
      <c r="C4920" t="s">
        <v>14618</v>
      </c>
      <c r="D4920" t="s">
        <v>11093</v>
      </c>
      <c r="E4920" t="s">
        <v>14926</v>
      </c>
      <c r="F4920" t="s">
        <v>14927</v>
      </c>
      <c r="G4920" s="2" t="str">
        <f t="shared" si="76"/>
        <v>2007</v>
      </c>
      <c r="H4920" t="s">
        <v>63</v>
      </c>
      <c r="I4920" t="str">
        <f>VLOOKUP(RawData!H4920,PadCountry[],2)</f>
        <v>United States</v>
      </c>
      <c r="J4920" t="str">
        <f>VLOOKUP(I4920,CountryGeoLoc[],3)</f>
        <v>37.09024</v>
      </c>
      <c r="K4920" t="str">
        <f>VLOOKUP(I4920,CountryGeoLoc[],4)</f>
        <v>-95.712891</v>
      </c>
    </row>
    <row r="4921" spans="1:11" x14ac:dyDescent="0.3">
      <c r="A4921" t="s">
        <v>14928</v>
      </c>
      <c r="B4921" t="s">
        <v>8</v>
      </c>
      <c r="C4921" t="s">
        <v>12655</v>
      </c>
      <c r="D4921" t="s">
        <v>7629</v>
      </c>
      <c r="E4921" t="s">
        <v>14929</v>
      </c>
      <c r="F4921" t="s">
        <v>14930</v>
      </c>
      <c r="G4921" s="2" t="str">
        <f t="shared" si="76"/>
        <v>2007</v>
      </c>
      <c r="H4921" t="s">
        <v>2629</v>
      </c>
      <c r="I4921" t="str">
        <f>VLOOKUP(RawData!H4921,PadCountry[],2)</f>
        <v>United States</v>
      </c>
      <c r="J4921" t="str">
        <f>VLOOKUP(I4921,CountryGeoLoc[],3)</f>
        <v>37.09024</v>
      </c>
      <c r="K4921" t="str">
        <f>VLOOKUP(I4921,CountryGeoLoc[],4)</f>
        <v>-95.712891</v>
      </c>
    </row>
    <row r="4922" spans="1:11" x14ac:dyDescent="0.3">
      <c r="A4922" t="s">
        <v>14931</v>
      </c>
      <c r="B4922" t="s">
        <v>8</v>
      </c>
      <c r="C4922" t="s">
        <v>7321</v>
      </c>
      <c r="D4922" t="s">
        <v>14073</v>
      </c>
      <c r="E4922" t="s">
        <v>14932</v>
      </c>
      <c r="F4922" t="s">
        <v>14933</v>
      </c>
      <c r="G4922" s="2" t="str">
        <f t="shared" si="76"/>
        <v>2007</v>
      </c>
      <c r="H4922" t="s">
        <v>12587</v>
      </c>
      <c r="I4922" t="str">
        <f>VLOOKUP(RawData!H4922,PadCountry[],2)</f>
        <v>French Guiana</v>
      </c>
      <c r="J4922" t="str">
        <f>VLOOKUP(I4922,CountryGeoLoc[],3)</f>
        <v>3.933889</v>
      </c>
      <c r="K4922" t="str">
        <f>VLOOKUP(I4922,CountryGeoLoc[],4)</f>
        <v>-53.125782</v>
      </c>
    </row>
    <row r="4923" spans="1:11" x14ac:dyDescent="0.3">
      <c r="A4923" t="s">
        <v>14934</v>
      </c>
      <c r="B4923" t="s">
        <v>18</v>
      </c>
      <c r="C4923" t="s">
        <v>7087</v>
      </c>
      <c r="D4923" t="s">
        <v>13765</v>
      </c>
      <c r="E4923" t="s">
        <v>357</v>
      </c>
      <c r="F4923" t="s">
        <v>14935</v>
      </c>
      <c r="G4923" s="2" t="str">
        <f t="shared" si="76"/>
        <v>2007</v>
      </c>
      <c r="H4923" t="s">
        <v>14499</v>
      </c>
      <c r="I4923" t="str">
        <f>VLOOKUP(RawData!H4923,PadCountry[],2)</f>
        <v>India</v>
      </c>
      <c r="J4923" t="str">
        <f>VLOOKUP(I4923,CountryGeoLoc[],3)</f>
        <v>20.593684</v>
      </c>
      <c r="K4923" t="str">
        <f>VLOOKUP(I4923,CountryGeoLoc[],4)</f>
        <v>78.96288</v>
      </c>
    </row>
    <row r="4924" spans="1:11" x14ac:dyDescent="0.3">
      <c r="A4924" t="s">
        <v>14936</v>
      </c>
      <c r="B4924" t="s">
        <v>18</v>
      </c>
      <c r="C4924" t="s">
        <v>11421</v>
      </c>
      <c r="D4924" t="s">
        <v>13758</v>
      </c>
      <c r="E4924" t="s">
        <v>14937</v>
      </c>
      <c r="F4924" t="s">
        <v>14938</v>
      </c>
      <c r="G4924" s="2" t="str">
        <f t="shared" si="76"/>
        <v>2007</v>
      </c>
      <c r="H4924" t="s">
        <v>7249</v>
      </c>
      <c r="I4924" t="str">
        <f>VLOOKUP(RawData!H4924,PadCountry[],2)</f>
        <v>Kazakhstan</v>
      </c>
      <c r="J4924" t="str">
        <f>VLOOKUP(I4924,CountryGeoLoc[],3)</f>
        <v>48.019573</v>
      </c>
      <c r="K4924" t="str">
        <f>VLOOKUP(I4924,CountryGeoLoc[],4)</f>
        <v>66.923684</v>
      </c>
    </row>
    <row r="4925" spans="1:11" x14ac:dyDescent="0.3">
      <c r="A4925" t="s">
        <v>14939</v>
      </c>
      <c r="B4925" t="s">
        <v>8</v>
      </c>
      <c r="C4925" t="s">
        <v>11434</v>
      </c>
      <c r="D4925" t="s">
        <v>2391</v>
      </c>
      <c r="E4925" t="s">
        <v>14940</v>
      </c>
      <c r="F4925" t="s">
        <v>14941</v>
      </c>
      <c r="G4925" s="2" t="str">
        <f t="shared" si="76"/>
        <v>2007</v>
      </c>
      <c r="H4925" t="s">
        <v>3399</v>
      </c>
      <c r="I4925" t="str">
        <f>VLOOKUP(RawData!H4925,PadCountry[],2)</f>
        <v>Russia</v>
      </c>
      <c r="J4925" t="str">
        <f>VLOOKUP(I4925,CountryGeoLoc[],3)</f>
        <v>61.52401</v>
      </c>
      <c r="K4925" t="str">
        <f>VLOOKUP(I4925,CountryGeoLoc[],4)</f>
        <v>105.318756</v>
      </c>
    </row>
    <row r="4926" spans="1:11" x14ac:dyDescent="0.3">
      <c r="A4926" t="s">
        <v>14942</v>
      </c>
      <c r="B4926" t="s">
        <v>8</v>
      </c>
      <c r="C4926" t="s">
        <v>11972</v>
      </c>
      <c r="D4926" t="s">
        <v>14463</v>
      </c>
      <c r="E4926" t="s">
        <v>14943</v>
      </c>
      <c r="F4926" t="s">
        <v>14944</v>
      </c>
      <c r="G4926" s="2" t="str">
        <f t="shared" si="76"/>
        <v>2007</v>
      </c>
      <c r="H4926" t="s">
        <v>11976</v>
      </c>
      <c r="I4926" t="str">
        <f>VLOOKUP(RawData!H4926,PadCountry[],2)</f>
        <v>Japan</v>
      </c>
      <c r="J4926" t="str">
        <f>VLOOKUP(I4926,CountryGeoLoc[],3)</f>
        <v>36.204824</v>
      </c>
      <c r="K4926" t="str">
        <f>VLOOKUP(I4926,CountryGeoLoc[],4)</f>
        <v>138.252924</v>
      </c>
    </row>
    <row r="4927" spans="1:11" x14ac:dyDescent="0.3">
      <c r="A4927" t="s">
        <v>14945</v>
      </c>
      <c r="B4927" t="s">
        <v>8</v>
      </c>
      <c r="C4927" t="s">
        <v>11418</v>
      </c>
      <c r="D4927" t="s">
        <v>8762</v>
      </c>
      <c r="E4927" t="s">
        <v>14946</v>
      </c>
      <c r="F4927" t="s">
        <v>14947</v>
      </c>
      <c r="G4927" s="2" t="str">
        <f t="shared" si="76"/>
        <v>2007</v>
      </c>
      <c r="H4927" t="s">
        <v>13</v>
      </c>
      <c r="I4927" t="str">
        <f>VLOOKUP(RawData!H4927,PadCountry[],2)</f>
        <v>Kazakhstan</v>
      </c>
      <c r="J4927" t="str">
        <f>VLOOKUP(I4927,CountryGeoLoc[],3)</f>
        <v>48.019573</v>
      </c>
      <c r="K4927" t="str">
        <f>VLOOKUP(I4927,CountryGeoLoc[],4)</f>
        <v>66.923684</v>
      </c>
    </row>
    <row r="4928" spans="1:11" x14ac:dyDescent="0.3">
      <c r="A4928" t="s">
        <v>14948</v>
      </c>
      <c r="B4928" t="s">
        <v>8</v>
      </c>
      <c r="C4928" t="s">
        <v>14618</v>
      </c>
      <c r="D4928" t="s">
        <v>11093</v>
      </c>
      <c r="E4928" t="s">
        <v>14949</v>
      </c>
      <c r="F4928" t="s">
        <v>14950</v>
      </c>
      <c r="G4928" s="2" t="str">
        <f t="shared" si="76"/>
        <v>2007</v>
      </c>
      <c r="H4928" t="s">
        <v>682</v>
      </c>
      <c r="I4928" t="str">
        <f>VLOOKUP(RawData!H4928,PadCountry[],2)</f>
        <v>United States</v>
      </c>
      <c r="J4928" t="str">
        <f>VLOOKUP(I4928,CountryGeoLoc[],3)</f>
        <v>37.09024</v>
      </c>
      <c r="K4928" t="str">
        <f>VLOOKUP(I4928,CountryGeoLoc[],4)</f>
        <v>-95.712891</v>
      </c>
    </row>
    <row r="4929" spans="1:11" x14ac:dyDescent="0.3">
      <c r="A4929" t="s">
        <v>14951</v>
      </c>
      <c r="B4929" t="s">
        <v>8</v>
      </c>
      <c r="C4929" t="s">
        <v>13407</v>
      </c>
      <c r="D4929" t="s">
        <v>13308</v>
      </c>
      <c r="E4929" t="s">
        <v>14952</v>
      </c>
      <c r="F4929" t="s">
        <v>14953</v>
      </c>
      <c r="G4929" s="2" t="str">
        <f t="shared" si="76"/>
        <v>2007</v>
      </c>
      <c r="H4929" t="s">
        <v>10336</v>
      </c>
      <c r="I4929" t="str">
        <f>VLOOKUP(RawData!H4929,PadCountry[],2)</f>
        <v>China</v>
      </c>
      <c r="J4929" t="str">
        <f>VLOOKUP(I4929,CountryGeoLoc[],3)</f>
        <v>35.86166</v>
      </c>
      <c r="K4929" t="str">
        <f>VLOOKUP(I4929,CountryGeoLoc[],4)</f>
        <v>104.195397</v>
      </c>
    </row>
    <row r="4930" spans="1:11" x14ac:dyDescent="0.3">
      <c r="A4930" t="s">
        <v>14954</v>
      </c>
      <c r="B4930" t="s">
        <v>8</v>
      </c>
      <c r="C4930" t="s">
        <v>14618</v>
      </c>
      <c r="D4930" t="s">
        <v>11093</v>
      </c>
      <c r="E4930" t="s">
        <v>14955</v>
      </c>
      <c r="F4930" t="s">
        <v>14956</v>
      </c>
      <c r="G4930" s="2" t="str">
        <f t="shared" si="76"/>
        <v>2007</v>
      </c>
      <c r="H4930" t="s">
        <v>229</v>
      </c>
      <c r="I4930" t="str">
        <f>VLOOKUP(RawData!H4930,PadCountry[],2)</f>
        <v>United States</v>
      </c>
      <c r="J4930" t="str">
        <f>VLOOKUP(I4930,CountryGeoLoc[],3)</f>
        <v>37.09024</v>
      </c>
      <c r="K4930" t="str">
        <f>VLOOKUP(I4930,CountryGeoLoc[],4)</f>
        <v>-95.712891</v>
      </c>
    </row>
    <row r="4931" spans="1:11" x14ac:dyDescent="0.3">
      <c r="A4931" t="s">
        <v>14957</v>
      </c>
      <c r="B4931" t="s">
        <v>8</v>
      </c>
      <c r="C4931" t="s">
        <v>7321</v>
      </c>
      <c r="D4931" t="s">
        <v>14541</v>
      </c>
      <c r="E4931" t="s">
        <v>14958</v>
      </c>
      <c r="F4931" t="s">
        <v>14959</v>
      </c>
      <c r="G4931" s="2" t="str">
        <f t="shared" ref="G4931:G4994" si="77">MID(F4931,7,4)</f>
        <v>2007</v>
      </c>
      <c r="H4931" t="s">
        <v>12587</v>
      </c>
      <c r="I4931" t="str">
        <f>VLOOKUP(RawData!H4931,PadCountry[],2)</f>
        <v>French Guiana</v>
      </c>
      <c r="J4931" t="str">
        <f>VLOOKUP(I4931,CountryGeoLoc[],3)</f>
        <v>3.933889</v>
      </c>
      <c r="K4931" t="str">
        <f>VLOOKUP(I4931,CountryGeoLoc[],4)</f>
        <v>-53.125782</v>
      </c>
    </row>
    <row r="4932" spans="1:11" x14ac:dyDescent="0.3">
      <c r="A4932" t="s">
        <v>14960</v>
      </c>
      <c r="B4932" t="s">
        <v>8</v>
      </c>
      <c r="C4932" t="s">
        <v>11418</v>
      </c>
      <c r="D4932" t="s">
        <v>2191</v>
      </c>
      <c r="E4932" t="s">
        <v>14961</v>
      </c>
      <c r="F4932" t="s">
        <v>14962</v>
      </c>
      <c r="G4932" s="2" t="str">
        <f t="shared" si="77"/>
        <v>2007</v>
      </c>
      <c r="H4932" t="s">
        <v>13</v>
      </c>
      <c r="I4932" t="str">
        <f>VLOOKUP(RawData!H4932,PadCountry[],2)</f>
        <v>Kazakhstan</v>
      </c>
      <c r="J4932" t="str">
        <f>VLOOKUP(I4932,CountryGeoLoc[],3)</f>
        <v>48.019573</v>
      </c>
      <c r="K4932" t="str">
        <f>VLOOKUP(I4932,CountryGeoLoc[],4)</f>
        <v>66.923684</v>
      </c>
    </row>
    <row r="4933" spans="1:11" x14ac:dyDescent="0.3">
      <c r="A4933" t="s">
        <v>14963</v>
      </c>
      <c r="B4933" t="s">
        <v>8</v>
      </c>
      <c r="C4933" t="s">
        <v>14618</v>
      </c>
      <c r="D4933" t="s">
        <v>14964</v>
      </c>
      <c r="E4933" t="s">
        <v>14965</v>
      </c>
      <c r="F4933" t="s">
        <v>14966</v>
      </c>
      <c r="G4933" s="2" t="str">
        <f t="shared" si="77"/>
        <v>2007</v>
      </c>
      <c r="H4933" t="s">
        <v>1782</v>
      </c>
      <c r="I4933" t="str">
        <f>VLOOKUP(RawData!H4933,PadCountry[],2)</f>
        <v>United States</v>
      </c>
      <c r="J4933" t="str">
        <f>VLOOKUP(I4933,CountryGeoLoc[],3)</f>
        <v>37.09024</v>
      </c>
      <c r="K4933" t="str">
        <f>VLOOKUP(I4933,CountryGeoLoc[],4)</f>
        <v>-95.712891</v>
      </c>
    </row>
    <row r="4934" spans="1:11" x14ac:dyDescent="0.3">
      <c r="A4934" t="s">
        <v>14967</v>
      </c>
      <c r="B4934" t="s">
        <v>8</v>
      </c>
      <c r="C4934" t="s">
        <v>14618</v>
      </c>
      <c r="D4934" t="s">
        <v>11093</v>
      </c>
      <c r="E4934" t="s">
        <v>14968</v>
      </c>
      <c r="F4934" t="s">
        <v>14969</v>
      </c>
      <c r="G4934" s="2" t="str">
        <f t="shared" si="77"/>
        <v>2007</v>
      </c>
      <c r="H4934" t="s">
        <v>63</v>
      </c>
      <c r="I4934" t="str">
        <f>VLOOKUP(RawData!H4934,PadCountry[],2)</f>
        <v>United States</v>
      </c>
      <c r="J4934" t="str">
        <f>VLOOKUP(I4934,CountryGeoLoc[],3)</f>
        <v>37.09024</v>
      </c>
      <c r="K4934" t="str">
        <f>VLOOKUP(I4934,CountryGeoLoc[],4)</f>
        <v>-95.712891</v>
      </c>
    </row>
    <row r="4935" spans="1:11" x14ac:dyDescent="0.3">
      <c r="A4935" t="s">
        <v>14970</v>
      </c>
      <c r="B4935" t="s">
        <v>8</v>
      </c>
      <c r="C4935" t="s">
        <v>11418</v>
      </c>
      <c r="D4935" t="s">
        <v>14157</v>
      </c>
      <c r="E4935" t="s">
        <v>14971</v>
      </c>
      <c r="F4935" t="s">
        <v>14972</v>
      </c>
      <c r="G4935" s="2" t="str">
        <f t="shared" si="77"/>
        <v>2007</v>
      </c>
      <c r="H4935" t="s">
        <v>987</v>
      </c>
      <c r="I4935" t="str">
        <f>VLOOKUP(RawData!H4935,PadCountry[],2)</f>
        <v>Kazakhstan</v>
      </c>
      <c r="J4935" t="str">
        <f>VLOOKUP(I4935,CountryGeoLoc[],3)</f>
        <v>48.019573</v>
      </c>
      <c r="K4935" t="str">
        <f>VLOOKUP(I4935,CountryGeoLoc[],4)</f>
        <v>66.923684</v>
      </c>
    </row>
    <row r="4936" spans="1:11" x14ac:dyDescent="0.3">
      <c r="A4936" t="s">
        <v>14973</v>
      </c>
      <c r="B4936" t="s">
        <v>8</v>
      </c>
      <c r="C4936" t="s">
        <v>11414</v>
      </c>
      <c r="D4936" t="s">
        <v>1670</v>
      </c>
      <c r="E4936" t="s">
        <v>14974</v>
      </c>
      <c r="F4936" t="s">
        <v>14975</v>
      </c>
      <c r="G4936" s="2" t="str">
        <f t="shared" si="77"/>
        <v>2007</v>
      </c>
      <c r="H4936" t="s">
        <v>7572</v>
      </c>
      <c r="I4936" t="str">
        <f>VLOOKUP(RawData!H4936,PadCountry[],2)</f>
        <v>Russia</v>
      </c>
      <c r="J4936" t="str">
        <f>VLOOKUP(I4936,CountryGeoLoc[],3)</f>
        <v>61.52401</v>
      </c>
      <c r="K4936" t="str">
        <f>VLOOKUP(I4936,CountryGeoLoc[],4)</f>
        <v>105.318756</v>
      </c>
    </row>
    <row r="4937" spans="1:11" x14ac:dyDescent="0.3">
      <c r="A4937" t="s">
        <v>14976</v>
      </c>
      <c r="B4937" t="s">
        <v>8</v>
      </c>
      <c r="C4937" t="s">
        <v>12655</v>
      </c>
      <c r="D4937" t="s">
        <v>7629</v>
      </c>
      <c r="E4937" t="s">
        <v>14977</v>
      </c>
      <c r="F4937" t="s">
        <v>14978</v>
      </c>
      <c r="G4937" s="2" t="str">
        <f t="shared" si="77"/>
        <v>2007</v>
      </c>
      <c r="H4937" t="s">
        <v>2629</v>
      </c>
      <c r="I4937" t="str">
        <f>VLOOKUP(RawData!H4937,PadCountry[],2)</f>
        <v>United States</v>
      </c>
      <c r="J4937" t="str">
        <f>VLOOKUP(I4937,CountryGeoLoc[],3)</f>
        <v>37.09024</v>
      </c>
      <c r="K4937" t="str">
        <f>VLOOKUP(I4937,CountryGeoLoc[],4)</f>
        <v>-95.712891</v>
      </c>
    </row>
    <row r="4938" spans="1:11" x14ac:dyDescent="0.3">
      <c r="A4938" t="s">
        <v>14979</v>
      </c>
      <c r="B4938" t="s">
        <v>8</v>
      </c>
      <c r="C4938" t="s">
        <v>13407</v>
      </c>
      <c r="D4938" t="s">
        <v>11985</v>
      </c>
      <c r="E4938" t="s">
        <v>14980</v>
      </c>
      <c r="F4938" t="s">
        <v>14981</v>
      </c>
      <c r="G4938" s="2" t="str">
        <f t="shared" si="77"/>
        <v>2007</v>
      </c>
      <c r="H4938" t="s">
        <v>8698</v>
      </c>
      <c r="I4938" t="str">
        <f>VLOOKUP(RawData!H4938,PadCountry[],2)</f>
        <v>China</v>
      </c>
      <c r="J4938" t="str">
        <f>VLOOKUP(I4938,CountryGeoLoc[],3)</f>
        <v>35.86166</v>
      </c>
      <c r="K4938" t="str">
        <f>VLOOKUP(I4938,CountryGeoLoc[],4)</f>
        <v>104.195397</v>
      </c>
    </row>
    <row r="4939" spans="1:11" x14ac:dyDescent="0.3">
      <c r="A4939" t="s">
        <v>14982</v>
      </c>
      <c r="B4939" t="s">
        <v>8</v>
      </c>
      <c r="C4939" t="s">
        <v>11421</v>
      </c>
      <c r="D4939" t="s">
        <v>2305</v>
      </c>
      <c r="E4939" t="s">
        <v>14983</v>
      </c>
      <c r="F4939" t="s">
        <v>14984</v>
      </c>
      <c r="G4939" s="2" t="str">
        <f t="shared" si="77"/>
        <v>2007</v>
      </c>
      <c r="H4939" t="s">
        <v>2641</v>
      </c>
      <c r="I4939" t="str">
        <f>VLOOKUP(RawData!H4939,PadCountry[],2)</f>
        <v>Kazakhstan</v>
      </c>
      <c r="J4939" t="str">
        <f>VLOOKUP(I4939,CountryGeoLoc[],3)</f>
        <v>48.019573</v>
      </c>
      <c r="K4939" t="str">
        <f>VLOOKUP(I4939,CountryGeoLoc[],4)</f>
        <v>66.923684</v>
      </c>
    </row>
    <row r="4940" spans="1:11" x14ac:dyDescent="0.3">
      <c r="A4940" t="s">
        <v>14985</v>
      </c>
      <c r="B4940" t="s">
        <v>8</v>
      </c>
      <c r="C4940" t="s">
        <v>11434</v>
      </c>
      <c r="D4940" t="s">
        <v>2391</v>
      </c>
      <c r="E4940" t="s">
        <v>14986</v>
      </c>
      <c r="F4940" t="s">
        <v>14987</v>
      </c>
      <c r="G4940" s="2" t="str">
        <f t="shared" si="77"/>
        <v>2007</v>
      </c>
      <c r="H4940" t="s">
        <v>3399</v>
      </c>
      <c r="I4940" t="str">
        <f>VLOOKUP(RawData!H4940,PadCountry[],2)</f>
        <v>Russia</v>
      </c>
      <c r="J4940" t="str">
        <f>VLOOKUP(I4940,CountryGeoLoc[],3)</f>
        <v>61.52401</v>
      </c>
      <c r="K4940" t="str">
        <f>VLOOKUP(I4940,CountryGeoLoc[],4)</f>
        <v>105.318756</v>
      </c>
    </row>
    <row r="4941" spans="1:11" x14ac:dyDescent="0.3">
      <c r="A4941" t="s">
        <v>14988</v>
      </c>
      <c r="B4941" t="s">
        <v>8</v>
      </c>
      <c r="C4941" t="s">
        <v>14618</v>
      </c>
      <c r="D4941" t="s">
        <v>14437</v>
      </c>
      <c r="E4941" t="s">
        <v>14989</v>
      </c>
      <c r="F4941" t="s">
        <v>14990</v>
      </c>
      <c r="G4941" s="2" t="str">
        <f t="shared" si="77"/>
        <v>2007</v>
      </c>
      <c r="H4941" t="s">
        <v>1050</v>
      </c>
      <c r="I4941" t="str">
        <f>VLOOKUP(RawData!H4941,PadCountry[],2)</f>
        <v>United States</v>
      </c>
      <c r="J4941" t="str">
        <f>VLOOKUP(I4941,CountryGeoLoc[],3)</f>
        <v>37.09024</v>
      </c>
      <c r="K4941" t="str">
        <f>VLOOKUP(I4941,CountryGeoLoc[],4)</f>
        <v>-95.712891</v>
      </c>
    </row>
    <row r="4942" spans="1:11" x14ac:dyDescent="0.3">
      <c r="A4942" t="s">
        <v>14991</v>
      </c>
      <c r="B4942" t="s">
        <v>8</v>
      </c>
      <c r="C4942" t="s">
        <v>13407</v>
      </c>
      <c r="D4942" t="s">
        <v>14669</v>
      </c>
      <c r="E4942" t="s">
        <v>14992</v>
      </c>
      <c r="F4942" t="s">
        <v>14993</v>
      </c>
      <c r="G4942" s="2" t="str">
        <f t="shared" si="77"/>
        <v>2007</v>
      </c>
      <c r="H4942" t="s">
        <v>10336</v>
      </c>
      <c r="I4942" t="str">
        <f>VLOOKUP(RawData!H4942,PadCountry[],2)</f>
        <v>China</v>
      </c>
      <c r="J4942" t="str">
        <f>VLOOKUP(I4942,CountryGeoLoc[],3)</f>
        <v>35.86166</v>
      </c>
      <c r="K4942" t="str">
        <f>VLOOKUP(I4942,CountryGeoLoc[],4)</f>
        <v>104.195397</v>
      </c>
    </row>
    <row r="4943" spans="1:11" x14ac:dyDescent="0.3">
      <c r="A4943" t="s">
        <v>14994</v>
      </c>
      <c r="B4943" t="s">
        <v>8</v>
      </c>
      <c r="C4943" t="s">
        <v>7321</v>
      </c>
      <c r="D4943" t="s">
        <v>14073</v>
      </c>
      <c r="E4943" t="s">
        <v>14995</v>
      </c>
      <c r="F4943" t="s">
        <v>14996</v>
      </c>
      <c r="G4943" s="2" t="str">
        <f t="shared" si="77"/>
        <v>2007</v>
      </c>
      <c r="H4943" t="s">
        <v>12587</v>
      </c>
      <c r="I4943" t="str">
        <f>VLOOKUP(RawData!H4943,PadCountry[],2)</f>
        <v>French Guiana</v>
      </c>
      <c r="J4943" t="str">
        <f>VLOOKUP(I4943,CountryGeoLoc[],3)</f>
        <v>3.933889</v>
      </c>
      <c r="K4943" t="str">
        <f>VLOOKUP(I4943,CountryGeoLoc[],4)</f>
        <v>-53.125782</v>
      </c>
    </row>
    <row r="4944" spans="1:11" x14ac:dyDescent="0.3">
      <c r="A4944" t="s">
        <v>14997</v>
      </c>
      <c r="B4944" t="s">
        <v>8</v>
      </c>
      <c r="C4944" t="s">
        <v>11421</v>
      </c>
      <c r="D4944" t="s">
        <v>13758</v>
      </c>
      <c r="E4944" t="s">
        <v>14998</v>
      </c>
      <c r="F4944" t="s">
        <v>14999</v>
      </c>
      <c r="G4944" s="2" t="str">
        <f t="shared" si="77"/>
        <v>2007</v>
      </c>
      <c r="H4944" t="s">
        <v>7249</v>
      </c>
      <c r="I4944" t="str">
        <f>VLOOKUP(RawData!H4944,PadCountry[],2)</f>
        <v>Kazakhstan</v>
      </c>
      <c r="J4944" t="str">
        <f>VLOOKUP(I4944,CountryGeoLoc[],3)</f>
        <v>48.019573</v>
      </c>
      <c r="K4944" t="str">
        <f>VLOOKUP(I4944,CountryGeoLoc[],4)</f>
        <v>66.923684</v>
      </c>
    </row>
    <row r="4945" spans="1:11" x14ac:dyDescent="0.3">
      <c r="A4945" t="s">
        <v>15000</v>
      </c>
      <c r="B4945" t="s">
        <v>8</v>
      </c>
      <c r="C4945" t="s">
        <v>11421</v>
      </c>
      <c r="D4945" t="s">
        <v>13758</v>
      </c>
      <c r="E4945" t="s">
        <v>15001</v>
      </c>
      <c r="F4945" t="s">
        <v>15002</v>
      </c>
      <c r="G4945" s="2" t="str">
        <f t="shared" si="77"/>
        <v>2007</v>
      </c>
      <c r="H4945" t="s">
        <v>2641</v>
      </c>
      <c r="I4945" t="str">
        <f>VLOOKUP(RawData!H4945,PadCountry[],2)</f>
        <v>Kazakhstan</v>
      </c>
      <c r="J4945" t="str">
        <f>VLOOKUP(I4945,CountryGeoLoc[],3)</f>
        <v>48.019573</v>
      </c>
      <c r="K4945" t="str">
        <f>VLOOKUP(I4945,CountryGeoLoc[],4)</f>
        <v>66.923684</v>
      </c>
    </row>
    <row r="4946" spans="1:11" x14ac:dyDescent="0.3">
      <c r="A4946" t="s">
        <v>15003</v>
      </c>
      <c r="B4946" t="s">
        <v>8</v>
      </c>
      <c r="C4946" t="s">
        <v>14618</v>
      </c>
      <c r="D4946" t="s">
        <v>11093</v>
      </c>
      <c r="E4946" t="s">
        <v>15004</v>
      </c>
      <c r="F4946" t="s">
        <v>15005</v>
      </c>
      <c r="G4946" s="2" t="str">
        <f t="shared" si="77"/>
        <v>2007</v>
      </c>
      <c r="H4946" t="s">
        <v>682</v>
      </c>
      <c r="I4946" t="str">
        <f>VLOOKUP(RawData!H4946,PadCountry[],2)</f>
        <v>United States</v>
      </c>
      <c r="J4946" t="str">
        <f>VLOOKUP(I4946,CountryGeoLoc[],3)</f>
        <v>37.09024</v>
      </c>
      <c r="K4946" t="str">
        <f>VLOOKUP(I4946,CountryGeoLoc[],4)</f>
        <v>-95.712891</v>
      </c>
    </row>
    <row r="4947" spans="1:11" x14ac:dyDescent="0.3">
      <c r="A4947" t="s">
        <v>15006</v>
      </c>
      <c r="B4947" t="s">
        <v>8</v>
      </c>
      <c r="C4947" t="s">
        <v>14618</v>
      </c>
      <c r="D4947" t="s">
        <v>14009</v>
      </c>
      <c r="E4947" t="s">
        <v>15007</v>
      </c>
      <c r="F4947" t="s">
        <v>15008</v>
      </c>
      <c r="G4947" s="2" t="str">
        <f t="shared" si="77"/>
        <v>2007</v>
      </c>
      <c r="H4947" t="s">
        <v>1782</v>
      </c>
      <c r="I4947" t="str">
        <f>VLOOKUP(RawData!H4947,PadCountry[],2)</f>
        <v>United States</v>
      </c>
      <c r="J4947" t="str">
        <f>VLOOKUP(I4947,CountryGeoLoc[],3)</f>
        <v>37.09024</v>
      </c>
      <c r="K4947" t="str">
        <f>VLOOKUP(I4947,CountryGeoLoc[],4)</f>
        <v>-95.712891</v>
      </c>
    </row>
    <row r="4948" spans="1:11" x14ac:dyDescent="0.3">
      <c r="A4948" t="s">
        <v>15009</v>
      </c>
      <c r="B4948" t="s">
        <v>8</v>
      </c>
      <c r="C4948" t="s">
        <v>11418</v>
      </c>
      <c r="D4948" t="s">
        <v>14157</v>
      </c>
      <c r="E4948" t="s">
        <v>15010</v>
      </c>
      <c r="F4948" t="s">
        <v>15011</v>
      </c>
      <c r="G4948" s="2" t="str">
        <f t="shared" si="77"/>
        <v>2007</v>
      </c>
      <c r="H4948" t="s">
        <v>987</v>
      </c>
      <c r="I4948" t="str">
        <f>VLOOKUP(RawData!H4948,PadCountry[],2)</f>
        <v>Kazakhstan</v>
      </c>
      <c r="J4948" t="str">
        <f>VLOOKUP(I4948,CountryGeoLoc[],3)</f>
        <v>48.019573</v>
      </c>
      <c r="K4948" t="str">
        <f>VLOOKUP(I4948,CountryGeoLoc[],4)</f>
        <v>66.923684</v>
      </c>
    </row>
    <row r="4949" spans="1:11" x14ac:dyDescent="0.3">
      <c r="A4949" t="s">
        <v>15012</v>
      </c>
      <c r="B4949" t="s">
        <v>8</v>
      </c>
      <c r="C4949" t="s">
        <v>14618</v>
      </c>
      <c r="D4949" t="s">
        <v>11093</v>
      </c>
      <c r="E4949" t="s">
        <v>15013</v>
      </c>
      <c r="F4949" t="s">
        <v>15014</v>
      </c>
      <c r="G4949" s="2" t="str">
        <f t="shared" si="77"/>
        <v>2007</v>
      </c>
      <c r="H4949" t="s">
        <v>63</v>
      </c>
      <c r="I4949" t="str">
        <f>VLOOKUP(RawData!H4949,PadCountry[],2)</f>
        <v>United States</v>
      </c>
      <c r="J4949" t="str">
        <f>VLOOKUP(I4949,CountryGeoLoc[],3)</f>
        <v>37.09024</v>
      </c>
      <c r="K4949" t="str">
        <f>VLOOKUP(I4949,CountryGeoLoc[],4)</f>
        <v>-95.712891</v>
      </c>
    </row>
    <row r="4950" spans="1:11" x14ac:dyDescent="0.3">
      <c r="A4950" t="s">
        <v>15015</v>
      </c>
      <c r="B4950" t="s">
        <v>8</v>
      </c>
      <c r="C4950" t="s">
        <v>7321</v>
      </c>
      <c r="D4950" t="s">
        <v>14541</v>
      </c>
      <c r="E4950" t="s">
        <v>15016</v>
      </c>
      <c r="F4950" t="s">
        <v>15017</v>
      </c>
      <c r="G4950" s="2" t="str">
        <f t="shared" si="77"/>
        <v>2007</v>
      </c>
      <c r="H4950" t="s">
        <v>12587</v>
      </c>
      <c r="I4950" t="str">
        <f>VLOOKUP(RawData!H4950,PadCountry[],2)</f>
        <v>French Guiana</v>
      </c>
      <c r="J4950" t="str">
        <f>VLOOKUP(I4950,CountryGeoLoc[],3)</f>
        <v>3.933889</v>
      </c>
      <c r="K4950" t="str">
        <f>VLOOKUP(I4950,CountryGeoLoc[],4)</f>
        <v>-53.125782</v>
      </c>
    </row>
    <row r="4951" spans="1:11" x14ac:dyDescent="0.3">
      <c r="A4951" t="s">
        <v>15018</v>
      </c>
      <c r="B4951" t="s">
        <v>8</v>
      </c>
      <c r="C4951" t="s">
        <v>11418</v>
      </c>
      <c r="D4951" t="s">
        <v>4695</v>
      </c>
      <c r="E4951" t="s">
        <v>357</v>
      </c>
      <c r="F4951" t="s">
        <v>15019</v>
      </c>
      <c r="G4951" s="2" t="str">
        <f t="shared" si="77"/>
        <v>2007</v>
      </c>
      <c r="H4951" t="s">
        <v>13</v>
      </c>
      <c r="I4951" t="str">
        <f>VLOOKUP(RawData!H4951,PadCountry[],2)</f>
        <v>Kazakhstan</v>
      </c>
      <c r="J4951" t="str">
        <f>VLOOKUP(I4951,CountryGeoLoc[],3)</f>
        <v>48.019573</v>
      </c>
      <c r="K4951" t="str">
        <f>VLOOKUP(I4951,CountryGeoLoc[],4)</f>
        <v>66.923684</v>
      </c>
    </row>
    <row r="4952" spans="1:11" x14ac:dyDescent="0.3">
      <c r="A4952" t="s">
        <v>15020</v>
      </c>
      <c r="B4952" t="s">
        <v>8</v>
      </c>
      <c r="C4952" t="s">
        <v>11421</v>
      </c>
      <c r="D4952" t="s">
        <v>14306</v>
      </c>
      <c r="E4952" t="s">
        <v>15021</v>
      </c>
      <c r="F4952" t="s">
        <v>15022</v>
      </c>
      <c r="G4952" s="2" t="str">
        <f t="shared" si="77"/>
        <v>2007</v>
      </c>
      <c r="H4952" t="s">
        <v>2641</v>
      </c>
      <c r="I4952" t="str">
        <f>VLOOKUP(RawData!H4952,PadCountry[],2)</f>
        <v>Kazakhstan</v>
      </c>
      <c r="J4952" t="str">
        <f>VLOOKUP(I4952,CountryGeoLoc[],3)</f>
        <v>48.019573</v>
      </c>
      <c r="K4952" t="str">
        <f>VLOOKUP(I4952,CountryGeoLoc[],4)</f>
        <v>66.923684</v>
      </c>
    </row>
    <row r="4953" spans="1:11" x14ac:dyDescent="0.3">
      <c r="A4953" t="s">
        <v>15023</v>
      </c>
      <c r="B4953" t="s">
        <v>8</v>
      </c>
      <c r="C4953" t="s">
        <v>13268</v>
      </c>
      <c r="D4953" t="s">
        <v>13269</v>
      </c>
      <c r="E4953" t="s">
        <v>15024</v>
      </c>
      <c r="F4953" t="s">
        <v>15025</v>
      </c>
      <c r="G4953" s="2" t="str">
        <f t="shared" si="77"/>
        <v>2008</v>
      </c>
      <c r="H4953" t="s">
        <v>13272</v>
      </c>
      <c r="I4953">
        <f>VLOOKUP(RawData!H4953,PadCountry[],2)</f>
        <v>0</v>
      </c>
      <c r="J4953" t="e">
        <f>VLOOKUP(I4953,CountryGeoLoc[],3)</f>
        <v>#N/A</v>
      </c>
      <c r="K4953" t="e">
        <f>VLOOKUP(I4953,CountryGeoLoc[],4)</f>
        <v>#N/A</v>
      </c>
    </row>
    <row r="4954" spans="1:11" x14ac:dyDescent="0.3">
      <c r="A4954" t="s">
        <v>15026</v>
      </c>
      <c r="B4954" t="s">
        <v>8</v>
      </c>
      <c r="C4954" t="s">
        <v>7087</v>
      </c>
      <c r="D4954" t="s">
        <v>11885</v>
      </c>
      <c r="E4954" t="s">
        <v>15027</v>
      </c>
      <c r="F4954" t="s">
        <v>15028</v>
      </c>
      <c r="G4954" s="2" t="str">
        <f t="shared" si="77"/>
        <v>2008</v>
      </c>
      <c r="H4954" t="s">
        <v>11888</v>
      </c>
      <c r="I4954" t="str">
        <f>VLOOKUP(RawData!H4954,PadCountry[],2)</f>
        <v>India</v>
      </c>
      <c r="J4954" t="str">
        <f>VLOOKUP(I4954,CountryGeoLoc[],3)</f>
        <v>20.593684</v>
      </c>
      <c r="K4954" t="str">
        <f>VLOOKUP(I4954,CountryGeoLoc[],4)</f>
        <v>78.96288</v>
      </c>
    </row>
    <row r="4955" spans="1:11" x14ac:dyDescent="0.3">
      <c r="A4955" t="s">
        <v>15029</v>
      </c>
      <c r="B4955" t="s">
        <v>8</v>
      </c>
      <c r="C4955" t="s">
        <v>11421</v>
      </c>
      <c r="D4955" t="s">
        <v>13758</v>
      </c>
      <c r="E4955" t="s">
        <v>15030</v>
      </c>
      <c r="F4955" t="s">
        <v>15031</v>
      </c>
      <c r="G4955" s="2" t="str">
        <f t="shared" si="77"/>
        <v>2008</v>
      </c>
      <c r="H4955" t="s">
        <v>7249</v>
      </c>
      <c r="I4955" t="str">
        <f>VLOOKUP(RawData!H4955,PadCountry[],2)</f>
        <v>Kazakhstan</v>
      </c>
      <c r="J4955" t="str">
        <f>VLOOKUP(I4955,CountryGeoLoc[],3)</f>
        <v>48.019573</v>
      </c>
      <c r="K4955" t="str">
        <f>VLOOKUP(I4955,CountryGeoLoc[],4)</f>
        <v>66.923684</v>
      </c>
    </row>
    <row r="4956" spans="1:11" x14ac:dyDescent="0.3">
      <c r="A4956" t="s">
        <v>15032</v>
      </c>
      <c r="B4956" t="s">
        <v>8</v>
      </c>
      <c r="C4956" t="s">
        <v>11418</v>
      </c>
      <c r="D4956" t="s">
        <v>4695</v>
      </c>
      <c r="E4956" t="s">
        <v>357</v>
      </c>
      <c r="F4956" t="s">
        <v>15033</v>
      </c>
      <c r="G4956" s="2" t="str">
        <f t="shared" si="77"/>
        <v>2008</v>
      </c>
      <c r="H4956" t="s">
        <v>13</v>
      </c>
      <c r="I4956" t="str">
        <f>VLOOKUP(RawData!H4956,PadCountry[],2)</f>
        <v>Kazakhstan</v>
      </c>
      <c r="J4956" t="str">
        <f>VLOOKUP(I4956,CountryGeoLoc[],3)</f>
        <v>48.019573</v>
      </c>
      <c r="K4956" t="str">
        <f>VLOOKUP(I4956,CountryGeoLoc[],4)</f>
        <v>66.923684</v>
      </c>
    </row>
    <row r="4957" spans="1:11" x14ac:dyDescent="0.3">
      <c r="A4957" t="s">
        <v>15034</v>
      </c>
      <c r="B4957" t="s">
        <v>8</v>
      </c>
      <c r="C4957" t="s">
        <v>12655</v>
      </c>
      <c r="D4957" t="s">
        <v>7629</v>
      </c>
      <c r="E4957" t="s">
        <v>15035</v>
      </c>
      <c r="F4957" t="s">
        <v>15036</v>
      </c>
      <c r="G4957" s="2" t="str">
        <f t="shared" si="77"/>
        <v>2008</v>
      </c>
      <c r="H4957" t="s">
        <v>2629</v>
      </c>
      <c r="I4957" t="str">
        <f>VLOOKUP(RawData!H4957,PadCountry[],2)</f>
        <v>United States</v>
      </c>
      <c r="J4957" t="str">
        <f>VLOOKUP(I4957,CountryGeoLoc[],3)</f>
        <v>37.09024</v>
      </c>
      <c r="K4957" t="str">
        <f>VLOOKUP(I4957,CountryGeoLoc[],4)</f>
        <v>-95.712891</v>
      </c>
    </row>
    <row r="4958" spans="1:11" x14ac:dyDescent="0.3">
      <c r="A4958" t="s">
        <v>15037</v>
      </c>
      <c r="B4958" t="s">
        <v>8</v>
      </c>
      <c r="C4958" t="s">
        <v>11421</v>
      </c>
      <c r="D4958" t="s">
        <v>13758</v>
      </c>
      <c r="E4958" t="s">
        <v>15038</v>
      </c>
      <c r="F4958" t="s">
        <v>15039</v>
      </c>
      <c r="G4958" s="2" t="str">
        <f t="shared" si="77"/>
        <v>2008</v>
      </c>
      <c r="H4958" t="s">
        <v>7249</v>
      </c>
      <c r="I4958" t="str">
        <f>VLOOKUP(RawData!H4958,PadCountry[],2)</f>
        <v>Kazakhstan</v>
      </c>
      <c r="J4958" t="str">
        <f>VLOOKUP(I4958,CountryGeoLoc[],3)</f>
        <v>48.019573</v>
      </c>
      <c r="K4958" t="str">
        <f>VLOOKUP(I4958,CountryGeoLoc[],4)</f>
        <v>66.923684</v>
      </c>
    </row>
    <row r="4959" spans="1:11" x14ac:dyDescent="0.3">
      <c r="A4959" t="s">
        <v>15040</v>
      </c>
      <c r="B4959" t="s">
        <v>8</v>
      </c>
      <c r="C4959" t="s">
        <v>11972</v>
      </c>
      <c r="D4959" t="s">
        <v>13905</v>
      </c>
      <c r="E4959" t="s">
        <v>15041</v>
      </c>
      <c r="F4959" t="s">
        <v>15042</v>
      </c>
      <c r="G4959" s="2" t="str">
        <f t="shared" si="77"/>
        <v>2008</v>
      </c>
      <c r="H4959" t="s">
        <v>11976</v>
      </c>
      <c r="I4959" t="str">
        <f>VLOOKUP(RawData!H4959,PadCountry[],2)</f>
        <v>Japan</v>
      </c>
      <c r="J4959" t="str">
        <f>VLOOKUP(I4959,CountryGeoLoc[],3)</f>
        <v>36.204824</v>
      </c>
      <c r="K4959" t="str">
        <f>VLOOKUP(I4959,CountryGeoLoc[],4)</f>
        <v>138.252924</v>
      </c>
    </row>
    <row r="4960" spans="1:11" x14ac:dyDescent="0.3">
      <c r="A4960" t="s">
        <v>15043</v>
      </c>
      <c r="B4960" t="s">
        <v>8</v>
      </c>
      <c r="C4960" t="s">
        <v>7321</v>
      </c>
      <c r="D4960" t="s">
        <v>15044</v>
      </c>
      <c r="E4960" t="s">
        <v>15045</v>
      </c>
      <c r="F4960" t="s">
        <v>15046</v>
      </c>
      <c r="G4960" s="2" t="str">
        <f t="shared" si="77"/>
        <v>2008</v>
      </c>
      <c r="H4960" t="s">
        <v>12587</v>
      </c>
      <c r="I4960" t="str">
        <f>VLOOKUP(RawData!H4960,PadCountry[],2)</f>
        <v>French Guiana</v>
      </c>
      <c r="J4960" t="str">
        <f>VLOOKUP(I4960,CountryGeoLoc[],3)</f>
        <v>3.933889</v>
      </c>
      <c r="K4960" t="str">
        <f>VLOOKUP(I4960,CountryGeoLoc[],4)</f>
        <v>-53.125782</v>
      </c>
    </row>
    <row r="4961" spans="1:11" x14ac:dyDescent="0.3">
      <c r="A4961" t="s">
        <v>15047</v>
      </c>
      <c r="B4961" t="s">
        <v>8</v>
      </c>
      <c r="C4961" t="s">
        <v>12655</v>
      </c>
      <c r="D4961" t="s">
        <v>7629</v>
      </c>
      <c r="E4961" t="s">
        <v>15048</v>
      </c>
      <c r="F4961" t="s">
        <v>15049</v>
      </c>
      <c r="G4961" s="2" t="str">
        <f t="shared" si="77"/>
        <v>2008</v>
      </c>
      <c r="H4961" t="s">
        <v>2629</v>
      </c>
      <c r="I4961" t="str">
        <f>VLOOKUP(RawData!H4961,PadCountry[],2)</f>
        <v>United States</v>
      </c>
      <c r="J4961" t="str">
        <f>VLOOKUP(I4961,CountryGeoLoc[],3)</f>
        <v>37.09024</v>
      </c>
      <c r="K4961" t="str">
        <f>VLOOKUP(I4961,CountryGeoLoc[],4)</f>
        <v>-95.712891</v>
      </c>
    </row>
    <row r="4962" spans="1:11" x14ac:dyDescent="0.3">
      <c r="A4962" t="s">
        <v>15050</v>
      </c>
      <c r="B4962" t="s">
        <v>8</v>
      </c>
      <c r="C4962" t="s">
        <v>14618</v>
      </c>
      <c r="D4962" t="s">
        <v>14660</v>
      </c>
      <c r="E4962" t="s">
        <v>15051</v>
      </c>
      <c r="F4962" t="s">
        <v>15052</v>
      </c>
      <c r="G4962" s="2" t="str">
        <f t="shared" si="77"/>
        <v>2008</v>
      </c>
      <c r="H4962" t="s">
        <v>433</v>
      </c>
      <c r="I4962" t="str">
        <f>VLOOKUP(RawData!H4962,PadCountry[],2)</f>
        <v>United States</v>
      </c>
      <c r="J4962" t="str">
        <f>VLOOKUP(I4962,CountryGeoLoc[],3)</f>
        <v>37.09024</v>
      </c>
      <c r="K4962" t="str">
        <f>VLOOKUP(I4962,CountryGeoLoc[],4)</f>
        <v>-95.712891</v>
      </c>
    </row>
    <row r="4963" spans="1:11" x14ac:dyDescent="0.3">
      <c r="A4963" t="s">
        <v>15053</v>
      </c>
      <c r="B4963" t="s">
        <v>18</v>
      </c>
      <c r="C4963" t="s">
        <v>11421</v>
      </c>
      <c r="D4963" t="s">
        <v>13758</v>
      </c>
      <c r="E4963" t="s">
        <v>15054</v>
      </c>
      <c r="F4963" t="s">
        <v>15055</v>
      </c>
      <c r="G4963" s="2" t="str">
        <f t="shared" si="77"/>
        <v>2008</v>
      </c>
      <c r="H4963" t="s">
        <v>7249</v>
      </c>
      <c r="I4963" t="str">
        <f>VLOOKUP(RawData!H4963,PadCountry[],2)</f>
        <v>Kazakhstan</v>
      </c>
      <c r="J4963" t="str">
        <f>VLOOKUP(I4963,CountryGeoLoc[],3)</f>
        <v>48.019573</v>
      </c>
      <c r="K4963" t="str">
        <f>VLOOKUP(I4963,CountryGeoLoc[],4)</f>
        <v>66.923684</v>
      </c>
    </row>
    <row r="4964" spans="1:11" x14ac:dyDescent="0.3">
      <c r="A4964" t="s">
        <v>15056</v>
      </c>
      <c r="B4964" t="s">
        <v>8</v>
      </c>
      <c r="C4964" t="s">
        <v>14618</v>
      </c>
      <c r="D4964" t="s">
        <v>11093</v>
      </c>
      <c r="E4964" t="s">
        <v>15057</v>
      </c>
      <c r="F4964" t="s">
        <v>15058</v>
      </c>
      <c r="G4964" s="2" t="str">
        <f t="shared" si="77"/>
        <v>2008</v>
      </c>
      <c r="H4964" t="s">
        <v>63</v>
      </c>
      <c r="I4964" t="str">
        <f>VLOOKUP(RawData!H4964,PadCountry[],2)</f>
        <v>United States</v>
      </c>
      <c r="J4964" t="str">
        <f>VLOOKUP(I4964,CountryGeoLoc[],3)</f>
        <v>37.09024</v>
      </c>
      <c r="K4964" t="str">
        <f>VLOOKUP(I4964,CountryGeoLoc[],4)</f>
        <v>-95.712891</v>
      </c>
    </row>
    <row r="4965" spans="1:11" x14ac:dyDescent="0.3">
      <c r="A4965" t="s">
        <v>15059</v>
      </c>
      <c r="B4965" t="s">
        <v>8</v>
      </c>
      <c r="C4965" t="s">
        <v>13268</v>
      </c>
      <c r="D4965" t="s">
        <v>13269</v>
      </c>
      <c r="E4965" t="s">
        <v>15060</v>
      </c>
      <c r="F4965" t="s">
        <v>15061</v>
      </c>
      <c r="G4965" s="2" t="str">
        <f t="shared" si="77"/>
        <v>2008</v>
      </c>
      <c r="H4965" t="s">
        <v>13272</v>
      </c>
      <c r="I4965">
        <f>VLOOKUP(RawData!H4965,PadCountry[],2)</f>
        <v>0</v>
      </c>
      <c r="J4965" t="e">
        <f>VLOOKUP(I4965,CountryGeoLoc[],3)</f>
        <v>#N/A</v>
      </c>
      <c r="K4965" t="e">
        <f>VLOOKUP(I4965,CountryGeoLoc[],4)</f>
        <v>#N/A</v>
      </c>
    </row>
    <row r="4966" spans="1:11" x14ac:dyDescent="0.3">
      <c r="A4966" t="s">
        <v>15062</v>
      </c>
      <c r="B4966" t="s">
        <v>8</v>
      </c>
      <c r="C4966" t="s">
        <v>11434</v>
      </c>
      <c r="D4966" t="s">
        <v>2391</v>
      </c>
      <c r="E4966" t="s">
        <v>15063</v>
      </c>
      <c r="F4966" t="s">
        <v>15064</v>
      </c>
      <c r="G4966" s="2" t="str">
        <f t="shared" si="77"/>
        <v>2008</v>
      </c>
      <c r="H4966" t="s">
        <v>3399</v>
      </c>
      <c r="I4966" t="str">
        <f>VLOOKUP(RawData!H4966,PadCountry[],2)</f>
        <v>Russia</v>
      </c>
      <c r="J4966" t="str">
        <f>VLOOKUP(I4966,CountryGeoLoc[],3)</f>
        <v>61.52401</v>
      </c>
      <c r="K4966" t="str">
        <f>VLOOKUP(I4966,CountryGeoLoc[],4)</f>
        <v>105.318756</v>
      </c>
    </row>
    <row r="4967" spans="1:11" x14ac:dyDescent="0.3">
      <c r="A4967" t="s">
        <v>15065</v>
      </c>
      <c r="B4967" t="s">
        <v>8</v>
      </c>
      <c r="C4967" t="s">
        <v>11418</v>
      </c>
      <c r="D4967" t="s">
        <v>2191</v>
      </c>
      <c r="E4967" t="s">
        <v>15066</v>
      </c>
      <c r="F4967" t="s">
        <v>15067</v>
      </c>
      <c r="G4967" s="2" t="str">
        <f t="shared" si="77"/>
        <v>2008</v>
      </c>
      <c r="H4967" t="s">
        <v>13</v>
      </c>
      <c r="I4967" t="str">
        <f>VLOOKUP(RawData!H4967,PadCountry[],2)</f>
        <v>Kazakhstan</v>
      </c>
      <c r="J4967" t="str">
        <f>VLOOKUP(I4967,CountryGeoLoc[],3)</f>
        <v>48.019573</v>
      </c>
      <c r="K4967" t="str">
        <f>VLOOKUP(I4967,CountryGeoLoc[],4)</f>
        <v>66.923684</v>
      </c>
    </row>
    <row r="4968" spans="1:11" x14ac:dyDescent="0.3">
      <c r="A4968" t="s">
        <v>15068</v>
      </c>
      <c r="B4968" t="s">
        <v>8</v>
      </c>
      <c r="C4968" t="s">
        <v>14618</v>
      </c>
      <c r="D4968" t="s">
        <v>14964</v>
      </c>
      <c r="E4968" t="s">
        <v>15069</v>
      </c>
      <c r="F4968" t="s">
        <v>15070</v>
      </c>
      <c r="G4968" s="2" t="str">
        <f t="shared" si="77"/>
        <v>2008</v>
      </c>
      <c r="H4968" t="s">
        <v>1782</v>
      </c>
      <c r="I4968" t="str">
        <f>VLOOKUP(RawData!H4968,PadCountry[],2)</f>
        <v>United States</v>
      </c>
      <c r="J4968" t="str">
        <f>VLOOKUP(I4968,CountryGeoLoc[],3)</f>
        <v>37.09024</v>
      </c>
      <c r="K4968" t="str">
        <f>VLOOKUP(I4968,CountryGeoLoc[],4)</f>
        <v>-95.712891</v>
      </c>
    </row>
    <row r="4969" spans="1:11" x14ac:dyDescent="0.3">
      <c r="A4969" t="s">
        <v>15071</v>
      </c>
      <c r="B4969" t="s">
        <v>8</v>
      </c>
      <c r="C4969" t="s">
        <v>10849</v>
      </c>
      <c r="D4969" t="s">
        <v>12067</v>
      </c>
      <c r="E4969" t="s">
        <v>357</v>
      </c>
      <c r="F4969" t="s">
        <v>15072</v>
      </c>
      <c r="G4969" s="2" t="str">
        <f t="shared" si="77"/>
        <v>2008</v>
      </c>
      <c r="H4969" t="s">
        <v>13659</v>
      </c>
      <c r="I4969">
        <f>VLOOKUP(RawData!H4969,PadCountry[],2)</f>
        <v>0</v>
      </c>
      <c r="J4969" t="e">
        <f>VLOOKUP(I4969,CountryGeoLoc[],3)</f>
        <v>#N/A</v>
      </c>
      <c r="K4969" t="e">
        <f>VLOOKUP(I4969,CountryGeoLoc[],4)</f>
        <v>#N/A</v>
      </c>
    </row>
    <row r="4970" spans="1:11" x14ac:dyDescent="0.3">
      <c r="A4970" t="s">
        <v>15073</v>
      </c>
      <c r="B4970" t="s">
        <v>8</v>
      </c>
      <c r="C4970" t="s">
        <v>7321</v>
      </c>
      <c r="D4970" t="s">
        <v>14073</v>
      </c>
      <c r="E4970" t="s">
        <v>15074</v>
      </c>
      <c r="F4970" t="s">
        <v>15075</v>
      </c>
      <c r="G4970" s="2" t="str">
        <f t="shared" si="77"/>
        <v>2008</v>
      </c>
      <c r="H4970" t="s">
        <v>12587</v>
      </c>
      <c r="I4970" t="str">
        <f>VLOOKUP(RawData!H4970,PadCountry[],2)</f>
        <v>French Guiana</v>
      </c>
      <c r="J4970" t="str">
        <f>VLOOKUP(I4970,CountryGeoLoc[],3)</f>
        <v>3.933889</v>
      </c>
      <c r="K4970" t="str">
        <f>VLOOKUP(I4970,CountryGeoLoc[],4)</f>
        <v>-53.125782</v>
      </c>
    </row>
    <row r="4971" spans="1:11" x14ac:dyDescent="0.3">
      <c r="A4971" t="s">
        <v>15076</v>
      </c>
      <c r="B4971" t="s">
        <v>8</v>
      </c>
      <c r="C4971" t="s">
        <v>13407</v>
      </c>
      <c r="D4971" t="s">
        <v>8695</v>
      </c>
      <c r="E4971" t="s">
        <v>15077</v>
      </c>
      <c r="F4971" t="s">
        <v>15078</v>
      </c>
      <c r="G4971" s="2" t="str">
        <f t="shared" si="77"/>
        <v>2008</v>
      </c>
      <c r="H4971" t="s">
        <v>10954</v>
      </c>
      <c r="I4971" t="str">
        <f>VLOOKUP(RawData!H4971,PadCountry[],2)</f>
        <v>China</v>
      </c>
      <c r="J4971" t="str">
        <f>VLOOKUP(I4971,CountryGeoLoc[],3)</f>
        <v>35.86166</v>
      </c>
      <c r="K4971" t="str">
        <f>VLOOKUP(I4971,CountryGeoLoc[],4)</f>
        <v>104.195397</v>
      </c>
    </row>
    <row r="4972" spans="1:11" x14ac:dyDescent="0.3">
      <c r="A4972" t="s">
        <v>15079</v>
      </c>
      <c r="B4972" t="s">
        <v>8</v>
      </c>
      <c r="C4972" t="s">
        <v>11418</v>
      </c>
      <c r="D4972" t="s">
        <v>14157</v>
      </c>
      <c r="E4972" t="s">
        <v>15080</v>
      </c>
      <c r="F4972" t="s">
        <v>15081</v>
      </c>
      <c r="G4972" s="2" t="str">
        <f t="shared" si="77"/>
        <v>2008</v>
      </c>
      <c r="H4972" t="s">
        <v>987</v>
      </c>
      <c r="I4972" t="str">
        <f>VLOOKUP(RawData!H4972,PadCountry[],2)</f>
        <v>Kazakhstan</v>
      </c>
      <c r="J4972" t="str">
        <f>VLOOKUP(I4972,CountryGeoLoc[],3)</f>
        <v>48.019573</v>
      </c>
      <c r="K4972" t="str">
        <f>VLOOKUP(I4972,CountryGeoLoc[],4)</f>
        <v>66.923684</v>
      </c>
    </row>
    <row r="4973" spans="1:11" x14ac:dyDescent="0.3">
      <c r="A4973" t="s">
        <v>15082</v>
      </c>
      <c r="B4973" t="s">
        <v>8</v>
      </c>
      <c r="C4973" t="s">
        <v>7087</v>
      </c>
      <c r="D4973" t="s">
        <v>11885</v>
      </c>
      <c r="E4973" t="s">
        <v>15083</v>
      </c>
      <c r="F4973" t="s">
        <v>15084</v>
      </c>
      <c r="G4973" s="2" t="str">
        <f t="shared" si="77"/>
        <v>2008</v>
      </c>
      <c r="H4973" t="s">
        <v>14499</v>
      </c>
      <c r="I4973" t="str">
        <f>VLOOKUP(RawData!H4973,PadCountry[],2)</f>
        <v>India</v>
      </c>
      <c r="J4973" t="str">
        <f>VLOOKUP(I4973,CountryGeoLoc[],3)</f>
        <v>20.593684</v>
      </c>
      <c r="K4973" t="str">
        <f>VLOOKUP(I4973,CountryGeoLoc[],4)</f>
        <v>78.96288</v>
      </c>
    </row>
    <row r="4974" spans="1:11" x14ac:dyDescent="0.3">
      <c r="A4974" t="s">
        <v>15085</v>
      </c>
      <c r="B4974" t="s">
        <v>8</v>
      </c>
      <c r="C4974" t="s">
        <v>13268</v>
      </c>
      <c r="D4974" t="s">
        <v>13269</v>
      </c>
      <c r="E4974" t="s">
        <v>15086</v>
      </c>
      <c r="F4974" t="s">
        <v>15087</v>
      </c>
      <c r="G4974" s="2" t="str">
        <f t="shared" si="77"/>
        <v>2008</v>
      </c>
      <c r="H4974" t="s">
        <v>9146</v>
      </c>
      <c r="I4974" t="str">
        <f>VLOOKUP(RawData!H4974,PadCountry[],2)</f>
        <v>Kazakhstan</v>
      </c>
      <c r="J4974" t="str">
        <f>VLOOKUP(I4974,CountryGeoLoc[],3)</f>
        <v>48.019573</v>
      </c>
      <c r="K4974" t="str">
        <f>VLOOKUP(I4974,CountryGeoLoc[],4)</f>
        <v>66.923684</v>
      </c>
    </row>
    <row r="4975" spans="1:11" x14ac:dyDescent="0.3">
      <c r="A4975" t="s">
        <v>15088</v>
      </c>
      <c r="B4975" t="s">
        <v>8</v>
      </c>
      <c r="C4975" t="s">
        <v>11418</v>
      </c>
      <c r="D4975" t="s">
        <v>4695</v>
      </c>
      <c r="E4975" t="s">
        <v>357</v>
      </c>
      <c r="F4975" t="s">
        <v>15089</v>
      </c>
      <c r="G4975" s="2" t="str">
        <f t="shared" si="77"/>
        <v>2008</v>
      </c>
      <c r="H4975" t="s">
        <v>13</v>
      </c>
      <c r="I4975" t="str">
        <f>VLOOKUP(RawData!H4975,PadCountry[],2)</f>
        <v>Kazakhstan</v>
      </c>
      <c r="J4975" t="str">
        <f>VLOOKUP(I4975,CountryGeoLoc[],3)</f>
        <v>48.019573</v>
      </c>
      <c r="K4975" t="str">
        <f>VLOOKUP(I4975,CountryGeoLoc[],4)</f>
        <v>66.923684</v>
      </c>
    </row>
    <row r="4976" spans="1:11" x14ac:dyDescent="0.3">
      <c r="A4976" t="s">
        <v>15090</v>
      </c>
      <c r="B4976" t="s">
        <v>8</v>
      </c>
      <c r="C4976" t="s">
        <v>13268</v>
      </c>
      <c r="D4976" t="s">
        <v>13269</v>
      </c>
      <c r="E4976" t="s">
        <v>15091</v>
      </c>
      <c r="F4976" t="s">
        <v>15092</v>
      </c>
      <c r="G4976" s="2" t="str">
        <f t="shared" si="77"/>
        <v>2008</v>
      </c>
      <c r="H4976" t="s">
        <v>13272</v>
      </c>
      <c r="I4976">
        <f>VLOOKUP(RawData!H4976,PadCountry[],2)</f>
        <v>0</v>
      </c>
      <c r="J4976" t="e">
        <f>VLOOKUP(I4976,CountryGeoLoc[],3)</f>
        <v>#N/A</v>
      </c>
      <c r="K4976" t="e">
        <f>VLOOKUP(I4976,CountryGeoLoc[],4)</f>
        <v>#N/A</v>
      </c>
    </row>
    <row r="4977" spans="1:11" x14ac:dyDescent="0.3">
      <c r="A4977" t="s">
        <v>15093</v>
      </c>
      <c r="B4977" t="s">
        <v>8</v>
      </c>
      <c r="C4977" t="s">
        <v>11407</v>
      </c>
      <c r="D4977" t="s">
        <v>13552</v>
      </c>
      <c r="E4977" t="s">
        <v>15094</v>
      </c>
      <c r="F4977" t="s">
        <v>15095</v>
      </c>
      <c r="G4977" s="2" t="str">
        <f t="shared" si="77"/>
        <v>2008</v>
      </c>
      <c r="H4977" t="s">
        <v>2313</v>
      </c>
      <c r="I4977" t="str">
        <f>VLOOKUP(RawData!H4977,PadCountry[],2)</f>
        <v>Russia</v>
      </c>
      <c r="J4977" t="str">
        <f>VLOOKUP(I4977,CountryGeoLoc[],3)</f>
        <v>61.52401</v>
      </c>
      <c r="K4977" t="str">
        <f>VLOOKUP(I4977,CountryGeoLoc[],4)</f>
        <v>105.318756</v>
      </c>
    </row>
    <row r="4978" spans="1:11" x14ac:dyDescent="0.3">
      <c r="A4978" t="s">
        <v>15096</v>
      </c>
      <c r="B4978" t="s">
        <v>8</v>
      </c>
      <c r="C4978" t="s">
        <v>13407</v>
      </c>
      <c r="D4978" t="s">
        <v>14669</v>
      </c>
      <c r="E4978" t="s">
        <v>15097</v>
      </c>
      <c r="F4978" t="s">
        <v>15098</v>
      </c>
      <c r="G4978" s="2" t="str">
        <f t="shared" si="77"/>
        <v>2008</v>
      </c>
      <c r="H4978" t="s">
        <v>10336</v>
      </c>
      <c r="I4978" t="str">
        <f>VLOOKUP(RawData!H4978,PadCountry[],2)</f>
        <v>China</v>
      </c>
      <c r="J4978" t="str">
        <f>VLOOKUP(I4978,CountryGeoLoc[],3)</f>
        <v>35.86166</v>
      </c>
      <c r="K4978" t="str">
        <f>VLOOKUP(I4978,CountryGeoLoc[],4)</f>
        <v>104.195397</v>
      </c>
    </row>
    <row r="4979" spans="1:11" x14ac:dyDescent="0.3">
      <c r="A4979" t="s">
        <v>15099</v>
      </c>
      <c r="B4979" t="s">
        <v>8</v>
      </c>
      <c r="C4979" t="s">
        <v>12655</v>
      </c>
      <c r="D4979" t="s">
        <v>7629</v>
      </c>
      <c r="E4979" t="s">
        <v>15100</v>
      </c>
      <c r="F4979" t="s">
        <v>15101</v>
      </c>
      <c r="G4979" s="2" t="str">
        <f t="shared" si="77"/>
        <v>2008</v>
      </c>
      <c r="H4979" t="s">
        <v>2629</v>
      </c>
      <c r="I4979" t="str">
        <f>VLOOKUP(RawData!H4979,PadCountry[],2)</f>
        <v>United States</v>
      </c>
      <c r="J4979" t="str">
        <f>VLOOKUP(I4979,CountryGeoLoc[],3)</f>
        <v>37.09024</v>
      </c>
      <c r="K4979" t="str">
        <f>VLOOKUP(I4979,CountryGeoLoc[],4)</f>
        <v>-95.712891</v>
      </c>
    </row>
    <row r="4980" spans="1:11" x14ac:dyDescent="0.3">
      <c r="A4980" t="s">
        <v>15102</v>
      </c>
      <c r="B4980" t="s">
        <v>8</v>
      </c>
      <c r="C4980" t="s">
        <v>13407</v>
      </c>
      <c r="D4980" t="s">
        <v>8695</v>
      </c>
      <c r="E4980" t="s">
        <v>15103</v>
      </c>
      <c r="F4980" t="s">
        <v>15104</v>
      </c>
      <c r="G4980" s="2" t="str">
        <f t="shared" si="77"/>
        <v>2008</v>
      </c>
      <c r="H4980" t="s">
        <v>10954</v>
      </c>
      <c r="I4980" t="str">
        <f>VLOOKUP(RawData!H4980,PadCountry[],2)</f>
        <v>China</v>
      </c>
      <c r="J4980" t="str">
        <f>VLOOKUP(I4980,CountryGeoLoc[],3)</f>
        <v>35.86166</v>
      </c>
      <c r="K4980" t="str">
        <f>VLOOKUP(I4980,CountryGeoLoc[],4)</f>
        <v>104.195397</v>
      </c>
    </row>
    <row r="4981" spans="1:11" x14ac:dyDescent="0.3">
      <c r="A4981" t="s">
        <v>15105</v>
      </c>
      <c r="B4981" t="s">
        <v>8</v>
      </c>
      <c r="C4981" t="s">
        <v>14618</v>
      </c>
      <c r="D4981" t="s">
        <v>11093</v>
      </c>
      <c r="E4981" t="s">
        <v>15106</v>
      </c>
      <c r="F4981" t="s">
        <v>15107</v>
      </c>
      <c r="G4981" s="2" t="str">
        <f t="shared" si="77"/>
        <v>2008</v>
      </c>
      <c r="H4981" t="s">
        <v>229</v>
      </c>
      <c r="I4981" t="str">
        <f>VLOOKUP(RawData!H4981,PadCountry[],2)</f>
        <v>United States</v>
      </c>
      <c r="J4981" t="str">
        <f>VLOOKUP(I4981,CountryGeoLoc[],3)</f>
        <v>37.09024</v>
      </c>
      <c r="K4981" t="str">
        <f>VLOOKUP(I4981,CountryGeoLoc[],4)</f>
        <v>-95.712891</v>
      </c>
    </row>
    <row r="4982" spans="1:11" x14ac:dyDescent="0.3">
      <c r="A4982" t="s">
        <v>15108</v>
      </c>
      <c r="B4982" t="s">
        <v>8</v>
      </c>
      <c r="C4982" t="s">
        <v>7321</v>
      </c>
      <c r="D4982" t="s">
        <v>14073</v>
      </c>
      <c r="E4982" t="s">
        <v>15109</v>
      </c>
      <c r="F4982" t="s">
        <v>15110</v>
      </c>
      <c r="G4982" s="2" t="str">
        <f t="shared" si="77"/>
        <v>2008</v>
      </c>
      <c r="H4982" t="s">
        <v>12587</v>
      </c>
      <c r="I4982" t="str">
        <f>VLOOKUP(RawData!H4982,PadCountry[],2)</f>
        <v>French Guiana</v>
      </c>
      <c r="J4982" t="str">
        <f>VLOOKUP(I4982,CountryGeoLoc[],3)</f>
        <v>3.933889</v>
      </c>
      <c r="K4982" t="str">
        <f>VLOOKUP(I4982,CountryGeoLoc[],4)</f>
        <v>-53.125782</v>
      </c>
    </row>
    <row r="4983" spans="1:11" x14ac:dyDescent="0.3">
      <c r="A4983" t="s">
        <v>15111</v>
      </c>
      <c r="B4983" t="s">
        <v>8</v>
      </c>
      <c r="C4983" t="s">
        <v>11434</v>
      </c>
      <c r="D4983" t="s">
        <v>2391</v>
      </c>
      <c r="E4983" t="s">
        <v>15112</v>
      </c>
      <c r="F4983" t="s">
        <v>15113</v>
      </c>
      <c r="G4983" s="2" t="str">
        <f t="shared" si="77"/>
        <v>2008</v>
      </c>
      <c r="H4983" t="s">
        <v>8666</v>
      </c>
      <c r="I4983" t="str">
        <f>VLOOKUP(RawData!H4983,PadCountry[],2)</f>
        <v>Russia</v>
      </c>
      <c r="J4983" t="str">
        <f>VLOOKUP(I4983,CountryGeoLoc[],3)</f>
        <v>61.52401</v>
      </c>
      <c r="K4983" t="str">
        <f>VLOOKUP(I4983,CountryGeoLoc[],4)</f>
        <v>105.318756</v>
      </c>
    </row>
    <row r="4984" spans="1:11" x14ac:dyDescent="0.3">
      <c r="A4984" t="s">
        <v>15114</v>
      </c>
      <c r="B4984" t="s">
        <v>8</v>
      </c>
      <c r="C4984" t="s">
        <v>14618</v>
      </c>
      <c r="D4984" t="s">
        <v>11093</v>
      </c>
      <c r="E4984" t="s">
        <v>15115</v>
      </c>
      <c r="F4984" t="s">
        <v>15116</v>
      </c>
      <c r="G4984" s="2" t="str">
        <f t="shared" si="77"/>
        <v>2008</v>
      </c>
      <c r="H4984" t="s">
        <v>682</v>
      </c>
      <c r="I4984" t="str">
        <f>VLOOKUP(RawData!H4984,PadCountry[],2)</f>
        <v>United States</v>
      </c>
      <c r="J4984" t="str">
        <f>VLOOKUP(I4984,CountryGeoLoc[],3)</f>
        <v>37.09024</v>
      </c>
      <c r="K4984" t="str">
        <f>VLOOKUP(I4984,CountryGeoLoc[],4)</f>
        <v>-95.712891</v>
      </c>
    </row>
    <row r="4985" spans="1:11" x14ac:dyDescent="0.3">
      <c r="A4985" t="s">
        <v>15117</v>
      </c>
      <c r="B4985" t="s">
        <v>8</v>
      </c>
      <c r="C4985" t="s">
        <v>11421</v>
      </c>
      <c r="D4985" t="s">
        <v>2305</v>
      </c>
      <c r="E4985" t="s">
        <v>15118</v>
      </c>
      <c r="F4985" t="s">
        <v>15119</v>
      </c>
      <c r="G4985" s="2" t="str">
        <f t="shared" si="77"/>
        <v>2008</v>
      </c>
      <c r="H4985" t="s">
        <v>2641</v>
      </c>
      <c r="I4985" t="str">
        <f>VLOOKUP(RawData!H4985,PadCountry[],2)</f>
        <v>Kazakhstan</v>
      </c>
      <c r="J4985" t="str">
        <f>VLOOKUP(I4985,CountryGeoLoc[],3)</f>
        <v>48.019573</v>
      </c>
      <c r="K4985" t="str">
        <f>VLOOKUP(I4985,CountryGeoLoc[],4)</f>
        <v>66.923684</v>
      </c>
    </row>
    <row r="4986" spans="1:11" x14ac:dyDescent="0.3">
      <c r="A4986" t="s">
        <v>15120</v>
      </c>
      <c r="B4986" t="s">
        <v>8</v>
      </c>
      <c r="C4986" t="s">
        <v>7321</v>
      </c>
      <c r="D4986" t="s">
        <v>14073</v>
      </c>
      <c r="E4986" t="s">
        <v>15121</v>
      </c>
      <c r="F4986" t="s">
        <v>15122</v>
      </c>
      <c r="G4986" s="2" t="str">
        <f t="shared" si="77"/>
        <v>2008</v>
      </c>
      <c r="H4986" t="s">
        <v>12587</v>
      </c>
      <c r="I4986" t="str">
        <f>VLOOKUP(RawData!H4986,PadCountry[],2)</f>
        <v>French Guiana</v>
      </c>
      <c r="J4986" t="str">
        <f>VLOOKUP(I4986,CountryGeoLoc[],3)</f>
        <v>3.933889</v>
      </c>
      <c r="K4986" t="str">
        <f>VLOOKUP(I4986,CountryGeoLoc[],4)</f>
        <v>-53.125782</v>
      </c>
    </row>
    <row r="4987" spans="1:11" x14ac:dyDescent="0.3">
      <c r="A4987" t="s">
        <v>15123</v>
      </c>
      <c r="B4987" t="s">
        <v>8</v>
      </c>
      <c r="C4987" t="s">
        <v>13268</v>
      </c>
      <c r="D4987" t="s">
        <v>13269</v>
      </c>
      <c r="E4987" t="s">
        <v>15124</v>
      </c>
      <c r="F4987" t="s">
        <v>15125</v>
      </c>
      <c r="G4987" s="2" t="str">
        <f t="shared" si="77"/>
        <v>2008</v>
      </c>
      <c r="H4987" t="s">
        <v>13272</v>
      </c>
      <c r="I4987">
        <f>VLOOKUP(RawData!H4987,PadCountry[],2)</f>
        <v>0</v>
      </c>
      <c r="J4987" t="e">
        <f>VLOOKUP(I4987,CountryGeoLoc[],3)</f>
        <v>#N/A</v>
      </c>
      <c r="K4987" t="e">
        <f>VLOOKUP(I4987,CountryGeoLoc[],4)</f>
        <v>#N/A</v>
      </c>
    </row>
    <row r="4988" spans="1:11" x14ac:dyDescent="0.3">
      <c r="A4988" t="s">
        <v>15126</v>
      </c>
      <c r="B4988" t="s">
        <v>8</v>
      </c>
      <c r="C4988" t="s">
        <v>11434</v>
      </c>
      <c r="D4988" t="s">
        <v>2391</v>
      </c>
      <c r="E4988" t="s">
        <v>15127</v>
      </c>
      <c r="F4988" t="s">
        <v>15128</v>
      </c>
      <c r="G4988" s="2" t="str">
        <f t="shared" si="77"/>
        <v>2008</v>
      </c>
      <c r="H4988" t="s">
        <v>3399</v>
      </c>
      <c r="I4988" t="str">
        <f>VLOOKUP(RawData!H4988,PadCountry[],2)</f>
        <v>Russia</v>
      </c>
      <c r="J4988" t="str">
        <f>VLOOKUP(I4988,CountryGeoLoc[],3)</f>
        <v>61.52401</v>
      </c>
      <c r="K4988" t="str">
        <f>VLOOKUP(I4988,CountryGeoLoc[],4)</f>
        <v>105.318756</v>
      </c>
    </row>
    <row r="4989" spans="1:11" x14ac:dyDescent="0.3">
      <c r="A4989" t="s">
        <v>15129</v>
      </c>
      <c r="B4989" t="s">
        <v>8</v>
      </c>
      <c r="C4989" t="s">
        <v>11407</v>
      </c>
      <c r="D4989" t="s">
        <v>15130</v>
      </c>
      <c r="E4989" t="s">
        <v>15131</v>
      </c>
      <c r="F4989" t="s">
        <v>15132</v>
      </c>
      <c r="G4989" s="2" t="str">
        <f t="shared" si="77"/>
        <v>2008</v>
      </c>
      <c r="H4989" t="s">
        <v>3442</v>
      </c>
      <c r="I4989" t="str">
        <f>VLOOKUP(RawData!H4989,PadCountry[],2)</f>
        <v>Russia</v>
      </c>
      <c r="J4989" t="str">
        <f>VLOOKUP(I4989,CountryGeoLoc[],3)</f>
        <v>61.52401</v>
      </c>
      <c r="K4989" t="str">
        <f>VLOOKUP(I4989,CountryGeoLoc[],4)</f>
        <v>105.318756</v>
      </c>
    </row>
    <row r="4990" spans="1:11" x14ac:dyDescent="0.3">
      <c r="A4990" t="s">
        <v>15133</v>
      </c>
      <c r="B4990" t="s">
        <v>18</v>
      </c>
      <c r="C4990" t="s">
        <v>14644</v>
      </c>
      <c r="D4990" t="s">
        <v>14645</v>
      </c>
      <c r="E4990" t="s">
        <v>357</v>
      </c>
      <c r="F4990" t="s">
        <v>15134</v>
      </c>
      <c r="G4990" s="2" t="str">
        <f t="shared" si="77"/>
        <v>2008</v>
      </c>
      <c r="H4990" t="s">
        <v>14647</v>
      </c>
      <c r="I4990" t="str">
        <f>VLOOKUP(RawData!H4990,PadCountry[],2)</f>
        <v>Marshall Islands</v>
      </c>
      <c r="J4990" t="str">
        <f>VLOOKUP(I4990,CountryGeoLoc[],3)</f>
        <v>7.131474</v>
      </c>
      <c r="K4990" t="str">
        <f>VLOOKUP(I4990,CountryGeoLoc[],4)</f>
        <v>171.184478</v>
      </c>
    </row>
    <row r="4991" spans="1:11" x14ac:dyDescent="0.3">
      <c r="A4991" t="s">
        <v>15135</v>
      </c>
      <c r="B4991" t="s">
        <v>8</v>
      </c>
      <c r="C4991" t="s">
        <v>7321</v>
      </c>
      <c r="D4991" t="s">
        <v>14073</v>
      </c>
      <c r="E4991" t="s">
        <v>15136</v>
      </c>
      <c r="F4991" t="s">
        <v>15137</v>
      </c>
      <c r="G4991" s="2" t="str">
        <f t="shared" si="77"/>
        <v>2008</v>
      </c>
      <c r="H4991" t="s">
        <v>12587</v>
      </c>
      <c r="I4991" t="str">
        <f>VLOOKUP(RawData!H4991,PadCountry[],2)</f>
        <v>French Guiana</v>
      </c>
      <c r="J4991" t="str">
        <f>VLOOKUP(I4991,CountryGeoLoc[],3)</f>
        <v>3.933889</v>
      </c>
      <c r="K4991" t="str">
        <f>VLOOKUP(I4991,CountryGeoLoc[],4)</f>
        <v>-53.125782</v>
      </c>
    </row>
    <row r="4992" spans="1:11" x14ac:dyDescent="0.3">
      <c r="A4992" t="s">
        <v>15138</v>
      </c>
      <c r="B4992" t="s">
        <v>18</v>
      </c>
      <c r="C4992" t="s">
        <v>15139</v>
      </c>
      <c r="D4992" t="s">
        <v>15140</v>
      </c>
      <c r="E4992" t="s">
        <v>15141</v>
      </c>
      <c r="F4992" t="s">
        <v>15142</v>
      </c>
      <c r="G4992" s="2" t="str">
        <f t="shared" si="77"/>
        <v>2008</v>
      </c>
      <c r="H4992" t="s">
        <v>15143</v>
      </c>
      <c r="I4992" t="str">
        <f>VLOOKUP(RawData!H4992,PadCountry[],2)</f>
        <v>Iran</v>
      </c>
      <c r="J4992" t="str">
        <f>VLOOKUP(I4992,CountryGeoLoc[],3)</f>
        <v>32.427908</v>
      </c>
      <c r="K4992" t="str">
        <f>VLOOKUP(I4992,CountryGeoLoc[],4)</f>
        <v>53.688046</v>
      </c>
    </row>
    <row r="4993" spans="1:11" x14ac:dyDescent="0.3">
      <c r="A4993" t="s">
        <v>15144</v>
      </c>
      <c r="B4993" t="s">
        <v>8</v>
      </c>
      <c r="C4993" t="s">
        <v>11421</v>
      </c>
      <c r="D4993" t="s">
        <v>13758</v>
      </c>
      <c r="E4993" t="s">
        <v>15145</v>
      </c>
      <c r="F4993" t="s">
        <v>15146</v>
      </c>
      <c r="G4993" s="2" t="str">
        <f t="shared" si="77"/>
        <v>2008</v>
      </c>
      <c r="H4993" t="s">
        <v>7249</v>
      </c>
      <c r="I4993" t="str">
        <f>VLOOKUP(RawData!H4993,PadCountry[],2)</f>
        <v>Kazakhstan</v>
      </c>
      <c r="J4993" t="str">
        <f>VLOOKUP(I4993,CountryGeoLoc[],3)</f>
        <v>48.019573</v>
      </c>
      <c r="K4993" t="str">
        <f>VLOOKUP(I4993,CountryGeoLoc[],4)</f>
        <v>66.923684</v>
      </c>
    </row>
    <row r="4994" spans="1:11" x14ac:dyDescent="0.3">
      <c r="A4994" t="s">
        <v>15147</v>
      </c>
      <c r="B4994" t="s">
        <v>8</v>
      </c>
      <c r="C4994" t="s">
        <v>13291</v>
      </c>
      <c r="D4994" t="s">
        <v>13292</v>
      </c>
      <c r="E4994" t="s">
        <v>15148</v>
      </c>
      <c r="F4994" t="s">
        <v>15149</v>
      </c>
      <c r="G4994" s="2" t="str">
        <f t="shared" si="77"/>
        <v>2008</v>
      </c>
      <c r="H4994" t="s">
        <v>13295</v>
      </c>
      <c r="I4994" t="str">
        <f>VLOOKUP(RawData!H4994,PadCountry[],2)</f>
        <v>Kazakhstan</v>
      </c>
      <c r="J4994" t="str">
        <f>VLOOKUP(I4994,CountryGeoLoc[],3)</f>
        <v>48.019573</v>
      </c>
      <c r="K4994" t="str">
        <f>VLOOKUP(I4994,CountryGeoLoc[],4)</f>
        <v>66.923684</v>
      </c>
    </row>
    <row r="4995" spans="1:11" x14ac:dyDescent="0.3">
      <c r="A4995" t="s">
        <v>15150</v>
      </c>
      <c r="B4995" t="s">
        <v>8</v>
      </c>
      <c r="C4995" t="s">
        <v>13407</v>
      </c>
      <c r="D4995" t="s">
        <v>5243</v>
      </c>
      <c r="E4995" t="s">
        <v>15151</v>
      </c>
      <c r="F4995" t="s">
        <v>15152</v>
      </c>
      <c r="G4995" s="2" t="str">
        <f t="shared" ref="G4995:G5058" si="78">MID(F4995,7,4)</f>
        <v>2008</v>
      </c>
      <c r="H4995" t="s">
        <v>10336</v>
      </c>
      <c r="I4995" t="str">
        <f>VLOOKUP(RawData!H4995,PadCountry[],2)</f>
        <v>China</v>
      </c>
      <c r="J4995" t="str">
        <f>VLOOKUP(I4995,CountryGeoLoc[],3)</f>
        <v>35.86166</v>
      </c>
      <c r="K4995" t="str">
        <f>VLOOKUP(I4995,CountryGeoLoc[],4)</f>
        <v>104.195397</v>
      </c>
    </row>
    <row r="4996" spans="1:11" x14ac:dyDescent="0.3">
      <c r="A4996" t="s">
        <v>15153</v>
      </c>
      <c r="B4996" t="s">
        <v>8</v>
      </c>
      <c r="C4996" t="s">
        <v>14618</v>
      </c>
      <c r="D4996" t="s">
        <v>11093</v>
      </c>
      <c r="E4996" t="s">
        <v>15154</v>
      </c>
      <c r="F4996" t="s">
        <v>15155</v>
      </c>
      <c r="G4996" s="2" t="str">
        <f t="shared" si="78"/>
        <v>2008</v>
      </c>
      <c r="H4996" t="s">
        <v>682</v>
      </c>
      <c r="I4996" t="str">
        <f>VLOOKUP(RawData!H4996,PadCountry[],2)</f>
        <v>United States</v>
      </c>
      <c r="J4996" t="str">
        <f>VLOOKUP(I4996,CountryGeoLoc[],3)</f>
        <v>37.09024</v>
      </c>
      <c r="K4996" t="str">
        <f>VLOOKUP(I4996,CountryGeoLoc[],4)</f>
        <v>-95.712891</v>
      </c>
    </row>
    <row r="4997" spans="1:11" x14ac:dyDescent="0.3">
      <c r="A4997" t="s">
        <v>15156</v>
      </c>
      <c r="B4997" t="s">
        <v>8</v>
      </c>
      <c r="C4997" t="s">
        <v>11418</v>
      </c>
      <c r="D4997" t="s">
        <v>4695</v>
      </c>
      <c r="E4997" t="s">
        <v>357</v>
      </c>
      <c r="F4997" t="s">
        <v>15157</v>
      </c>
      <c r="G4997" s="2" t="str">
        <f t="shared" si="78"/>
        <v>2008</v>
      </c>
      <c r="H4997" t="s">
        <v>13</v>
      </c>
      <c r="I4997" t="str">
        <f>VLOOKUP(RawData!H4997,PadCountry[],2)</f>
        <v>Kazakhstan</v>
      </c>
      <c r="J4997" t="str">
        <f>VLOOKUP(I4997,CountryGeoLoc[],3)</f>
        <v>48.019573</v>
      </c>
      <c r="K4997" t="str">
        <f>VLOOKUP(I4997,CountryGeoLoc[],4)</f>
        <v>66.923684</v>
      </c>
    </row>
    <row r="4998" spans="1:11" x14ac:dyDescent="0.3">
      <c r="A4998" t="s">
        <v>15158</v>
      </c>
      <c r="B4998" t="s">
        <v>8</v>
      </c>
      <c r="C4998" t="s">
        <v>11421</v>
      </c>
      <c r="D4998" t="s">
        <v>13758</v>
      </c>
      <c r="E4998" t="s">
        <v>15159</v>
      </c>
      <c r="F4998" t="s">
        <v>15160</v>
      </c>
      <c r="G4998" s="2" t="str">
        <f t="shared" si="78"/>
        <v>2008</v>
      </c>
      <c r="H4998" t="s">
        <v>7249</v>
      </c>
      <c r="I4998" t="str">
        <f>VLOOKUP(RawData!H4998,PadCountry[],2)</f>
        <v>Kazakhstan</v>
      </c>
      <c r="J4998" t="str">
        <f>VLOOKUP(I4998,CountryGeoLoc[],3)</f>
        <v>48.019573</v>
      </c>
      <c r="K4998" t="str">
        <f>VLOOKUP(I4998,CountryGeoLoc[],4)</f>
        <v>66.923684</v>
      </c>
    </row>
    <row r="4999" spans="1:11" x14ac:dyDescent="0.3">
      <c r="A4999" t="s">
        <v>15161</v>
      </c>
      <c r="B4999" t="s">
        <v>8</v>
      </c>
      <c r="C4999" t="s">
        <v>13268</v>
      </c>
      <c r="D4999" t="s">
        <v>13269</v>
      </c>
      <c r="E4999" t="s">
        <v>15162</v>
      </c>
      <c r="F4999" t="s">
        <v>15163</v>
      </c>
      <c r="G4999" s="2" t="str">
        <f t="shared" si="78"/>
        <v>2008</v>
      </c>
      <c r="H4999" t="s">
        <v>13272</v>
      </c>
      <c r="I4999">
        <f>VLOOKUP(RawData!H4999,PadCountry[],2)</f>
        <v>0</v>
      </c>
      <c r="J4999" t="e">
        <f>VLOOKUP(I4999,CountryGeoLoc[],3)</f>
        <v>#N/A</v>
      </c>
      <c r="K4999" t="e">
        <f>VLOOKUP(I4999,CountryGeoLoc[],4)</f>
        <v>#N/A</v>
      </c>
    </row>
    <row r="5000" spans="1:11" x14ac:dyDescent="0.3">
      <c r="A5000" t="s">
        <v>15164</v>
      </c>
      <c r="B5000" t="s">
        <v>8</v>
      </c>
      <c r="C5000" t="s">
        <v>11421</v>
      </c>
      <c r="D5000" t="s">
        <v>14306</v>
      </c>
      <c r="E5000" t="s">
        <v>15165</v>
      </c>
      <c r="F5000" t="s">
        <v>15166</v>
      </c>
      <c r="G5000" s="2" t="str">
        <f t="shared" si="78"/>
        <v>2008</v>
      </c>
      <c r="H5000" t="s">
        <v>1587</v>
      </c>
      <c r="I5000" t="str">
        <f>VLOOKUP(RawData!H5000,PadCountry[],2)</f>
        <v>Kazakhstan</v>
      </c>
      <c r="J5000" t="str">
        <f>VLOOKUP(I5000,CountryGeoLoc[],3)</f>
        <v>48.019573</v>
      </c>
      <c r="K5000" t="str">
        <f>VLOOKUP(I5000,CountryGeoLoc[],4)</f>
        <v>66.923684</v>
      </c>
    </row>
    <row r="5001" spans="1:11" x14ac:dyDescent="0.3">
      <c r="A5001" t="s">
        <v>15167</v>
      </c>
      <c r="B5001" t="s">
        <v>8</v>
      </c>
      <c r="C5001" t="s">
        <v>13407</v>
      </c>
      <c r="D5001" t="s">
        <v>13426</v>
      </c>
      <c r="E5001" t="s">
        <v>15168</v>
      </c>
      <c r="F5001" t="s">
        <v>15169</v>
      </c>
      <c r="G5001" s="2" t="str">
        <f t="shared" si="78"/>
        <v>2008</v>
      </c>
      <c r="H5001" t="s">
        <v>13428</v>
      </c>
      <c r="I5001" t="str">
        <f>VLOOKUP(RawData!H5001,PadCountry[],2)</f>
        <v>China</v>
      </c>
      <c r="J5001" t="str">
        <f>VLOOKUP(I5001,CountryGeoLoc[],3)</f>
        <v>35.86166</v>
      </c>
      <c r="K5001" t="str">
        <f>VLOOKUP(I5001,CountryGeoLoc[],4)</f>
        <v>104.195397</v>
      </c>
    </row>
    <row r="5002" spans="1:11" x14ac:dyDescent="0.3">
      <c r="A5002" t="s">
        <v>15170</v>
      </c>
      <c r="B5002" t="s">
        <v>8</v>
      </c>
      <c r="C5002" t="s">
        <v>14644</v>
      </c>
      <c r="D5002" t="s">
        <v>14645</v>
      </c>
      <c r="E5002" t="s">
        <v>357</v>
      </c>
      <c r="F5002" t="s">
        <v>15171</v>
      </c>
      <c r="G5002" s="2" t="str">
        <f t="shared" si="78"/>
        <v>2008</v>
      </c>
      <c r="H5002" t="s">
        <v>14647</v>
      </c>
      <c r="I5002" t="str">
        <f>VLOOKUP(RawData!H5002,PadCountry[],2)</f>
        <v>Marshall Islands</v>
      </c>
      <c r="J5002" t="str">
        <f>VLOOKUP(I5002,CountryGeoLoc[],3)</f>
        <v>7.131474</v>
      </c>
      <c r="K5002" t="str">
        <f>VLOOKUP(I5002,CountryGeoLoc[],4)</f>
        <v>171.184478</v>
      </c>
    </row>
    <row r="5003" spans="1:11" x14ac:dyDescent="0.3">
      <c r="A5003" t="s">
        <v>15172</v>
      </c>
      <c r="B5003" t="s">
        <v>8</v>
      </c>
      <c r="C5003" t="s">
        <v>13291</v>
      </c>
      <c r="D5003" t="s">
        <v>13292</v>
      </c>
      <c r="E5003" t="s">
        <v>15173</v>
      </c>
      <c r="F5003" t="s">
        <v>15174</v>
      </c>
      <c r="G5003" s="2" t="str">
        <f t="shared" si="78"/>
        <v>2008</v>
      </c>
      <c r="H5003" t="s">
        <v>15175</v>
      </c>
      <c r="I5003" t="str">
        <f>VLOOKUP(RawData!H5003,PadCountry[],2)</f>
        <v>Russia</v>
      </c>
      <c r="J5003" t="str">
        <f>VLOOKUP(I5003,CountryGeoLoc[],3)</f>
        <v>61.52401</v>
      </c>
      <c r="K5003" t="str">
        <f>VLOOKUP(I5003,CountryGeoLoc[],4)</f>
        <v>105.318756</v>
      </c>
    </row>
    <row r="5004" spans="1:11" x14ac:dyDescent="0.3">
      <c r="A5004" t="s">
        <v>15176</v>
      </c>
      <c r="B5004" t="s">
        <v>8</v>
      </c>
      <c r="C5004" t="s">
        <v>11418</v>
      </c>
      <c r="D5004" t="s">
        <v>2191</v>
      </c>
      <c r="E5004" t="s">
        <v>15177</v>
      </c>
      <c r="F5004" t="s">
        <v>15178</v>
      </c>
      <c r="G5004" s="2" t="str">
        <f t="shared" si="78"/>
        <v>2008</v>
      </c>
      <c r="H5004" t="s">
        <v>13</v>
      </c>
      <c r="I5004" t="str">
        <f>VLOOKUP(RawData!H5004,PadCountry[],2)</f>
        <v>Kazakhstan</v>
      </c>
      <c r="J5004" t="str">
        <f>VLOOKUP(I5004,CountryGeoLoc[],3)</f>
        <v>48.019573</v>
      </c>
      <c r="K5004" t="str">
        <f>VLOOKUP(I5004,CountryGeoLoc[],4)</f>
        <v>66.923684</v>
      </c>
    </row>
    <row r="5005" spans="1:11" x14ac:dyDescent="0.3">
      <c r="A5005" t="s">
        <v>15179</v>
      </c>
      <c r="B5005" t="s">
        <v>8</v>
      </c>
      <c r="C5005" t="s">
        <v>10849</v>
      </c>
      <c r="D5005" t="s">
        <v>12067</v>
      </c>
      <c r="E5005" t="s">
        <v>357</v>
      </c>
      <c r="F5005" t="s">
        <v>15180</v>
      </c>
      <c r="G5005" s="2" t="str">
        <f t="shared" si="78"/>
        <v>2008</v>
      </c>
      <c r="H5005" t="s">
        <v>13659</v>
      </c>
      <c r="I5005">
        <f>VLOOKUP(RawData!H5005,PadCountry[],2)</f>
        <v>0</v>
      </c>
      <c r="J5005" t="e">
        <f>VLOOKUP(I5005,CountryGeoLoc[],3)</f>
        <v>#N/A</v>
      </c>
      <c r="K5005" t="e">
        <f>VLOOKUP(I5005,CountryGeoLoc[],4)</f>
        <v>#N/A</v>
      </c>
    </row>
    <row r="5006" spans="1:11" x14ac:dyDescent="0.3">
      <c r="A5006" t="s">
        <v>15181</v>
      </c>
      <c r="B5006" t="s">
        <v>8</v>
      </c>
      <c r="C5006" t="s">
        <v>7087</v>
      </c>
      <c r="D5006" t="s">
        <v>15182</v>
      </c>
      <c r="E5006" t="s">
        <v>357</v>
      </c>
      <c r="F5006" t="s">
        <v>15183</v>
      </c>
      <c r="G5006" s="2" t="str">
        <f t="shared" si="78"/>
        <v>2008</v>
      </c>
      <c r="H5006" t="s">
        <v>11888</v>
      </c>
      <c r="I5006" t="str">
        <f>VLOOKUP(RawData!H5006,PadCountry[],2)</f>
        <v>India</v>
      </c>
      <c r="J5006" t="str">
        <f>VLOOKUP(I5006,CountryGeoLoc[],3)</f>
        <v>20.593684</v>
      </c>
      <c r="K5006" t="str">
        <f>VLOOKUP(I5006,CountryGeoLoc[],4)</f>
        <v>78.96288</v>
      </c>
    </row>
    <row r="5007" spans="1:11" x14ac:dyDescent="0.3">
      <c r="A5007" t="s">
        <v>15184</v>
      </c>
      <c r="B5007" t="s">
        <v>8</v>
      </c>
      <c r="C5007" t="s">
        <v>13407</v>
      </c>
      <c r="D5007" t="s">
        <v>13308</v>
      </c>
      <c r="E5007" t="s">
        <v>15185</v>
      </c>
      <c r="F5007" t="s">
        <v>15186</v>
      </c>
      <c r="G5007" s="2" t="str">
        <f t="shared" si="78"/>
        <v>2008</v>
      </c>
      <c r="H5007" t="s">
        <v>15187</v>
      </c>
      <c r="I5007" t="str">
        <f>VLOOKUP(RawData!H5007,PadCountry[],2)</f>
        <v>China</v>
      </c>
      <c r="J5007" t="str">
        <f>VLOOKUP(I5007,CountryGeoLoc[],3)</f>
        <v>35.86166</v>
      </c>
      <c r="K5007" t="str">
        <f>VLOOKUP(I5007,CountryGeoLoc[],4)</f>
        <v>104.195397</v>
      </c>
    </row>
    <row r="5008" spans="1:11" x14ac:dyDescent="0.3">
      <c r="A5008" t="s">
        <v>15188</v>
      </c>
      <c r="B5008" t="s">
        <v>8</v>
      </c>
      <c r="C5008" t="s">
        <v>14618</v>
      </c>
      <c r="D5008" t="s">
        <v>11093</v>
      </c>
      <c r="E5008" t="s">
        <v>15189</v>
      </c>
      <c r="F5008" t="s">
        <v>15190</v>
      </c>
      <c r="G5008" s="2" t="str">
        <f t="shared" si="78"/>
        <v>2008</v>
      </c>
      <c r="H5008" t="s">
        <v>682</v>
      </c>
      <c r="I5008" t="str">
        <f>VLOOKUP(RawData!H5008,PadCountry[],2)</f>
        <v>United States</v>
      </c>
      <c r="J5008" t="str">
        <f>VLOOKUP(I5008,CountryGeoLoc[],3)</f>
        <v>37.09024</v>
      </c>
      <c r="K5008" t="str">
        <f>VLOOKUP(I5008,CountryGeoLoc[],4)</f>
        <v>-95.712891</v>
      </c>
    </row>
    <row r="5009" spans="1:11" x14ac:dyDescent="0.3">
      <c r="A5009" t="s">
        <v>15191</v>
      </c>
      <c r="B5009" t="s">
        <v>8</v>
      </c>
      <c r="C5009" t="s">
        <v>13407</v>
      </c>
      <c r="D5009" t="s">
        <v>8695</v>
      </c>
      <c r="E5009" t="s">
        <v>15192</v>
      </c>
      <c r="F5009" t="s">
        <v>15193</v>
      </c>
      <c r="G5009" s="2" t="str">
        <f t="shared" si="78"/>
        <v>2008</v>
      </c>
      <c r="H5009" t="s">
        <v>10954</v>
      </c>
      <c r="I5009" t="str">
        <f>VLOOKUP(RawData!H5009,PadCountry[],2)</f>
        <v>China</v>
      </c>
      <c r="J5009" t="str">
        <f>VLOOKUP(I5009,CountryGeoLoc[],3)</f>
        <v>35.86166</v>
      </c>
      <c r="K5009" t="str">
        <f>VLOOKUP(I5009,CountryGeoLoc[],4)</f>
        <v>104.195397</v>
      </c>
    </row>
    <row r="5010" spans="1:11" x14ac:dyDescent="0.3">
      <c r="A5010" t="s">
        <v>15194</v>
      </c>
      <c r="B5010" t="s">
        <v>8</v>
      </c>
      <c r="C5010" t="s">
        <v>13407</v>
      </c>
      <c r="D5010" t="s">
        <v>11563</v>
      </c>
      <c r="E5010" t="s">
        <v>15195</v>
      </c>
      <c r="F5010" t="s">
        <v>15196</v>
      </c>
      <c r="G5010" s="2" t="str">
        <f t="shared" si="78"/>
        <v>2008</v>
      </c>
      <c r="H5010" t="s">
        <v>14247</v>
      </c>
      <c r="I5010" t="str">
        <f>VLOOKUP(RawData!H5010,PadCountry[],2)</f>
        <v>China</v>
      </c>
      <c r="J5010" t="str">
        <f>VLOOKUP(I5010,CountryGeoLoc[],3)</f>
        <v>35.86166</v>
      </c>
      <c r="K5010" t="str">
        <f>VLOOKUP(I5010,CountryGeoLoc[],4)</f>
        <v>104.195397</v>
      </c>
    </row>
    <row r="5011" spans="1:11" x14ac:dyDescent="0.3">
      <c r="A5011" t="s">
        <v>15197</v>
      </c>
      <c r="B5011" t="s">
        <v>8</v>
      </c>
      <c r="C5011" t="s">
        <v>11421</v>
      </c>
      <c r="D5011" t="s">
        <v>11093</v>
      </c>
      <c r="E5011" t="s">
        <v>15198</v>
      </c>
      <c r="F5011" t="s">
        <v>15199</v>
      </c>
      <c r="G5011" s="2" t="str">
        <f t="shared" si="78"/>
        <v>2008</v>
      </c>
      <c r="H5011" t="s">
        <v>7249</v>
      </c>
      <c r="I5011" t="str">
        <f>VLOOKUP(RawData!H5011,PadCountry[],2)</f>
        <v>Kazakhstan</v>
      </c>
      <c r="J5011" t="str">
        <f>VLOOKUP(I5011,CountryGeoLoc[],3)</f>
        <v>48.019573</v>
      </c>
      <c r="K5011" t="str">
        <f>VLOOKUP(I5011,CountryGeoLoc[],4)</f>
        <v>66.923684</v>
      </c>
    </row>
    <row r="5012" spans="1:11" x14ac:dyDescent="0.3">
      <c r="A5012" t="s">
        <v>15200</v>
      </c>
      <c r="B5012" t="s">
        <v>8</v>
      </c>
      <c r="C5012" t="s">
        <v>11407</v>
      </c>
      <c r="D5012" t="s">
        <v>8762</v>
      </c>
      <c r="E5012" t="s">
        <v>15201</v>
      </c>
      <c r="F5012" t="s">
        <v>15202</v>
      </c>
      <c r="G5012" s="2" t="str">
        <f t="shared" si="78"/>
        <v>2008</v>
      </c>
      <c r="H5012" t="s">
        <v>7572</v>
      </c>
      <c r="I5012" t="str">
        <f>VLOOKUP(RawData!H5012,PadCountry[],2)</f>
        <v>Russia</v>
      </c>
      <c r="J5012" t="str">
        <f>VLOOKUP(I5012,CountryGeoLoc[],3)</f>
        <v>61.52401</v>
      </c>
      <c r="K5012" t="str">
        <f>VLOOKUP(I5012,CountryGeoLoc[],4)</f>
        <v>105.318756</v>
      </c>
    </row>
    <row r="5013" spans="1:11" x14ac:dyDescent="0.3">
      <c r="A5013" t="s">
        <v>15203</v>
      </c>
      <c r="B5013" t="s">
        <v>8</v>
      </c>
      <c r="C5013" t="s">
        <v>12655</v>
      </c>
      <c r="D5013" t="s">
        <v>7629</v>
      </c>
      <c r="E5013" t="s">
        <v>15204</v>
      </c>
      <c r="F5013" t="s">
        <v>15205</v>
      </c>
      <c r="G5013" s="2" t="str">
        <f t="shared" si="78"/>
        <v>2008</v>
      </c>
      <c r="H5013" t="s">
        <v>2629</v>
      </c>
      <c r="I5013" t="str">
        <f>VLOOKUP(RawData!H5013,PadCountry[],2)</f>
        <v>United States</v>
      </c>
      <c r="J5013" t="str">
        <f>VLOOKUP(I5013,CountryGeoLoc[],3)</f>
        <v>37.09024</v>
      </c>
      <c r="K5013" t="str">
        <f>VLOOKUP(I5013,CountryGeoLoc[],4)</f>
        <v>-95.712891</v>
      </c>
    </row>
    <row r="5014" spans="1:11" x14ac:dyDescent="0.3">
      <c r="A5014" t="s">
        <v>15206</v>
      </c>
      <c r="B5014" t="s">
        <v>8</v>
      </c>
      <c r="C5014" t="s">
        <v>11418</v>
      </c>
      <c r="D5014" t="s">
        <v>4695</v>
      </c>
      <c r="E5014" t="s">
        <v>15207</v>
      </c>
      <c r="F5014" t="s">
        <v>15208</v>
      </c>
      <c r="G5014" s="2" t="str">
        <f t="shared" si="78"/>
        <v>2008</v>
      </c>
      <c r="H5014" t="s">
        <v>13</v>
      </c>
      <c r="I5014" t="str">
        <f>VLOOKUP(RawData!H5014,PadCountry[],2)</f>
        <v>Kazakhstan</v>
      </c>
      <c r="J5014" t="str">
        <f>VLOOKUP(I5014,CountryGeoLoc[],3)</f>
        <v>48.019573</v>
      </c>
      <c r="K5014" t="str">
        <f>VLOOKUP(I5014,CountryGeoLoc[],4)</f>
        <v>66.923684</v>
      </c>
    </row>
    <row r="5015" spans="1:11" x14ac:dyDescent="0.3">
      <c r="A5015" t="s">
        <v>15209</v>
      </c>
      <c r="B5015" t="s">
        <v>8</v>
      </c>
      <c r="C5015" t="s">
        <v>13407</v>
      </c>
      <c r="D5015" t="s">
        <v>11563</v>
      </c>
      <c r="E5015" t="s">
        <v>15210</v>
      </c>
      <c r="F5015" t="s">
        <v>15211</v>
      </c>
      <c r="G5015" s="2" t="str">
        <f t="shared" si="78"/>
        <v>2008</v>
      </c>
      <c r="H5015" t="s">
        <v>14247</v>
      </c>
      <c r="I5015" t="str">
        <f>VLOOKUP(RawData!H5015,PadCountry[],2)</f>
        <v>China</v>
      </c>
      <c r="J5015" t="str">
        <f>VLOOKUP(I5015,CountryGeoLoc[],3)</f>
        <v>35.86166</v>
      </c>
      <c r="K5015" t="str">
        <f>VLOOKUP(I5015,CountryGeoLoc[],4)</f>
        <v>104.195397</v>
      </c>
    </row>
    <row r="5016" spans="1:11" x14ac:dyDescent="0.3">
      <c r="A5016" t="s">
        <v>15212</v>
      </c>
      <c r="B5016" t="s">
        <v>8</v>
      </c>
      <c r="C5016" t="s">
        <v>11414</v>
      </c>
      <c r="D5016" t="s">
        <v>1670</v>
      </c>
      <c r="E5016" t="s">
        <v>15213</v>
      </c>
      <c r="F5016" t="s">
        <v>15214</v>
      </c>
      <c r="G5016" s="2" t="str">
        <f t="shared" si="78"/>
        <v>2008</v>
      </c>
      <c r="H5016" t="s">
        <v>7572</v>
      </c>
      <c r="I5016" t="str">
        <f>VLOOKUP(RawData!H5016,PadCountry[],2)</f>
        <v>Russia</v>
      </c>
      <c r="J5016" t="str">
        <f>VLOOKUP(I5016,CountryGeoLoc[],3)</f>
        <v>61.52401</v>
      </c>
      <c r="K5016" t="str">
        <f>VLOOKUP(I5016,CountryGeoLoc[],4)</f>
        <v>105.318756</v>
      </c>
    </row>
    <row r="5017" spans="1:11" x14ac:dyDescent="0.3">
      <c r="A5017" t="s">
        <v>15215</v>
      </c>
      <c r="B5017" t="s">
        <v>8</v>
      </c>
      <c r="C5017" t="s">
        <v>11421</v>
      </c>
      <c r="D5017" t="s">
        <v>14306</v>
      </c>
      <c r="E5017" t="s">
        <v>15216</v>
      </c>
      <c r="F5017" t="s">
        <v>15217</v>
      </c>
      <c r="G5017" s="2" t="str">
        <f t="shared" si="78"/>
        <v>2008</v>
      </c>
      <c r="H5017" t="s">
        <v>7249</v>
      </c>
      <c r="I5017" t="str">
        <f>VLOOKUP(RawData!H5017,PadCountry[],2)</f>
        <v>Kazakhstan</v>
      </c>
      <c r="J5017" t="str">
        <f>VLOOKUP(I5017,CountryGeoLoc[],3)</f>
        <v>48.019573</v>
      </c>
      <c r="K5017" t="str">
        <f>VLOOKUP(I5017,CountryGeoLoc[],4)</f>
        <v>66.923684</v>
      </c>
    </row>
    <row r="5018" spans="1:11" x14ac:dyDescent="0.3">
      <c r="A5018" t="s">
        <v>15218</v>
      </c>
      <c r="B5018" t="s">
        <v>8</v>
      </c>
      <c r="C5018" t="s">
        <v>13407</v>
      </c>
      <c r="D5018" t="s">
        <v>13308</v>
      </c>
      <c r="E5018" t="s">
        <v>15219</v>
      </c>
      <c r="F5018" t="s">
        <v>15220</v>
      </c>
      <c r="G5018" s="2" t="str">
        <f t="shared" si="78"/>
        <v>2008</v>
      </c>
      <c r="H5018" t="s">
        <v>15187</v>
      </c>
      <c r="I5018" t="str">
        <f>VLOOKUP(RawData!H5018,PadCountry[],2)</f>
        <v>China</v>
      </c>
      <c r="J5018" t="str">
        <f>VLOOKUP(I5018,CountryGeoLoc[],3)</f>
        <v>35.86166</v>
      </c>
      <c r="K5018" t="str">
        <f>VLOOKUP(I5018,CountryGeoLoc[],4)</f>
        <v>104.195397</v>
      </c>
    </row>
    <row r="5019" spans="1:11" x14ac:dyDescent="0.3">
      <c r="A5019" t="s">
        <v>15221</v>
      </c>
      <c r="B5019" t="s">
        <v>8</v>
      </c>
      <c r="C5019" t="s">
        <v>7321</v>
      </c>
      <c r="D5019" t="s">
        <v>14073</v>
      </c>
      <c r="E5019" t="s">
        <v>15222</v>
      </c>
      <c r="F5019" t="s">
        <v>15223</v>
      </c>
      <c r="G5019" s="2" t="str">
        <f t="shared" si="78"/>
        <v>2008</v>
      </c>
      <c r="H5019" t="s">
        <v>12587</v>
      </c>
      <c r="I5019" t="str">
        <f>VLOOKUP(RawData!H5019,PadCountry[],2)</f>
        <v>French Guiana</v>
      </c>
      <c r="J5019" t="str">
        <f>VLOOKUP(I5019,CountryGeoLoc[],3)</f>
        <v>3.933889</v>
      </c>
      <c r="K5019" t="str">
        <f>VLOOKUP(I5019,CountryGeoLoc[],4)</f>
        <v>-53.125782</v>
      </c>
    </row>
    <row r="5020" spans="1:11" x14ac:dyDescent="0.3">
      <c r="A5020" t="s">
        <v>15224</v>
      </c>
      <c r="B5020" t="s">
        <v>8</v>
      </c>
      <c r="C5020" t="s">
        <v>13407</v>
      </c>
      <c r="D5020" t="s">
        <v>11985</v>
      </c>
      <c r="E5020" t="s">
        <v>15225</v>
      </c>
      <c r="F5020" t="s">
        <v>15226</v>
      </c>
      <c r="G5020" s="2" t="str">
        <f t="shared" si="78"/>
        <v>2008</v>
      </c>
      <c r="H5020" t="s">
        <v>8698</v>
      </c>
      <c r="I5020" t="str">
        <f>VLOOKUP(RawData!H5020,PadCountry[],2)</f>
        <v>China</v>
      </c>
      <c r="J5020" t="str">
        <f>VLOOKUP(I5020,CountryGeoLoc[],3)</f>
        <v>35.86166</v>
      </c>
      <c r="K5020" t="str">
        <f>VLOOKUP(I5020,CountryGeoLoc[],4)</f>
        <v>104.195397</v>
      </c>
    </row>
    <row r="5021" spans="1:11" x14ac:dyDescent="0.3">
      <c r="A5021" t="s">
        <v>15227</v>
      </c>
      <c r="B5021" t="s">
        <v>8</v>
      </c>
      <c r="C5021" t="s">
        <v>11421</v>
      </c>
      <c r="D5021" t="s">
        <v>14306</v>
      </c>
      <c r="E5021" t="s">
        <v>15228</v>
      </c>
      <c r="F5021" t="s">
        <v>15229</v>
      </c>
      <c r="G5021" s="2" t="str">
        <f t="shared" si="78"/>
        <v>2008</v>
      </c>
      <c r="H5021" t="s">
        <v>2641</v>
      </c>
      <c r="I5021" t="str">
        <f>VLOOKUP(RawData!H5021,PadCountry[],2)</f>
        <v>Kazakhstan</v>
      </c>
      <c r="J5021" t="str">
        <f>VLOOKUP(I5021,CountryGeoLoc[],3)</f>
        <v>48.019573</v>
      </c>
      <c r="K5021" t="str">
        <f>VLOOKUP(I5021,CountryGeoLoc[],4)</f>
        <v>66.923684</v>
      </c>
    </row>
    <row r="5022" spans="1:11" x14ac:dyDescent="0.3">
      <c r="A5022" t="s">
        <v>15230</v>
      </c>
      <c r="B5022" t="s">
        <v>8</v>
      </c>
      <c r="C5022" t="s">
        <v>14618</v>
      </c>
      <c r="D5022" t="s">
        <v>14437</v>
      </c>
      <c r="E5022" t="s">
        <v>15231</v>
      </c>
      <c r="F5022" t="s">
        <v>15232</v>
      </c>
      <c r="G5022" s="2" t="str">
        <f t="shared" si="78"/>
        <v>2009</v>
      </c>
      <c r="H5022" t="s">
        <v>1050</v>
      </c>
      <c r="I5022" t="str">
        <f>VLOOKUP(RawData!H5022,PadCountry[],2)</f>
        <v>United States</v>
      </c>
      <c r="J5022" t="str">
        <f>VLOOKUP(I5022,CountryGeoLoc[],3)</f>
        <v>37.09024</v>
      </c>
      <c r="K5022" t="str">
        <f>VLOOKUP(I5022,CountryGeoLoc[],4)</f>
        <v>-95.712891</v>
      </c>
    </row>
    <row r="5023" spans="1:11" x14ac:dyDescent="0.3">
      <c r="A5023" t="s">
        <v>15233</v>
      </c>
      <c r="B5023" t="s">
        <v>8</v>
      </c>
      <c r="C5023" t="s">
        <v>11972</v>
      </c>
      <c r="D5023" t="s">
        <v>13833</v>
      </c>
      <c r="E5023" t="s">
        <v>15234</v>
      </c>
      <c r="F5023" t="s">
        <v>15235</v>
      </c>
      <c r="G5023" s="2" t="str">
        <f t="shared" si="78"/>
        <v>2009</v>
      </c>
      <c r="H5023" t="s">
        <v>11976</v>
      </c>
      <c r="I5023" t="str">
        <f>VLOOKUP(RawData!H5023,PadCountry[],2)</f>
        <v>Japan</v>
      </c>
      <c r="J5023" t="str">
        <f>VLOOKUP(I5023,CountryGeoLoc[],3)</f>
        <v>36.204824</v>
      </c>
      <c r="K5023" t="str">
        <f>VLOOKUP(I5023,CountryGeoLoc[],4)</f>
        <v>138.252924</v>
      </c>
    </row>
    <row r="5024" spans="1:11" x14ac:dyDescent="0.3">
      <c r="A5024" t="s">
        <v>15236</v>
      </c>
      <c r="B5024" t="s">
        <v>8</v>
      </c>
      <c r="C5024" t="s">
        <v>11407</v>
      </c>
      <c r="D5024" t="s">
        <v>6270</v>
      </c>
      <c r="E5024" t="s">
        <v>15237</v>
      </c>
      <c r="F5024" t="s">
        <v>15238</v>
      </c>
      <c r="G5024" s="2" t="str">
        <f t="shared" si="78"/>
        <v>2009</v>
      </c>
      <c r="H5024" t="s">
        <v>6273</v>
      </c>
      <c r="I5024" t="str">
        <f>VLOOKUP(RawData!H5024,PadCountry[],2)</f>
        <v>Russia</v>
      </c>
      <c r="J5024" t="str">
        <f>VLOOKUP(I5024,CountryGeoLoc[],3)</f>
        <v>61.52401</v>
      </c>
      <c r="K5024" t="str">
        <f>VLOOKUP(I5024,CountryGeoLoc[],4)</f>
        <v>105.318756</v>
      </c>
    </row>
    <row r="5025" spans="1:11" x14ac:dyDescent="0.3">
      <c r="A5025" t="s">
        <v>15138</v>
      </c>
      <c r="B5025" t="s">
        <v>8</v>
      </c>
      <c r="C5025" t="s">
        <v>15139</v>
      </c>
      <c r="D5025" t="s">
        <v>15140</v>
      </c>
      <c r="E5025" t="s">
        <v>15141</v>
      </c>
      <c r="F5025" t="s">
        <v>15239</v>
      </c>
      <c r="G5025" s="2" t="str">
        <f t="shared" si="78"/>
        <v>2009</v>
      </c>
      <c r="H5025" t="s">
        <v>15143</v>
      </c>
      <c r="I5025" t="str">
        <f>VLOOKUP(RawData!H5025,PadCountry[],2)</f>
        <v>Iran</v>
      </c>
      <c r="J5025" t="str">
        <f>VLOOKUP(I5025,CountryGeoLoc[],3)</f>
        <v>32.427908</v>
      </c>
      <c r="K5025" t="str">
        <f>VLOOKUP(I5025,CountryGeoLoc[],4)</f>
        <v>53.688046</v>
      </c>
    </row>
    <row r="5026" spans="1:11" x14ac:dyDescent="0.3">
      <c r="A5026" t="s">
        <v>15240</v>
      </c>
      <c r="B5026" t="s">
        <v>8</v>
      </c>
      <c r="C5026" t="s">
        <v>14618</v>
      </c>
      <c r="D5026" t="s">
        <v>11093</v>
      </c>
      <c r="E5026" t="s">
        <v>15241</v>
      </c>
      <c r="F5026" t="s">
        <v>15242</v>
      </c>
      <c r="G5026" s="2" t="str">
        <f t="shared" si="78"/>
        <v>2009</v>
      </c>
      <c r="H5026" t="s">
        <v>682</v>
      </c>
      <c r="I5026" t="str">
        <f>VLOOKUP(RawData!H5026,PadCountry[],2)</f>
        <v>United States</v>
      </c>
      <c r="J5026" t="str">
        <f>VLOOKUP(I5026,CountryGeoLoc[],3)</f>
        <v>37.09024</v>
      </c>
      <c r="K5026" t="str">
        <f>VLOOKUP(I5026,CountryGeoLoc[],4)</f>
        <v>-95.712891</v>
      </c>
    </row>
    <row r="5027" spans="1:11" x14ac:dyDescent="0.3">
      <c r="A5027" t="s">
        <v>15243</v>
      </c>
      <c r="B5027" t="s">
        <v>8</v>
      </c>
      <c r="C5027" t="s">
        <v>11418</v>
      </c>
      <c r="D5027" t="s">
        <v>4695</v>
      </c>
      <c r="E5027" t="s">
        <v>357</v>
      </c>
      <c r="F5027" t="s">
        <v>15244</v>
      </c>
      <c r="G5027" s="2" t="str">
        <f t="shared" si="78"/>
        <v>2009</v>
      </c>
      <c r="H5027" t="s">
        <v>987</v>
      </c>
      <c r="I5027" t="str">
        <f>VLOOKUP(RawData!H5027,PadCountry[],2)</f>
        <v>Kazakhstan</v>
      </c>
      <c r="J5027" t="str">
        <f>VLOOKUP(I5027,CountryGeoLoc[],3)</f>
        <v>48.019573</v>
      </c>
      <c r="K5027" t="str">
        <f>VLOOKUP(I5027,CountryGeoLoc[],4)</f>
        <v>66.923684</v>
      </c>
    </row>
    <row r="5028" spans="1:11" x14ac:dyDescent="0.3">
      <c r="A5028" t="s">
        <v>15245</v>
      </c>
      <c r="B5028" t="s">
        <v>8</v>
      </c>
      <c r="C5028" t="s">
        <v>11421</v>
      </c>
      <c r="D5028" t="s">
        <v>14306</v>
      </c>
      <c r="E5028" t="s">
        <v>15246</v>
      </c>
      <c r="F5028" t="s">
        <v>15247</v>
      </c>
      <c r="G5028" s="2" t="str">
        <f t="shared" si="78"/>
        <v>2009</v>
      </c>
      <c r="H5028" t="s">
        <v>7249</v>
      </c>
      <c r="I5028" t="str">
        <f>VLOOKUP(RawData!H5028,PadCountry[],2)</f>
        <v>Kazakhstan</v>
      </c>
      <c r="J5028" t="str">
        <f>VLOOKUP(I5028,CountryGeoLoc[],3)</f>
        <v>48.019573</v>
      </c>
      <c r="K5028" t="str">
        <f>VLOOKUP(I5028,CountryGeoLoc[],4)</f>
        <v>66.923684</v>
      </c>
    </row>
    <row r="5029" spans="1:11" x14ac:dyDescent="0.3">
      <c r="A5029" t="s">
        <v>15248</v>
      </c>
      <c r="B5029" t="s">
        <v>8</v>
      </c>
      <c r="C5029" t="s">
        <v>7321</v>
      </c>
      <c r="D5029" t="s">
        <v>14073</v>
      </c>
      <c r="E5029" t="s">
        <v>15249</v>
      </c>
      <c r="F5029" t="s">
        <v>15250</v>
      </c>
      <c r="G5029" s="2" t="str">
        <f t="shared" si="78"/>
        <v>2009</v>
      </c>
      <c r="H5029" t="s">
        <v>12587</v>
      </c>
      <c r="I5029" t="str">
        <f>VLOOKUP(RawData!H5029,PadCountry[],2)</f>
        <v>French Guiana</v>
      </c>
      <c r="J5029" t="str">
        <f>VLOOKUP(I5029,CountryGeoLoc[],3)</f>
        <v>3.933889</v>
      </c>
      <c r="K5029" t="str">
        <f>VLOOKUP(I5029,CountryGeoLoc[],4)</f>
        <v>-53.125782</v>
      </c>
    </row>
    <row r="5030" spans="1:11" x14ac:dyDescent="0.3">
      <c r="A5030" t="s">
        <v>15251</v>
      </c>
      <c r="B5030" t="s">
        <v>18</v>
      </c>
      <c r="C5030" t="s">
        <v>10849</v>
      </c>
      <c r="D5030" t="s">
        <v>15252</v>
      </c>
      <c r="E5030" t="s">
        <v>15253</v>
      </c>
      <c r="F5030" t="s">
        <v>15254</v>
      </c>
      <c r="G5030" s="2" t="str">
        <f t="shared" si="78"/>
        <v>2009</v>
      </c>
      <c r="H5030" t="s">
        <v>12011</v>
      </c>
      <c r="I5030" t="str">
        <f>VLOOKUP(RawData!H5030,PadCountry[],2)</f>
        <v>United States</v>
      </c>
      <c r="J5030" t="str">
        <f>VLOOKUP(I5030,CountryGeoLoc[],3)</f>
        <v>37.09024</v>
      </c>
      <c r="K5030" t="str">
        <f>VLOOKUP(I5030,CountryGeoLoc[],4)</f>
        <v>-95.712891</v>
      </c>
    </row>
    <row r="5031" spans="1:11" x14ac:dyDescent="0.3">
      <c r="A5031" t="s">
        <v>15255</v>
      </c>
      <c r="B5031" t="s">
        <v>8</v>
      </c>
      <c r="C5031" t="s">
        <v>13268</v>
      </c>
      <c r="D5031" t="s">
        <v>13269</v>
      </c>
      <c r="E5031" t="s">
        <v>15256</v>
      </c>
      <c r="F5031" t="s">
        <v>15257</v>
      </c>
      <c r="G5031" s="2" t="str">
        <f t="shared" si="78"/>
        <v>2009</v>
      </c>
      <c r="H5031" t="s">
        <v>9146</v>
      </c>
      <c r="I5031" t="str">
        <f>VLOOKUP(RawData!H5031,PadCountry[],2)</f>
        <v>Kazakhstan</v>
      </c>
      <c r="J5031" t="str">
        <f>VLOOKUP(I5031,CountryGeoLoc[],3)</f>
        <v>48.019573</v>
      </c>
      <c r="K5031" t="str">
        <f>VLOOKUP(I5031,CountryGeoLoc[],4)</f>
        <v>66.923684</v>
      </c>
    </row>
    <row r="5032" spans="1:11" x14ac:dyDescent="0.3">
      <c r="A5032" t="s">
        <v>15258</v>
      </c>
      <c r="B5032" t="s">
        <v>8</v>
      </c>
      <c r="C5032" t="s">
        <v>11421</v>
      </c>
      <c r="D5032" t="s">
        <v>2305</v>
      </c>
      <c r="E5032" t="s">
        <v>15259</v>
      </c>
      <c r="F5032" t="s">
        <v>15260</v>
      </c>
      <c r="G5032" s="2" t="str">
        <f t="shared" si="78"/>
        <v>2009</v>
      </c>
      <c r="H5032" t="s">
        <v>2641</v>
      </c>
      <c r="I5032" t="str">
        <f>VLOOKUP(RawData!H5032,PadCountry[],2)</f>
        <v>Kazakhstan</v>
      </c>
      <c r="J5032" t="str">
        <f>VLOOKUP(I5032,CountryGeoLoc[],3)</f>
        <v>48.019573</v>
      </c>
      <c r="K5032" t="str">
        <f>VLOOKUP(I5032,CountryGeoLoc[],4)</f>
        <v>66.923684</v>
      </c>
    </row>
    <row r="5033" spans="1:11" x14ac:dyDescent="0.3">
      <c r="A5033" t="s">
        <v>15261</v>
      </c>
      <c r="B5033" t="s">
        <v>8</v>
      </c>
      <c r="C5033" t="s">
        <v>14618</v>
      </c>
      <c r="D5033" t="s">
        <v>11093</v>
      </c>
      <c r="E5033" t="s">
        <v>15262</v>
      </c>
      <c r="F5033" t="s">
        <v>15263</v>
      </c>
      <c r="G5033" s="2" t="str">
        <f t="shared" si="78"/>
        <v>2009</v>
      </c>
      <c r="H5033" t="s">
        <v>229</v>
      </c>
      <c r="I5033" t="str">
        <f>VLOOKUP(RawData!H5033,PadCountry[],2)</f>
        <v>United States</v>
      </c>
      <c r="J5033" t="str">
        <f>VLOOKUP(I5033,CountryGeoLoc[],3)</f>
        <v>37.09024</v>
      </c>
      <c r="K5033" t="str">
        <f>VLOOKUP(I5033,CountryGeoLoc[],4)</f>
        <v>-95.712891</v>
      </c>
    </row>
    <row r="5034" spans="1:11" x14ac:dyDescent="0.3">
      <c r="A5034" t="s">
        <v>15264</v>
      </c>
      <c r="B5034" t="s">
        <v>8</v>
      </c>
      <c r="C5034" t="s">
        <v>12655</v>
      </c>
      <c r="D5034" t="s">
        <v>7629</v>
      </c>
      <c r="E5034" t="s">
        <v>15265</v>
      </c>
      <c r="F5034" t="s">
        <v>15266</v>
      </c>
      <c r="G5034" s="2" t="str">
        <f t="shared" si="78"/>
        <v>2009</v>
      </c>
      <c r="H5034" t="s">
        <v>2629</v>
      </c>
      <c r="I5034" t="str">
        <f>VLOOKUP(RawData!H5034,PadCountry[],2)</f>
        <v>United States</v>
      </c>
      <c r="J5034" t="str">
        <f>VLOOKUP(I5034,CountryGeoLoc[],3)</f>
        <v>37.09024</v>
      </c>
      <c r="K5034" t="str">
        <f>VLOOKUP(I5034,CountryGeoLoc[],4)</f>
        <v>-95.712891</v>
      </c>
    </row>
    <row r="5035" spans="1:11" x14ac:dyDescent="0.3">
      <c r="A5035" t="s">
        <v>15267</v>
      </c>
      <c r="B5035" t="s">
        <v>8</v>
      </c>
      <c r="C5035" t="s">
        <v>13551</v>
      </c>
      <c r="D5035" t="s">
        <v>13552</v>
      </c>
      <c r="E5035" t="s">
        <v>15268</v>
      </c>
      <c r="F5035" t="s">
        <v>15269</v>
      </c>
      <c r="G5035" s="2" t="str">
        <f t="shared" si="78"/>
        <v>2009</v>
      </c>
      <c r="H5035" t="s">
        <v>2313</v>
      </c>
      <c r="I5035" t="str">
        <f>VLOOKUP(RawData!H5035,PadCountry[],2)</f>
        <v>Russia</v>
      </c>
      <c r="J5035" t="str">
        <f>VLOOKUP(I5035,CountryGeoLoc[],3)</f>
        <v>61.52401</v>
      </c>
      <c r="K5035" t="str">
        <f>VLOOKUP(I5035,CountryGeoLoc[],4)</f>
        <v>105.318756</v>
      </c>
    </row>
    <row r="5036" spans="1:11" x14ac:dyDescent="0.3">
      <c r="A5036" t="s">
        <v>15270</v>
      </c>
      <c r="B5036" t="s">
        <v>8</v>
      </c>
      <c r="C5036" t="s">
        <v>14618</v>
      </c>
      <c r="D5036" t="s">
        <v>11093</v>
      </c>
      <c r="E5036" t="s">
        <v>15271</v>
      </c>
      <c r="F5036" t="s">
        <v>15272</v>
      </c>
      <c r="G5036" s="2" t="str">
        <f t="shared" si="78"/>
        <v>2009</v>
      </c>
      <c r="H5036" t="s">
        <v>63</v>
      </c>
      <c r="I5036" t="str">
        <f>VLOOKUP(RawData!H5036,PadCountry[],2)</f>
        <v>United States</v>
      </c>
      <c r="J5036" t="str">
        <f>VLOOKUP(I5036,CountryGeoLoc[],3)</f>
        <v>37.09024</v>
      </c>
      <c r="K5036" t="str">
        <f>VLOOKUP(I5036,CountryGeoLoc[],4)</f>
        <v>-95.712891</v>
      </c>
    </row>
    <row r="5037" spans="1:11" x14ac:dyDescent="0.3">
      <c r="A5037" t="s">
        <v>15273</v>
      </c>
      <c r="B5037" t="s">
        <v>8</v>
      </c>
      <c r="C5037" t="s">
        <v>11418</v>
      </c>
      <c r="D5037" t="s">
        <v>2191</v>
      </c>
      <c r="E5037" t="s">
        <v>15274</v>
      </c>
      <c r="F5037" t="s">
        <v>15275</v>
      </c>
      <c r="G5037" s="2" t="str">
        <f t="shared" si="78"/>
        <v>2009</v>
      </c>
      <c r="H5037" t="s">
        <v>13</v>
      </c>
      <c r="I5037" t="str">
        <f>VLOOKUP(RawData!H5037,PadCountry[],2)</f>
        <v>Kazakhstan</v>
      </c>
      <c r="J5037" t="str">
        <f>VLOOKUP(I5037,CountryGeoLoc[],3)</f>
        <v>48.019573</v>
      </c>
      <c r="K5037" t="str">
        <f>VLOOKUP(I5037,CountryGeoLoc[],4)</f>
        <v>66.923684</v>
      </c>
    </row>
    <row r="5038" spans="1:11" x14ac:dyDescent="0.3">
      <c r="A5038" t="s">
        <v>15276</v>
      </c>
      <c r="B5038" t="s">
        <v>8</v>
      </c>
      <c r="C5038" t="s">
        <v>11421</v>
      </c>
      <c r="D5038" t="s">
        <v>14306</v>
      </c>
      <c r="E5038" t="s">
        <v>15277</v>
      </c>
      <c r="F5038" t="s">
        <v>15278</v>
      </c>
      <c r="G5038" s="2" t="str">
        <f t="shared" si="78"/>
        <v>2009</v>
      </c>
      <c r="H5038" t="s">
        <v>7249</v>
      </c>
      <c r="I5038" t="str">
        <f>VLOOKUP(RawData!H5038,PadCountry[],2)</f>
        <v>Kazakhstan</v>
      </c>
      <c r="J5038" t="str">
        <f>VLOOKUP(I5038,CountryGeoLoc[],3)</f>
        <v>48.019573</v>
      </c>
      <c r="K5038" t="str">
        <f>VLOOKUP(I5038,CountryGeoLoc[],4)</f>
        <v>66.923684</v>
      </c>
    </row>
    <row r="5039" spans="1:11" x14ac:dyDescent="0.3">
      <c r="A5039" t="s">
        <v>15279</v>
      </c>
      <c r="B5039" t="s">
        <v>8</v>
      </c>
      <c r="C5039" t="s">
        <v>14618</v>
      </c>
      <c r="D5039" t="s">
        <v>14964</v>
      </c>
      <c r="E5039" t="s">
        <v>15280</v>
      </c>
      <c r="F5039" t="s">
        <v>15281</v>
      </c>
      <c r="G5039" s="2" t="str">
        <f t="shared" si="78"/>
        <v>2009</v>
      </c>
      <c r="H5039" t="s">
        <v>1782</v>
      </c>
      <c r="I5039" t="str">
        <f>VLOOKUP(RawData!H5039,PadCountry[],2)</f>
        <v>United States</v>
      </c>
      <c r="J5039" t="str">
        <f>VLOOKUP(I5039,CountryGeoLoc[],3)</f>
        <v>37.09024</v>
      </c>
      <c r="K5039" t="str">
        <f>VLOOKUP(I5039,CountryGeoLoc[],4)</f>
        <v>-95.712891</v>
      </c>
    </row>
    <row r="5040" spans="1:11" x14ac:dyDescent="0.3">
      <c r="A5040" t="s">
        <v>15282</v>
      </c>
      <c r="B5040" t="s">
        <v>18</v>
      </c>
      <c r="C5040" t="s">
        <v>13139</v>
      </c>
      <c r="D5040" t="s">
        <v>15283</v>
      </c>
      <c r="E5040" t="s">
        <v>15284</v>
      </c>
      <c r="F5040" t="s">
        <v>15285</v>
      </c>
      <c r="G5040" s="2" t="str">
        <f t="shared" si="78"/>
        <v>2009</v>
      </c>
      <c r="H5040" t="s">
        <v>13143</v>
      </c>
      <c r="I5040" t="str">
        <f>VLOOKUP(RawData!H5040,PadCountry[],2)</f>
        <v>North Korea</v>
      </c>
      <c r="J5040" t="str">
        <f>VLOOKUP(I5040,CountryGeoLoc[],3)</f>
        <v>40.339852</v>
      </c>
      <c r="K5040" t="str">
        <f>VLOOKUP(I5040,CountryGeoLoc[],4)</f>
        <v>127.510093</v>
      </c>
    </row>
    <row r="5041" spans="1:11" x14ac:dyDescent="0.3">
      <c r="A5041" t="s">
        <v>15286</v>
      </c>
      <c r="B5041" t="s">
        <v>8</v>
      </c>
      <c r="C5041" t="s">
        <v>13407</v>
      </c>
      <c r="D5041" t="s">
        <v>8695</v>
      </c>
      <c r="E5041" t="s">
        <v>15287</v>
      </c>
      <c r="F5041" t="s">
        <v>15288</v>
      </c>
      <c r="G5041" s="2" t="str">
        <f t="shared" si="78"/>
        <v>2009</v>
      </c>
      <c r="H5041" t="s">
        <v>10954</v>
      </c>
      <c r="I5041" t="str">
        <f>VLOOKUP(RawData!H5041,PadCountry[],2)</f>
        <v>China</v>
      </c>
      <c r="J5041" t="str">
        <f>VLOOKUP(I5041,CountryGeoLoc[],3)</f>
        <v>35.86166</v>
      </c>
      <c r="K5041" t="str">
        <f>VLOOKUP(I5041,CountryGeoLoc[],4)</f>
        <v>104.195397</v>
      </c>
    </row>
    <row r="5042" spans="1:11" x14ac:dyDescent="0.3">
      <c r="A5042" t="s">
        <v>15289</v>
      </c>
      <c r="B5042" t="s">
        <v>8</v>
      </c>
      <c r="C5042" t="s">
        <v>7087</v>
      </c>
      <c r="D5042" t="s">
        <v>11885</v>
      </c>
      <c r="E5042" t="s">
        <v>15290</v>
      </c>
      <c r="F5042" t="s">
        <v>15291</v>
      </c>
      <c r="G5042" s="2" t="str">
        <f t="shared" si="78"/>
        <v>2009</v>
      </c>
      <c r="H5042" t="s">
        <v>14499</v>
      </c>
      <c r="I5042" t="str">
        <f>VLOOKUP(RawData!H5042,PadCountry[],2)</f>
        <v>India</v>
      </c>
      <c r="J5042" t="str">
        <f>VLOOKUP(I5042,CountryGeoLoc[],3)</f>
        <v>20.593684</v>
      </c>
      <c r="K5042" t="str">
        <f>VLOOKUP(I5042,CountryGeoLoc[],4)</f>
        <v>78.96288</v>
      </c>
    </row>
    <row r="5043" spans="1:11" x14ac:dyDescent="0.3">
      <c r="A5043" t="s">
        <v>15292</v>
      </c>
      <c r="B5043" t="s">
        <v>8</v>
      </c>
      <c r="C5043" t="s">
        <v>13268</v>
      </c>
      <c r="D5043" t="s">
        <v>13269</v>
      </c>
      <c r="E5043" t="s">
        <v>15293</v>
      </c>
      <c r="F5043" t="s">
        <v>15294</v>
      </c>
      <c r="G5043" s="2" t="str">
        <f t="shared" si="78"/>
        <v>2009</v>
      </c>
      <c r="H5043" t="s">
        <v>13272</v>
      </c>
      <c r="I5043">
        <f>VLOOKUP(RawData!H5043,PadCountry[],2)</f>
        <v>0</v>
      </c>
      <c r="J5043" t="e">
        <f>VLOOKUP(I5043,CountryGeoLoc[],3)</f>
        <v>#N/A</v>
      </c>
      <c r="K5043" t="e">
        <f>VLOOKUP(I5043,CountryGeoLoc[],4)</f>
        <v>#N/A</v>
      </c>
    </row>
    <row r="5044" spans="1:11" x14ac:dyDescent="0.3">
      <c r="A5044" t="s">
        <v>15295</v>
      </c>
      <c r="B5044" t="s">
        <v>8</v>
      </c>
      <c r="C5044" t="s">
        <v>13407</v>
      </c>
      <c r="D5044" t="s">
        <v>5243</v>
      </c>
      <c r="E5044" t="s">
        <v>15296</v>
      </c>
      <c r="F5044" t="s">
        <v>15297</v>
      </c>
      <c r="G5044" s="2" t="str">
        <f t="shared" si="78"/>
        <v>2009</v>
      </c>
      <c r="H5044" t="s">
        <v>10336</v>
      </c>
      <c r="I5044" t="str">
        <f>VLOOKUP(RawData!H5044,PadCountry[],2)</f>
        <v>China</v>
      </c>
      <c r="J5044" t="str">
        <f>VLOOKUP(I5044,CountryGeoLoc[],3)</f>
        <v>35.86166</v>
      </c>
      <c r="K5044" t="str">
        <f>VLOOKUP(I5044,CountryGeoLoc[],4)</f>
        <v>104.195397</v>
      </c>
    </row>
    <row r="5045" spans="1:11" x14ac:dyDescent="0.3">
      <c r="A5045" t="s">
        <v>15298</v>
      </c>
      <c r="B5045" t="s">
        <v>8</v>
      </c>
      <c r="C5045" t="s">
        <v>11407</v>
      </c>
      <c r="D5045" t="s">
        <v>8762</v>
      </c>
      <c r="E5045" t="s">
        <v>15299</v>
      </c>
      <c r="F5045" t="s">
        <v>15300</v>
      </c>
      <c r="G5045" s="2" t="str">
        <f t="shared" si="78"/>
        <v>2009</v>
      </c>
      <c r="H5045" t="s">
        <v>7572</v>
      </c>
      <c r="I5045" t="str">
        <f>VLOOKUP(RawData!H5045,PadCountry[],2)</f>
        <v>Russia</v>
      </c>
      <c r="J5045" t="str">
        <f>VLOOKUP(I5045,CountryGeoLoc[],3)</f>
        <v>61.52401</v>
      </c>
      <c r="K5045" t="str">
        <f>VLOOKUP(I5045,CountryGeoLoc[],4)</f>
        <v>105.318756</v>
      </c>
    </row>
    <row r="5046" spans="1:11" x14ac:dyDescent="0.3">
      <c r="A5046" t="s">
        <v>15301</v>
      </c>
      <c r="B5046" t="s">
        <v>8</v>
      </c>
      <c r="C5046" t="s">
        <v>14618</v>
      </c>
      <c r="D5046" t="s">
        <v>11093</v>
      </c>
      <c r="E5046" t="s">
        <v>15302</v>
      </c>
      <c r="F5046" t="s">
        <v>15303</v>
      </c>
      <c r="G5046" s="2" t="str">
        <f t="shared" si="78"/>
        <v>2009</v>
      </c>
      <c r="H5046" t="s">
        <v>682</v>
      </c>
      <c r="I5046" t="str">
        <f>VLOOKUP(RawData!H5046,PadCountry[],2)</f>
        <v>United States</v>
      </c>
      <c r="J5046" t="str">
        <f>VLOOKUP(I5046,CountryGeoLoc[],3)</f>
        <v>37.09024</v>
      </c>
      <c r="K5046" t="str">
        <f>VLOOKUP(I5046,CountryGeoLoc[],4)</f>
        <v>-95.712891</v>
      </c>
    </row>
    <row r="5047" spans="1:11" x14ac:dyDescent="0.3">
      <c r="A5047" t="s">
        <v>15304</v>
      </c>
      <c r="B5047" t="s">
        <v>8</v>
      </c>
      <c r="C5047" t="s">
        <v>11418</v>
      </c>
      <c r="D5047" t="s">
        <v>4695</v>
      </c>
      <c r="E5047" t="s">
        <v>15305</v>
      </c>
      <c r="F5047" t="s">
        <v>15306</v>
      </c>
      <c r="G5047" s="2" t="str">
        <f t="shared" si="78"/>
        <v>2009</v>
      </c>
      <c r="H5047" t="s">
        <v>13</v>
      </c>
      <c r="I5047" t="str">
        <f>VLOOKUP(RawData!H5047,PadCountry[],2)</f>
        <v>Kazakhstan</v>
      </c>
      <c r="J5047" t="str">
        <f>VLOOKUP(I5047,CountryGeoLoc[],3)</f>
        <v>48.019573</v>
      </c>
      <c r="K5047" t="str">
        <f>VLOOKUP(I5047,CountryGeoLoc[],4)</f>
        <v>66.923684</v>
      </c>
    </row>
    <row r="5048" spans="1:11" x14ac:dyDescent="0.3">
      <c r="A5048" t="s">
        <v>15307</v>
      </c>
      <c r="B5048" t="s">
        <v>8</v>
      </c>
      <c r="C5048" t="s">
        <v>12655</v>
      </c>
      <c r="D5048" t="s">
        <v>7629</v>
      </c>
      <c r="E5048" t="s">
        <v>15308</v>
      </c>
      <c r="F5048" t="s">
        <v>15309</v>
      </c>
      <c r="G5048" s="2" t="str">
        <f t="shared" si="78"/>
        <v>2009</v>
      </c>
      <c r="H5048" t="s">
        <v>2629</v>
      </c>
      <c r="I5048" t="str">
        <f>VLOOKUP(RawData!H5048,PadCountry[],2)</f>
        <v>United States</v>
      </c>
      <c r="J5048" t="str">
        <f>VLOOKUP(I5048,CountryGeoLoc[],3)</f>
        <v>37.09024</v>
      </c>
      <c r="K5048" t="str">
        <f>VLOOKUP(I5048,CountryGeoLoc[],4)</f>
        <v>-95.712891</v>
      </c>
    </row>
    <row r="5049" spans="1:11" x14ac:dyDescent="0.3">
      <c r="A5049" t="s">
        <v>15310</v>
      </c>
      <c r="B5049" t="s">
        <v>8</v>
      </c>
      <c r="C5049" t="s">
        <v>7321</v>
      </c>
      <c r="D5049" t="s">
        <v>14073</v>
      </c>
      <c r="E5049" t="s">
        <v>15311</v>
      </c>
      <c r="F5049" t="s">
        <v>15312</v>
      </c>
      <c r="G5049" s="2" t="str">
        <f t="shared" si="78"/>
        <v>2009</v>
      </c>
      <c r="H5049" t="s">
        <v>12587</v>
      </c>
      <c r="I5049" t="str">
        <f>VLOOKUP(RawData!H5049,PadCountry[],2)</f>
        <v>French Guiana</v>
      </c>
      <c r="J5049" t="str">
        <f>VLOOKUP(I5049,CountryGeoLoc[],3)</f>
        <v>3.933889</v>
      </c>
      <c r="K5049" t="str">
        <f>VLOOKUP(I5049,CountryGeoLoc[],4)</f>
        <v>-53.125782</v>
      </c>
    </row>
    <row r="5050" spans="1:11" x14ac:dyDescent="0.3">
      <c r="A5050" t="s">
        <v>15313</v>
      </c>
      <c r="B5050" t="s">
        <v>8</v>
      </c>
      <c r="C5050" t="s">
        <v>15314</v>
      </c>
      <c r="D5050" t="s">
        <v>13758</v>
      </c>
      <c r="E5050" t="s">
        <v>15315</v>
      </c>
      <c r="F5050" t="s">
        <v>15316</v>
      </c>
      <c r="G5050" s="2" t="str">
        <f t="shared" si="78"/>
        <v>2009</v>
      </c>
      <c r="H5050" t="s">
        <v>7249</v>
      </c>
      <c r="I5050" t="str">
        <f>VLOOKUP(RawData!H5050,PadCountry[],2)</f>
        <v>Kazakhstan</v>
      </c>
      <c r="J5050" t="str">
        <f>VLOOKUP(I5050,CountryGeoLoc[],3)</f>
        <v>48.019573</v>
      </c>
      <c r="K5050" t="str">
        <f>VLOOKUP(I5050,CountryGeoLoc[],4)</f>
        <v>66.923684</v>
      </c>
    </row>
    <row r="5051" spans="1:11" x14ac:dyDescent="0.3">
      <c r="A5051" t="s">
        <v>15317</v>
      </c>
      <c r="B5051" t="s">
        <v>8</v>
      </c>
      <c r="C5051" t="s">
        <v>10849</v>
      </c>
      <c r="D5051" t="s">
        <v>13478</v>
      </c>
      <c r="E5051" t="s">
        <v>15318</v>
      </c>
      <c r="F5051" t="s">
        <v>15319</v>
      </c>
      <c r="G5051" s="2" t="str">
        <f t="shared" si="78"/>
        <v>2009</v>
      </c>
      <c r="H5051" t="s">
        <v>14806</v>
      </c>
      <c r="I5051" t="str">
        <f>VLOOKUP(RawData!H5051,PadCountry[],2)</f>
        <v>United States</v>
      </c>
      <c r="J5051" t="str">
        <f>VLOOKUP(I5051,CountryGeoLoc[],3)</f>
        <v>37.09024</v>
      </c>
      <c r="K5051" t="str">
        <f>VLOOKUP(I5051,CountryGeoLoc[],4)</f>
        <v>-95.712891</v>
      </c>
    </row>
    <row r="5052" spans="1:11" x14ac:dyDescent="0.3">
      <c r="A5052" t="s">
        <v>15320</v>
      </c>
      <c r="B5052" t="s">
        <v>18</v>
      </c>
      <c r="C5052" t="s">
        <v>11407</v>
      </c>
      <c r="D5052" t="s">
        <v>14762</v>
      </c>
      <c r="E5052" t="s">
        <v>15321</v>
      </c>
      <c r="F5052" t="s">
        <v>15322</v>
      </c>
      <c r="G5052" s="2" t="str">
        <f t="shared" si="78"/>
        <v>2009</v>
      </c>
      <c r="H5052" t="s">
        <v>3442</v>
      </c>
      <c r="I5052" t="str">
        <f>VLOOKUP(RawData!H5052,PadCountry[],2)</f>
        <v>Russia</v>
      </c>
      <c r="J5052" t="str">
        <f>VLOOKUP(I5052,CountryGeoLoc[],3)</f>
        <v>61.52401</v>
      </c>
      <c r="K5052" t="str">
        <f>VLOOKUP(I5052,CountryGeoLoc[],4)</f>
        <v>105.318756</v>
      </c>
    </row>
    <row r="5053" spans="1:11" x14ac:dyDescent="0.3">
      <c r="A5053" t="s">
        <v>15323</v>
      </c>
      <c r="B5053" t="s">
        <v>8</v>
      </c>
      <c r="C5053" t="s">
        <v>11418</v>
      </c>
      <c r="D5053" t="s">
        <v>2191</v>
      </c>
      <c r="E5053" t="s">
        <v>15324</v>
      </c>
      <c r="F5053" t="s">
        <v>15325</v>
      </c>
      <c r="G5053" s="2" t="str">
        <f t="shared" si="78"/>
        <v>2009</v>
      </c>
      <c r="H5053" t="s">
        <v>13</v>
      </c>
      <c r="I5053" t="str">
        <f>VLOOKUP(RawData!H5053,PadCountry[],2)</f>
        <v>Kazakhstan</v>
      </c>
      <c r="J5053" t="str">
        <f>VLOOKUP(I5053,CountryGeoLoc[],3)</f>
        <v>48.019573</v>
      </c>
      <c r="K5053" t="str">
        <f>VLOOKUP(I5053,CountryGeoLoc[],4)</f>
        <v>66.923684</v>
      </c>
    </row>
    <row r="5054" spans="1:11" x14ac:dyDescent="0.3">
      <c r="A5054" t="s">
        <v>15326</v>
      </c>
      <c r="B5054" t="s">
        <v>8</v>
      </c>
      <c r="C5054" t="s">
        <v>14618</v>
      </c>
      <c r="D5054" t="s">
        <v>14009</v>
      </c>
      <c r="E5054" t="s">
        <v>15327</v>
      </c>
      <c r="F5054" t="s">
        <v>15328</v>
      </c>
      <c r="G5054" s="2" t="str">
        <f t="shared" si="78"/>
        <v>2009</v>
      </c>
      <c r="H5054" t="s">
        <v>1782</v>
      </c>
      <c r="I5054" t="str">
        <f>VLOOKUP(RawData!H5054,PadCountry[],2)</f>
        <v>United States</v>
      </c>
      <c r="J5054" t="str">
        <f>VLOOKUP(I5054,CountryGeoLoc[],3)</f>
        <v>37.09024</v>
      </c>
      <c r="K5054" t="str">
        <f>VLOOKUP(I5054,CountryGeoLoc[],4)</f>
        <v>-95.712891</v>
      </c>
    </row>
    <row r="5055" spans="1:11" x14ac:dyDescent="0.3">
      <c r="A5055" t="s">
        <v>15329</v>
      </c>
      <c r="B5055" t="s">
        <v>8</v>
      </c>
      <c r="C5055" t="s">
        <v>13268</v>
      </c>
      <c r="D5055" t="s">
        <v>13269</v>
      </c>
      <c r="E5055" t="s">
        <v>15330</v>
      </c>
      <c r="F5055" t="s">
        <v>15331</v>
      </c>
      <c r="G5055" s="2" t="str">
        <f t="shared" si="78"/>
        <v>2009</v>
      </c>
      <c r="H5055" t="s">
        <v>9146</v>
      </c>
      <c r="I5055" t="str">
        <f>VLOOKUP(RawData!H5055,PadCountry[],2)</f>
        <v>Kazakhstan</v>
      </c>
      <c r="J5055" t="str">
        <f>VLOOKUP(I5055,CountryGeoLoc[],3)</f>
        <v>48.019573</v>
      </c>
      <c r="K5055" t="str">
        <f>VLOOKUP(I5055,CountryGeoLoc[],4)</f>
        <v>66.923684</v>
      </c>
    </row>
    <row r="5056" spans="1:11" x14ac:dyDescent="0.3">
      <c r="A5056" t="s">
        <v>15332</v>
      </c>
      <c r="B5056" t="s">
        <v>8</v>
      </c>
      <c r="C5056" t="s">
        <v>14618</v>
      </c>
      <c r="D5056" t="s">
        <v>14057</v>
      </c>
      <c r="E5056" t="s">
        <v>15333</v>
      </c>
      <c r="F5056" t="s">
        <v>15334</v>
      </c>
      <c r="G5056" s="2" t="str">
        <f t="shared" si="78"/>
        <v>2009</v>
      </c>
      <c r="H5056" t="s">
        <v>1050</v>
      </c>
      <c r="I5056" t="str">
        <f>VLOOKUP(RawData!H5056,PadCountry[],2)</f>
        <v>United States</v>
      </c>
      <c r="J5056" t="str">
        <f>VLOOKUP(I5056,CountryGeoLoc[],3)</f>
        <v>37.09024</v>
      </c>
      <c r="K5056" t="str">
        <f>VLOOKUP(I5056,CountryGeoLoc[],4)</f>
        <v>-95.712891</v>
      </c>
    </row>
    <row r="5057" spans="1:11" x14ac:dyDescent="0.3">
      <c r="A5057" t="s">
        <v>15335</v>
      </c>
      <c r="B5057" t="s">
        <v>8</v>
      </c>
      <c r="C5057" t="s">
        <v>11421</v>
      </c>
      <c r="D5057" t="s">
        <v>14306</v>
      </c>
      <c r="E5057" t="s">
        <v>15336</v>
      </c>
      <c r="F5057" t="s">
        <v>15337</v>
      </c>
      <c r="G5057" s="2" t="str">
        <f t="shared" si="78"/>
        <v>2009</v>
      </c>
      <c r="H5057" t="s">
        <v>7249</v>
      </c>
      <c r="I5057" t="str">
        <f>VLOOKUP(RawData!H5057,PadCountry[],2)</f>
        <v>Kazakhstan</v>
      </c>
      <c r="J5057" t="str">
        <f>VLOOKUP(I5057,CountryGeoLoc[],3)</f>
        <v>48.019573</v>
      </c>
      <c r="K5057" t="str">
        <f>VLOOKUP(I5057,CountryGeoLoc[],4)</f>
        <v>66.923684</v>
      </c>
    </row>
    <row r="5058" spans="1:11" x14ac:dyDescent="0.3">
      <c r="A5058" t="s">
        <v>15338</v>
      </c>
      <c r="B5058" t="s">
        <v>8</v>
      </c>
      <c r="C5058" t="s">
        <v>7321</v>
      </c>
      <c r="D5058" t="s">
        <v>14073</v>
      </c>
      <c r="E5058" t="s">
        <v>15339</v>
      </c>
      <c r="F5058" t="s">
        <v>15340</v>
      </c>
      <c r="G5058" s="2" t="str">
        <f t="shared" si="78"/>
        <v>2009</v>
      </c>
      <c r="H5058" t="s">
        <v>12587</v>
      </c>
      <c r="I5058" t="str">
        <f>VLOOKUP(RawData!H5058,PadCountry[],2)</f>
        <v>French Guiana</v>
      </c>
      <c r="J5058" t="str">
        <f>VLOOKUP(I5058,CountryGeoLoc[],3)</f>
        <v>3.933889</v>
      </c>
      <c r="K5058" t="str">
        <f>VLOOKUP(I5058,CountryGeoLoc[],4)</f>
        <v>-53.125782</v>
      </c>
    </row>
    <row r="5059" spans="1:11" x14ac:dyDescent="0.3">
      <c r="A5059" t="s">
        <v>15341</v>
      </c>
      <c r="B5059" t="s">
        <v>8</v>
      </c>
      <c r="C5059" t="s">
        <v>11407</v>
      </c>
      <c r="D5059" t="s">
        <v>13552</v>
      </c>
      <c r="E5059" t="s">
        <v>15342</v>
      </c>
      <c r="F5059" t="s">
        <v>15343</v>
      </c>
      <c r="G5059" s="2" t="str">
        <f t="shared" ref="G5059:G5122" si="79">MID(F5059,7,4)</f>
        <v>2009</v>
      </c>
      <c r="H5059" t="s">
        <v>2313</v>
      </c>
      <c r="I5059" t="str">
        <f>VLOOKUP(RawData!H5059,PadCountry[],2)</f>
        <v>Russia</v>
      </c>
      <c r="J5059" t="str">
        <f>VLOOKUP(I5059,CountryGeoLoc[],3)</f>
        <v>61.52401</v>
      </c>
      <c r="K5059" t="str">
        <f>VLOOKUP(I5059,CountryGeoLoc[],4)</f>
        <v>105.318756</v>
      </c>
    </row>
    <row r="5060" spans="1:11" x14ac:dyDescent="0.3">
      <c r="A5060" t="s">
        <v>15344</v>
      </c>
      <c r="B5060" t="s">
        <v>8</v>
      </c>
      <c r="C5060" t="s">
        <v>14644</v>
      </c>
      <c r="D5060" t="s">
        <v>14645</v>
      </c>
      <c r="E5060" t="s">
        <v>357</v>
      </c>
      <c r="F5060" t="s">
        <v>15345</v>
      </c>
      <c r="G5060" s="2" t="str">
        <f t="shared" si="79"/>
        <v>2009</v>
      </c>
      <c r="H5060" t="s">
        <v>14647</v>
      </c>
      <c r="I5060" t="str">
        <f>VLOOKUP(RawData!H5060,PadCountry[],2)</f>
        <v>Marshall Islands</v>
      </c>
      <c r="J5060" t="str">
        <f>VLOOKUP(I5060,CountryGeoLoc[],3)</f>
        <v>7.131474</v>
      </c>
      <c r="K5060" t="str">
        <f>VLOOKUP(I5060,CountryGeoLoc[],4)</f>
        <v>171.184478</v>
      </c>
    </row>
    <row r="5061" spans="1:11" x14ac:dyDescent="0.3">
      <c r="A5061" t="s">
        <v>15346</v>
      </c>
      <c r="B5061" t="s">
        <v>8</v>
      </c>
      <c r="C5061" t="s">
        <v>12655</v>
      </c>
      <c r="D5061" t="s">
        <v>7629</v>
      </c>
      <c r="E5061" t="s">
        <v>15347</v>
      </c>
      <c r="F5061" t="s">
        <v>15348</v>
      </c>
      <c r="G5061" s="2" t="str">
        <f t="shared" si="79"/>
        <v>2009</v>
      </c>
      <c r="H5061" t="s">
        <v>2629</v>
      </c>
      <c r="I5061" t="str">
        <f>VLOOKUP(RawData!H5061,PadCountry[],2)</f>
        <v>United States</v>
      </c>
      <c r="J5061" t="str">
        <f>VLOOKUP(I5061,CountryGeoLoc[],3)</f>
        <v>37.09024</v>
      </c>
      <c r="K5061" t="str">
        <f>VLOOKUP(I5061,CountryGeoLoc[],4)</f>
        <v>-95.712891</v>
      </c>
    </row>
    <row r="5062" spans="1:11" x14ac:dyDescent="0.3">
      <c r="A5062" t="s">
        <v>15349</v>
      </c>
      <c r="B5062" t="s">
        <v>8</v>
      </c>
      <c r="C5062" t="s">
        <v>11434</v>
      </c>
      <c r="D5062" t="s">
        <v>2391</v>
      </c>
      <c r="E5062" t="s">
        <v>15350</v>
      </c>
      <c r="F5062" t="s">
        <v>15351</v>
      </c>
      <c r="G5062" s="2" t="str">
        <f t="shared" si="79"/>
        <v>2009</v>
      </c>
      <c r="H5062" t="s">
        <v>3399</v>
      </c>
      <c r="I5062" t="str">
        <f>VLOOKUP(RawData!H5062,PadCountry[],2)</f>
        <v>Russia</v>
      </c>
      <c r="J5062" t="str">
        <f>VLOOKUP(I5062,CountryGeoLoc[],3)</f>
        <v>61.52401</v>
      </c>
      <c r="K5062" t="str">
        <f>VLOOKUP(I5062,CountryGeoLoc[],4)</f>
        <v>105.318756</v>
      </c>
    </row>
    <row r="5063" spans="1:11" x14ac:dyDescent="0.3">
      <c r="A5063" t="s">
        <v>15352</v>
      </c>
      <c r="B5063" t="s">
        <v>8</v>
      </c>
      <c r="C5063" t="s">
        <v>11418</v>
      </c>
      <c r="D5063" t="s">
        <v>4695</v>
      </c>
      <c r="E5063" t="s">
        <v>357</v>
      </c>
      <c r="F5063" t="s">
        <v>15353</v>
      </c>
      <c r="G5063" s="2" t="str">
        <f t="shared" si="79"/>
        <v>2009</v>
      </c>
      <c r="H5063" t="s">
        <v>13</v>
      </c>
      <c r="I5063" t="str">
        <f>VLOOKUP(RawData!H5063,PadCountry[],2)</f>
        <v>Kazakhstan</v>
      </c>
      <c r="J5063" t="str">
        <f>VLOOKUP(I5063,CountryGeoLoc[],3)</f>
        <v>48.019573</v>
      </c>
      <c r="K5063" t="str">
        <f>VLOOKUP(I5063,CountryGeoLoc[],4)</f>
        <v>66.923684</v>
      </c>
    </row>
    <row r="5064" spans="1:11" x14ac:dyDescent="0.3">
      <c r="A5064" t="s">
        <v>15354</v>
      </c>
      <c r="B5064" t="s">
        <v>8</v>
      </c>
      <c r="C5064" t="s">
        <v>13291</v>
      </c>
      <c r="D5064" t="s">
        <v>13292</v>
      </c>
      <c r="E5064" t="s">
        <v>15355</v>
      </c>
      <c r="F5064" t="s">
        <v>15356</v>
      </c>
      <c r="G5064" s="2" t="str">
        <f t="shared" si="79"/>
        <v>2009</v>
      </c>
      <c r="H5064" t="s">
        <v>13295</v>
      </c>
      <c r="I5064" t="str">
        <f>VLOOKUP(RawData!H5064,PadCountry[],2)</f>
        <v>Kazakhstan</v>
      </c>
      <c r="J5064" t="str">
        <f>VLOOKUP(I5064,CountryGeoLoc[],3)</f>
        <v>48.019573</v>
      </c>
      <c r="K5064" t="str">
        <f>VLOOKUP(I5064,CountryGeoLoc[],4)</f>
        <v>66.923684</v>
      </c>
    </row>
    <row r="5065" spans="1:11" x14ac:dyDescent="0.3">
      <c r="A5065" t="s">
        <v>15357</v>
      </c>
      <c r="B5065" t="s">
        <v>8</v>
      </c>
      <c r="C5065" t="s">
        <v>11421</v>
      </c>
      <c r="D5065" t="s">
        <v>14306</v>
      </c>
      <c r="E5065" t="s">
        <v>15358</v>
      </c>
      <c r="F5065" t="s">
        <v>15359</v>
      </c>
      <c r="G5065" s="2" t="str">
        <f t="shared" si="79"/>
        <v>2009</v>
      </c>
      <c r="H5065" t="s">
        <v>7249</v>
      </c>
      <c r="I5065" t="str">
        <f>VLOOKUP(RawData!H5065,PadCountry[],2)</f>
        <v>Kazakhstan</v>
      </c>
      <c r="J5065" t="str">
        <f>VLOOKUP(I5065,CountryGeoLoc[],3)</f>
        <v>48.019573</v>
      </c>
      <c r="K5065" t="str">
        <f>VLOOKUP(I5065,CountryGeoLoc[],4)</f>
        <v>66.923684</v>
      </c>
    </row>
    <row r="5066" spans="1:11" x14ac:dyDescent="0.3">
      <c r="A5066" t="s">
        <v>15360</v>
      </c>
      <c r="B5066" t="s">
        <v>8</v>
      </c>
      <c r="C5066" t="s">
        <v>14618</v>
      </c>
      <c r="D5066" t="s">
        <v>11093</v>
      </c>
      <c r="E5066" t="s">
        <v>15361</v>
      </c>
      <c r="F5066" t="s">
        <v>15362</v>
      </c>
      <c r="G5066" s="2" t="str">
        <f t="shared" si="79"/>
        <v>2009</v>
      </c>
      <c r="H5066" t="s">
        <v>63</v>
      </c>
      <c r="I5066" t="str">
        <f>VLOOKUP(RawData!H5066,PadCountry[],2)</f>
        <v>United States</v>
      </c>
      <c r="J5066" t="str">
        <f>VLOOKUP(I5066,CountryGeoLoc[],3)</f>
        <v>37.09024</v>
      </c>
      <c r="K5066" t="str">
        <f>VLOOKUP(I5066,CountryGeoLoc[],4)</f>
        <v>-95.712891</v>
      </c>
    </row>
    <row r="5067" spans="1:11" x14ac:dyDescent="0.3">
      <c r="A5067" t="s">
        <v>15363</v>
      </c>
      <c r="B5067" t="s">
        <v>8</v>
      </c>
      <c r="C5067" t="s">
        <v>7321</v>
      </c>
      <c r="D5067" t="s">
        <v>14073</v>
      </c>
      <c r="E5067" t="s">
        <v>15364</v>
      </c>
      <c r="F5067" t="s">
        <v>15365</v>
      </c>
      <c r="G5067" s="2" t="str">
        <f t="shared" si="79"/>
        <v>2009</v>
      </c>
      <c r="H5067" t="s">
        <v>12587</v>
      </c>
      <c r="I5067" t="str">
        <f>VLOOKUP(RawData!H5067,PadCountry[],2)</f>
        <v>French Guiana</v>
      </c>
      <c r="J5067" t="str">
        <f>VLOOKUP(I5067,CountryGeoLoc[],3)</f>
        <v>3.933889</v>
      </c>
      <c r="K5067" t="str">
        <f>VLOOKUP(I5067,CountryGeoLoc[],4)</f>
        <v>-53.125782</v>
      </c>
    </row>
    <row r="5068" spans="1:11" x14ac:dyDescent="0.3">
      <c r="A5068" t="s">
        <v>15366</v>
      </c>
      <c r="B5068" t="s">
        <v>18</v>
      </c>
      <c r="C5068" t="s">
        <v>15367</v>
      </c>
      <c r="D5068" t="s">
        <v>15368</v>
      </c>
      <c r="E5068" t="s">
        <v>15369</v>
      </c>
      <c r="F5068" t="s">
        <v>15370</v>
      </c>
      <c r="G5068" s="2" t="str">
        <f t="shared" si="79"/>
        <v>2009</v>
      </c>
      <c r="H5068" t="s">
        <v>15371</v>
      </c>
      <c r="I5068" t="str">
        <f>VLOOKUP(RawData!H5068,PadCountry[],2)</f>
        <v>South Korea</v>
      </c>
      <c r="J5068" t="str">
        <f>VLOOKUP(I5068,CountryGeoLoc[],3)</f>
        <v>35.907757</v>
      </c>
      <c r="K5068" t="str">
        <f>VLOOKUP(I5068,CountryGeoLoc[],4)</f>
        <v>127.766922</v>
      </c>
    </row>
    <row r="5069" spans="1:11" x14ac:dyDescent="0.3">
      <c r="A5069" t="s">
        <v>15372</v>
      </c>
      <c r="B5069" t="s">
        <v>8</v>
      </c>
      <c r="C5069" t="s">
        <v>12655</v>
      </c>
      <c r="D5069" t="s">
        <v>7629</v>
      </c>
      <c r="E5069" t="s">
        <v>15373</v>
      </c>
      <c r="F5069" t="s">
        <v>15374</v>
      </c>
      <c r="G5069" s="2" t="str">
        <f t="shared" si="79"/>
        <v>2009</v>
      </c>
      <c r="H5069" t="s">
        <v>2629</v>
      </c>
      <c r="I5069" t="str">
        <f>VLOOKUP(RawData!H5069,PadCountry[],2)</f>
        <v>United States</v>
      </c>
      <c r="J5069" t="str">
        <f>VLOOKUP(I5069,CountryGeoLoc[],3)</f>
        <v>37.09024</v>
      </c>
      <c r="K5069" t="str">
        <f>VLOOKUP(I5069,CountryGeoLoc[],4)</f>
        <v>-95.712891</v>
      </c>
    </row>
    <row r="5070" spans="1:11" x14ac:dyDescent="0.3">
      <c r="A5070" t="s">
        <v>15375</v>
      </c>
      <c r="B5070" t="s">
        <v>162</v>
      </c>
      <c r="C5070" t="s">
        <v>13407</v>
      </c>
      <c r="D5070" t="s">
        <v>8695</v>
      </c>
      <c r="E5070" t="s">
        <v>357</v>
      </c>
      <c r="F5070" t="s">
        <v>15376</v>
      </c>
      <c r="G5070" s="2" t="str">
        <f t="shared" si="79"/>
        <v>2009</v>
      </c>
      <c r="H5070" t="s">
        <v>14283</v>
      </c>
      <c r="I5070" t="str">
        <f>VLOOKUP(RawData!H5070,PadCountry[],2)</f>
        <v>China</v>
      </c>
      <c r="J5070" t="str">
        <f>VLOOKUP(I5070,CountryGeoLoc[],3)</f>
        <v>35.86166</v>
      </c>
      <c r="K5070" t="str">
        <f>VLOOKUP(I5070,CountryGeoLoc[],4)</f>
        <v>104.195397</v>
      </c>
    </row>
    <row r="5071" spans="1:11" x14ac:dyDescent="0.3">
      <c r="A5071" t="s">
        <v>15377</v>
      </c>
      <c r="B5071" t="s">
        <v>8</v>
      </c>
      <c r="C5071" t="s">
        <v>14618</v>
      </c>
      <c r="D5071" t="s">
        <v>14009</v>
      </c>
      <c r="E5071" t="s">
        <v>15378</v>
      </c>
      <c r="F5071" t="s">
        <v>15379</v>
      </c>
      <c r="G5071" s="2" t="str">
        <f t="shared" si="79"/>
        <v>2009</v>
      </c>
      <c r="H5071" t="s">
        <v>1782</v>
      </c>
      <c r="I5071" t="str">
        <f>VLOOKUP(RawData!H5071,PadCountry[],2)</f>
        <v>United States</v>
      </c>
      <c r="J5071" t="str">
        <f>VLOOKUP(I5071,CountryGeoLoc[],3)</f>
        <v>37.09024</v>
      </c>
      <c r="K5071" t="str">
        <f>VLOOKUP(I5071,CountryGeoLoc[],4)</f>
        <v>-95.712891</v>
      </c>
    </row>
    <row r="5072" spans="1:11" x14ac:dyDescent="0.3">
      <c r="A5072" t="s">
        <v>15380</v>
      </c>
      <c r="B5072" t="s">
        <v>8</v>
      </c>
      <c r="C5072" t="s">
        <v>9620</v>
      </c>
      <c r="D5072" t="s">
        <v>15381</v>
      </c>
      <c r="E5072" t="s">
        <v>15382</v>
      </c>
      <c r="F5072" t="s">
        <v>15383</v>
      </c>
      <c r="G5072" s="2" t="str">
        <f t="shared" si="79"/>
        <v>2009</v>
      </c>
      <c r="H5072" t="s">
        <v>15384</v>
      </c>
      <c r="I5072" t="str">
        <f>VLOOKUP(RawData!H5072,PadCountry[],2)</f>
        <v>Japan</v>
      </c>
      <c r="J5072" t="str">
        <f>VLOOKUP(I5072,CountryGeoLoc[],3)</f>
        <v>36.204824</v>
      </c>
      <c r="K5072" t="str">
        <f>VLOOKUP(I5072,CountryGeoLoc[],4)</f>
        <v>138.252924</v>
      </c>
    </row>
    <row r="5073" spans="1:11" x14ac:dyDescent="0.3">
      <c r="A5073" t="s">
        <v>15385</v>
      </c>
      <c r="B5073" t="s">
        <v>8</v>
      </c>
      <c r="C5073" t="s">
        <v>11418</v>
      </c>
      <c r="D5073" t="s">
        <v>14821</v>
      </c>
      <c r="E5073" t="s">
        <v>15386</v>
      </c>
      <c r="F5073" t="s">
        <v>15387</v>
      </c>
      <c r="G5073" s="2" t="str">
        <f t="shared" si="79"/>
        <v>2009</v>
      </c>
      <c r="H5073" t="s">
        <v>987</v>
      </c>
      <c r="I5073" t="str">
        <f>VLOOKUP(RawData!H5073,PadCountry[],2)</f>
        <v>Kazakhstan</v>
      </c>
      <c r="J5073" t="str">
        <f>VLOOKUP(I5073,CountryGeoLoc[],3)</f>
        <v>48.019573</v>
      </c>
      <c r="K5073" t="str">
        <f>VLOOKUP(I5073,CountryGeoLoc[],4)</f>
        <v>66.923684</v>
      </c>
    </row>
    <row r="5074" spans="1:11" x14ac:dyDescent="0.3">
      <c r="A5074" t="s">
        <v>15388</v>
      </c>
      <c r="B5074" t="s">
        <v>8</v>
      </c>
      <c r="C5074" t="s">
        <v>11421</v>
      </c>
      <c r="D5074" t="s">
        <v>14306</v>
      </c>
      <c r="E5074" t="s">
        <v>15389</v>
      </c>
      <c r="F5074" t="s">
        <v>15390</v>
      </c>
      <c r="G5074" s="2" t="str">
        <f t="shared" si="79"/>
        <v>2009</v>
      </c>
      <c r="H5074" t="s">
        <v>7249</v>
      </c>
      <c r="I5074" t="str">
        <f>VLOOKUP(RawData!H5074,PadCountry[],2)</f>
        <v>Kazakhstan</v>
      </c>
      <c r="J5074" t="str">
        <f>VLOOKUP(I5074,CountryGeoLoc[],3)</f>
        <v>48.019573</v>
      </c>
      <c r="K5074" t="str">
        <f>VLOOKUP(I5074,CountryGeoLoc[],4)</f>
        <v>66.923684</v>
      </c>
    </row>
    <row r="5075" spans="1:11" x14ac:dyDescent="0.3">
      <c r="A5075" t="s">
        <v>15391</v>
      </c>
      <c r="B5075" t="s">
        <v>8</v>
      </c>
      <c r="C5075" t="s">
        <v>7087</v>
      </c>
      <c r="D5075" t="s">
        <v>11885</v>
      </c>
      <c r="E5075" t="s">
        <v>15392</v>
      </c>
      <c r="F5075" t="s">
        <v>15393</v>
      </c>
      <c r="G5075" s="2" t="str">
        <f t="shared" si="79"/>
        <v>2009</v>
      </c>
      <c r="H5075" t="s">
        <v>11888</v>
      </c>
      <c r="I5075" t="str">
        <f>VLOOKUP(RawData!H5075,PadCountry[],2)</f>
        <v>India</v>
      </c>
      <c r="J5075" t="str">
        <f>VLOOKUP(I5075,CountryGeoLoc[],3)</f>
        <v>20.593684</v>
      </c>
      <c r="K5075" t="str">
        <f>VLOOKUP(I5075,CountryGeoLoc[],4)</f>
        <v>78.96288</v>
      </c>
    </row>
    <row r="5076" spans="1:11" x14ac:dyDescent="0.3">
      <c r="A5076" t="s">
        <v>15394</v>
      </c>
      <c r="B5076" t="s">
        <v>8</v>
      </c>
      <c r="C5076" t="s">
        <v>14618</v>
      </c>
      <c r="D5076" t="s">
        <v>11093</v>
      </c>
      <c r="E5076" t="s">
        <v>15395</v>
      </c>
      <c r="F5076" t="s">
        <v>15396</v>
      </c>
      <c r="G5076" s="2" t="str">
        <f t="shared" si="79"/>
        <v>2009</v>
      </c>
      <c r="H5076" t="s">
        <v>229</v>
      </c>
      <c r="I5076" t="str">
        <f>VLOOKUP(RawData!H5076,PadCountry[],2)</f>
        <v>United States</v>
      </c>
      <c r="J5076" t="str">
        <f>VLOOKUP(I5076,CountryGeoLoc[],3)</f>
        <v>37.09024</v>
      </c>
      <c r="K5076" t="str">
        <f>VLOOKUP(I5076,CountryGeoLoc[],4)</f>
        <v>-95.712891</v>
      </c>
    </row>
    <row r="5077" spans="1:11" x14ac:dyDescent="0.3">
      <c r="A5077" t="s">
        <v>15397</v>
      </c>
      <c r="B5077" t="s">
        <v>8</v>
      </c>
      <c r="C5077" t="s">
        <v>100</v>
      </c>
      <c r="D5077" t="s">
        <v>15398</v>
      </c>
      <c r="E5077" t="s">
        <v>15398</v>
      </c>
      <c r="F5077" t="s">
        <v>15399</v>
      </c>
      <c r="G5077" s="2" t="str">
        <f t="shared" si="79"/>
        <v>2009</v>
      </c>
      <c r="H5077" t="s">
        <v>3233</v>
      </c>
      <c r="I5077" t="str">
        <f>VLOOKUP(RawData!H5077,PadCountry[],2)</f>
        <v>United States</v>
      </c>
      <c r="J5077" t="str">
        <f>VLOOKUP(I5077,CountryGeoLoc[],3)</f>
        <v>37.09024</v>
      </c>
      <c r="K5077" t="str">
        <f>VLOOKUP(I5077,CountryGeoLoc[],4)</f>
        <v>-95.712891</v>
      </c>
    </row>
    <row r="5078" spans="1:11" x14ac:dyDescent="0.3">
      <c r="A5078" t="s">
        <v>15400</v>
      </c>
      <c r="B5078" t="s">
        <v>8</v>
      </c>
      <c r="C5078" t="s">
        <v>11418</v>
      </c>
      <c r="D5078" t="s">
        <v>2191</v>
      </c>
      <c r="E5078" t="s">
        <v>15401</v>
      </c>
      <c r="F5078" t="s">
        <v>15402</v>
      </c>
      <c r="G5078" s="2" t="str">
        <f t="shared" si="79"/>
        <v>2009</v>
      </c>
      <c r="H5078" t="s">
        <v>13</v>
      </c>
      <c r="I5078" t="str">
        <f>VLOOKUP(RawData!H5078,PadCountry[],2)</f>
        <v>Kazakhstan</v>
      </c>
      <c r="J5078" t="str">
        <f>VLOOKUP(I5078,CountryGeoLoc[],3)</f>
        <v>48.019573</v>
      </c>
      <c r="K5078" t="str">
        <f>VLOOKUP(I5078,CountryGeoLoc[],4)</f>
        <v>66.923684</v>
      </c>
    </row>
    <row r="5079" spans="1:11" x14ac:dyDescent="0.3">
      <c r="A5079" t="s">
        <v>15403</v>
      </c>
      <c r="B5079" t="s">
        <v>8</v>
      </c>
      <c r="C5079" t="s">
        <v>7321</v>
      </c>
      <c r="D5079" t="s">
        <v>14073</v>
      </c>
      <c r="E5079" t="s">
        <v>15404</v>
      </c>
      <c r="F5079" t="s">
        <v>15405</v>
      </c>
      <c r="G5079" s="2" t="str">
        <f t="shared" si="79"/>
        <v>2009</v>
      </c>
      <c r="H5079" t="s">
        <v>12587</v>
      </c>
      <c r="I5079" t="str">
        <f>VLOOKUP(RawData!H5079,PadCountry[],2)</f>
        <v>French Guiana</v>
      </c>
      <c r="J5079" t="str">
        <f>VLOOKUP(I5079,CountryGeoLoc[],3)</f>
        <v>3.933889</v>
      </c>
      <c r="K5079" t="str">
        <f>VLOOKUP(I5079,CountryGeoLoc[],4)</f>
        <v>-53.125782</v>
      </c>
    </row>
    <row r="5080" spans="1:11" x14ac:dyDescent="0.3">
      <c r="A5080" t="s">
        <v>15406</v>
      </c>
      <c r="B5080" t="s">
        <v>8</v>
      </c>
      <c r="C5080" t="s">
        <v>14618</v>
      </c>
      <c r="D5080" t="s">
        <v>11093</v>
      </c>
      <c r="E5080" t="s">
        <v>15407</v>
      </c>
      <c r="F5080" t="s">
        <v>15408</v>
      </c>
      <c r="G5080" s="2" t="str">
        <f t="shared" si="79"/>
        <v>2009</v>
      </c>
      <c r="H5080" t="s">
        <v>682</v>
      </c>
      <c r="I5080" t="str">
        <f>VLOOKUP(RawData!H5080,PadCountry[],2)</f>
        <v>United States</v>
      </c>
      <c r="J5080" t="str">
        <f>VLOOKUP(I5080,CountryGeoLoc[],3)</f>
        <v>37.09024</v>
      </c>
      <c r="K5080" t="str">
        <f>VLOOKUP(I5080,CountryGeoLoc[],4)</f>
        <v>-95.712891</v>
      </c>
    </row>
    <row r="5081" spans="1:11" x14ac:dyDescent="0.3">
      <c r="A5081" t="s">
        <v>15409</v>
      </c>
      <c r="B5081" t="s">
        <v>8</v>
      </c>
      <c r="C5081" t="s">
        <v>11418</v>
      </c>
      <c r="D5081" t="s">
        <v>4695</v>
      </c>
      <c r="E5081" t="s">
        <v>357</v>
      </c>
      <c r="F5081" t="s">
        <v>15410</v>
      </c>
      <c r="G5081" s="2" t="str">
        <f t="shared" si="79"/>
        <v>2009</v>
      </c>
      <c r="H5081" t="s">
        <v>13</v>
      </c>
      <c r="I5081" t="str">
        <f>VLOOKUP(RawData!H5081,PadCountry[],2)</f>
        <v>Kazakhstan</v>
      </c>
      <c r="J5081" t="str">
        <f>VLOOKUP(I5081,CountryGeoLoc[],3)</f>
        <v>48.019573</v>
      </c>
      <c r="K5081" t="str">
        <f>VLOOKUP(I5081,CountryGeoLoc[],4)</f>
        <v>66.923684</v>
      </c>
    </row>
    <row r="5082" spans="1:11" x14ac:dyDescent="0.3">
      <c r="A5082" t="s">
        <v>15411</v>
      </c>
      <c r="B5082" t="s">
        <v>8</v>
      </c>
      <c r="C5082" t="s">
        <v>14618</v>
      </c>
      <c r="D5082" t="s">
        <v>14009</v>
      </c>
      <c r="E5082" t="s">
        <v>15412</v>
      </c>
      <c r="F5082" t="s">
        <v>15413</v>
      </c>
      <c r="G5082" s="2" t="str">
        <f t="shared" si="79"/>
        <v>2009</v>
      </c>
      <c r="H5082" t="s">
        <v>433</v>
      </c>
      <c r="I5082" t="str">
        <f>VLOOKUP(RawData!H5082,PadCountry[],2)</f>
        <v>United States</v>
      </c>
      <c r="J5082" t="str">
        <f>VLOOKUP(I5082,CountryGeoLoc[],3)</f>
        <v>37.09024</v>
      </c>
      <c r="K5082" t="str">
        <f>VLOOKUP(I5082,CountryGeoLoc[],4)</f>
        <v>-95.712891</v>
      </c>
    </row>
    <row r="5083" spans="1:11" x14ac:dyDescent="0.3">
      <c r="A5083" t="s">
        <v>15414</v>
      </c>
      <c r="B5083" t="s">
        <v>8</v>
      </c>
      <c r="C5083" t="s">
        <v>7321</v>
      </c>
      <c r="D5083" t="s">
        <v>14073</v>
      </c>
      <c r="E5083" t="s">
        <v>15415</v>
      </c>
      <c r="F5083" t="s">
        <v>15416</v>
      </c>
      <c r="G5083" s="2" t="str">
        <f t="shared" si="79"/>
        <v>2009</v>
      </c>
      <c r="H5083" t="s">
        <v>12587</v>
      </c>
      <c r="I5083" t="str">
        <f>VLOOKUP(RawData!H5083,PadCountry[],2)</f>
        <v>French Guiana</v>
      </c>
      <c r="J5083" t="str">
        <f>VLOOKUP(I5083,CountryGeoLoc[],3)</f>
        <v>3.933889</v>
      </c>
      <c r="K5083" t="str">
        <f>VLOOKUP(I5083,CountryGeoLoc[],4)</f>
        <v>-53.125782</v>
      </c>
    </row>
    <row r="5084" spans="1:11" x14ac:dyDescent="0.3">
      <c r="A5084" t="s">
        <v>15417</v>
      </c>
      <c r="B5084" t="s">
        <v>8</v>
      </c>
      <c r="C5084" t="s">
        <v>13551</v>
      </c>
      <c r="D5084" t="s">
        <v>13552</v>
      </c>
      <c r="E5084" t="s">
        <v>15418</v>
      </c>
      <c r="F5084" t="s">
        <v>15419</v>
      </c>
      <c r="G5084" s="2" t="str">
        <f t="shared" si="79"/>
        <v>2009</v>
      </c>
      <c r="H5084" t="s">
        <v>2313</v>
      </c>
      <c r="I5084" t="str">
        <f>VLOOKUP(RawData!H5084,PadCountry[],2)</f>
        <v>Russia</v>
      </c>
      <c r="J5084" t="str">
        <f>VLOOKUP(I5084,CountryGeoLoc[],3)</f>
        <v>61.52401</v>
      </c>
      <c r="K5084" t="str">
        <f>VLOOKUP(I5084,CountryGeoLoc[],4)</f>
        <v>105.318756</v>
      </c>
    </row>
    <row r="5085" spans="1:11" x14ac:dyDescent="0.3">
      <c r="A5085" t="s">
        <v>15420</v>
      </c>
      <c r="B5085" t="s">
        <v>8</v>
      </c>
      <c r="C5085" t="s">
        <v>11418</v>
      </c>
      <c r="D5085" t="s">
        <v>4695</v>
      </c>
      <c r="E5085" t="s">
        <v>357</v>
      </c>
      <c r="F5085" t="s">
        <v>15421</v>
      </c>
      <c r="G5085" s="2" t="str">
        <f t="shared" si="79"/>
        <v>2009</v>
      </c>
      <c r="H5085" t="s">
        <v>13</v>
      </c>
      <c r="I5085" t="str">
        <f>VLOOKUP(RawData!H5085,PadCountry[],2)</f>
        <v>Kazakhstan</v>
      </c>
      <c r="J5085" t="str">
        <f>VLOOKUP(I5085,CountryGeoLoc[],3)</f>
        <v>48.019573</v>
      </c>
      <c r="K5085" t="str">
        <f>VLOOKUP(I5085,CountryGeoLoc[],4)</f>
        <v>66.923684</v>
      </c>
    </row>
    <row r="5086" spans="1:11" x14ac:dyDescent="0.3">
      <c r="A5086" t="s">
        <v>15422</v>
      </c>
      <c r="B5086" t="s">
        <v>8</v>
      </c>
      <c r="C5086" t="s">
        <v>13407</v>
      </c>
      <c r="D5086" t="s">
        <v>5243</v>
      </c>
      <c r="E5086" t="s">
        <v>15423</v>
      </c>
      <c r="F5086" t="s">
        <v>15424</v>
      </c>
      <c r="G5086" s="2" t="str">
        <f t="shared" si="79"/>
        <v>2009</v>
      </c>
      <c r="H5086" t="s">
        <v>14247</v>
      </c>
      <c r="I5086" t="str">
        <f>VLOOKUP(RawData!H5086,PadCountry[],2)</f>
        <v>China</v>
      </c>
      <c r="J5086" t="str">
        <f>VLOOKUP(I5086,CountryGeoLoc[],3)</f>
        <v>35.86166</v>
      </c>
      <c r="K5086" t="str">
        <f>VLOOKUP(I5086,CountryGeoLoc[],4)</f>
        <v>104.195397</v>
      </c>
    </row>
    <row r="5087" spans="1:11" x14ac:dyDescent="0.3">
      <c r="A5087" t="s">
        <v>15425</v>
      </c>
      <c r="B5087" t="s">
        <v>8</v>
      </c>
      <c r="C5087" t="s">
        <v>12655</v>
      </c>
      <c r="D5087" t="s">
        <v>7629</v>
      </c>
      <c r="E5087" t="s">
        <v>15426</v>
      </c>
      <c r="F5087" t="s">
        <v>15427</v>
      </c>
      <c r="G5087" s="2" t="str">
        <f t="shared" si="79"/>
        <v>2009</v>
      </c>
      <c r="H5087" t="s">
        <v>2629</v>
      </c>
      <c r="I5087" t="str">
        <f>VLOOKUP(RawData!H5087,PadCountry[],2)</f>
        <v>United States</v>
      </c>
      <c r="J5087" t="str">
        <f>VLOOKUP(I5087,CountryGeoLoc[],3)</f>
        <v>37.09024</v>
      </c>
      <c r="K5087" t="str">
        <f>VLOOKUP(I5087,CountryGeoLoc[],4)</f>
        <v>-95.712891</v>
      </c>
    </row>
    <row r="5088" spans="1:11" x14ac:dyDescent="0.3">
      <c r="A5088" t="s">
        <v>15428</v>
      </c>
      <c r="B5088" t="s">
        <v>8</v>
      </c>
      <c r="C5088" t="s">
        <v>11407</v>
      </c>
      <c r="D5088" t="s">
        <v>8762</v>
      </c>
      <c r="E5088" t="s">
        <v>15429</v>
      </c>
      <c r="F5088" t="s">
        <v>15430</v>
      </c>
      <c r="G5088" s="2" t="str">
        <f t="shared" si="79"/>
        <v>2009</v>
      </c>
      <c r="H5088" t="s">
        <v>7572</v>
      </c>
      <c r="I5088" t="str">
        <f>VLOOKUP(RawData!H5088,PadCountry[],2)</f>
        <v>Russia</v>
      </c>
      <c r="J5088" t="str">
        <f>VLOOKUP(I5088,CountryGeoLoc[],3)</f>
        <v>61.52401</v>
      </c>
      <c r="K5088" t="str">
        <f>VLOOKUP(I5088,CountryGeoLoc[],4)</f>
        <v>105.318756</v>
      </c>
    </row>
    <row r="5089" spans="1:11" x14ac:dyDescent="0.3">
      <c r="A5089" t="s">
        <v>15431</v>
      </c>
      <c r="B5089" t="s">
        <v>8</v>
      </c>
      <c r="C5089" t="s">
        <v>14618</v>
      </c>
      <c r="D5089" t="s">
        <v>14472</v>
      </c>
      <c r="E5089" t="s">
        <v>15432</v>
      </c>
      <c r="F5089" t="s">
        <v>15433</v>
      </c>
      <c r="G5089" s="2" t="str">
        <f t="shared" si="79"/>
        <v>2009</v>
      </c>
      <c r="H5089" t="s">
        <v>1782</v>
      </c>
      <c r="I5089" t="str">
        <f>VLOOKUP(RawData!H5089,PadCountry[],2)</f>
        <v>United States</v>
      </c>
      <c r="J5089" t="str">
        <f>VLOOKUP(I5089,CountryGeoLoc[],3)</f>
        <v>37.09024</v>
      </c>
      <c r="K5089" t="str">
        <f>VLOOKUP(I5089,CountryGeoLoc[],4)</f>
        <v>-95.712891</v>
      </c>
    </row>
    <row r="5090" spans="1:11" x14ac:dyDescent="0.3">
      <c r="A5090" t="s">
        <v>15434</v>
      </c>
      <c r="B5090" t="s">
        <v>8</v>
      </c>
      <c r="C5090" t="s">
        <v>11421</v>
      </c>
      <c r="D5090" t="s">
        <v>14306</v>
      </c>
      <c r="E5090" t="s">
        <v>15435</v>
      </c>
      <c r="F5090" t="s">
        <v>15436</v>
      </c>
      <c r="G5090" s="2" t="str">
        <f t="shared" si="79"/>
        <v>2009</v>
      </c>
      <c r="H5090" t="s">
        <v>7249</v>
      </c>
      <c r="I5090" t="str">
        <f>VLOOKUP(RawData!H5090,PadCountry[],2)</f>
        <v>Kazakhstan</v>
      </c>
      <c r="J5090" t="str">
        <f>VLOOKUP(I5090,CountryGeoLoc[],3)</f>
        <v>48.019573</v>
      </c>
      <c r="K5090" t="str">
        <f>VLOOKUP(I5090,CountryGeoLoc[],4)</f>
        <v>66.923684</v>
      </c>
    </row>
    <row r="5091" spans="1:11" x14ac:dyDescent="0.3">
      <c r="A5091" t="s">
        <v>15437</v>
      </c>
      <c r="B5091" t="s">
        <v>8</v>
      </c>
      <c r="C5091" t="s">
        <v>11972</v>
      </c>
      <c r="D5091" t="s">
        <v>13833</v>
      </c>
      <c r="E5091" t="s">
        <v>15438</v>
      </c>
      <c r="F5091" t="s">
        <v>15439</v>
      </c>
      <c r="G5091" s="2" t="str">
        <f t="shared" si="79"/>
        <v>2009</v>
      </c>
      <c r="H5091" t="s">
        <v>11976</v>
      </c>
      <c r="I5091" t="str">
        <f>VLOOKUP(RawData!H5091,PadCountry[],2)</f>
        <v>Japan</v>
      </c>
      <c r="J5091" t="str">
        <f>VLOOKUP(I5091,CountryGeoLoc[],3)</f>
        <v>36.204824</v>
      </c>
      <c r="K5091" t="str">
        <f>VLOOKUP(I5091,CountryGeoLoc[],4)</f>
        <v>138.252924</v>
      </c>
    </row>
    <row r="5092" spans="1:11" x14ac:dyDescent="0.3">
      <c r="A5092" t="s">
        <v>15440</v>
      </c>
      <c r="B5092" t="s">
        <v>8</v>
      </c>
      <c r="C5092" t="s">
        <v>13268</v>
      </c>
      <c r="D5092" t="s">
        <v>13269</v>
      </c>
      <c r="E5092" t="s">
        <v>15441</v>
      </c>
      <c r="F5092" t="s">
        <v>15442</v>
      </c>
      <c r="G5092" s="2" t="str">
        <f t="shared" si="79"/>
        <v>2009</v>
      </c>
      <c r="H5092" t="s">
        <v>9146</v>
      </c>
      <c r="I5092" t="str">
        <f>VLOOKUP(RawData!H5092,PadCountry[],2)</f>
        <v>Kazakhstan</v>
      </c>
      <c r="J5092" t="str">
        <f>VLOOKUP(I5092,CountryGeoLoc[],3)</f>
        <v>48.019573</v>
      </c>
      <c r="K5092" t="str">
        <f>VLOOKUP(I5092,CountryGeoLoc[],4)</f>
        <v>66.923684</v>
      </c>
    </row>
    <row r="5093" spans="1:11" x14ac:dyDescent="0.3">
      <c r="A5093" t="s">
        <v>15443</v>
      </c>
      <c r="B5093" t="s">
        <v>8</v>
      </c>
      <c r="C5093" t="s">
        <v>14618</v>
      </c>
      <c r="D5093" t="s">
        <v>15444</v>
      </c>
      <c r="E5093" t="s">
        <v>15445</v>
      </c>
      <c r="F5093" t="s">
        <v>15446</v>
      </c>
      <c r="G5093" s="2" t="str">
        <f t="shared" si="79"/>
        <v>2009</v>
      </c>
      <c r="H5093" t="s">
        <v>1050</v>
      </c>
      <c r="I5093" t="str">
        <f>VLOOKUP(RawData!H5093,PadCountry[],2)</f>
        <v>United States</v>
      </c>
      <c r="J5093" t="str">
        <f>VLOOKUP(I5093,CountryGeoLoc[],3)</f>
        <v>37.09024</v>
      </c>
      <c r="K5093" t="str">
        <f>VLOOKUP(I5093,CountryGeoLoc[],4)</f>
        <v>-95.712891</v>
      </c>
    </row>
    <row r="5094" spans="1:11" x14ac:dyDescent="0.3">
      <c r="A5094" t="s">
        <v>15447</v>
      </c>
      <c r="B5094" t="s">
        <v>8</v>
      </c>
      <c r="C5094" t="s">
        <v>13407</v>
      </c>
      <c r="D5094" t="s">
        <v>11563</v>
      </c>
      <c r="E5094" t="s">
        <v>15448</v>
      </c>
      <c r="F5094" t="s">
        <v>15449</v>
      </c>
      <c r="G5094" s="2" t="str">
        <f t="shared" si="79"/>
        <v>2009</v>
      </c>
      <c r="H5094" t="s">
        <v>14247</v>
      </c>
      <c r="I5094" t="str">
        <f>VLOOKUP(RawData!H5094,PadCountry[],2)</f>
        <v>China</v>
      </c>
      <c r="J5094" t="str">
        <f>VLOOKUP(I5094,CountryGeoLoc[],3)</f>
        <v>35.86166</v>
      </c>
      <c r="K5094" t="str">
        <f>VLOOKUP(I5094,CountryGeoLoc[],4)</f>
        <v>104.195397</v>
      </c>
    </row>
    <row r="5095" spans="1:11" x14ac:dyDescent="0.3">
      <c r="A5095" t="s">
        <v>15450</v>
      </c>
      <c r="B5095" t="s">
        <v>8</v>
      </c>
      <c r="C5095" t="s">
        <v>11421</v>
      </c>
      <c r="D5095" t="s">
        <v>14306</v>
      </c>
      <c r="E5095" t="s">
        <v>15451</v>
      </c>
      <c r="F5095" t="s">
        <v>15452</v>
      </c>
      <c r="G5095" s="2" t="str">
        <f t="shared" si="79"/>
        <v>2009</v>
      </c>
      <c r="H5095" t="s">
        <v>2641</v>
      </c>
      <c r="I5095" t="str">
        <f>VLOOKUP(RawData!H5095,PadCountry[],2)</f>
        <v>Kazakhstan</v>
      </c>
      <c r="J5095" t="str">
        <f>VLOOKUP(I5095,CountryGeoLoc[],3)</f>
        <v>48.019573</v>
      </c>
      <c r="K5095" t="str">
        <f>VLOOKUP(I5095,CountryGeoLoc[],4)</f>
        <v>66.923684</v>
      </c>
    </row>
    <row r="5096" spans="1:11" x14ac:dyDescent="0.3">
      <c r="A5096" t="s">
        <v>15453</v>
      </c>
      <c r="B5096" t="s">
        <v>8</v>
      </c>
      <c r="C5096" t="s">
        <v>14618</v>
      </c>
      <c r="D5096" t="s">
        <v>11093</v>
      </c>
      <c r="E5096" t="s">
        <v>15454</v>
      </c>
      <c r="F5096" t="s">
        <v>15455</v>
      </c>
      <c r="G5096" s="2" t="str">
        <f t="shared" si="79"/>
        <v>2009</v>
      </c>
      <c r="H5096" t="s">
        <v>682</v>
      </c>
      <c r="I5096" t="str">
        <f>VLOOKUP(RawData!H5096,PadCountry[],2)</f>
        <v>United States</v>
      </c>
      <c r="J5096" t="str">
        <f>VLOOKUP(I5096,CountryGeoLoc[],3)</f>
        <v>37.09024</v>
      </c>
      <c r="K5096" t="str">
        <f>VLOOKUP(I5096,CountryGeoLoc[],4)</f>
        <v>-95.712891</v>
      </c>
    </row>
    <row r="5097" spans="1:11" x14ac:dyDescent="0.3">
      <c r="A5097" t="s">
        <v>15456</v>
      </c>
      <c r="B5097" t="s">
        <v>8</v>
      </c>
      <c r="C5097" t="s">
        <v>13407</v>
      </c>
      <c r="D5097" t="s">
        <v>14669</v>
      </c>
      <c r="E5097" t="s">
        <v>15457</v>
      </c>
      <c r="F5097" t="s">
        <v>15458</v>
      </c>
      <c r="G5097" s="2" t="str">
        <f t="shared" si="79"/>
        <v>2009</v>
      </c>
      <c r="H5097" t="s">
        <v>15187</v>
      </c>
      <c r="I5097" t="str">
        <f>VLOOKUP(RawData!H5097,PadCountry[],2)</f>
        <v>China</v>
      </c>
      <c r="J5097" t="str">
        <f>VLOOKUP(I5097,CountryGeoLoc[],3)</f>
        <v>35.86166</v>
      </c>
      <c r="K5097" t="str">
        <f>VLOOKUP(I5097,CountryGeoLoc[],4)</f>
        <v>104.195397</v>
      </c>
    </row>
    <row r="5098" spans="1:11" x14ac:dyDescent="0.3">
      <c r="A5098" t="s">
        <v>15459</v>
      </c>
      <c r="B5098" t="s">
        <v>8</v>
      </c>
      <c r="C5098" t="s">
        <v>7321</v>
      </c>
      <c r="D5098" t="s">
        <v>14541</v>
      </c>
      <c r="E5098" t="s">
        <v>15460</v>
      </c>
      <c r="F5098" t="s">
        <v>15461</v>
      </c>
      <c r="G5098" s="2" t="str">
        <f t="shared" si="79"/>
        <v>2009</v>
      </c>
      <c r="H5098" t="s">
        <v>12587</v>
      </c>
      <c r="I5098" t="str">
        <f>VLOOKUP(RawData!H5098,PadCountry[],2)</f>
        <v>French Guiana</v>
      </c>
      <c r="J5098" t="str">
        <f>VLOOKUP(I5098,CountryGeoLoc[],3)</f>
        <v>3.933889</v>
      </c>
      <c r="K5098" t="str">
        <f>VLOOKUP(I5098,CountryGeoLoc[],4)</f>
        <v>-53.125782</v>
      </c>
    </row>
    <row r="5099" spans="1:11" x14ac:dyDescent="0.3">
      <c r="A5099" t="s">
        <v>15462</v>
      </c>
      <c r="B5099" t="s">
        <v>8</v>
      </c>
      <c r="C5099" t="s">
        <v>11418</v>
      </c>
      <c r="D5099" t="s">
        <v>2191</v>
      </c>
      <c r="E5099" t="s">
        <v>15463</v>
      </c>
      <c r="F5099" t="s">
        <v>15464</v>
      </c>
      <c r="G5099" s="2" t="str">
        <f t="shared" si="79"/>
        <v>2009</v>
      </c>
      <c r="H5099" t="s">
        <v>13</v>
      </c>
      <c r="I5099" t="str">
        <f>VLOOKUP(RawData!H5099,PadCountry[],2)</f>
        <v>Kazakhstan</v>
      </c>
      <c r="J5099" t="str">
        <f>VLOOKUP(I5099,CountryGeoLoc[],3)</f>
        <v>48.019573</v>
      </c>
      <c r="K5099" t="str">
        <f>VLOOKUP(I5099,CountryGeoLoc[],4)</f>
        <v>66.923684</v>
      </c>
    </row>
    <row r="5100" spans="1:11" x14ac:dyDescent="0.3">
      <c r="A5100" t="s">
        <v>15465</v>
      </c>
      <c r="B5100" t="s">
        <v>8</v>
      </c>
      <c r="C5100" t="s">
        <v>11421</v>
      </c>
      <c r="D5100" t="s">
        <v>14306</v>
      </c>
      <c r="E5100" t="s">
        <v>15466</v>
      </c>
      <c r="F5100" t="s">
        <v>15467</v>
      </c>
      <c r="G5100" s="2" t="str">
        <f t="shared" si="79"/>
        <v>2009</v>
      </c>
      <c r="H5100" t="s">
        <v>7249</v>
      </c>
      <c r="I5100" t="str">
        <f>VLOOKUP(RawData!H5100,PadCountry[],2)</f>
        <v>Kazakhstan</v>
      </c>
      <c r="J5100" t="str">
        <f>VLOOKUP(I5100,CountryGeoLoc[],3)</f>
        <v>48.019573</v>
      </c>
      <c r="K5100" t="str">
        <f>VLOOKUP(I5100,CountryGeoLoc[],4)</f>
        <v>66.923684</v>
      </c>
    </row>
    <row r="5101" spans="1:11" x14ac:dyDescent="0.3">
      <c r="A5101" t="s">
        <v>15468</v>
      </c>
      <c r="B5101" t="s">
        <v>8</v>
      </c>
      <c r="C5101" t="s">
        <v>13407</v>
      </c>
      <c r="D5101" t="s">
        <v>8695</v>
      </c>
      <c r="E5101" t="s">
        <v>357</v>
      </c>
      <c r="F5101" t="s">
        <v>15469</v>
      </c>
      <c r="G5101" s="2" t="str">
        <f t="shared" si="79"/>
        <v>2010</v>
      </c>
      <c r="H5101" t="s">
        <v>10954</v>
      </c>
      <c r="I5101" t="str">
        <f>VLOOKUP(RawData!H5101,PadCountry[],2)</f>
        <v>China</v>
      </c>
      <c r="J5101" t="str">
        <f>VLOOKUP(I5101,CountryGeoLoc[],3)</f>
        <v>35.86166</v>
      </c>
      <c r="K5101" t="str">
        <f>VLOOKUP(I5101,CountryGeoLoc[],4)</f>
        <v>104.195397</v>
      </c>
    </row>
    <row r="5102" spans="1:11" x14ac:dyDescent="0.3">
      <c r="A5102" t="s">
        <v>15470</v>
      </c>
      <c r="B5102" t="s">
        <v>8</v>
      </c>
      <c r="C5102" t="s">
        <v>11421</v>
      </c>
      <c r="D5102" t="s">
        <v>14306</v>
      </c>
      <c r="E5102" t="s">
        <v>357</v>
      </c>
      <c r="F5102" t="s">
        <v>15471</v>
      </c>
      <c r="G5102" s="2" t="str">
        <f t="shared" si="79"/>
        <v>2010</v>
      </c>
      <c r="H5102" t="s">
        <v>2641</v>
      </c>
      <c r="I5102" t="str">
        <f>VLOOKUP(RawData!H5102,PadCountry[],2)</f>
        <v>Kazakhstan</v>
      </c>
      <c r="J5102" t="str">
        <f>VLOOKUP(I5102,CountryGeoLoc[],3)</f>
        <v>48.019573</v>
      </c>
      <c r="K5102" t="str">
        <f>VLOOKUP(I5102,CountryGeoLoc[],4)</f>
        <v>66.923684</v>
      </c>
    </row>
    <row r="5103" spans="1:11" x14ac:dyDescent="0.3">
      <c r="A5103" t="s">
        <v>15472</v>
      </c>
      <c r="B5103" t="s">
        <v>8</v>
      </c>
      <c r="C5103" t="s">
        <v>11418</v>
      </c>
      <c r="D5103" t="s">
        <v>4695</v>
      </c>
      <c r="E5103" t="s">
        <v>357</v>
      </c>
      <c r="F5103" t="s">
        <v>15473</v>
      </c>
      <c r="G5103" s="2" t="str">
        <f t="shared" si="79"/>
        <v>2010</v>
      </c>
      <c r="H5103" t="s">
        <v>13</v>
      </c>
      <c r="I5103" t="str">
        <f>VLOOKUP(RawData!H5103,PadCountry[],2)</f>
        <v>Kazakhstan</v>
      </c>
      <c r="J5103" t="str">
        <f>VLOOKUP(I5103,CountryGeoLoc[],3)</f>
        <v>48.019573</v>
      </c>
      <c r="K5103" t="str">
        <f>VLOOKUP(I5103,CountryGeoLoc[],4)</f>
        <v>66.923684</v>
      </c>
    </row>
    <row r="5104" spans="1:11" x14ac:dyDescent="0.3">
      <c r="A5104" t="s">
        <v>15474</v>
      </c>
      <c r="B5104" t="s">
        <v>8</v>
      </c>
      <c r="C5104" t="s">
        <v>12655</v>
      </c>
      <c r="D5104" t="s">
        <v>7629</v>
      </c>
      <c r="E5104" t="s">
        <v>15475</v>
      </c>
      <c r="F5104" t="s">
        <v>15476</v>
      </c>
      <c r="G5104" s="2" t="str">
        <f t="shared" si="79"/>
        <v>2010</v>
      </c>
      <c r="H5104" t="s">
        <v>2629</v>
      </c>
      <c r="I5104" t="str">
        <f>VLOOKUP(RawData!H5104,PadCountry[],2)</f>
        <v>United States</v>
      </c>
      <c r="J5104" t="str">
        <f>VLOOKUP(I5104,CountryGeoLoc[],3)</f>
        <v>37.09024</v>
      </c>
      <c r="K5104" t="str">
        <f>VLOOKUP(I5104,CountryGeoLoc[],4)</f>
        <v>-95.712891</v>
      </c>
    </row>
    <row r="5105" spans="1:11" x14ac:dyDescent="0.3">
      <c r="A5105" t="s">
        <v>15477</v>
      </c>
      <c r="B5105" t="s">
        <v>8</v>
      </c>
      <c r="C5105" t="s">
        <v>14618</v>
      </c>
      <c r="D5105" t="s">
        <v>14009</v>
      </c>
      <c r="E5105" t="s">
        <v>357</v>
      </c>
      <c r="F5105" t="s">
        <v>15478</v>
      </c>
      <c r="G5105" s="2" t="str">
        <f t="shared" si="79"/>
        <v>2010</v>
      </c>
      <c r="H5105" t="s">
        <v>1782</v>
      </c>
      <c r="I5105" t="str">
        <f>VLOOKUP(RawData!H5105,PadCountry[],2)</f>
        <v>United States</v>
      </c>
      <c r="J5105" t="str">
        <f>VLOOKUP(I5105,CountryGeoLoc[],3)</f>
        <v>37.09024</v>
      </c>
      <c r="K5105" t="str">
        <f>VLOOKUP(I5105,CountryGeoLoc[],4)</f>
        <v>-95.712891</v>
      </c>
    </row>
    <row r="5106" spans="1:11" x14ac:dyDescent="0.3">
      <c r="A5106" t="s">
        <v>15479</v>
      </c>
      <c r="B5106" t="s">
        <v>8</v>
      </c>
      <c r="C5106" t="s">
        <v>15314</v>
      </c>
      <c r="D5106" t="s">
        <v>14306</v>
      </c>
      <c r="E5106" t="s">
        <v>357</v>
      </c>
      <c r="F5106" t="s">
        <v>15480</v>
      </c>
      <c r="G5106" s="2" t="str">
        <f t="shared" si="79"/>
        <v>2010</v>
      </c>
      <c r="H5106" t="s">
        <v>7249</v>
      </c>
      <c r="I5106" t="str">
        <f>VLOOKUP(RawData!H5106,PadCountry[],2)</f>
        <v>Kazakhstan</v>
      </c>
      <c r="J5106" t="str">
        <f>VLOOKUP(I5106,CountryGeoLoc[],3)</f>
        <v>48.019573</v>
      </c>
      <c r="K5106" t="str">
        <f>VLOOKUP(I5106,CountryGeoLoc[],4)</f>
        <v>66.923684</v>
      </c>
    </row>
    <row r="5107" spans="1:11" x14ac:dyDescent="0.3">
      <c r="A5107" t="s">
        <v>15481</v>
      </c>
      <c r="B5107" t="s">
        <v>8</v>
      </c>
      <c r="C5107" t="s">
        <v>11421</v>
      </c>
      <c r="D5107" t="s">
        <v>14306</v>
      </c>
      <c r="E5107" t="s">
        <v>15482</v>
      </c>
      <c r="F5107" t="s">
        <v>15483</v>
      </c>
      <c r="G5107" s="2" t="str">
        <f t="shared" si="79"/>
        <v>2010</v>
      </c>
      <c r="H5107" t="s">
        <v>2641</v>
      </c>
      <c r="I5107" t="str">
        <f>VLOOKUP(RawData!H5107,PadCountry[],2)</f>
        <v>Kazakhstan</v>
      </c>
      <c r="J5107" t="str">
        <f>VLOOKUP(I5107,CountryGeoLoc[],3)</f>
        <v>48.019573</v>
      </c>
      <c r="K5107" t="str">
        <f>VLOOKUP(I5107,CountryGeoLoc[],4)</f>
        <v>66.923684</v>
      </c>
    </row>
    <row r="5108" spans="1:11" x14ac:dyDescent="0.3">
      <c r="A5108" t="s">
        <v>15484</v>
      </c>
      <c r="B5108" t="s">
        <v>8</v>
      </c>
      <c r="C5108" t="s">
        <v>14618</v>
      </c>
      <c r="D5108" t="s">
        <v>14057</v>
      </c>
      <c r="E5108" t="s">
        <v>357</v>
      </c>
      <c r="F5108" t="s">
        <v>15485</v>
      </c>
      <c r="G5108" s="2" t="str">
        <f t="shared" si="79"/>
        <v>2010</v>
      </c>
      <c r="H5108" t="s">
        <v>1050</v>
      </c>
      <c r="I5108" t="str">
        <f>VLOOKUP(RawData!H5108,PadCountry[],2)</f>
        <v>United States</v>
      </c>
      <c r="J5108" t="str">
        <f>VLOOKUP(I5108,CountryGeoLoc[],3)</f>
        <v>37.09024</v>
      </c>
      <c r="K5108" t="str">
        <f>VLOOKUP(I5108,CountryGeoLoc[],4)</f>
        <v>-95.712891</v>
      </c>
    </row>
    <row r="5109" spans="1:11" x14ac:dyDescent="0.3">
      <c r="A5109" t="s">
        <v>15486</v>
      </c>
      <c r="B5109" t="s">
        <v>8</v>
      </c>
      <c r="C5109" t="s">
        <v>13407</v>
      </c>
      <c r="D5109" t="s">
        <v>14669</v>
      </c>
      <c r="E5109" t="s">
        <v>357</v>
      </c>
      <c r="F5109" t="s">
        <v>15487</v>
      </c>
      <c r="G5109" s="2" t="str">
        <f t="shared" si="79"/>
        <v>2010</v>
      </c>
      <c r="H5109" t="s">
        <v>14247</v>
      </c>
      <c r="I5109" t="str">
        <f>VLOOKUP(RawData!H5109,PadCountry[],2)</f>
        <v>China</v>
      </c>
      <c r="J5109" t="str">
        <f>VLOOKUP(I5109,CountryGeoLoc[],3)</f>
        <v>35.86166</v>
      </c>
      <c r="K5109" t="str">
        <f>VLOOKUP(I5109,CountryGeoLoc[],4)</f>
        <v>104.195397</v>
      </c>
    </row>
    <row r="5110" spans="1:11" x14ac:dyDescent="0.3">
      <c r="A5110" t="s">
        <v>15488</v>
      </c>
      <c r="B5110" t="s">
        <v>8</v>
      </c>
      <c r="C5110" t="s">
        <v>15314</v>
      </c>
      <c r="D5110" t="s">
        <v>14306</v>
      </c>
      <c r="E5110" t="s">
        <v>357</v>
      </c>
      <c r="F5110" t="s">
        <v>15489</v>
      </c>
      <c r="G5110" s="2" t="str">
        <f t="shared" si="79"/>
        <v>2010</v>
      </c>
      <c r="H5110" t="s">
        <v>7249</v>
      </c>
      <c r="I5110" t="str">
        <f>VLOOKUP(RawData!H5110,PadCountry[],2)</f>
        <v>Kazakhstan</v>
      </c>
      <c r="J5110" t="str">
        <f>VLOOKUP(I5110,CountryGeoLoc[],3)</f>
        <v>48.019573</v>
      </c>
      <c r="K5110" t="str">
        <f>VLOOKUP(I5110,CountryGeoLoc[],4)</f>
        <v>66.923684</v>
      </c>
    </row>
    <row r="5111" spans="1:11" x14ac:dyDescent="0.3">
      <c r="A5111" t="s">
        <v>15490</v>
      </c>
      <c r="B5111" t="s">
        <v>8</v>
      </c>
      <c r="C5111" t="s">
        <v>11418</v>
      </c>
      <c r="D5111" t="s">
        <v>2191</v>
      </c>
      <c r="E5111" t="s">
        <v>15491</v>
      </c>
      <c r="F5111" t="s">
        <v>15492</v>
      </c>
      <c r="G5111" s="2" t="str">
        <f t="shared" si="79"/>
        <v>2010</v>
      </c>
      <c r="H5111" t="s">
        <v>13</v>
      </c>
      <c r="I5111" t="str">
        <f>VLOOKUP(RawData!H5111,PadCountry[],2)</f>
        <v>Kazakhstan</v>
      </c>
      <c r="J5111" t="str">
        <f>VLOOKUP(I5111,CountryGeoLoc[],3)</f>
        <v>48.019573</v>
      </c>
      <c r="K5111" t="str">
        <f>VLOOKUP(I5111,CountryGeoLoc[],4)</f>
        <v>66.923684</v>
      </c>
    </row>
    <row r="5112" spans="1:11" x14ac:dyDescent="0.3">
      <c r="A5112" t="s">
        <v>15493</v>
      </c>
      <c r="B5112" t="s">
        <v>8</v>
      </c>
      <c r="C5112" t="s">
        <v>12655</v>
      </c>
      <c r="D5112" t="s">
        <v>7629</v>
      </c>
      <c r="E5112" t="s">
        <v>15494</v>
      </c>
      <c r="F5112" t="s">
        <v>15495</v>
      </c>
      <c r="G5112" s="2" t="str">
        <f t="shared" si="79"/>
        <v>2010</v>
      </c>
      <c r="H5112" t="s">
        <v>2629</v>
      </c>
      <c r="I5112" t="str">
        <f>VLOOKUP(RawData!H5112,PadCountry[],2)</f>
        <v>United States</v>
      </c>
      <c r="J5112" t="str">
        <f>VLOOKUP(I5112,CountryGeoLoc[],3)</f>
        <v>37.09024</v>
      </c>
      <c r="K5112" t="str">
        <f>VLOOKUP(I5112,CountryGeoLoc[],4)</f>
        <v>-95.712891</v>
      </c>
    </row>
    <row r="5113" spans="1:11" x14ac:dyDescent="0.3">
      <c r="A5113" t="s">
        <v>15496</v>
      </c>
      <c r="B5113" t="s">
        <v>8</v>
      </c>
      <c r="C5113" t="s">
        <v>13291</v>
      </c>
      <c r="D5113" t="s">
        <v>13292</v>
      </c>
      <c r="E5113" t="s">
        <v>357</v>
      </c>
      <c r="F5113" t="s">
        <v>15497</v>
      </c>
      <c r="G5113" s="2" t="str">
        <f t="shared" si="79"/>
        <v>2010</v>
      </c>
      <c r="H5113" t="s">
        <v>13295</v>
      </c>
      <c r="I5113" t="str">
        <f>VLOOKUP(RawData!H5113,PadCountry[],2)</f>
        <v>Kazakhstan</v>
      </c>
      <c r="J5113" t="str">
        <f>VLOOKUP(I5113,CountryGeoLoc[],3)</f>
        <v>48.019573</v>
      </c>
      <c r="K5113" t="str">
        <f>VLOOKUP(I5113,CountryGeoLoc[],4)</f>
        <v>66.923684</v>
      </c>
    </row>
    <row r="5114" spans="1:11" x14ac:dyDescent="0.3">
      <c r="A5114" t="s">
        <v>15498</v>
      </c>
      <c r="B5114" t="s">
        <v>18</v>
      </c>
      <c r="C5114" t="s">
        <v>7087</v>
      </c>
      <c r="D5114" t="s">
        <v>15499</v>
      </c>
      <c r="E5114" t="s">
        <v>357</v>
      </c>
      <c r="F5114" t="s">
        <v>15500</v>
      </c>
      <c r="G5114" s="2" t="str">
        <f t="shared" si="79"/>
        <v>2010</v>
      </c>
      <c r="H5114" t="s">
        <v>14499</v>
      </c>
      <c r="I5114" t="str">
        <f>VLOOKUP(RawData!H5114,PadCountry[],2)</f>
        <v>India</v>
      </c>
      <c r="J5114" t="str">
        <f>VLOOKUP(I5114,CountryGeoLoc[],3)</f>
        <v>20.593684</v>
      </c>
      <c r="K5114" t="str">
        <f>VLOOKUP(I5114,CountryGeoLoc[],4)</f>
        <v>78.96288</v>
      </c>
    </row>
    <row r="5115" spans="1:11" x14ac:dyDescent="0.3">
      <c r="A5115" t="s">
        <v>15501</v>
      </c>
      <c r="B5115" t="s">
        <v>8</v>
      </c>
      <c r="C5115" t="s">
        <v>11407</v>
      </c>
      <c r="D5115" t="s">
        <v>4695</v>
      </c>
      <c r="E5115" t="s">
        <v>357</v>
      </c>
      <c r="F5115" t="s">
        <v>15502</v>
      </c>
      <c r="G5115" s="2" t="str">
        <f t="shared" si="79"/>
        <v>2010</v>
      </c>
      <c r="H5115" t="s">
        <v>7572</v>
      </c>
      <c r="I5115" t="str">
        <f>VLOOKUP(RawData!H5115,PadCountry[],2)</f>
        <v>Russia</v>
      </c>
      <c r="J5115" t="str">
        <f>VLOOKUP(I5115,CountryGeoLoc[],3)</f>
        <v>61.52401</v>
      </c>
      <c r="K5115" t="str">
        <f>VLOOKUP(I5115,CountryGeoLoc[],4)</f>
        <v>105.318756</v>
      </c>
    </row>
    <row r="5116" spans="1:11" x14ac:dyDescent="0.3">
      <c r="A5116" t="s">
        <v>15503</v>
      </c>
      <c r="B5116" t="s">
        <v>8</v>
      </c>
      <c r="C5116" t="s">
        <v>14618</v>
      </c>
      <c r="D5116" t="s">
        <v>15504</v>
      </c>
      <c r="E5116" t="s">
        <v>15505</v>
      </c>
      <c r="F5116" t="s">
        <v>15506</v>
      </c>
      <c r="G5116" s="2" t="str">
        <f t="shared" si="79"/>
        <v>2010</v>
      </c>
      <c r="H5116" t="s">
        <v>1782</v>
      </c>
      <c r="I5116" t="str">
        <f>VLOOKUP(RawData!H5116,PadCountry[],2)</f>
        <v>United States</v>
      </c>
      <c r="J5116" t="str">
        <f>VLOOKUP(I5116,CountryGeoLoc[],3)</f>
        <v>37.09024</v>
      </c>
      <c r="K5116" t="str">
        <f>VLOOKUP(I5116,CountryGeoLoc[],4)</f>
        <v>-95.712891</v>
      </c>
    </row>
    <row r="5117" spans="1:11" x14ac:dyDescent="0.3">
      <c r="A5117" t="s">
        <v>15507</v>
      </c>
      <c r="B5117" t="s">
        <v>8</v>
      </c>
      <c r="C5117" t="s">
        <v>15314</v>
      </c>
      <c r="D5117" t="s">
        <v>14306</v>
      </c>
      <c r="E5117" t="s">
        <v>15508</v>
      </c>
      <c r="F5117" t="s">
        <v>15509</v>
      </c>
      <c r="G5117" s="2" t="str">
        <f t="shared" si="79"/>
        <v>2010</v>
      </c>
      <c r="H5117" t="s">
        <v>7249</v>
      </c>
      <c r="I5117" t="str">
        <f>VLOOKUP(RawData!H5117,PadCountry[],2)</f>
        <v>Kazakhstan</v>
      </c>
      <c r="J5117" t="str">
        <f>VLOOKUP(I5117,CountryGeoLoc[],3)</f>
        <v>48.019573</v>
      </c>
      <c r="K5117" t="str">
        <f>VLOOKUP(I5117,CountryGeoLoc[],4)</f>
        <v>66.923684</v>
      </c>
    </row>
    <row r="5118" spans="1:11" x14ac:dyDescent="0.3">
      <c r="A5118" t="s">
        <v>15510</v>
      </c>
      <c r="B5118" t="s">
        <v>8</v>
      </c>
      <c r="C5118" t="s">
        <v>11407</v>
      </c>
      <c r="D5118" t="s">
        <v>2391</v>
      </c>
      <c r="E5118" t="s">
        <v>15511</v>
      </c>
      <c r="F5118" t="s">
        <v>15512</v>
      </c>
      <c r="G5118" s="2" t="str">
        <f t="shared" si="79"/>
        <v>2010</v>
      </c>
      <c r="H5118" t="s">
        <v>3399</v>
      </c>
      <c r="I5118" t="str">
        <f>VLOOKUP(RawData!H5118,PadCountry[],2)</f>
        <v>Russia</v>
      </c>
      <c r="J5118" t="str">
        <f>VLOOKUP(I5118,CountryGeoLoc[],3)</f>
        <v>61.52401</v>
      </c>
      <c r="K5118" t="str">
        <f>VLOOKUP(I5118,CountryGeoLoc[],4)</f>
        <v>105.318756</v>
      </c>
    </row>
    <row r="5119" spans="1:11" x14ac:dyDescent="0.3">
      <c r="A5119" t="s">
        <v>15513</v>
      </c>
      <c r="B5119" t="s">
        <v>8</v>
      </c>
      <c r="C5119" t="s">
        <v>11418</v>
      </c>
      <c r="D5119" t="s">
        <v>4695</v>
      </c>
      <c r="E5119" t="s">
        <v>357</v>
      </c>
      <c r="F5119" t="s">
        <v>15514</v>
      </c>
      <c r="G5119" s="2" t="str">
        <f t="shared" si="79"/>
        <v>2010</v>
      </c>
      <c r="H5119" t="s">
        <v>13</v>
      </c>
      <c r="I5119" t="str">
        <f>VLOOKUP(RawData!H5119,PadCountry[],2)</f>
        <v>Kazakhstan</v>
      </c>
      <c r="J5119" t="str">
        <f>VLOOKUP(I5119,CountryGeoLoc[],3)</f>
        <v>48.019573</v>
      </c>
      <c r="K5119" t="str">
        <f>VLOOKUP(I5119,CountryGeoLoc[],4)</f>
        <v>66.923684</v>
      </c>
    </row>
    <row r="5120" spans="1:11" x14ac:dyDescent="0.3">
      <c r="A5120" t="s">
        <v>15515</v>
      </c>
      <c r="B5120" t="s">
        <v>8</v>
      </c>
      <c r="C5120" t="s">
        <v>12655</v>
      </c>
      <c r="D5120" t="s">
        <v>7629</v>
      </c>
      <c r="E5120" t="s">
        <v>15516</v>
      </c>
      <c r="F5120" t="s">
        <v>15517</v>
      </c>
      <c r="G5120" s="2" t="str">
        <f t="shared" si="79"/>
        <v>2010</v>
      </c>
      <c r="H5120" t="s">
        <v>2629</v>
      </c>
      <c r="I5120" t="str">
        <f>VLOOKUP(RawData!H5120,PadCountry[],2)</f>
        <v>United States</v>
      </c>
      <c r="J5120" t="str">
        <f>VLOOKUP(I5120,CountryGeoLoc[],3)</f>
        <v>37.09024</v>
      </c>
      <c r="K5120" t="str">
        <f>VLOOKUP(I5120,CountryGeoLoc[],4)</f>
        <v>-95.712891</v>
      </c>
    </row>
    <row r="5121" spans="1:11" x14ac:dyDescent="0.3">
      <c r="A5121" t="s">
        <v>15518</v>
      </c>
      <c r="B5121" t="s">
        <v>8</v>
      </c>
      <c r="C5121" t="s">
        <v>9620</v>
      </c>
      <c r="D5121" t="s">
        <v>13833</v>
      </c>
      <c r="E5121" t="s">
        <v>357</v>
      </c>
      <c r="F5121" t="s">
        <v>15519</v>
      </c>
      <c r="G5121" s="2" t="str">
        <f t="shared" si="79"/>
        <v>2010</v>
      </c>
      <c r="H5121" t="s">
        <v>15520</v>
      </c>
      <c r="I5121" t="str">
        <f>VLOOKUP(RawData!H5121,PadCountry[],2)</f>
        <v>Japan</v>
      </c>
      <c r="J5121" t="str">
        <f>VLOOKUP(I5121,CountryGeoLoc[],3)</f>
        <v>36.204824</v>
      </c>
      <c r="K5121" t="str">
        <f>VLOOKUP(I5121,CountryGeoLoc[],4)</f>
        <v>138.252924</v>
      </c>
    </row>
    <row r="5122" spans="1:11" x14ac:dyDescent="0.3">
      <c r="A5122" t="s">
        <v>15521</v>
      </c>
      <c r="B5122" t="s">
        <v>8</v>
      </c>
      <c r="C5122" t="s">
        <v>7321</v>
      </c>
      <c r="D5122" t="s">
        <v>14073</v>
      </c>
      <c r="E5122" t="s">
        <v>15522</v>
      </c>
      <c r="F5122" t="s">
        <v>15523</v>
      </c>
      <c r="G5122" s="2" t="str">
        <f t="shared" si="79"/>
        <v>2010</v>
      </c>
      <c r="H5122" t="s">
        <v>12587</v>
      </c>
      <c r="I5122" t="str">
        <f>VLOOKUP(RawData!H5122,PadCountry[],2)</f>
        <v>French Guiana</v>
      </c>
      <c r="J5122" t="str">
        <f>VLOOKUP(I5122,CountryGeoLoc[],3)</f>
        <v>3.933889</v>
      </c>
      <c r="K5122" t="str">
        <f>VLOOKUP(I5122,CountryGeoLoc[],4)</f>
        <v>-53.125782</v>
      </c>
    </row>
    <row r="5123" spans="1:11" x14ac:dyDescent="0.3">
      <c r="A5123" t="s">
        <v>15524</v>
      </c>
      <c r="B5123" t="s">
        <v>8</v>
      </c>
      <c r="C5123" t="s">
        <v>14618</v>
      </c>
      <c r="D5123" t="s">
        <v>14057</v>
      </c>
      <c r="E5123" t="s">
        <v>15525</v>
      </c>
      <c r="F5123" t="s">
        <v>15526</v>
      </c>
      <c r="G5123" s="2" t="str">
        <f t="shared" ref="G5123:G5186" si="80">MID(F5123,7,4)</f>
        <v>2010</v>
      </c>
      <c r="H5123" t="s">
        <v>1050</v>
      </c>
      <c r="I5123" t="str">
        <f>VLOOKUP(RawData!H5123,PadCountry[],2)</f>
        <v>United States</v>
      </c>
      <c r="J5123" t="str">
        <f>VLOOKUP(I5123,CountryGeoLoc[],3)</f>
        <v>37.09024</v>
      </c>
      <c r="K5123" t="str">
        <f>VLOOKUP(I5123,CountryGeoLoc[],4)</f>
        <v>-95.712891</v>
      </c>
    </row>
    <row r="5124" spans="1:11" x14ac:dyDescent="0.3">
      <c r="A5124" t="s">
        <v>15527</v>
      </c>
      <c r="B5124" t="s">
        <v>8</v>
      </c>
      <c r="C5124" t="s">
        <v>13551</v>
      </c>
      <c r="D5124" t="s">
        <v>13552</v>
      </c>
      <c r="E5124" t="s">
        <v>357</v>
      </c>
      <c r="F5124" t="s">
        <v>15528</v>
      </c>
      <c r="G5124" s="2" t="str">
        <f t="shared" si="80"/>
        <v>2010</v>
      </c>
      <c r="H5124" t="s">
        <v>2313</v>
      </c>
      <c r="I5124" t="str">
        <f>VLOOKUP(RawData!H5124,PadCountry[],2)</f>
        <v>Russia</v>
      </c>
      <c r="J5124" t="str">
        <f>VLOOKUP(I5124,CountryGeoLoc[],3)</f>
        <v>61.52401</v>
      </c>
      <c r="K5124" t="str">
        <f>VLOOKUP(I5124,CountryGeoLoc[],4)</f>
        <v>105.318756</v>
      </c>
    </row>
    <row r="5125" spans="1:11" x14ac:dyDescent="0.3">
      <c r="A5125" t="s">
        <v>15529</v>
      </c>
      <c r="B5125" t="s">
        <v>8</v>
      </c>
      <c r="C5125" t="s">
        <v>13407</v>
      </c>
      <c r="D5125" t="s">
        <v>8695</v>
      </c>
      <c r="E5125" t="s">
        <v>357</v>
      </c>
      <c r="F5125" t="s">
        <v>15530</v>
      </c>
      <c r="G5125" s="2" t="str">
        <f t="shared" si="80"/>
        <v>2010</v>
      </c>
      <c r="H5125" t="s">
        <v>10954</v>
      </c>
      <c r="I5125" t="str">
        <f>VLOOKUP(RawData!H5125,PadCountry[],2)</f>
        <v>China</v>
      </c>
      <c r="J5125" t="str">
        <f>VLOOKUP(I5125,CountryGeoLoc[],3)</f>
        <v>35.86166</v>
      </c>
      <c r="K5125" t="str">
        <f>VLOOKUP(I5125,CountryGeoLoc[],4)</f>
        <v>104.195397</v>
      </c>
    </row>
    <row r="5126" spans="1:11" x14ac:dyDescent="0.3">
      <c r="A5126" t="s">
        <v>15531</v>
      </c>
      <c r="B5126" t="s">
        <v>8</v>
      </c>
      <c r="C5126" t="s">
        <v>15314</v>
      </c>
      <c r="D5126" t="s">
        <v>14306</v>
      </c>
      <c r="E5126" t="s">
        <v>357</v>
      </c>
      <c r="F5126" t="s">
        <v>15532</v>
      </c>
      <c r="G5126" s="2" t="str">
        <f t="shared" si="80"/>
        <v>2010</v>
      </c>
      <c r="H5126" t="s">
        <v>7249</v>
      </c>
      <c r="I5126" t="str">
        <f>VLOOKUP(RawData!H5126,PadCountry[],2)</f>
        <v>Kazakhstan</v>
      </c>
      <c r="J5126" t="str">
        <f>VLOOKUP(I5126,CountryGeoLoc[],3)</f>
        <v>48.019573</v>
      </c>
      <c r="K5126" t="str">
        <f>VLOOKUP(I5126,CountryGeoLoc[],4)</f>
        <v>66.923684</v>
      </c>
    </row>
    <row r="5127" spans="1:11" x14ac:dyDescent="0.3">
      <c r="A5127" t="s">
        <v>15533</v>
      </c>
      <c r="B5127" t="s">
        <v>8</v>
      </c>
      <c r="C5127" t="s">
        <v>14644</v>
      </c>
      <c r="D5127" t="s">
        <v>15534</v>
      </c>
      <c r="E5127" t="s">
        <v>15535</v>
      </c>
      <c r="F5127" t="s">
        <v>15536</v>
      </c>
      <c r="G5127" s="2" t="str">
        <f t="shared" si="80"/>
        <v>2010</v>
      </c>
      <c r="H5127" t="s">
        <v>1555</v>
      </c>
      <c r="I5127" t="str">
        <f>VLOOKUP(RawData!H5127,PadCountry[],2)</f>
        <v>United States</v>
      </c>
      <c r="J5127" t="str">
        <f>VLOOKUP(I5127,CountryGeoLoc[],3)</f>
        <v>37.09024</v>
      </c>
      <c r="K5127" t="str">
        <f>VLOOKUP(I5127,CountryGeoLoc[],4)</f>
        <v>-95.712891</v>
      </c>
    </row>
    <row r="5128" spans="1:11" x14ac:dyDescent="0.3">
      <c r="A5128" t="s">
        <v>15537</v>
      </c>
      <c r="B5128" t="s">
        <v>18</v>
      </c>
      <c r="C5128" t="s">
        <v>15367</v>
      </c>
      <c r="D5128" t="s">
        <v>15368</v>
      </c>
      <c r="E5128" t="s">
        <v>357</v>
      </c>
      <c r="F5128" t="s">
        <v>15538</v>
      </c>
      <c r="G5128" s="2" t="str">
        <f t="shared" si="80"/>
        <v>2010</v>
      </c>
      <c r="H5128" t="s">
        <v>15371</v>
      </c>
      <c r="I5128" t="str">
        <f>VLOOKUP(RawData!H5128,PadCountry[],2)</f>
        <v>South Korea</v>
      </c>
      <c r="J5128" t="str">
        <f>VLOOKUP(I5128,CountryGeoLoc[],3)</f>
        <v>35.907757</v>
      </c>
      <c r="K5128" t="str">
        <f>VLOOKUP(I5128,CountryGeoLoc[],4)</f>
        <v>127.766922</v>
      </c>
    </row>
    <row r="5129" spans="1:11" x14ac:dyDescent="0.3">
      <c r="A5129" t="s">
        <v>15539</v>
      </c>
      <c r="B5129" t="s">
        <v>8</v>
      </c>
      <c r="C5129" t="s">
        <v>13407</v>
      </c>
      <c r="D5129" t="s">
        <v>11563</v>
      </c>
      <c r="E5129" t="s">
        <v>357</v>
      </c>
      <c r="F5129" t="s">
        <v>15540</v>
      </c>
      <c r="G5129" s="2" t="str">
        <f t="shared" si="80"/>
        <v>2010</v>
      </c>
      <c r="H5129" t="s">
        <v>14247</v>
      </c>
      <c r="I5129" t="str">
        <f>VLOOKUP(RawData!H5129,PadCountry[],2)</f>
        <v>China</v>
      </c>
      <c r="J5129" t="str">
        <f>VLOOKUP(I5129,CountryGeoLoc[],3)</f>
        <v>35.86166</v>
      </c>
      <c r="K5129" t="str">
        <f>VLOOKUP(I5129,CountryGeoLoc[],4)</f>
        <v>104.195397</v>
      </c>
    </row>
    <row r="5130" spans="1:11" x14ac:dyDescent="0.3">
      <c r="A5130" t="s">
        <v>15541</v>
      </c>
      <c r="B5130" t="s">
        <v>8</v>
      </c>
      <c r="C5130" t="s">
        <v>13291</v>
      </c>
      <c r="D5130" t="s">
        <v>13292</v>
      </c>
      <c r="E5130" t="s">
        <v>357</v>
      </c>
      <c r="F5130" t="s">
        <v>15542</v>
      </c>
      <c r="G5130" s="2" t="str">
        <f t="shared" si="80"/>
        <v>2010</v>
      </c>
      <c r="H5130" t="s">
        <v>15543</v>
      </c>
      <c r="I5130" t="str">
        <f>VLOOKUP(RawData!H5130,PadCountry[],2)</f>
        <v>Russia</v>
      </c>
      <c r="J5130" t="str">
        <f>VLOOKUP(I5130,CountryGeoLoc[],3)</f>
        <v>61.52401</v>
      </c>
      <c r="K5130" t="str">
        <f>VLOOKUP(I5130,CountryGeoLoc[],4)</f>
        <v>105.318756</v>
      </c>
    </row>
    <row r="5131" spans="1:11" x14ac:dyDescent="0.3">
      <c r="A5131" t="s">
        <v>15544</v>
      </c>
      <c r="B5131" t="s">
        <v>8</v>
      </c>
      <c r="C5131" t="s">
        <v>11418</v>
      </c>
      <c r="D5131" t="s">
        <v>2191</v>
      </c>
      <c r="E5131" t="s">
        <v>15545</v>
      </c>
      <c r="F5131" t="s">
        <v>15546</v>
      </c>
      <c r="G5131" s="2" t="str">
        <f t="shared" si="80"/>
        <v>2010</v>
      </c>
      <c r="H5131" t="s">
        <v>13</v>
      </c>
      <c r="I5131" t="str">
        <f>VLOOKUP(RawData!H5131,PadCountry[],2)</f>
        <v>Kazakhstan</v>
      </c>
      <c r="J5131" t="str">
        <f>VLOOKUP(I5131,CountryGeoLoc[],3)</f>
        <v>48.019573</v>
      </c>
      <c r="K5131" t="str">
        <f>VLOOKUP(I5131,CountryGeoLoc[],4)</f>
        <v>66.923684</v>
      </c>
    </row>
    <row r="5132" spans="1:11" x14ac:dyDescent="0.3">
      <c r="A5132" t="s">
        <v>15547</v>
      </c>
      <c r="B5132" t="s">
        <v>8</v>
      </c>
      <c r="C5132" t="s">
        <v>13291</v>
      </c>
      <c r="D5132" t="s">
        <v>13292</v>
      </c>
      <c r="E5132" t="s">
        <v>357</v>
      </c>
      <c r="F5132" t="s">
        <v>15548</v>
      </c>
      <c r="G5132" s="2" t="str">
        <f t="shared" si="80"/>
        <v>2010</v>
      </c>
      <c r="H5132" t="s">
        <v>13295</v>
      </c>
      <c r="I5132" t="str">
        <f>VLOOKUP(RawData!H5132,PadCountry[],2)</f>
        <v>Kazakhstan</v>
      </c>
      <c r="J5132" t="str">
        <f>VLOOKUP(I5132,CountryGeoLoc[],3)</f>
        <v>48.019573</v>
      </c>
      <c r="K5132" t="str">
        <f>VLOOKUP(I5132,CountryGeoLoc[],4)</f>
        <v>66.923684</v>
      </c>
    </row>
    <row r="5133" spans="1:11" x14ac:dyDescent="0.3">
      <c r="A5133" t="s">
        <v>15549</v>
      </c>
      <c r="B5133" t="s">
        <v>8</v>
      </c>
      <c r="C5133" t="s">
        <v>15550</v>
      </c>
      <c r="D5133" t="s">
        <v>12297</v>
      </c>
      <c r="E5133" t="s">
        <v>357</v>
      </c>
      <c r="F5133" t="s">
        <v>15551</v>
      </c>
      <c r="G5133" s="2" t="str">
        <f t="shared" si="80"/>
        <v>2010</v>
      </c>
      <c r="H5133" t="s">
        <v>10359</v>
      </c>
      <c r="I5133" t="str">
        <f>VLOOKUP(RawData!H5133,PadCountry[],2)</f>
        <v>Israel</v>
      </c>
      <c r="J5133" t="str">
        <f>VLOOKUP(I5133,CountryGeoLoc[],3)</f>
        <v>31.046051</v>
      </c>
      <c r="K5133" t="str">
        <f>VLOOKUP(I5133,CountryGeoLoc[],4)</f>
        <v>34.851612</v>
      </c>
    </row>
    <row r="5134" spans="1:11" x14ac:dyDescent="0.3">
      <c r="A5134" t="s">
        <v>15552</v>
      </c>
      <c r="B5134" t="s">
        <v>8</v>
      </c>
      <c r="C5134" t="s">
        <v>7321</v>
      </c>
      <c r="D5134" t="s">
        <v>14073</v>
      </c>
      <c r="E5134" t="s">
        <v>15553</v>
      </c>
      <c r="F5134" t="s">
        <v>15554</v>
      </c>
      <c r="G5134" s="2" t="str">
        <f t="shared" si="80"/>
        <v>2010</v>
      </c>
      <c r="H5134" t="s">
        <v>12587</v>
      </c>
      <c r="I5134" t="str">
        <f>VLOOKUP(RawData!H5134,PadCountry[],2)</f>
        <v>French Guiana</v>
      </c>
      <c r="J5134" t="str">
        <f>VLOOKUP(I5134,CountryGeoLoc[],3)</f>
        <v>3.933889</v>
      </c>
      <c r="K5134" t="str">
        <f>VLOOKUP(I5134,CountryGeoLoc[],4)</f>
        <v>-53.125782</v>
      </c>
    </row>
    <row r="5135" spans="1:11" x14ac:dyDescent="0.3">
      <c r="A5135" t="s">
        <v>15555</v>
      </c>
      <c r="B5135" t="s">
        <v>8</v>
      </c>
      <c r="C5135" t="s">
        <v>11418</v>
      </c>
      <c r="D5135" t="s">
        <v>4695</v>
      </c>
      <c r="E5135" t="s">
        <v>357</v>
      </c>
      <c r="F5135" t="s">
        <v>15556</v>
      </c>
      <c r="G5135" s="2" t="str">
        <f t="shared" si="80"/>
        <v>2010</v>
      </c>
      <c r="H5135" t="s">
        <v>13</v>
      </c>
      <c r="I5135" t="str">
        <f>VLOOKUP(RawData!H5135,PadCountry[],2)</f>
        <v>Kazakhstan</v>
      </c>
      <c r="J5135" t="str">
        <f>VLOOKUP(I5135,CountryGeoLoc[],3)</f>
        <v>48.019573</v>
      </c>
      <c r="K5135" t="str">
        <f>VLOOKUP(I5135,CountryGeoLoc[],4)</f>
        <v>66.923684</v>
      </c>
    </row>
    <row r="5136" spans="1:11" x14ac:dyDescent="0.3">
      <c r="A5136" t="s">
        <v>15557</v>
      </c>
      <c r="B5136" t="s">
        <v>8</v>
      </c>
      <c r="C5136" t="s">
        <v>15314</v>
      </c>
      <c r="D5136" t="s">
        <v>14306</v>
      </c>
      <c r="E5136" t="s">
        <v>357</v>
      </c>
      <c r="F5136" t="s">
        <v>15558</v>
      </c>
      <c r="G5136" s="2" t="str">
        <f t="shared" si="80"/>
        <v>2010</v>
      </c>
      <c r="H5136" t="s">
        <v>7249</v>
      </c>
      <c r="I5136" t="str">
        <f>VLOOKUP(RawData!H5136,PadCountry[],2)</f>
        <v>Kazakhstan</v>
      </c>
      <c r="J5136" t="str">
        <f>VLOOKUP(I5136,CountryGeoLoc[],3)</f>
        <v>48.019573</v>
      </c>
      <c r="K5136" t="str">
        <f>VLOOKUP(I5136,CountryGeoLoc[],4)</f>
        <v>66.923684</v>
      </c>
    </row>
    <row r="5137" spans="1:11" x14ac:dyDescent="0.3">
      <c r="A5137" t="s">
        <v>15559</v>
      </c>
      <c r="B5137" t="s">
        <v>8</v>
      </c>
      <c r="C5137" t="s">
        <v>7087</v>
      </c>
      <c r="D5137" t="s">
        <v>11885</v>
      </c>
      <c r="E5137" t="s">
        <v>15560</v>
      </c>
      <c r="F5137" t="s">
        <v>15561</v>
      </c>
      <c r="G5137" s="2" t="str">
        <f t="shared" si="80"/>
        <v>2010</v>
      </c>
      <c r="H5137" t="s">
        <v>11888</v>
      </c>
      <c r="I5137" t="str">
        <f>VLOOKUP(RawData!H5137,PadCountry[],2)</f>
        <v>India</v>
      </c>
      <c r="J5137" t="str">
        <f>VLOOKUP(I5137,CountryGeoLoc[],3)</f>
        <v>20.593684</v>
      </c>
      <c r="K5137" t="str">
        <f>VLOOKUP(I5137,CountryGeoLoc[],4)</f>
        <v>78.96288</v>
      </c>
    </row>
    <row r="5138" spans="1:11" x14ac:dyDescent="0.3">
      <c r="A5138" t="s">
        <v>15562</v>
      </c>
      <c r="B5138" t="s">
        <v>8</v>
      </c>
      <c r="C5138" t="s">
        <v>13407</v>
      </c>
      <c r="D5138" t="s">
        <v>11985</v>
      </c>
      <c r="E5138" t="s">
        <v>357</v>
      </c>
      <c r="F5138" t="s">
        <v>15563</v>
      </c>
      <c r="G5138" s="2" t="str">
        <f t="shared" si="80"/>
        <v>2010</v>
      </c>
      <c r="H5138" t="s">
        <v>8698</v>
      </c>
      <c r="I5138" t="str">
        <f>VLOOKUP(RawData!H5138,PadCountry[],2)</f>
        <v>China</v>
      </c>
      <c r="J5138" t="str">
        <f>VLOOKUP(I5138,CountryGeoLoc[],3)</f>
        <v>35.86166</v>
      </c>
      <c r="K5138" t="str">
        <f>VLOOKUP(I5138,CountryGeoLoc[],4)</f>
        <v>104.195397</v>
      </c>
    </row>
    <row r="5139" spans="1:11" x14ac:dyDescent="0.3">
      <c r="A5139" t="s">
        <v>15564</v>
      </c>
      <c r="B5139" t="s">
        <v>8</v>
      </c>
      <c r="C5139" t="s">
        <v>7321</v>
      </c>
      <c r="D5139" t="s">
        <v>14073</v>
      </c>
      <c r="E5139" t="s">
        <v>15565</v>
      </c>
      <c r="F5139" t="s">
        <v>15566</v>
      </c>
      <c r="G5139" s="2" t="str">
        <f t="shared" si="80"/>
        <v>2010</v>
      </c>
      <c r="H5139" t="s">
        <v>12587</v>
      </c>
      <c r="I5139" t="str">
        <f>VLOOKUP(RawData!H5139,PadCountry[],2)</f>
        <v>French Guiana</v>
      </c>
      <c r="J5139" t="str">
        <f>VLOOKUP(I5139,CountryGeoLoc[],3)</f>
        <v>3.933889</v>
      </c>
      <c r="K5139" t="str">
        <f>VLOOKUP(I5139,CountryGeoLoc[],4)</f>
        <v>-53.125782</v>
      </c>
    </row>
    <row r="5140" spans="1:11" x14ac:dyDescent="0.3">
      <c r="A5140" t="s">
        <v>15567</v>
      </c>
      <c r="B5140" t="s">
        <v>8</v>
      </c>
      <c r="C5140" t="s">
        <v>13407</v>
      </c>
      <c r="D5140" t="s">
        <v>14669</v>
      </c>
      <c r="E5140" t="s">
        <v>357</v>
      </c>
      <c r="F5140" t="s">
        <v>15568</v>
      </c>
      <c r="G5140" s="2" t="str">
        <f t="shared" si="80"/>
        <v>2010</v>
      </c>
      <c r="H5140" t="s">
        <v>14031</v>
      </c>
      <c r="I5140" t="str">
        <f>VLOOKUP(RawData!H5140,PadCountry[],2)</f>
        <v>China</v>
      </c>
      <c r="J5140" t="str">
        <f>VLOOKUP(I5140,CountryGeoLoc[],3)</f>
        <v>35.86166</v>
      </c>
      <c r="K5140" t="str">
        <f>VLOOKUP(I5140,CountryGeoLoc[],4)</f>
        <v>104.195397</v>
      </c>
    </row>
    <row r="5141" spans="1:11" x14ac:dyDescent="0.3">
      <c r="A5141" t="s">
        <v>15569</v>
      </c>
      <c r="B5141" t="s">
        <v>8</v>
      </c>
      <c r="C5141" t="s">
        <v>14618</v>
      </c>
      <c r="D5141" t="s">
        <v>15570</v>
      </c>
      <c r="E5141" t="s">
        <v>357</v>
      </c>
      <c r="F5141" t="s">
        <v>15571</v>
      </c>
      <c r="G5141" s="2" t="str">
        <f t="shared" si="80"/>
        <v>2010</v>
      </c>
      <c r="H5141" t="s">
        <v>1782</v>
      </c>
      <c r="I5141" t="str">
        <f>VLOOKUP(RawData!H5141,PadCountry[],2)</f>
        <v>United States</v>
      </c>
      <c r="J5141" t="str">
        <f>VLOOKUP(I5141,CountryGeoLoc[],3)</f>
        <v>37.09024</v>
      </c>
      <c r="K5141" t="str">
        <f>VLOOKUP(I5141,CountryGeoLoc[],4)</f>
        <v>-95.712891</v>
      </c>
    </row>
    <row r="5142" spans="1:11" x14ac:dyDescent="0.3">
      <c r="A5142" t="s">
        <v>15572</v>
      </c>
      <c r="B5142" t="s">
        <v>8</v>
      </c>
      <c r="C5142" t="s">
        <v>13407</v>
      </c>
      <c r="D5142" t="s">
        <v>11563</v>
      </c>
      <c r="E5142" t="s">
        <v>357</v>
      </c>
      <c r="F5142" t="s">
        <v>15573</v>
      </c>
      <c r="G5142" s="2" t="str">
        <f t="shared" si="80"/>
        <v>2010</v>
      </c>
      <c r="H5142" t="s">
        <v>14247</v>
      </c>
      <c r="I5142" t="str">
        <f>VLOOKUP(RawData!H5142,PadCountry[],2)</f>
        <v>China</v>
      </c>
      <c r="J5142" t="str">
        <f>VLOOKUP(I5142,CountryGeoLoc[],3)</f>
        <v>35.86166</v>
      </c>
      <c r="K5142" t="str">
        <f>VLOOKUP(I5142,CountryGeoLoc[],4)</f>
        <v>104.195397</v>
      </c>
    </row>
    <row r="5143" spans="1:11" x14ac:dyDescent="0.3">
      <c r="A5143" t="s">
        <v>15574</v>
      </c>
      <c r="B5143" t="s">
        <v>8</v>
      </c>
      <c r="C5143" t="s">
        <v>11421</v>
      </c>
      <c r="D5143" t="s">
        <v>14306</v>
      </c>
      <c r="E5143" t="s">
        <v>15575</v>
      </c>
      <c r="F5143" t="s">
        <v>15576</v>
      </c>
      <c r="G5143" s="2" t="str">
        <f t="shared" si="80"/>
        <v>2010</v>
      </c>
      <c r="H5143" t="s">
        <v>2641</v>
      </c>
      <c r="I5143" t="str">
        <f>VLOOKUP(RawData!H5143,PadCountry[],2)</f>
        <v>Kazakhstan</v>
      </c>
      <c r="J5143" t="str">
        <f>VLOOKUP(I5143,CountryGeoLoc[],3)</f>
        <v>48.019573</v>
      </c>
      <c r="K5143" t="str">
        <f>VLOOKUP(I5143,CountryGeoLoc[],4)</f>
        <v>66.923684</v>
      </c>
    </row>
    <row r="5144" spans="1:11" x14ac:dyDescent="0.3">
      <c r="A5144" t="s">
        <v>15577</v>
      </c>
      <c r="B5144" t="s">
        <v>8</v>
      </c>
      <c r="C5144" t="s">
        <v>13407</v>
      </c>
      <c r="D5144" t="s">
        <v>8695</v>
      </c>
      <c r="E5144" t="s">
        <v>357</v>
      </c>
      <c r="F5144" t="s">
        <v>15578</v>
      </c>
      <c r="G5144" s="2" t="str">
        <f t="shared" si="80"/>
        <v>2010</v>
      </c>
      <c r="H5144" t="s">
        <v>10954</v>
      </c>
      <c r="I5144" t="str">
        <f>VLOOKUP(RawData!H5144,PadCountry[],2)</f>
        <v>China</v>
      </c>
      <c r="J5144" t="str">
        <f>VLOOKUP(I5144,CountryGeoLoc[],3)</f>
        <v>35.86166</v>
      </c>
      <c r="K5144" t="str">
        <f>VLOOKUP(I5144,CountryGeoLoc[],4)</f>
        <v>104.195397</v>
      </c>
    </row>
    <row r="5145" spans="1:11" x14ac:dyDescent="0.3">
      <c r="A5145" t="s">
        <v>15579</v>
      </c>
      <c r="B5145" t="s">
        <v>8</v>
      </c>
      <c r="C5145" t="s">
        <v>11407</v>
      </c>
      <c r="D5145" t="s">
        <v>13552</v>
      </c>
      <c r="E5145" t="s">
        <v>15580</v>
      </c>
      <c r="F5145" t="s">
        <v>15581</v>
      </c>
      <c r="G5145" s="2" t="str">
        <f t="shared" si="80"/>
        <v>2010</v>
      </c>
      <c r="H5145" t="s">
        <v>2313</v>
      </c>
      <c r="I5145" t="str">
        <f>VLOOKUP(RawData!H5145,PadCountry[],2)</f>
        <v>Russia</v>
      </c>
      <c r="J5145" t="str">
        <f>VLOOKUP(I5145,CountryGeoLoc[],3)</f>
        <v>61.52401</v>
      </c>
      <c r="K5145" t="str">
        <f>VLOOKUP(I5145,CountryGeoLoc[],4)</f>
        <v>105.318756</v>
      </c>
    </row>
    <row r="5146" spans="1:11" x14ac:dyDescent="0.3">
      <c r="A5146" t="s">
        <v>15582</v>
      </c>
      <c r="B5146" t="s">
        <v>8</v>
      </c>
      <c r="C5146" t="s">
        <v>11418</v>
      </c>
      <c r="D5146" t="s">
        <v>4695</v>
      </c>
      <c r="E5146" t="s">
        <v>357</v>
      </c>
      <c r="F5146" t="s">
        <v>15583</v>
      </c>
      <c r="G5146" s="2" t="str">
        <f t="shared" si="80"/>
        <v>2010</v>
      </c>
      <c r="H5146" t="s">
        <v>987</v>
      </c>
      <c r="I5146" t="str">
        <f>VLOOKUP(RawData!H5146,PadCountry[],2)</f>
        <v>Kazakhstan</v>
      </c>
      <c r="J5146" t="str">
        <f>VLOOKUP(I5146,CountryGeoLoc[],3)</f>
        <v>48.019573</v>
      </c>
      <c r="K5146" t="str">
        <f>VLOOKUP(I5146,CountryGeoLoc[],4)</f>
        <v>66.923684</v>
      </c>
    </row>
    <row r="5147" spans="1:11" x14ac:dyDescent="0.3">
      <c r="A5147" t="s">
        <v>15584</v>
      </c>
      <c r="B5147" t="s">
        <v>8</v>
      </c>
      <c r="C5147" t="s">
        <v>9620</v>
      </c>
      <c r="D5147" t="s">
        <v>13833</v>
      </c>
      <c r="E5147" t="s">
        <v>15585</v>
      </c>
      <c r="F5147" t="s">
        <v>15586</v>
      </c>
      <c r="G5147" s="2" t="str">
        <f t="shared" si="80"/>
        <v>2010</v>
      </c>
      <c r="H5147" t="s">
        <v>15187</v>
      </c>
      <c r="I5147" t="str">
        <f>VLOOKUP(RawData!H5147,PadCountry[],2)</f>
        <v>China</v>
      </c>
      <c r="J5147" t="str">
        <f>VLOOKUP(I5147,CountryGeoLoc[],3)</f>
        <v>35.86166</v>
      </c>
      <c r="K5147" t="str">
        <f>VLOOKUP(I5147,CountryGeoLoc[],4)</f>
        <v>104.195397</v>
      </c>
    </row>
    <row r="5148" spans="1:11" x14ac:dyDescent="0.3">
      <c r="A5148" t="s">
        <v>15587</v>
      </c>
      <c r="B5148" t="s">
        <v>8</v>
      </c>
      <c r="C5148" t="s">
        <v>14618</v>
      </c>
      <c r="D5148" t="s">
        <v>15504</v>
      </c>
      <c r="E5148" t="s">
        <v>15588</v>
      </c>
      <c r="F5148" t="s">
        <v>15589</v>
      </c>
      <c r="G5148" s="2" t="str">
        <f t="shared" si="80"/>
        <v>2010</v>
      </c>
      <c r="H5148" t="s">
        <v>433</v>
      </c>
      <c r="I5148" t="str">
        <f>VLOOKUP(RawData!H5148,PadCountry[],2)</f>
        <v>United States</v>
      </c>
      <c r="J5148" t="str">
        <f>VLOOKUP(I5148,CountryGeoLoc[],3)</f>
        <v>37.09024</v>
      </c>
      <c r="K5148" t="str">
        <f>VLOOKUP(I5148,CountryGeoLoc[],4)</f>
        <v>-95.712891</v>
      </c>
    </row>
    <row r="5149" spans="1:11" x14ac:dyDescent="0.3">
      <c r="A5149" t="s">
        <v>15590</v>
      </c>
      <c r="B5149" t="s">
        <v>8</v>
      </c>
      <c r="C5149" t="s">
        <v>13407</v>
      </c>
      <c r="D5149" t="s">
        <v>11563</v>
      </c>
      <c r="E5149" t="s">
        <v>357</v>
      </c>
      <c r="F5149" t="s">
        <v>15591</v>
      </c>
      <c r="G5149" s="2" t="str">
        <f t="shared" si="80"/>
        <v>2010</v>
      </c>
      <c r="H5149" t="s">
        <v>14247</v>
      </c>
      <c r="I5149" t="str">
        <f>VLOOKUP(RawData!H5149,PadCountry[],2)</f>
        <v>China</v>
      </c>
      <c r="J5149" t="str">
        <f>VLOOKUP(I5149,CountryGeoLoc[],3)</f>
        <v>35.86166</v>
      </c>
      <c r="K5149" t="str">
        <f>VLOOKUP(I5149,CountryGeoLoc[],4)</f>
        <v>104.195397</v>
      </c>
    </row>
    <row r="5150" spans="1:11" x14ac:dyDescent="0.3">
      <c r="A5150" t="s">
        <v>15592</v>
      </c>
      <c r="B5150" t="s">
        <v>8</v>
      </c>
      <c r="C5150" t="s">
        <v>10849</v>
      </c>
      <c r="D5150" t="s">
        <v>15593</v>
      </c>
      <c r="E5150" t="s">
        <v>357</v>
      </c>
      <c r="F5150" t="s">
        <v>15594</v>
      </c>
      <c r="G5150" s="2" t="str">
        <f t="shared" si="80"/>
        <v>2010</v>
      </c>
      <c r="H5150" t="s">
        <v>13481</v>
      </c>
      <c r="I5150" t="str">
        <f>VLOOKUP(RawData!H5150,PadCountry[],2)</f>
        <v>United States</v>
      </c>
      <c r="J5150" t="str">
        <f>VLOOKUP(I5150,CountryGeoLoc[],3)</f>
        <v>37.09024</v>
      </c>
      <c r="K5150" t="str">
        <f>VLOOKUP(I5150,CountryGeoLoc[],4)</f>
        <v>-95.712891</v>
      </c>
    </row>
    <row r="5151" spans="1:11" x14ac:dyDescent="0.3">
      <c r="A5151" t="s">
        <v>15595</v>
      </c>
      <c r="B5151" t="s">
        <v>8</v>
      </c>
      <c r="C5151" t="s">
        <v>11407</v>
      </c>
      <c r="D5151" t="s">
        <v>1670</v>
      </c>
      <c r="E5151" t="s">
        <v>15596</v>
      </c>
      <c r="F5151" t="s">
        <v>15597</v>
      </c>
      <c r="G5151" s="2" t="str">
        <f t="shared" si="80"/>
        <v>2010</v>
      </c>
      <c r="H5151" t="s">
        <v>7572</v>
      </c>
      <c r="I5151" t="str">
        <f>VLOOKUP(RawData!H5151,PadCountry[],2)</f>
        <v>Russia</v>
      </c>
      <c r="J5151" t="str">
        <f>VLOOKUP(I5151,CountryGeoLoc[],3)</f>
        <v>61.52401</v>
      </c>
      <c r="K5151" t="str">
        <f>VLOOKUP(I5151,CountryGeoLoc[],4)</f>
        <v>105.318756</v>
      </c>
    </row>
    <row r="5152" spans="1:11" x14ac:dyDescent="0.3">
      <c r="A5152" t="s">
        <v>15598</v>
      </c>
      <c r="B5152" t="s">
        <v>8</v>
      </c>
      <c r="C5152" t="s">
        <v>13407</v>
      </c>
      <c r="D5152" t="s">
        <v>8695</v>
      </c>
      <c r="E5152" t="s">
        <v>357</v>
      </c>
      <c r="F5152" t="s">
        <v>15599</v>
      </c>
      <c r="G5152" s="2" t="str">
        <f t="shared" si="80"/>
        <v>2010</v>
      </c>
      <c r="H5152" t="s">
        <v>10954</v>
      </c>
      <c r="I5152" t="str">
        <f>VLOOKUP(RawData!H5152,PadCountry[],2)</f>
        <v>China</v>
      </c>
      <c r="J5152" t="str">
        <f>VLOOKUP(I5152,CountryGeoLoc[],3)</f>
        <v>35.86166</v>
      </c>
      <c r="K5152" t="str">
        <f>VLOOKUP(I5152,CountryGeoLoc[],4)</f>
        <v>104.195397</v>
      </c>
    </row>
    <row r="5153" spans="1:11" x14ac:dyDescent="0.3">
      <c r="A5153" t="s">
        <v>15600</v>
      </c>
      <c r="B5153" t="s">
        <v>8</v>
      </c>
      <c r="C5153" t="s">
        <v>13407</v>
      </c>
      <c r="D5153" t="s">
        <v>13308</v>
      </c>
      <c r="E5153" t="s">
        <v>357</v>
      </c>
      <c r="F5153" t="s">
        <v>15601</v>
      </c>
      <c r="G5153" s="2" t="str">
        <f t="shared" si="80"/>
        <v>2010</v>
      </c>
      <c r="H5153" t="s">
        <v>10336</v>
      </c>
      <c r="I5153" t="str">
        <f>VLOOKUP(RawData!H5153,PadCountry[],2)</f>
        <v>China</v>
      </c>
      <c r="J5153" t="str">
        <f>VLOOKUP(I5153,CountryGeoLoc[],3)</f>
        <v>35.86166</v>
      </c>
      <c r="K5153" t="str">
        <f>VLOOKUP(I5153,CountryGeoLoc[],4)</f>
        <v>104.195397</v>
      </c>
    </row>
    <row r="5154" spans="1:11" x14ac:dyDescent="0.3">
      <c r="A5154" t="s">
        <v>15602</v>
      </c>
      <c r="B5154" t="s">
        <v>8</v>
      </c>
      <c r="C5154" t="s">
        <v>11418</v>
      </c>
      <c r="D5154" t="s">
        <v>2191</v>
      </c>
      <c r="E5154" t="s">
        <v>15603</v>
      </c>
      <c r="F5154" t="s">
        <v>15604</v>
      </c>
      <c r="G5154" s="2" t="str">
        <f t="shared" si="80"/>
        <v>2010</v>
      </c>
      <c r="H5154" t="s">
        <v>13</v>
      </c>
      <c r="I5154" t="str">
        <f>VLOOKUP(RawData!H5154,PadCountry[],2)</f>
        <v>Kazakhstan</v>
      </c>
      <c r="J5154" t="str">
        <f>VLOOKUP(I5154,CountryGeoLoc[],3)</f>
        <v>48.019573</v>
      </c>
      <c r="K5154" t="str">
        <f>VLOOKUP(I5154,CountryGeoLoc[],4)</f>
        <v>66.923684</v>
      </c>
    </row>
    <row r="5155" spans="1:11" x14ac:dyDescent="0.3">
      <c r="A5155" t="s">
        <v>15605</v>
      </c>
      <c r="B5155" t="s">
        <v>8</v>
      </c>
      <c r="C5155" t="s">
        <v>15606</v>
      </c>
      <c r="D5155" t="s">
        <v>15607</v>
      </c>
      <c r="E5155" t="s">
        <v>15608</v>
      </c>
      <c r="F5155" t="s">
        <v>15609</v>
      </c>
      <c r="G5155" s="2" t="str">
        <f t="shared" si="80"/>
        <v>2010</v>
      </c>
      <c r="H5155" t="s">
        <v>15610</v>
      </c>
      <c r="I5155" t="str">
        <f>VLOOKUP(RawData!H5155,PadCountry[],2)</f>
        <v>United States</v>
      </c>
      <c r="J5155" t="str">
        <f>VLOOKUP(I5155,CountryGeoLoc[],3)</f>
        <v>37.09024</v>
      </c>
      <c r="K5155" t="str">
        <f>VLOOKUP(I5155,CountryGeoLoc[],4)</f>
        <v>-95.712891</v>
      </c>
    </row>
    <row r="5156" spans="1:11" x14ac:dyDescent="0.3">
      <c r="A5156" t="s">
        <v>15611</v>
      </c>
      <c r="B5156" t="s">
        <v>8</v>
      </c>
      <c r="C5156" t="s">
        <v>15314</v>
      </c>
      <c r="D5156" t="s">
        <v>13758</v>
      </c>
      <c r="E5156" t="s">
        <v>357</v>
      </c>
      <c r="F5156" t="s">
        <v>15612</v>
      </c>
      <c r="G5156" s="2" t="str">
        <f t="shared" si="80"/>
        <v>2010</v>
      </c>
      <c r="H5156" t="s">
        <v>2641</v>
      </c>
      <c r="I5156" t="str">
        <f>VLOOKUP(RawData!H5156,PadCountry[],2)</f>
        <v>Kazakhstan</v>
      </c>
      <c r="J5156" t="str">
        <f>VLOOKUP(I5156,CountryGeoLoc[],3)</f>
        <v>48.019573</v>
      </c>
      <c r="K5156" t="str">
        <f>VLOOKUP(I5156,CountryGeoLoc[],4)</f>
        <v>66.923684</v>
      </c>
    </row>
    <row r="5157" spans="1:11" x14ac:dyDescent="0.3">
      <c r="A5157" t="s">
        <v>15613</v>
      </c>
      <c r="B5157" t="s">
        <v>8</v>
      </c>
      <c r="C5157" t="s">
        <v>15614</v>
      </c>
      <c r="D5157" t="s">
        <v>15615</v>
      </c>
      <c r="E5157" t="s">
        <v>15616</v>
      </c>
      <c r="F5157" t="s">
        <v>15617</v>
      </c>
      <c r="G5157" s="2" t="str">
        <f t="shared" si="80"/>
        <v>2010</v>
      </c>
      <c r="H5157" t="s">
        <v>987</v>
      </c>
      <c r="I5157" t="str">
        <f>VLOOKUP(RawData!H5157,PadCountry[],2)</f>
        <v>Kazakhstan</v>
      </c>
      <c r="J5157" t="str">
        <f>VLOOKUP(I5157,CountryGeoLoc[],3)</f>
        <v>48.019573</v>
      </c>
      <c r="K5157" t="str">
        <f>VLOOKUP(I5157,CountryGeoLoc[],4)</f>
        <v>66.923684</v>
      </c>
    </row>
    <row r="5158" spans="1:11" x14ac:dyDescent="0.3">
      <c r="A5158" t="s">
        <v>15618</v>
      </c>
      <c r="B5158" t="s">
        <v>8</v>
      </c>
      <c r="C5158" t="s">
        <v>11418</v>
      </c>
      <c r="D5158" t="s">
        <v>4695</v>
      </c>
      <c r="E5158" t="s">
        <v>357</v>
      </c>
      <c r="F5158" t="s">
        <v>15619</v>
      </c>
      <c r="G5158" s="2" t="str">
        <f t="shared" si="80"/>
        <v>2010</v>
      </c>
      <c r="H5158" t="s">
        <v>13</v>
      </c>
      <c r="I5158" t="str">
        <f>VLOOKUP(RawData!H5158,PadCountry[],2)</f>
        <v>Kazakhstan</v>
      </c>
      <c r="J5158" t="str">
        <f>VLOOKUP(I5158,CountryGeoLoc[],3)</f>
        <v>48.019573</v>
      </c>
      <c r="K5158" t="str">
        <f>VLOOKUP(I5158,CountryGeoLoc[],4)</f>
        <v>66.923684</v>
      </c>
    </row>
    <row r="5159" spans="1:11" x14ac:dyDescent="0.3">
      <c r="A5159" t="s">
        <v>15620</v>
      </c>
      <c r="B5159" t="s">
        <v>8</v>
      </c>
      <c r="C5159" t="s">
        <v>15606</v>
      </c>
      <c r="D5159" t="s">
        <v>15607</v>
      </c>
      <c r="E5159" t="s">
        <v>15621</v>
      </c>
      <c r="F5159" t="s">
        <v>15622</v>
      </c>
      <c r="G5159" s="2" t="str">
        <f t="shared" si="80"/>
        <v>2010</v>
      </c>
      <c r="H5159" t="s">
        <v>15610</v>
      </c>
      <c r="I5159" t="str">
        <f>VLOOKUP(RawData!H5159,PadCountry[],2)</f>
        <v>United States</v>
      </c>
      <c r="J5159" t="str">
        <f>VLOOKUP(I5159,CountryGeoLoc[],3)</f>
        <v>37.09024</v>
      </c>
      <c r="K5159" t="str">
        <f>VLOOKUP(I5159,CountryGeoLoc[],4)</f>
        <v>-95.712891</v>
      </c>
    </row>
    <row r="5160" spans="1:11" x14ac:dyDescent="0.3">
      <c r="A5160" t="s">
        <v>15623</v>
      </c>
      <c r="B5160" t="s">
        <v>8</v>
      </c>
      <c r="C5160" t="s">
        <v>7321</v>
      </c>
      <c r="D5160" t="s">
        <v>14073</v>
      </c>
      <c r="E5160" t="s">
        <v>15624</v>
      </c>
      <c r="F5160" t="s">
        <v>15625</v>
      </c>
      <c r="G5160" s="2" t="str">
        <f t="shared" si="80"/>
        <v>2010</v>
      </c>
      <c r="H5160" t="s">
        <v>12587</v>
      </c>
      <c r="I5160" t="str">
        <f>VLOOKUP(RawData!H5160,PadCountry[],2)</f>
        <v>French Guiana</v>
      </c>
      <c r="J5160" t="str">
        <f>VLOOKUP(I5160,CountryGeoLoc[],3)</f>
        <v>3.933889</v>
      </c>
      <c r="K5160" t="str">
        <f>VLOOKUP(I5160,CountryGeoLoc[],4)</f>
        <v>-53.125782</v>
      </c>
    </row>
    <row r="5161" spans="1:11" x14ac:dyDescent="0.3">
      <c r="A5161" t="s">
        <v>15626</v>
      </c>
      <c r="B5161" t="s">
        <v>8</v>
      </c>
      <c r="C5161" t="s">
        <v>13407</v>
      </c>
      <c r="D5161" t="s">
        <v>8695</v>
      </c>
      <c r="E5161" t="s">
        <v>357</v>
      </c>
      <c r="F5161" t="s">
        <v>15627</v>
      </c>
      <c r="G5161" s="2" t="str">
        <f t="shared" si="80"/>
        <v>2010</v>
      </c>
      <c r="H5161" t="s">
        <v>10954</v>
      </c>
      <c r="I5161" t="str">
        <f>VLOOKUP(RawData!H5161,PadCountry[],2)</f>
        <v>China</v>
      </c>
      <c r="J5161" t="str">
        <f>VLOOKUP(I5161,CountryGeoLoc[],3)</f>
        <v>35.86166</v>
      </c>
      <c r="K5161" t="str">
        <f>VLOOKUP(I5161,CountryGeoLoc[],4)</f>
        <v>104.195397</v>
      </c>
    </row>
    <row r="5162" spans="1:11" x14ac:dyDescent="0.3">
      <c r="A5162" t="s">
        <v>15628</v>
      </c>
      <c r="B5162" t="s">
        <v>8</v>
      </c>
      <c r="C5162" t="s">
        <v>11407</v>
      </c>
      <c r="D5162" t="s">
        <v>15615</v>
      </c>
      <c r="E5162" t="s">
        <v>357</v>
      </c>
      <c r="F5162" t="s">
        <v>15629</v>
      </c>
      <c r="G5162" s="2" t="str">
        <f t="shared" si="80"/>
        <v>2010</v>
      </c>
      <c r="H5162" t="s">
        <v>3442</v>
      </c>
      <c r="I5162" t="str">
        <f>VLOOKUP(RawData!H5162,PadCountry[],2)</f>
        <v>Russia</v>
      </c>
      <c r="J5162" t="str">
        <f>VLOOKUP(I5162,CountryGeoLoc[],3)</f>
        <v>61.52401</v>
      </c>
      <c r="K5162" t="str">
        <f>VLOOKUP(I5162,CountryGeoLoc[],4)</f>
        <v>105.318756</v>
      </c>
    </row>
    <row r="5163" spans="1:11" x14ac:dyDescent="0.3">
      <c r="A5163" t="s">
        <v>15630</v>
      </c>
      <c r="B5163" t="s">
        <v>8</v>
      </c>
      <c r="C5163" t="s">
        <v>13407</v>
      </c>
      <c r="D5163" t="s">
        <v>14669</v>
      </c>
      <c r="E5163" t="s">
        <v>357</v>
      </c>
      <c r="F5163" t="s">
        <v>15631</v>
      </c>
      <c r="G5163" s="2" t="str">
        <f t="shared" si="80"/>
        <v>2010</v>
      </c>
      <c r="H5163" t="s">
        <v>10336</v>
      </c>
      <c r="I5163" t="str">
        <f>VLOOKUP(RawData!H5163,PadCountry[],2)</f>
        <v>China</v>
      </c>
      <c r="J5163" t="str">
        <f>VLOOKUP(I5163,CountryGeoLoc[],3)</f>
        <v>35.86166</v>
      </c>
      <c r="K5163" t="str">
        <f>VLOOKUP(I5163,CountryGeoLoc[],4)</f>
        <v>104.195397</v>
      </c>
    </row>
    <row r="5164" spans="1:11" x14ac:dyDescent="0.3">
      <c r="A5164" t="s">
        <v>15632</v>
      </c>
      <c r="B5164" t="s">
        <v>8</v>
      </c>
      <c r="C5164" t="s">
        <v>14618</v>
      </c>
      <c r="D5164" t="s">
        <v>11093</v>
      </c>
      <c r="E5164" t="s">
        <v>357</v>
      </c>
      <c r="F5164" t="s">
        <v>15633</v>
      </c>
      <c r="G5164" s="2" t="str">
        <f t="shared" si="80"/>
        <v>2010</v>
      </c>
      <c r="H5164" t="s">
        <v>682</v>
      </c>
      <c r="I5164" t="str">
        <f>VLOOKUP(RawData!H5164,PadCountry[],2)</f>
        <v>United States</v>
      </c>
      <c r="J5164" t="str">
        <f>VLOOKUP(I5164,CountryGeoLoc[],3)</f>
        <v>37.09024</v>
      </c>
      <c r="K5164" t="str">
        <f>VLOOKUP(I5164,CountryGeoLoc[],4)</f>
        <v>-95.712891</v>
      </c>
    </row>
    <row r="5165" spans="1:11" x14ac:dyDescent="0.3">
      <c r="A5165" t="s">
        <v>15634</v>
      </c>
      <c r="B5165" t="s">
        <v>8</v>
      </c>
      <c r="C5165" t="s">
        <v>15314</v>
      </c>
      <c r="D5165" t="s">
        <v>14306</v>
      </c>
      <c r="E5165" t="s">
        <v>357</v>
      </c>
      <c r="F5165" t="s">
        <v>15635</v>
      </c>
      <c r="G5165" s="2" t="str">
        <f t="shared" si="80"/>
        <v>2010</v>
      </c>
      <c r="H5165" t="s">
        <v>7249</v>
      </c>
      <c r="I5165" t="str">
        <f>VLOOKUP(RawData!H5165,PadCountry[],2)</f>
        <v>Kazakhstan</v>
      </c>
      <c r="J5165" t="str">
        <f>VLOOKUP(I5165,CountryGeoLoc[],3)</f>
        <v>48.019573</v>
      </c>
      <c r="K5165" t="str">
        <f>VLOOKUP(I5165,CountryGeoLoc[],4)</f>
        <v>66.923684</v>
      </c>
    </row>
    <row r="5166" spans="1:11" x14ac:dyDescent="0.3">
      <c r="A5166" t="s">
        <v>15636</v>
      </c>
      <c r="B5166" t="s">
        <v>8</v>
      </c>
      <c r="C5166" t="s">
        <v>15606</v>
      </c>
      <c r="D5166" t="s">
        <v>15607</v>
      </c>
      <c r="E5166" t="s">
        <v>15637</v>
      </c>
      <c r="F5166" t="s">
        <v>15638</v>
      </c>
      <c r="G5166" s="2" t="str">
        <f t="shared" si="80"/>
        <v>2010</v>
      </c>
      <c r="H5166" t="s">
        <v>15610</v>
      </c>
      <c r="I5166" t="str">
        <f>VLOOKUP(RawData!H5166,PadCountry[],2)</f>
        <v>United States</v>
      </c>
      <c r="J5166" t="str">
        <f>VLOOKUP(I5166,CountryGeoLoc[],3)</f>
        <v>37.09024</v>
      </c>
      <c r="K5166" t="str">
        <f>VLOOKUP(I5166,CountryGeoLoc[],4)</f>
        <v>-95.712891</v>
      </c>
    </row>
    <row r="5167" spans="1:11" x14ac:dyDescent="0.3">
      <c r="A5167" t="s">
        <v>15639</v>
      </c>
      <c r="B5167" t="s">
        <v>8</v>
      </c>
      <c r="C5167" t="s">
        <v>10849</v>
      </c>
      <c r="D5167" t="s">
        <v>15593</v>
      </c>
      <c r="E5167" t="s">
        <v>15640</v>
      </c>
      <c r="F5167" t="s">
        <v>15641</v>
      </c>
      <c r="G5167" s="2" t="str">
        <f t="shared" si="80"/>
        <v>2010</v>
      </c>
      <c r="H5167" t="s">
        <v>13853</v>
      </c>
      <c r="I5167" t="str">
        <f>VLOOKUP(RawData!H5167,PadCountry[],2)</f>
        <v>United States</v>
      </c>
      <c r="J5167" t="str">
        <f>VLOOKUP(I5167,CountryGeoLoc[],3)</f>
        <v>37.09024</v>
      </c>
      <c r="K5167" t="str">
        <f>VLOOKUP(I5167,CountryGeoLoc[],4)</f>
        <v>-95.712891</v>
      </c>
    </row>
    <row r="5168" spans="1:11" x14ac:dyDescent="0.3">
      <c r="A5168" t="s">
        <v>15642</v>
      </c>
      <c r="B5168" t="s">
        <v>8</v>
      </c>
      <c r="C5168" t="s">
        <v>14618</v>
      </c>
      <c r="D5168" t="s">
        <v>14437</v>
      </c>
      <c r="E5168" t="s">
        <v>357</v>
      </c>
      <c r="F5168" t="s">
        <v>15643</v>
      </c>
      <c r="G5168" s="2" t="str">
        <f t="shared" si="80"/>
        <v>2010</v>
      </c>
      <c r="H5168" t="s">
        <v>1050</v>
      </c>
      <c r="I5168" t="str">
        <f>VLOOKUP(RawData!H5168,PadCountry[],2)</f>
        <v>United States</v>
      </c>
      <c r="J5168" t="str">
        <f>VLOOKUP(I5168,CountryGeoLoc[],3)</f>
        <v>37.09024</v>
      </c>
      <c r="K5168" t="str">
        <f>VLOOKUP(I5168,CountryGeoLoc[],4)</f>
        <v>-95.712891</v>
      </c>
    </row>
    <row r="5169" spans="1:11" x14ac:dyDescent="0.3">
      <c r="A5169" t="s">
        <v>15644</v>
      </c>
      <c r="B5169" t="s">
        <v>8</v>
      </c>
      <c r="C5169" t="s">
        <v>13407</v>
      </c>
      <c r="D5169" t="s">
        <v>11985</v>
      </c>
      <c r="E5169" t="s">
        <v>357</v>
      </c>
      <c r="F5169" t="s">
        <v>15645</v>
      </c>
      <c r="G5169" s="2" t="str">
        <f t="shared" si="80"/>
        <v>2010</v>
      </c>
      <c r="H5169" t="s">
        <v>8698</v>
      </c>
      <c r="I5169" t="str">
        <f>VLOOKUP(RawData!H5169,PadCountry[],2)</f>
        <v>China</v>
      </c>
      <c r="J5169" t="str">
        <f>VLOOKUP(I5169,CountryGeoLoc[],3)</f>
        <v>35.86166</v>
      </c>
      <c r="K5169" t="str">
        <f>VLOOKUP(I5169,CountryGeoLoc[],4)</f>
        <v>104.195397</v>
      </c>
    </row>
    <row r="5170" spans="1:11" x14ac:dyDescent="0.3">
      <c r="A5170" t="s">
        <v>15646</v>
      </c>
      <c r="B5170" t="s">
        <v>8</v>
      </c>
      <c r="C5170" t="s">
        <v>7321</v>
      </c>
      <c r="D5170" t="s">
        <v>14073</v>
      </c>
      <c r="E5170" t="s">
        <v>15647</v>
      </c>
      <c r="F5170" t="s">
        <v>15648</v>
      </c>
      <c r="G5170" s="2" t="str">
        <f t="shared" si="80"/>
        <v>2010</v>
      </c>
      <c r="H5170" t="s">
        <v>12587</v>
      </c>
      <c r="I5170" t="str">
        <f>VLOOKUP(RawData!H5170,PadCountry[],2)</f>
        <v>French Guiana</v>
      </c>
      <c r="J5170" t="str">
        <f>VLOOKUP(I5170,CountryGeoLoc[],3)</f>
        <v>3.933889</v>
      </c>
      <c r="K5170" t="str">
        <f>VLOOKUP(I5170,CountryGeoLoc[],4)</f>
        <v>-53.125782</v>
      </c>
    </row>
    <row r="5171" spans="1:11" x14ac:dyDescent="0.3">
      <c r="A5171" t="s">
        <v>15649</v>
      </c>
      <c r="B5171" t="s">
        <v>18</v>
      </c>
      <c r="C5171" t="s">
        <v>11421</v>
      </c>
      <c r="D5171" t="s">
        <v>14306</v>
      </c>
      <c r="E5171" t="s">
        <v>15650</v>
      </c>
      <c r="F5171" t="s">
        <v>15651</v>
      </c>
      <c r="G5171" s="2" t="str">
        <f t="shared" si="80"/>
        <v>2010</v>
      </c>
      <c r="H5171" t="s">
        <v>2641</v>
      </c>
      <c r="I5171" t="str">
        <f>VLOOKUP(RawData!H5171,PadCountry[],2)</f>
        <v>Kazakhstan</v>
      </c>
      <c r="J5171" t="str">
        <f>VLOOKUP(I5171,CountryGeoLoc[],3)</f>
        <v>48.019573</v>
      </c>
      <c r="K5171" t="str">
        <f>VLOOKUP(I5171,CountryGeoLoc[],4)</f>
        <v>66.923684</v>
      </c>
    </row>
    <row r="5172" spans="1:11" x14ac:dyDescent="0.3">
      <c r="A5172" t="s">
        <v>15652</v>
      </c>
      <c r="B5172" t="s">
        <v>8</v>
      </c>
      <c r="C5172" t="s">
        <v>14644</v>
      </c>
      <c r="D5172" t="s">
        <v>15534</v>
      </c>
      <c r="E5172" t="s">
        <v>15653</v>
      </c>
      <c r="F5172" t="s">
        <v>15654</v>
      </c>
      <c r="G5172" s="2" t="str">
        <f t="shared" si="80"/>
        <v>2010</v>
      </c>
      <c r="H5172" t="s">
        <v>1555</v>
      </c>
      <c r="I5172" t="str">
        <f>VLOOKUP(RawData!H5172,PadCountry[],2)</f>
        <v>United States</v>
      </c>
      <c r="J5172" t="str">
        <f>VLOOKUP(I5172,CountryGeoLoc[],3)</f>
        <v>37.09024</v>
      </c>
      <c r="K5172" t="str">
        <f>VLOOKUP(I5172,CountryGeoLoc[],4)</f>
        <v>-95.712891</v>
      </c>
    </row>
    <row r="5173" spans="1:11" x14ac:dyDescent="0.3">
      <c r="A5173" t="s">
        <v>15655</v>
      </c>
      <c r="B5173" t="s">
        <v>8</v>
      </c>
      <c r="C5173" t="s">
        <v>11418</v>
      </c>
      <c r="D5173" t="s">
        <v>2191</v>
      </c>
      <c r="E5173" t="s">
        <v>15656</v>
      </c>
      <c r="F5173" t="s">
        <v>15657</v>
      </c>
      <c r="G5173" s="2" t="str">
        <f t="shared" si="80"/>
        <v>2010</v>
      </c>
      <c r="H5173" t="s">
        <v>13</v>
      </c>
      <c r="I5173" t="str">
        <f>VLOOKUP(RawData!H5173,PadCountry[],2)</f>
        <v>Kazakhstan</v>
      </c>
      <c r="J5173" t="str">
        <f>VLOOKUP(I5173,CountryGeoLoc[],3)</f>
        <v>48.019573</v>
      </c>
      <c r="K5173" t="str">
        <f>VLOOKUP(I5173,CountryGeoLoc[],4)</f>
        <v>66.923684</v>
      </c>
    </row>
    <row r="5174" spans="1:11" x14ac:dyDescent="0.3">
      <c r="A5174" t="s">
        <v>15658</v>
      </c>
      <c r="B5174" t="s">
        <v>8</v>
      </c>
      <c r="C5174" t="s">
        <v>13407</v>
      </c>
      <c r="D5174" t="s">
        <v>11985</v>
      </c>
      <c r="E5174" t="s">
        <v>357</v>
      </c>
      <c r="F5174" t="s">
        <v>15659</v>
      </c>
      <c r="G5174" s="2" t="str">
        <f t="shared" si="80"/>
        <v>2010</v>
      </c>
      <c r="H5174" t="s">
        <v>8698</v>
      </c>
      <c r="I5174" t="str">
        <f>VLOOKUP(RawData!H5174,PadCountry[],2)</f>
        <v>China</v>
      </c>
      <c r="J5174" t="str">
        <f>VLOOKUP(I5174,CountryGeoLoc[],3)</f>
        <v>35.86166</v>
      </c>
      <c r="K5174" t="str">
        <f>VLOOKUP(I5174,CountryGeoLoc[],4)</f>
        <v>104.195397</v>
      </c>
    </row>
    <row r="5175" spans="1:11" x14ac:dyDescent="0.3">
      <c r="A5175" t="s">
        <v>15660</v>
      </c>
      <c r="B5175" t="s">
        <v>18</v>
      </c>
      <c r="C5175" t="s">
        <v>7087</v>
      </c>
      <c r="D5175" t="s">
        <v>13765</v>
      </c>
      <c r="E5175" t="s">
        <v>357</v>
      </c>
      <c r="F5175" t="s">
        <v>15661</v>
      </c>
      <c r="G5175" s="2" t="str">
        <f t="shared" si="80"/>
        <v>2010</v>
      </c>
      <c r="H5175" t="s">
        <v>14499</v>
      </c>
      <c r="I5175" t="str">
        <f>VLOOKUP(RawData!H5175,PadCountry[],2)</f>
        <v>India</v>
      </c>
      <c r="J5175" t="str">
        <f>VLOOKUP(I5175,CountryGeoLoc[],3)</f>
        <v>20.593684</v>
      </c>
      <c r="K5175" t="str">
        <f>VLOOKUP(I5175,CountryGeoLoc[],4)</f>
        <v>78.96288</v>
      </c>
    </row>
    <row r="5176" spans="1:11" x14ac:dyDescent="0.3">
      <c r="A5176" t="s">
        <v>15662</v>
      </c>
      <c r="B5176" t="s">
        <v>8</v>
      </c>
      <c r="C5176" t="s">
        <v>15314</v>
      </c>
      <c r="D5176" t="s">
        <v>14306</v>
      </c>
      <c r="E5176" t="s">
        <v>357</v>
      </c>
      <c r="F5176" t="s">
        <v>15663</v>
      </c>
      <c r="G5176" s="2" t="str">
        <f t="shared" si="80"/>
        <v>2010</v>
      </c>
      <c r="H5176" t="s">
        <v>7249</v>
      </c>
      <c r="I5176" t="str">
        <f>VLOOKUP(RawData!H5176,PadCountry[],2)</f>
        <v>Kazakhstan</v>
      </c>
      <c r="J5176" t="str">
        <f>VLOOKUP(I5176,CountryGeoLoc[],3)</f>
        <v>48.019573</v>
      </c>
      <c r="K5176" t="str">
        <f>VLOOKUP(I5176,CountryGeoLoc[],4)</f>
        <v>66.923684</v>
      </c>
    </row>
    <row r="5177" spans="1:11" x14ac:dyDescent="0.3">
      <c r="A5177" t="s">
        <v>15664</v>
      </c>
      <c r="B5177" t="s">
        <v>8</v>
      </c>
      <c r="C5177" t="s">
        <v>7321</v>
      </c>
      <c r="D5177" t="s">
        <v>14073</v>
      </c>
      <c r="E5177" t="s">
        <v>15665</v>
      </c>
      <c r="F5177" t="s">
        <v>15666</v>
      </c>
      <c r="G5177" s="2" t="str">
        <f t="shared" si="80"/>
        <v>2010</v>
      </c>
      <c r="H5177" t="s">
        <v>12587</v>
      </c>
      <c r="I5177" t="str">
        <f>VLOOKUP(RawData!H5177,PadCountry[],2)</f>
        <v>French Guiana</v>
      </c>
      <c r="J5177" t="str">
        <f>VLOOKUP(I5177,CountryGeoLoc[],3)</f>
        <v>3.933889</v>
      </c>
      <c r="K5177" t="str">
        <f>VLOOKUP(I5177,CountryGeoLoc[],4)</f>
        <v>-53.125782</v>
      </c>
    </row>
    <row r="5178" spans="1:11" x14ac:dyDescent="0.3">
      <c r="A5178" t="s">
        <v>15667</v>
      </c>
      <c r="B5178" t="s">
        <v>8</v>
      </c>
      <c r="C5178" t="s">
        <v>15606</v>
      </c>
      <c r="D5178" t="s">
        <v>15607</v>
      </c>
      <c r="E5178" t="s">
        <v>15668</v>
      </c>
      <c r="F5178" t="s">
        <v>15669</v>
      </c>
      <c r="G5178" s="2" t="str">
        <f t="shared" si="80"/>
        <v>2011</v>
      </c>
      <c r="H5178" t="s">
        <v>15610</v>
      </c>
      <c r="I5178" t="str">
        <f>VLOOKUP(RawData!H5178,PadCountry[],2)</f>
        <v>United States</v>
      </c>
      <c r="J5178" t="str">
        <f>VLOOKUP(I5178,CountryGeoLoc[],3)</f>
        <v>37.09024</v>
      </c>
      <c r="K5178" t="str">
        <f>VLOOKUP(I5178,CountryGeoLoc[],4)</f>
        <v>-95.712891</v>
      </c>
    </row>
    <row r="5179" spans="1:11" x14ac:dyDescent="0.3">
      <c r="A5179" t="s">
        <v>15670</v>
      </c>
      <c r="B5179" t="s">
        <v>8</v>
      </c>
      <c r="C5179" t="s">
        <v>11418</v>
      </c>
      <c r="D5179" t="s">
        <v>15671</v>
      </c>
      <c r="E5179" t="s">
        <v>15672</v>
      </c>
      <c r="F5179" t="s">
        <v>15673</v>
      </c>
      <c r="G5179" s="2" t="str">
        <f t="shared" si="80"/>
        <v>2011</v>
      </c>
      <c r="H5179" t="s">
        <v>9146</v>
      </c>
      <c r="I5179" t="str">
        <f>VLOOKUP(RawData!H5179,PadCountry[],2)</f>
        <v>Kazakhstan</v>
      </c>
      <c r="J5179" t="str">
        <f>VLOOKUP(I5179,CountryGeoLoc[],3)</f>
        <v>48.019573</v>
      </c>
      <c r="K5179" t="str">
        <f>VLOOKUP(I5179,CountryGeoLoc[],4)</f>
        <v>66.923684</v>
      </c>
    </row>
    <row r="5180" spans="1:11" x14ac:dyDescent="0.3">
      <c r="A5180" t="s">
        <v>15674</v>
      </c>
      <c r="B5180" t="s">
        <v>8</v>
      </c>
      <c r="C5180" t="s">
        <v>14618</v>
      </c>
      <c r="D5180" t="s">
        <v>14437</v>
      </c>
      <c r="E5180" t="s">
        <v>357</v>
      </c>
      <c r="F5180" t="s">
        <v>15675</v>
      </c>
      <c r="G5180" s="2" t="str">
        <f t="shared" si="80"/>
        <v>2011</v>
      </c>
      <c r="H5180" t="s">
        <v>12377</v>
      </c>
      <c r="I5180" t="str">
        <f>VLOOKUP(RawData!H5180,PadCountry[],2)</f>
        <v>United States</v>
      </c>
      <c r="J5180" t="str">
        <f>VLOOKUP(I5180,CountryGeoLoc[],3)</f>
        <v>37.09024</v>
      </c>
      <c r="K5180" t="str">
        <f>VLOOKUP(I5180,CountryGeoLoc[],4)</f>
        <v>-95.712891</v>
      </c>
    </row>
    <row r="5181" spans="1:11" x14ac:dyDescent="0.3">
      <c r="A5181" t="s">
        <v>15676</v>
      </c>
      <c r="B5181" t="s">
        <v>8</v>
      </c>
      <c r="C5181" t="s">
        <v>9620</v>
      </c>
      <c r="D5181" t="s">
        <v>15381</v>
      </c>
      <c r="E5181" t="s">
        <v>15677</v>
      </c>
      <c r="F5181" t="s">
        <v>15678</v>
      </c>
      <c r="G5181" s="2" t="str">
        <f t="shared" si="80"/>
        <v>2011</v>
      </c>
      <c r="H5181" t="s">
        <v>15384</v>
      </c>
      <c r="I5181" t="str">
        <f>VLOOKUP(RawData!H5181,PadCountry[],2)</f>
        <v>Japan</v>
      </c>
      <c r="J5181" t="str">
        <f>VLOOKUP(I5181,CountryGeoLoc[],3)</f>
        <v>36.204824</v>
      </c>
      <c r="K5181" t="str">
        <f>VLOOKUP(I5181,CountryGeoLoc[],4)</f>
        <v>138.252924</v>
      </c>
    </row>
    <row r="5182" spans="1:11" x14ac:dyDescent="0.3">
      <c r="A5182" t="s">
        <v>15679</v>
      </c>
      <c r="B5182" t="s">
        <v>8</v>
      </c>
      <c r="C5182" t="s">
        <v>11418</v>
      </c>
      <c r="D5182" t="s">
        <v>4695</v>
      </c>
      <c r="E5182" t="s">
        <v>357</v>
      </c>
      <c r="F5182" t="s">
        <v>15680</v>
      </c>
      <c r="G5182" s="2" t="str">
        <f t="shared" si="80"/>
        <v>2011</v>
      </c>
      <c r="H5182" t="s">
        <v>13</v>
      </c>
      <c r="I5182" t="str">
        <f>VLOOKUP(RawData!H5182,PadCountry[],2)</f>
        <v>Kazakhstan</v>
      </c>
      <c r="J5182" t="str">
        <f>VLOOKUP(I5182,CountryGeoLoc[],3)</f>
        <v>48.019573</v>
      </c>
      <c r="K5182" t="str">
        <f>VLOOKUP(I5182,CountryGeoLoc[],4)</f>
        <v>66.923684</v>
      </c>
    </row>
    <row r="5183" spans="1:11" x14ac:dyDescent="0.3">
      <c r="A5183" t="s">
        <v>15681</v>
      </c>
      <c r="B5183" t="s">
        <v>18</v>
      </c>
      <c r="C5183" t="s">
        <v>11407</v>
      </c>
      <c r="D5183" t="s">
        <v>13552</v>
      </c>
      <c r="E5183" t="s">
        <v>15682</v>
      </c>
      <c r="F5183" t="s">
        <v>15683</v>
      </c>
      <c r="G5183" s="2" t="str">
        <f t="shared" si="80"/>
        <v>2011</v>
      </c>
      <c r="H5183" t="s">
        <v>2313</v>
      </c>
      <c r="I5183" t="str">
        <f>VLOOKUP(RawData!H5183,PadCountry[],2)</f>
        <v>Russia</v>
      </c>
      <c r="J5183" t="str">
        <f>VLOOKUP(I5183,CountryGeoLoc[],3)</f>
        <v>61.52401</v>
      </c>
      <c r="K5183" t="str">
        <f>VLOOKUP(I5183,CountryGeoLoc[],4)</f>
        <v>105.318756</v>
      </c>
    </row>
    <row r="5184" spans="1:11" x14ac:dyDescent="0.3">
      <c r="A5184" t="s">
        <v>15684</v>
      </c>
      <c r="B5184" t="s">
        <v>8</v>
      </c>
      <c r="C5184" t="s">
        <v>10849</v>
      </c>
      <c r="D5184" t="s">
        <v>13478</v>
      </c>
      <c r="E5184" t="s">
        <v>15685</v>
      </c>
      <c r="F5184" t="s">
        <v>15686</v>
      </c>
      <c r="G5184" s="2" t="str">
        <f t="shared" si="80"/>
        <v>2011</v>
      </c>
      <c r="H5184" t="s">
        <v>13481</v>
      </c>
      <c r="I5184" t="str">
        <f>VLOOKUP(RawData!H5184,PadCountry[],2)</f>
        <v>United States</v>
      </c>
      <c r="J5184" t="str">
        <f>VLOOKUP(I5184,CountryGeoLoc[],3)</f>
        <v>37.09024</v>
      </c>
      <c r="K5184" t="str">
        <f>VLOOKUP(I5184,CountryGeoLoc[],4)</f>
        <v>-95.712891</v>
      </c>
    </row>
    <row r="5185" spans="1:11" x14ac:dyDescent="0.3">
      <c r="A5185" t="s">
        <v>15687</v>
      </c>
      <c r="B5185" t="s">
        <v>8</v>
      </c>
      <c r="C5185" t="s">
        <v>7321</v>
      </c>
      <c r="D5185" t="s">
        <v>15044</v>
      </c>
      <c r="E5185" t="s">
        <v>15688</v>
      </c>
      <c r="F5185" t="s">
        <v>15689</v>
      </c>
      <c r="G5185" s="2" t="str">
        <f t="shared" si="80"/>
        <v>2011</v>
      </c>
      <c r="H5185" t="s">
        <v>12587</v>
      </c>
      <c r="I5185" t="str">
        <f>VLOOKUP(RawData!H5185,PadCountry[],2)</f>
        <v>French Guiana</v>
      </c>
      <c r="J5185" t="str">
        <f>VLOOKUP(I5185,CountryGeoLoc[],3)</f>
        <v>3.933889</v>
      </c>
      <c r="K5185" t="str">
        <f>VLOOKUP(I5185,CountryGeoLoc[],4)</f>
        <v>-53.125782</v>
      </c>
    </row>
    <row r="5186" spans="1:11" x14ac:dyDescent="0.3">
      <c r="A5186" t="s">
        <v>15690</v>
      </c>
      <c r="B5186" t="s">
        <v>8</v>
      </c>
      <c r="C5186" t="s">
        <v>12655</v>
      </c>
      <c r="D5186" t="s">
        <v>7629</v>
      </c>
      <c r="E5186" t="s">
        <v>15691</v>
      </c>
      <c r="F5186" t="s">
        <v>15692</v>
      </c>
      <c r="G5186" s="2" t="str">
        <f t="shared" si="80"/>
        <v>2011</v>
      </c>
      <c r="H5186" t="s">
        <v>2629</v>
      </c>
      <c r="I5186" t="str">
        <f>VLOOKUP(RawData!H5186,PadCountry[],2)</f>
        <v>United States</v>
      </c>
      <c r="J5186" t="str">
        <f>VLOOKUP(I5186,CountryGeoLoc[],3)</f>
        <v>37.09024</v>
      </c>
      <c r="K5186" t="str">
        <f>VLOOKUP(I5186,CountryGeoLoc[],4)</f>
        <v>-95.712891</v>
      </c>
    </row>
    <row r="5187" spans="1:11" x14ac:dyDescent="0.3">
      <c r="A5187" t="s">
        <v>15693</v>
      </c>
      <c r="B5187" t="s">
        <v>8</v>
      </c>
      <c r="C5187" t="s">
        <v>11407</v>
      </c>
      <c r="D5187" t="s">
        <v>14821</v>
      </c>
      <c r="E5187" t="s">
        <v>15694</v>
      </c>
      <c r="F5187" t="s">
        <v>15695</v>
      </c>
      <c r="G5187" s="2" t="str">
        <f t="shared" ref="G5187:G5250" si="81">MID(F5187,7,4)</f>
        <v>2011</v>
      </c>
      <c r="H5187" t="s">
        <v>3442</v>
      </c>
      <c r="I5187" t="str">
        <f>VLOOKUP(RawData!H5187,PadCountry[],2)</f>
        <v>Russia</v>
      </c>
      <c r="J5187" t="str">
        <f>VLOOKUP(I5187,CountryGeoLoc[],3)</f>
        <v>61.52401</v>
      </c>
      <c r="K5187" t="str">
        <f>VLOOKUP(I5187,CountryGeoLoc[],4)</f>
        <v>105.318756</v>
      </c>
    </row>
    <row r="5188" spans="1:11" x14ac:dyDescent="0.3">
      <c r="A5188" t="s">
        <v>15696</v>
      </c>
      <c r="B5188" t="s">
        <v>18</v>
      </c>
      <c r="C5188" t="s">
        <v>10849</v>
      </c>
      <c r="D5188" t="s">
        <v>12008</v>
      </c>
      <c r="E5188" t="s">
        <v>357</v>
      </c>
      <c r="F5188" t="s">
        <v>15697</v>
      </c>
      <c r="G5188" s="2" t="str">
        <f t="shared" si="81"/>
        <v>2011</v>
      </c>
      <c r="H5188" t="s">
        <v>13481</v>
      </c>
      <c r="I5188" t="str">
        <f>VLOOKUP(RawData!H5188,PadCountry[],2)</f>
        <v>United States</v>
      </c>
      <c r="J5188" t="str">
        <f>VLOOKUP(I5188,CountryGeoLoc[],3)</f>
        <v>37.09024</v>
      </c>
      <c r="K5188" t="str">
        <f>VLOOKUP(I5188,CountryGeoLoc[],4)</f>
        <v>-95.712891</v>
      </c>
    </row>
    <row r="5189" spans="1:11" x14ac:dyDescent="0.3">
      <c r="A5189" t="s">
        <v>15698</v>
      </c>
      <c r="B5189" t="s">
        <v>8</v>
      </c>
      <c r="C5189" t="s">
        <v>14618</v>
      </c>
      <c r="D5189" t="s">
        <v>15504</v>
      </c>
      <c r="E5189" t="s">
        <v>15699</v>
      </c>
      <c r="F5189" t="s">
        <v>15700</v>
      </c>
      <c r="G5189" s="2" t="str">
        <f t="shared" si="81"/>
        <v>2011</v>
      </c>
      <c r="H5189" t="s">
        <v>1782</v>
      </c>
      <c r="I5189" t="str">
        <f>VLOOKUP(RawData!H5189,PadCountry[],2)</f>
        <v>United States</v>
      </c>
      <c r="J5189" t="str">
        <f>VLOOKUP(I5189,CountryGeoLoc[],3)</f>
        <v>37.09024</v>
      </c>
      <c r="K5189" t="str">
        <f>VLOOKUP(I5189,CountryGeoLoc[],4)</f>
        <v>-95.712891</v>
      </c>
    </row>
    <row r="5190" spans="1:11" x14ac:dyDescent="0.3">
      <c r="A5190" t="s">
        <v>15701</v>
      </c>
      <c r="B5190" t="s">
        <v>8</v>
      </c>
      <c r="C5190" t="s">
        <v>14618</v>
      </c>
      <c r="D5190" t="s">
        <v>14057</v>
      </c>
      <c r="E5190" t="s">
        <v>357</v>
      </c>
      <c r="F5190" t="s">
        <v>15702</v>
      </c>
      <c r="G5190" s="2" t="str">
        <f t="shared" si="81"/>
        <v>2011</v>
      </c>
      <c r="H5190" t="s">
        <v>1050</v>
      </c>
      <c r="I5190" t="str">
        <f>VLOOKUP(RawData!H5190,PadCountry[],2)</f>
        <v>United States</v>
      </c>
      <c r="J5190" t="str">
        <f>VLOOKUP(I5190,CountryGeoLoc[],3)</f>
        <v>37.09024</v>
      </c>
      <c r="K5190" t="str">
        <f>VLOOKUP(I5190,CountryGeoLoc[],4)</f>
        <v>-95.712891</v>
      </c>
    </row>
    <row r="5191" spans="1:11" x14ac:dyDescent="0.3">
      <c r="A5191" t="s">
        <v>15703</v>
      </c>
      <c r="B5191" t="s">
        <v>8</v>
      </c>
      <c r="C5191" t="s">
        <v>11418</v>
      </c>
      <c r="D5191" t="s">
        <v>2191</v>
      </c>
      <c r="E5191" t="s">
        <v>15704</v>
      </c>
      <c r="F5191" t="s">
        <v>15705</v>
      </c>
      <c r="G5191" s="2" t="str">
        <f t="shared" si="81"/>
        <v>2011</v>
      </c>
      <c r="H5191" t="s">
        <v>13</v>
      </c>
      <c r="I5191" t="str">
        <f>VLOOKUP(RawData!H5191,PadCountry[],2)</f>
        <v>Kazakhstan</v>
      </c>
      <c r="J5191" t="str">
        <f>VLOOKUP(I5191,CountryGeoLoc[],3)</f>
        <v>48.019573</v>
      </c>
      <c r="K5191" t="str">
        <f>VLOOKUP(I5191,CountryGeoLoc[],4)</f>
        <v>66.923684</v>
      </c>
    </row>
    <row r="5192" spans="1:11" x14ac:dyDescent="0.3">
      <c r="A5192" t="s">
        <v>15706</v>
      </c>
      <c r="B5192" t="s">
        <v>8</v>
      </c>
      <c r="C5192" t="s">
        <v>13407</v>
      </c>
      <c r="D5192" t="s">
        <v>11985</v>
      </c>
      <c r="E5192" t="s">
        <v>357</v>
      </c>
      <c r="F5192" t="s">
        <v>15707</v>
      </c>
      <c r="G5192" s="2" t="str">
        <f t="shared" si="81"/>
        <v>2011</v>
      </c>
      <c r="H5192" t="s">
        <v>8698</v>
      </c>
      <c r="I5192" t="str">
        <f>VLOOKUP(RawData!H5192,PadCountry[],2)</f>
        <v>China</v>
      </c>
      <c r="J5192" t="str">
        <f>VLOOKUP(I5192,CountryGeoLoc[],3)</f>
        <v>35.86166</v>
      </c>
      <c r="K5192" t="str">
        <f>VLOOKUP(I5192,CountryGeoLoc[],4)</f>
        <v>104.195397</v>
      </c>
    </row>
    <row r="5193" spans="1:11" x14ac:dyDescent="0.3">
      <c r="A5193" t="s">
        <v>15708</v>
      </c>
      <c r="B5193" t="s">
        <v>8</v>
      </c>
      <c r="C5193" t="s">
        <v>14618</v>
      </c>
      <c r="D5193" t="s">
        <v>14660</v>
      </c>
      <c r="E5193" t="s">
        <v>357</v>
      </c>
      <c r="F5193" t="s">
        <v>15709</v>
      </c>
      <c r="G5193" s="2" t="str">
        <f t="shared" si="81"/>
        <v>2011</v>
      </c>
      <c r="H5193" t="s">
        <v>433</v>
      </c>
      <c r="I5193" t="str">
        <f>VLOOKUP(RawData!H5193,PadCountry[],2)</f>
        <v>United States</v>
      </c>
      <c r="J5193" t="str">
        <f>VLOOKUP(I5193,CountryGeoLoc[],3)</f>
        <v>37.09024</v>
      </c>
      <c r="K5193" t="str">
        <f>VLOOKUP(I5193,CountryGeoLoc[],4)</f>
        <v>-95.712891</v>
      </c>
    </row>
    <row r="5194" spans="1:11" x14ac:dyDescent="0.3">
      <c r="A5194" t="s">
        <v>15710</v>
      </c>
      <c r="B5194" t="s">
        <v>8</v>
      </c>
      <c r="C5194" t="s">
        <v>7087</v>
      </c>
      <c r="D5194" t="s">
        <v>11885</v>
      </c>
      <c r="E5194" t="s">
        <v>357</v>
      </c>
      <c r="F5194" t="s">
        <v>15711</v>
      </c>
      <c r="G5194" s="2" t="str">
        <f t="shared" si="81"/>
        <v>2011</v>
      </c>
      <c r="H5194" t="s">
        <v>11888</v>
      </c>
      <c r="I5194" t="str">
        <f>VLOOKUP(RawData!H5194,PadCountry[],2)</f>
        <v>India</v>
      </c>
      <c r="J5194" t="str">
        <f>VLOOKUP(I5194,CountryGeoLoc[],3)</f>
        <v>20.593684</v>
      </c>
      <c r="K5194" t="str">
        <f>VLOOKUP(I5194,CountryGeoLoc[],4)</f>
        <v>78.96288</v>
      </c>
    </row>
    <row r="5195" spans="1:11" x14ac:dyDescent="0.3">
      <c r="A5195" t="s">
        <v>15712</v>
      </c>
      <c r="B5195" t="s">
        <v>8</v>
      </c>
      <c r="C5195" t="s">
        <v>15606</v>
      </c>
      <c r="D5195" t="s">
        <v>15607</v>
      </c>
      <c r="E5195" t="s">
        <v>15713</v>
      </c>
      <c r="F5195" t="s">
        <v>15714</v>
      </c>
      <c r="G5195" s="2" t="str">
        <f t="shared" si="81"/>
        <v>2011</v>
      </c>
      <c r="H5195" t="s">
        <v>15610</v>
      </c>
      <c r="I5195" t="str">
        <f>VLOOKUP(RawData!H5195,PadCountry[],2)</f>
        <v>United States</v>
      </c>
      <c r="J5195" t="str">
        <f>VLOOKUP(I5195,CountryGeoLoc[],3)</f>
        <v>37.09024</v>
      </c>
      <c r="K5195" t="str">
        <f>VLOOKUP(I5195,CountryGeoLoc[],4)</f>
        <v>-95.712891</v>
      </c>
    </row>
    <row r="5196" spans="1:11" x14ac:dyDescent="0.3">
      <c r="A5196" t="s">
        <v>15715</v>
      </c>
      <c r="B5196" t="s">
        <v>8</v>
      </c>
      <c r="C5196" t="s">
        <v>7321</v>
      </c>
      <c r="D5196" t="s">
        <v>14073</v>
      </c>
      <c r="E5196" t="s">
        <v>15716</v>
      </c>
      <c r="F5196" t="s">
        <v>15717</v>
      </c>
      <c r="G5196" s="2" t="str">
        <f t="shared" si="81"/>
        <v>2011</v>
      </c>
      <c r="H5196" t="s">
        <v>12587</v>
      </c>
      <c r="I5196" t="str">
        <f>VLOOKUP(RawData!H5196,PadCountry[],2)</f>
        <v>French Guiana</v>
      </c>
      <c r="J5196" t="str">
        <f>VLOOKUP(I5196,CountryGeoLoc[],3)</f>
        <v>3.933889</v>
      </c>
      <c r="K5196" t="str">
        <f>VLOOKUP(I5196,CountryGeoLoc[],4)</f>
        <v>-53.125782</v>
      </c>
    </row>
    <row r="5197" spans="1:11" x14ac:dyDescent="0.3">
      <c r="A5197" t="s">
        <v>15718</v>
      </c>
      <c r="B5197" t="s">
        <v>8</v>
      </c>
      <c r="C5197" t="s">
        <v>15606</v>
      </c>
      <c r="D5197" t="s">
        <v>15607</v>
      </c>
      <c r="E5197" t="s">
        <v>15719</v>
      </c>
      <c r="F5197" t="s">
        <v>15720</v>
      </c>
      <c r="G5197" s="2" t="str">
        <f t="shared" si="81"/>
        <v>2011</v>
      </c>
      <c r="H5197" t="s">
        <v>15610</v>
      </c>
      <c r="I5197" t="str">
        <f>VLOOKUP(RawData!H5197,PadCountry[],2)</f>
        <v>United States</v>
      </c>
      <c r="J5197" t="str">
        <f>VLOOKUP(I5197,CountryGeoLoc[],3)</f>
        <v>37.09024</v>
      </c>
      <c r="K5197" t="str">
        <f>VLOOKUP(I5197,CountryGeoLoc[],4)</f>
        <v>-95.712891</v>
      </c>
    </row>
    <row r="5198" spans="1:11" x14ac:dyDescent="0.3">
      <c r="A5198" t="s">
        <v>15721</v>
      </c>
      <c r="B5198" t="s">
        <v>8</v>
      </c>
      <c r="C5198" t="s">
        <v>11418</v>
      </c>
      <c r="D5198" t="s">
        <v>4695</v>
      </c>
      <c r="E5198" t="s">
        <v>357</v>
      </c>
      <c r="F5198" t="s">
        <v>15722</v>
      </c>
      <c r="G5198" s="2" t="str">
        <f t="shared" si="81"/>
        <v>2011</v>
      </c>
      <c r="H5198" t="s">
        <v>13</v>
      </c>
      <c r="I5198" t="str">
        <f>VLOOKUP(RawData!H5198,PadCountry[],2)</f>
        <v>Kazakhstan</v>
      </c>
      <c r="J5198" t="str">
        <f>VLOOKUP(I5198,CountryGeoLoc[],3)</f>
        <v>48.019573</v>
      </c>
      <c r="K5198" t="str">
        <f>VLOOKUP(I5198,CountryGeoLoc[],4)</f>
        <v>66.923684</v>
      </c>
    </row>
    <row r="5199" spans="1:11" x14ac:dyDescent="0.3">
      <c r="A5199" t="s">
        <v>15723</v>
      </c>
      <c r="B5199" t="s">
        <v>8</v>
      </c>
      <c r="C5199" t="s">
        <v>15606</v>
      </c>
      <c r="D5199" t="s">
        <v>15607</v>
      </c>
      <c r="E5199" t="s">
        <v>15724</v>
      </c>
      <c r="F5199" t="s">
        <v>15725</v>
      </c>
      <c r="G5199" s="2" t="str">
        <f t="shared" si="81"/>
        <v>2011</v>
      </c>
      <c r="H5199" t="s">
        <v>15610</v>
      </c>
      <c r="I5199" t="str">
        <f>VLOOKUP(RawData!H5199,PadCountry[],2)</f>
        <v>United States</v>
      </c>
      <c r="J5199" t="str">
        <f>VLOOKUP(I5199,CountryGeoLoc[],3)</f>
        <v>37.09024</v>
      </c>
      <c r="K5199" t="str">
        <f>VLOOKUP(I5199,CountryGeoLoc[],4)</f>
        <v>-95.712891</v>
      </c>
    </row>
    <row r="5200" spans="1:11" x14ac:dyDescent="0.3">
      <c r="A5200" t="s">
        <v>15726</v>
      </c>
      <c r="B5200" t="s">
        <v>8</v>
      </c>
      <c r="C5200" t="s">
        <v>11407</v>
      </c>
      <c r="D5200" t="s">
        <v>15615</v>
      </c>
      <c r="E5200" t="s">
        <v>357</v>
      </c>
      <c r="F5200" t="s">
        <v>15727</v>
      </c>
      <c r="G5200" s="2" t="str">
        <f t="shared" si="81"/>
        <v>2011</v>
      </c>
      <c r="H5200" t="s">
        <v>3442</v>
      </c>
      <c r="I5200" t="str">
        <f>VLOOKUP(RawData!H5200,PadCountry[],2)</f>
        <v>Russia</v>
      </c>
      <c r="J5200" t="str">
        <f>VLOOKUP(I5200,CountryGeoLoc[],3)</f>
        <v>61.52401</v>
      </c>
      <c r="K5200" t="str">
        <f>VLOOKUP(I5200,CountryGeoLoc[],4)</f>
        <v>105.318756</v>
      </c>
    </row>
    <row r="5201" spans="1:11" x14ac:dyDescent="0.3">
      <c r="A5201" t="s">
        <v>15728</v>
      </c>
      <c r="B5201" t="s">
        <v>8</v>
      </c>
      <c r="C5201" t="s">
        <v>14618</v>
      </c>
      <c r="D5201" t="s">
        <v>14009</v>
      </c>
      <c r="E5201" t="s">
        <v>15729</v>
      </c>
      <c r="F5201" t="s">
        <v>15730</v>
      </c>
      <c r="G5201" s="2" t="str">
        <f t="shared" si="81"/>
        <v>2011</v>
      </c>
      <c r="H5201" t="s">
        <v>1782</v>
      </c>
      <c r="I5201" t="str">
        <f>VLOOKUP(RawData!H5201,PadCountry[],2)</f>
        <v>United States</v>
      </c>
      <c r="J5201" t="str">
        <f>VLOOKUP(I5201,CountryGeoLoc[],3)</f>
        <v>37.09024</v>
      </c>
      <c r="K5201" t="str">
        <f>VLOOKUP(I5201,CountryGeoLoc[],4)</f>
        <v>-95.712891</v>
      </c>
    </row>
    <row r="5202" spans="1:11" x14ac:dyDescent="0.3">
      <c r="A5202" t="s">
        <v>15731</v>
      </c>
      <c r="B5202" t="s">
        <v>8</v>
      </c>
      <c r="C5202" t="s">
        <v>15606</v>
      </c>
      <c r="D5202" t="s">
        <v>15607</v>
      </c>
      <c r="E5202" t="s">
        <v>15732</v>
      </c>
      <c r="F5202" t="s">
        <v>15733</v>
      </c>
      <c r="G5202" s="2" t="str">
        <f t="shared" si="81"/>
        <v>2011</v>
      </c>
      <c r="H5202" t="s">
        <v>15610</v>
      </c>
      <c r="I5202" t="str">
        <f>VLOOKUP(RawData!H5202,PadCountry[],2)</f>
        <v>United States</v>
      </c>
      <c r="J5202" t="str">
        <f>VLOOKUP(I5202,CountryGeoLoc[],3)</f>
        <v>37.09024</v>
      </c>
      <c r="K5202" t="str">
        <f>VLOOKUP(I5202,CountryGeoLoc[],4)</f>
        <v>-95.712891</v>
      </c>
    </row>
    <row r="5203" spans="1:11" x14ac:dyDescent="0.3">
      <c r="A5203" t="s">
        <v>15734</v>
      </c>
      <c r="B5203" t="s">
        <v>8</v>
      </c>
      <c r="C5203" t="s">
        <v>12655</v>
      </c>
      <c r="D5203" t="s">
        <v>7629</v>
      </c>
      <c r="E5203" t="s">
        <v>15735</v>
      </c>
      <c r="F5203" t="s">
        <v>15736</v>
      </c>
      <c r="G5203" s="2" t="str">
        <f t="shared" si="81"/>
        <v>2011</v>
      </c>
      <c r="H5203" t="s">
        <v>2629</v>
      </c>
      <c r="I5203" t="str">
        <f>VLOOKUP(RawData!H5203,PadCountry[],2)</f>
        <v>United States</v>
      </c>
      <c r="J5203" t="str">
        <f>VLOOKUP(I5203,CountryGeoLoc[],3)</f>
        <v>37.09024</v>
      </c>
      <c r="K5203" t="str">
        <f>VLOOKUP(I5203,CountryGeoLoc[],4)</f>
        <v>-95.712891</v>
      </c>
    </row>
    <row r="5204" spans="1:11" x14ac:dyDescent="0.3">
      <c r="A5204" t="s">
        <v>15737</v>
      </c>
      <c r="B5204" t="s">
        <v>8</v>
      </c>
      <c r="C5204" t="s">
        <v>15606</v>
      </c>
      <c r="D5204" t="s">
        <v>15607</v>
      </c>
      <c r="E5204" t="s">
        <v>15738</v>
      </c>
      <c r="F5204" t="s">
        <v>15739</v>
      </c>
      <c r="G5204" s="2" t="str">
        <f t="shared" si="81"/>
        <v>2011</v>
      </c>
      <c r="H5204" t="s">
        <v>15610</v>
      </c>
      <c r="I5204" t="str">
        <f>VLOOKUP(RawData!H5204,PadCountry[],2)</f>
        <v>United States</v>
      </c>
      <c r="J5204" t="str">
        <f>VLOOKUP(I5204,CountryGeoLoc[],3)</f>
        <v>37.09024</v>
      </c>
      <c r="K5204" t="str">
        <f>VLOOKUP(I5204,CountryGeoLoc[],4)</f>
        <v>-95.712891</v>
      </c>
    </row>
    <row r="5205" spans="1:11" x14ac:dyDescent="0.3">
      <c r="A5205" t="s">
        <v>15740</v>
      </c>
      <c r="B5205" t="s">
        <v>8</v>
      </c>
      <c r="C5205" t="s">
        <v>15314</v>
      </c>
      <c r="D5205" t="s">
        <v>14306</v>
      </c>
      <c r="E5205" t="s">
        <v>357</v>
      </c>
      <c r="F5205" t="s">
        <v>15741</v>
      </c>
      <c r="G5205" s="2" t="str">
        <f t="shared" si="81"/>
        <v>2011</v>
      </c>
      <c r="H5205" t="s">
        <v>7249</v>
      </c>
      <c r="I5205" t="str">
        <f>VLOOKUP(RawData!H5205,PadCountry[],2)</f>
        <v>Kazakhstan</v>
      </c>
      <c r="J5205" t="str">
        <f>VLOOKUP(I5205,CountryGeoLoc[],3)</f>
        <v>48.019573</v>
      </c>
      <c r="K5205" t="str">
        <f>VLOOKUP(I5205,CountryGeoLoc[],4)</f>
        <v>66.923684</v>
      </c>
    </row>
    <row r="5206" spans="1:11" x14ac:dyDescent="0.3">
      <c r="A5206" t="s">
        <v>15742</v>
      </c>
      <c r="B5206" t="s">
        <v>8</v>
      </c>
      <c r="C5206" t="s">
        <v>7321</v>
      </c>
      <c r="D5206" t="s">
        <v>14073</v>
      </c>
      <c r="E5206" t="s">
        <v>15743</v>
      </c>
      <c r="F5206" t="s">
        <v>15744</v>
      </c>
      <c r="G5206" s="2" t="str">
        <f t="shared" si="81"/>
        <v>2011</v>
      </c>
      <c r="H5206" t="s">
        <v>12587</v>
      </c>
      <c r="I5206" t="str">
        <f>VLOOKUP(RawData!H5206,PadCountry[],2)</f>
        <v>French Guiana</v>
      </c>
      <c r="J5206" t="str">
        <f>VLOOKUP(I5206,CountryGeoLoc[],3)</f>
        <v>3.933889</v>
      </c>
      <c r="K5206" t="str">
        <f>VLOOKUP(I5206,CountryGeoLoc[],4)</f>
        <v>-53.125782</v>
      </c>
    </row>
    <row r="5207" spans="1:11" x14ac:dyDescent="0.3">
      <c r="A5207" t="s">
        <v>15745</v>
      </c>
      <c r="B5207" t="s">
        <v>8</v>
      </c>
      <c r="C5207" t="s">
        <v>15606</v>
      </c>
      <c r="D5207" t="s">
        <v>15607</v>
      </c>
      <c r="E5207" t="s">
        <v>15746</v>
      </c>
      <c r="F5207" t="s">
        <v>15747</v>
      </c>
      <c r="G5207" s="2" t="str">
        <f t="shared" si="81"/>
        <v>2011</v>
      </c>
      <c r="H5207" t="s">
        <v>15610</v>
      </c>
      <c r="I5207" t="str">
        <f>VLOOKUP(RawData!H5207,PadCountry[],2)</f>
        <v>United States</v>
      </c>
      <c r="J5207" t="str">
        <f>VLOOKUP(I5207,CountryGeoLoc[],3)</f>
        <v>37.09024</v>
      </c>
      <c r="K5207" t="str">
        <f>VLOOKUP(I5207,CountryGeoLoc[],4)</f>
        <v>-95.712891</v>
      </c>
    </row>
    <row r="5208" spans="1:11" x14ac:dyDescent="0.3">
      <c r="A5208" t="s">
        <v>15748</v>
      </c>
      <c r="B5208" t="s">
        <v>8</v>
      </c>
      <c r="C5208" t="s">
        <v>11418</v>
      </c>
      <c r="D5208" t="s">
        <v>2191</v>
      </c>
      <c r="E5208" t="s">
        <v>15749</v>
      </c>
      <c r="F5208" t="s">
        <v>15750</v>
      </c>
      <c r="G5208" s="2" t="str">
        <f t="shared" si="81"/>
        <v>2011</v>
      </c>
      <c r="H5208" t="s">
        <v>13</v>
      </c>
      <c r="I5208" t="str">
        <f>VLOOKUP(RawData!H5208,PadCountry[],2)</f>
        <v>Kazakhstan</v>
      </c>
      <c r="J5208" t="str">
        <f>VLOOKUP(I5208,CountryGeoLoc[],3)</f>
        <v>48.019573</v>
      </c>
      <c r="K5208" t="str">
        <f>VLOOKUP(I5208,CountryGeoLoc[],4)</f>
        <v>66.923684</v>
      </c>
    </row>
    <row r="5209" spans="1:11" x14ac:dyDescent="0.3">
      <c r="A5209" t="s">
        <v>15751</v>
      </c>
      <c r="B5209" t="s">
        <v>162</v>
      </c>
      <c r="C5209" t="s">
        <v>15606</v>
      </c>
      <c r="D5209" t="s">
        <v>15607</v>
      </c>
      <c r="E5209" t="s">
        <v>15752</v>
      </c>
      <c r="F5209" t="s">
        <v>15753</v>
      </c>
      <c r="G5209" s="2" t="str">
        <f t="shared" si="81"/>
        <v>2011</v>
      </c>
      <c r="H5209" t="s">
        <v>15610</v>
      </c>
      <c r="I5209" t="str">
        <f>VLOOKUP(RawData!H5209,PadCountry[],2)</f>
        <v>United States</v>
      </c>
      <c r="J5209" t="str">
        <f>VLOOKUP(I5209,CountryGeoLoc[],3)</f>
        <v>37.09024</v>
      </c>
      <c r="K5209" t="str">
        <f>VLOOKUP(I5209,CountryGeoLoc[],4)</f>
        <v>-95.712891</v>
      </c>
    </row>
    <row r="5210" spans="1:11" x14ac:dyDescent="0.3">
      <c r="A5210" t="s">
        <v>15754</v>
      </c>
      <c r="B5210" t="s">
        <v>8</v>
      </c>
      <c r="C5210" t="s">
        <v>14618</v>
      </c>
      <c r="D5210" t="s">
        <v>11093</v>
      </c>
      <c r="E5210" t="s">
        <v>357</v>
      </c>
      <c r="F5210" t="s">
        <v>15755</v>
      </c>
      <c r="G5210" s="2" t="str">
        <f t="shared" si="81"/>
        <v>2011</v>
      </c>
      <c r="H5210" t="s">
        <v>682</v>
      </c>
      <c r="I5210" t="str">
        <f>VLOOKUP(RawData!H5210,PadCountry[],2)</f>
        <v>United States</v>
      </c>
      <c r="J5210" t="str">
        <f>VLOOKUP(I5210,CountryGeoLoc[],3)</f>
        <v>37.09024</v>
      </c>
      <c r="K5210" t="str">
        <f>VLOOKUP(I5210,CountryGeoLoc[],4)</f>
        <v>-95.712891</v>
      </c>
    </row>
    <row r="5211" spans="1:11" x14ac:dyDescent="0.3">
      <c r="A5211" t="s">
        <v>15756</v>
      </c>
      <c r="B5211" t="s">
        <v>8</v>
      </c>
      <c r="C5211" t="s">
        <v>15606</v>
      </c>
      <c r="D5211" t="s">
        <v>15607</v>
      </c>
      <c r="E5211" t="s">
        <v>15757</v>
      </c>
      <c r="F5211" t="s">
        <v>15758</v>
      </c>
      <c r="G5211" s="2" t="str">
        <f t="shared" si="81"/>
        <v>2011</v>
      </c>
      <c r="H5211" t="s">
        <v>15610</v>
      </c>
      <c r="I5211" t="str">
        <f>VLOOKUP(RawData!H5211,PadCountry[],2)</f>
        <v>United States</v>
      </c>
      <c r="J5211" t="str">
        <f>VLOOKUP(I5211,CountryGeoLoc[],3)</f>
        <v>37.09024</v>
      </c>
      <c r="K5211" t="str">
        <f>VLOOKUP(I5211,CountryGeoLoc[],4)</f>
        <v>-95.712891</v>
      </c>
    </row>
    <row r="5212" spans="1:11" x14ac:dyDescent="0.3">
      <c r="A5212" t="s">
        <v>15759</v>
      </c>
      <c r="B5212" t="s">
        <v>8</v>
      </c>
      <c r="C5212" t="s">
        <v>15139</v>
      </c>
      <c r="D5212" t="s">
        <v>15140</v>
      </c>
      <c r="E5212" t="s">
        <v>357</v>
      </c>
      <c r="F5212" t="s">
        <v>15760</v>
      </c>
      <c r="G5212" s="2" t="str">
        <f t="shared" si="81"/>
        <v>2011</v>
      </c>
      <c r="H5212" t="s">
        <v>15143</v>
      </c>
      <c r="I5212" t="str">
        <f>VLOOKUP(RawData!H5212,PadCountry[],2)</f>
        <v>Iran</v>
      </c>
      <c r="J5212" t="str">
        <f>VLOOKUP(I5212,CountryGeoLoc[],3)</f>
        <v>32.427908</v>
      </c>
      <c r="K5212" t="str">
        <f>VLOOKUP(I5212,CountryGeoLoc[],4)</f>
        <v>53.688046</v>
      </c>
    </row>
    <row r="5213" spans="1:11" x14ac:dyDescent="0.3">
      <c r="A5213" t="s">
        <v>15761</v>
      </c>
      <c r="B5213" t="s">
        <v>8</v>
      </c>
      <c r="C5213" t="s">
        <v>15606</v>
      </c>
      <c r="D5213" t="s">
        <v>15607</v>
      </c>
      <c r="E5213" t="s">
        <v>15762</v>
      </c>
      <c r="F5213" t="s">
        <v>15763</v>
      </c>
      <c r="G5213" s="2" t="str">
        <f t="shared" si="81"/>
        <v>2011</v>
      </c>
      <c r="H5213" t="s">
        <v>15610</v>
      </c>
      <c r="I5213" t="str">
        <f>VLOOKUP(RawData!H5213,PadCountry[],2)</f>
        <v>United States</v>
      </c>
      <c r="J5213" t="str">
        <f>VLOOKUP(I5213,CountryGeoLoc[],3)</f>
        <v>37.09024</v>
      </c>
      <c r="K5213" t="str">
        <f>VLOOKUP(I5213,CountryGeoLoc[],4)</f>
        <v>-95.712891</v>
      </c>
    </row>
    <row r="5214" spans="1:11" x14ac:dyDescent="0.3">
      <c r="A5214" t="s">
        <v>15764</v>
      </c>
      <c r="B5214" t="s">
        <v>8</v>
      </c>
      <c r="C5214" t="s">
        <v>13407</v>
      </c>
      <c r="D5214" t="s">
        <v>8695</v>
      </c>
      <c r="E5214" t="s">
        <v>357</v>
      </c>
      <c r="F5214" t="s">
        <v>15765</v>
      </c>
      <c r="G5214" s="2" t="str">
        <f t="shared" si="81"/>
        <v>2011</v>
      </c>
      <c r="H5214" t="s">
        <v>10954</v>
      </c>
      <c r="I5214" t="str">
        <f>VLOOKUP(RawData!H5214,PadCountry[],2)</f>
        <v>China</v>
      </c>
      <c r="J5214" t="str">
        <f>VLOOKUP(I5214,CountryGeoLoc[],3)</f>
        <v>35.86166</v>
      </c>
      <c r="K5214" t="str">
        <f>VLOOKUP(I5214,CountryGeoLoc[],4)</f>
        <v>104.195397</v>
      </c>
    </row>
    <row r="5215" spans="1:11" x14ac:dyDescent="0.3">
      <c r="A5215" t="s">
        <v>15766</v>
      </c>
      <c r="B5215" t="s">
        <v>8</v>
      </c>
      <c r="C5215" t="s">
        <v>15606</v>
      </c>
      <c r="D5215" t="s">
        <v>15607</v>
      </c>
      <c r="E5215" t="s">
        <v>15767</v>
      </c>
      <c r="F5215" t="s">
        <v>15768</v>
      </c>
      <c r="G5215" s="2" t="str">
        <f t="shared" si="81"/>
        <v>2011</v>
      </c>
      <c r="H5215" t="s">
        <v>15610</v>
      </c>
      <c r="I5215" t="str">
        <f>VLOOKUP(RawData!H5215,PadCountry[],2)</f>
        <v>United States</v>
      </c>
      <c r="J5215" t="str">
        <f>VLOOKUP(I5215,CountryGeoLoc[],3)</f>
        <v>37.09024</v>
      </c>
      <c r="K5215" t="str">
        <f>VLOOKUP(I5215,CountryGeoLoc[],4)</f>
        <v>-95.712891</v>
      </c>
    </row>
    <row r="5216" spans="1:11" x14ac:dyDescent="0.3">
      <c r="A5216" t="s">
        <v>15769</v>
      </c>
      <c r="B5216" t="s">
        <v>8</v>
      </c>
      <c r="C5216" t="s">
        <v>11418</v>
      </c>
      <c r="D5216" t="s">
        <v>4695</v>
      </c>
      <c r="E5216" t="s">
        <v>357</v>
      </c>
      <c r="F5216" t="s">
        <v>15770</v>
      </c>
      <c r="G5216" s="2" t="str">
        <f t="shared" si="81"/>
        <v>2011</v>
      </c>
      <c r="H5216" t="s">
        <v>13</v>
      </c>
      <c r="I5216" t="str">
        <f>VLOOKUP(RawData!H5216,PadCountry[],2)</f>
        <v>Kazakhstan</v>
      </c>
      <c r="J5216" t="str">
        <f>VLOOKUP(I5216,CountryGeoLoc[],3)</f>
        <v>48.019573</v>
      </c>
      <c r="K5216" t="str">
        <f>VLOOKUP(I5216,CountryGeoLoc[],4)</f>
        <v>66.923684</v>
      </c>
    </row>
    <row r="5217" spans="1:11" x14ac:dyDescent="0.3">
      <c r="A5217" t="s">
        <v>15771</v>
      </c>
      <c r="B5217" t="s">
        <v>8</v>
      </c>
      <c r="C5217" t="s">
        <v>15606</v>
      </c>
      <c r="D5217" t="s">
        <v>15607</v>
      </c>
      <c r="E5217" t="s">
        <v>15772</v>
      </c>
      <c r="F5217" t="s">
        <v>15773</v>
      </c>
      <c r="G5217" s="2" t="str">
        <f t="shared" si="81"/>
        <v>2011</v>
      </c>
      <c r="H5217" t="s">
        <v>15610</v>
      </c>
      <c r="I5217" t="str">
        <f>VLOOKUP(RawData!H5217,PadCountry[],2)</f>
        <v>United States</v>
      </c>
      <c r="J5217" t="str">
        <f>VLOOKUP(I5217,CountryGeoLoc[],3)</f>
        <v>37.09024</v>
      </c>
      <c r="K5217" t="str">
        <f>VLOOKUP(I5217,CountryGeoLoc[],4)</f>
        <v>-95.712891</v>
      </c>
    </row>
    <row r="5218" spans="1:11" x14ac:dyDescent="0.3">
      <c r="A5218" t="s">
        <v>15774</v>
      </c>
      <c r="B5218" t="s">
        <v>8</v>
      </c>
      <c r="C5218" t="s">
        <v>15606</v>
      </c>
      <c r="D5218" t="s">
        <v>15607</v>
      </c>
      <c r="E5218" t="s">
        <v>15775</v>
      </c>
      <c r="F5218" t="s">
        <v>15776</v>
      </c>
      <c r="G5218" s="2" t="str">
        <f t="shared" si="81"/>
        <v>2011</v>
      </c>
      <c r="H5218" t="s">
        <v>15610</v>
      </c>
      <c r="I5218" t="str">
        <f>VLOOKUP(RawData!H5218,PadCountry[],2)</f>
        <v>United States</v>
      </c>
      <c r="J5218" t="str">
        <f>VLOOKUP(I5218,CountryGeoLoc[],3)</f>
        <v>37.09024</v>
      </c>
      <c r="K5218" t="str">
        <f>VLOOKUP(I5218,CountryGeoLoc[],4)</f>
        <v>-95.712891</v>
      </c>
    </row>
    <row r="5219" spans="1:11" x14ac:dyDescent="0.3">
      <c r="A5219" t="s">
        <v>15777</v>
      </c>
      <c r="B5219" t="s">
        <v>8</v>
      </c>
      <c r="C5219" t="s">
        <v>11407</v>
      </c>
      <c r="D5219" t="s">
        <v>4695</v>
      </c>
      <c r="E5219" t="s">
        <v>357</v>
      </c>
      <c r="F5219" t="s">
        <v>15778</v>
      </c>
      <c r="G5219" s="2" t="str">
        <f t="shared" si="81"/>
        <v>2011</v>
      </c>
      <c r="H5219" t="s">
        <v>15779</v>
      </c>
      <c r="I5219" t="str">
        <f>VLOOKUP(RawData!H5219,PadCountry[],2)</f>
        <v>Russia</v>
      </c>
      <c r="J5219" t="str">
        <f>VLOOKUP(I5219,CountryGeoLoc[],3)</f>
        <v>61.52401</v>
      </c>
      <c r="K5219" t="str">
        <f>VLOOKUP(I5219,CountryGeoLoc[],4)</f>
        <v>105.318756</v>
      </c>
    </row>
    <row r="5220" spans="1:11" x14ac:dyDescent="0.3">
      <c r="A5220" t="s">
        <v>15780</v>
      </c>
      <c r="B5220" t="s">
        <v>8</v>
      </c>
      <c r="C5220" t="s">
        <v>10849</v>
      </c>
      <c r="D5220" t="s">
        <v>13478</v>
      </c>
      <c r="E5220" t="s">
        <v>15781</v>
      </c>
      <c r="F5220" t="s">
        <v>15782</v>
      </c>
      <c r="G5220" s="2" t="str">
        <f t="shared" si="81"/>
        <v>2011</v>
      </c>
      <c r="H5220" t="s">
        <v>14806</v>
      </c>
      <c r="I5220" t="str">
        <f>VLOOKUP(RawData!H5220,PadCountry[],2)</f>
        <v>United States</v>
      </c>
      <c r="J5220" t="str">
        <f>VLOOKUP(I5220,CountryGeoLoc[],3)</f>
        <v>37.09024</v>
      </c>
      <c r="K5220" t="str">
        <f>VLOOKUP(I5220,CountryGeoLoc[],4)</f>
        <v>-95.712891</v>
      </c>
    </row>
    <row r="5221" spans="1:11" x14ac:dyDescent="0.3">
      <c r="A5221" t="s">
        <v>15783</v>
      </c>
      <c r="B5221" t="s">
        <v>8</v>
      </c>
      <c r="C5221" t="s">
        <v>13407</v>
      </c>
      <c r="D5221" t="s">
        <v>5243</v>
      </c>
      <c r="E5221" t="s">
        <v>357</v>
      </c>
      <c r="F5221" t="s">
        <v>15784</v>
      </c>
      <c r="G5221" s="2" t="str">
        <f t="shared" si="81"/>
        <v>2011</v>
      </c>
      <c r="H5221" t="s">
        <v>14247</v>
      </c>
      <c r="I5221" t="str">
        <f>VLOOKUP(RawData!H5221,PadCountry[],2)</f>
        <v>China</v>
      </c>
      <c r="J5221" t="str">
        <f>VLOOKUP(I5221,CountryGeoLoc[],3)</f>
        <v>35.86166</v>
      </c>
      <c r="K5221" t="str">
        <f>VLOOKUP(I5221,CountryGeoLoc[],4)</f>
        <v>104.195397</v>
      </c>
    </row>
    <row r="5222" spans="1:11" x14ac:dyDescent="0.3">
      <c r="A5222" t="s">
        <v>15785</v>
      </c>
      <c r="B5222" t="s">
        <v>8</v>
      </c>
      <c r="C5222" t="s">
        <v>12655</v>
      </c>
      <c r="D5222" t="s">
        <v>7629</v>
      </c>
      <c r="E5222" t="s">
        <v>15786</v>
      </c>
      <c r="F5222" t="s">
        <v>15787</v>
      </c>
      <c r="G5222" s="2" t="str">
        <f t="shared" si="81"/>
        <v>2011</v>
      </c>
      <c r="H5222" t="s">
        <v>2629</v>
      </c>
      <c r="I5222" t="str">
        <f>VLOOKUP(RawData!H5222,PadCountry[],2)</f>
        <v>United States</v>
      </c>
      <c r="J5222" t="str">
        <f>VLOOKUP(I5222,CountryGeoLoc[],3)</f>
        <v>37.09024</v>
      </c>
      <c r="K5222" t="str">
        <f>VLOOKUP(I5222,CountryGeoLoc[],4)</f>
        <v>-95.712891</v>
      </c>
    </row>
    <row r="5223" spans="1:11" x14ac:dyDescent="0.3">
      <c r="A5223" t="s">
        <v>15788</v>
      </c>
      <c r="B5223" t="s">
        <v>8</v>
      </c>
      <c r="C5223" t="s">
        <v>13407</v>
      </c>
      <c r="D5223" t="s">
        <v>8695</v>
      </c>
      <c r="E5223" t="s">
        <v>357</v>
      </c>
      <c r="F5223" t="s">
        <v>15789</v>
      </c>
      <c r="G5223" s="2" t="str">
        <f t="shared" si="81"/>
        <v>2011</v>
      </c>
      <c r="H5223" t="s">
        <v>10954</v>
      </c>
      <c r="I5223" t="str">
        <f>VLOOKUP(RawData!H5223,PadCountry[],2)</f>
        <v>China</v>
      </c>
      <c r="J5223" t="str">
        <f>VLOOKUP(I5223,CountryGeoLoc[],3)</f>
        <v>35.86166</v>
      </c>
      <c r="K5223" t="str">
        <f>VLOOKUP(I5223,CountryGeoLoc[],4)</f>
        <v>104.195397</v>
      </c>
    </row>
    <row r="5224" spans="1:11" x14ac:dyDescent="0.3">
      <c r="A5224" t="s">
        <v>15613</v>
      </c>
      <c r="B5224" t="s">
        <v>8</v>
      </c>
      <c r="C5224" t="s">
        <v>15614</v>
      </c>
      <c r="D5224" t="s">
        <v>15615</v>
      </c>
      <c r="E5224" t="s">
        <v>15616</v>
      </c>
      <c r="F5224" t="s">
        <v>15790</v>
      </c>
      <c r="G5224" s="2" t="str">
        <f t="shared" si="81"/>
        <v>2011</v>
      </c>
      <c r="H5224" t="s">
        <v>987</v>
      </c>
      <c r="I5224" t="str">
        <f>VLOOKUP(RawData!H5224,PadCountry[],2)</f>
        <v>Kazakhstan</v>
      </c>
      <c r="J5224" t="str">
        <f>VLOOKUP(I5224,CountryGeoLoc[],3)</f>
        <v>48.019573</v>
      </c>
      <c r="K5224" t="str">
        <f>VLOOKUP(I5224,CountryGeoLoc[],4)</f>
        <v>66.923684</v>
      </c>
    </row>
    <row r="5225" spans="1:11" x14ac:dyDescent="0.3">
      <c r="A5225" t="s">
        <v>15791</v>
      </c>
      <c r="B5225" t="s">
        <v>8</v>
      </c>
      <c r="C5225" t="s">
        <v>7087</v>
      </c>
      <c r="D5225" t="s">
        <v>15182</v>
      </c>
      <c r="E5225" t="s">
        <v>357</v>
      </c>
      <c r="F5225" t="s">
        <v>15792</v>
      </c>
      <c r="G5225" s="2" t="str">
        <f t="shared" si="81"/>
        <v>2011</v>
      </c>
      <c r="H5225" t="s">
        <v>11888</v>
      </c>
      <c r="I5225" t="str">
        <f>VLOOKUP(RawData!H5225,PadCountry[],2)</f>
        <v>India</v>
      </c>
      <c r="J5225" t="str">
        <f>VLOOKUP(I5225,CountryGeoLoc[],3)</f>
        <v>20.593684</v>
      </c>
      <c r="K5225" t="str">
        <f>VLOOKUP(I5225,CountryGeoLoc[],4)</f>
        <v>78.96288</v>
      </c>
    </row>
    <row r="5226" spans="1:11" x14ac:dyDescent="0.3">
      <c r="A5226" t="s">
        <v>15793</v>
      </c>
      <c r="B5226" t="s">
        <v>8</v>
      </c>
      <c r="C5226" t="s">
        <v>15314</v>
      </c>
      <c r="D5226" t="s">
        <v>14306</v>
      </c>
      <c r="E5226" t="s">
        <v>15794</v>
      </c>
      <c r="F5226" t="s">
        <v>15795</v>
      </c>
      <c r="G5226" s="2" t="str">
        <f t="shared" si="81"/>
        <v>2011</v>
      </c>
      <c r="H5226" t="s">
        <v>7249</v>
      </c>
      <c r="I5226" t="str">
        <f>VLOOKUP(RawData!H5226,PadCountry[],2)</f>
        <v>Kazakhstan</v>
      </c>
      <c r="J5226" t="str">
        <f>VLOOKUP(I5226,CountryGeoLoc[],3)</f>
        <v>48.019573</v>
      </c>
      <c r="K5226" t="str">
        <f>VLOOKUP(I5226,CountryGeoLoc[],4)</f>
        <v>66.923684</v>
      </c>
    </row>
    <row r="5227" spans="1:11" x14ac:dyDescent="0.3">
      <c r="A5227" t="s">
        <v>15796</v>
      </c>
      <c r="B5227" t="s">
        <v>8</v>
      </c>
      <c r="C5227" t="s">
        <v>14618</v>
      </c>
      <c r="D5227" t="s">
        <v>14057</v>
      </c>
      <c r="E5227" t="s">
        <v>15797</v>
      </c>
      <c r="F5227" t="s">
        <v>15798</v>
      </c>
      <c r="G5227" s="2" t="str">
        <f t="shared" si="81"/>
        <v>2011</v>
      </c>
      <c r="H5227" t="s">
        <v>1050</v>
      </c>
      <c r="I5227" t="str">
        <f>VLOOKUP(RawData!H5227,PadCountry[],2)</f>
        <v>United States</v>
      </c>
      <c r="J5227" t="str">
        <f>VLOOKUP(I5227,CountryGeoLoc[],3)</f>
        <v>37.09024</v>
      </c>
      <c r="K5227" t="str">
        <f>VLOOKUP(I5227,CountryGeoLoc[],4)</f>
        <v>-95.712891</v>
      </c>
    </row>
    <row r="5228" spans="1:11" x14ac:dyDescent="0.3">
      <c r="A5228" t="s">
        <v>15799</v>
      </c>
      <c r="B5228" t="s">
        <v>8</v>
      </c>
      <c r="C5228" t="s">
        <v>11418</v>
      </c>
      <c r="D5228" t="s">
        <v>15671</v>
      </c>
      <c r="E5228" t="s">
        <v>15800</v>
      </c>
      <c r="F5228" t="s">
        <v>15801</v>
      </c>
      <c r="G5228" s="2" t="str">
        <f t="shared" si="81"/>
        <v>2011</v>
      </c>
      <c r="H5228" t="s">
        <v>9146</v>
      </c>
      <c r="I5228" t="str">
        <f>VLOOKUP(RawData!H5228,PadCountry[],2)</f>
        <v>Kazakhstan</v>
      </c>
      <c r="J5228" t="str">
        <f>VLOOKUP(I5228,CountryGeoLoc[],3)</f>
        <v>48.019573</v>
      </c>
      <c r="K5228" t="str">
        <f>VLOOKUP(I5228,CountryGeoLoc[],4)</f>
        <v>66.923684</v>
      </c>
    </row>
    <row r="5229" spans="1:11" x14ac:dyDescent="0.3">
      <c r="A5229" t="s">
        <v>15802</v>
      </c>
      <c r="B5229" t="s">
        <v>8</v>
      </c>
      <c r="C5229" t="s">
        <v>13407</v>
      </c>
      <c r="D5229" t="s">
        <v>11985</v>
      </c>
      <c r="E5229" t="s">
        <v>357</v>
      </c>
      <c r="F5229" t="s">
        <v>15803</v>
      </c>
      <c r="G5229" s="2" t="str">
        <f t="shared" si="81"/>
        <v>2011</v>
      </c>
      <c r="H5229" t="s">
        <v>8698</v>
      </c>
      <c r="I5229" t="str">
        <f>VLOOKUP(RawData!H5229,PadCountry[],2)</f>
        <v>China</v>
      </c>
      <c r="J5229" t="str">
        <f>VLOOKUP(I5229,CountryGeoLoc[],3)</f>
        <v>35.86166</v>
      </c>
      <c r="K5229" t="str">
        <f>VLOOKUP(I5229,CountryGeoLoc[],4)</f>
        <v>104.195397</v>
      </c>
    </row>
    <row r="5230" spans="1:11" x14ac:dyDescent="0.3">
      <c r="A5230" t="s">
        <v>15804</v>
      </c>
      <c r="B5230" t="s">
        <v>8</v>
      </c>
      <c r="C5230" t="s">
        <v>13407</v>
      </c>
      <c r="D5230" t="s">
        <v>5243</v>
      </c>
      <c r="E5230" t="s">
        <v>357</v>
      </c>
      <c r="F5230" t="s">
        <v>15805</v>
      </c>
      <c r="G5230" s="2" t="str">
        <f t="shared" si="81"/>
        <v>2011</v>
      </c>
      <c r="H5230" t="s">
        <v>14247</v>
      </c>
      <c r="I5230" t="str">
        <f>VLOOKUP(RawData!H5230,PadCountry[],2)</f>
        <v>China</v>
      </c>
      <c r="J5230" t="str">
        <f>VLOOKUP(I5230,CountryGeoLoc[],3)</f>
        <v>35.86166</v>
      </c>
      <c r="K5230" t="str">
        <f>VLOOKUP(I5230,CountryGeoLoc[],4)</f>
        <v>104.195397</v>
      </c>
    </row>
    <row r="5231" spans="1:11" x14ac:dyDescent="0.3">
      <c r="A5231" t="s">
        <v>15806</v>
      </c>
      <c r="B5231" t="s">
        <v>8</v>
      </c>
      <c r="C5231" t="s">
        <v>14618</v>
      </c>
      <c r="D5231" t="s">
        <v>14619</v>
      </c>
      <c r="E5231" t="s">
        <v>357</v>
      </c>
      <c r="F5231" t="s">
        <v>15807</v>
      </c>
      <c r="G5231" s="2" t="str">
        <f t="shared" si="81"/>
        <v>2011</v>
      </c>
      <c r="H5231" t="s">
        <v>1782</v>
      </c>
      <c r="I5231" t="str">
        <f>VLOOKUP(RawData!H5231,PadCountry[],2)</f>
        <v>United States</v>
      </c>
      <c r="J5231" t="str">
        <f>VLOOKUP(I5231,CountryGeoLoc[],3)</f>
        <v>37.09024</v>
      </c>
      <c r="K5231" t="str">
        <f>VLOOKUP(I5231,CountryGeoLoc[],4)</f>
        <v>-95.712891</v>
      </c>
    </row>
    <row r="5232" spans="1:11" x14ac:dyDescent="0.3">
      <c r="A5232" t="s">
        <v>15808</v>
      </c>
      <c r="B5232" t="s">
        <v>8</v>
      </c>
      <c r="C5232" t="s">
        <v>7321</v>
      </c>
      <c r="D5232" t="s">
        <v>14073</v>
      </c>
      <c r="E5232" t="s">
        <v>15809</v>
      </c>
      <c r="F5232" t="s">
        <v>15810</v>
      </c>
      <c r="G5232" s="2" t="str">
        <f t="shared" si="81"/>
        <v>2011</v>
      </c>
      <c r="H5232" t="s">
        <v>12587</v>
      </c>
      <c r="I5232" t="str">
        <f>VLOOKUP(RawData!H5232,PadCountry[],2)</f>
        <v>French Guiana</v>
      </c>
      <c r="J5232" t="str">
        <f>VLOOKUP(I5232,CountryGeoLoc[],3)</f>
        <v>3.933889</v>
      </c>
      <c r="K5232" t="str">
        <f>VLOOKUP(I5232,CountryGeoLoc[],4)</f>
        <v>-53.125782</v>
      </c>
    </row>
    <row r="5233" spans="1:11" x14ac:dyDescent="0.3">
      <c r="A5233" t="s">
        <v>15811</v>
      </c>
      <c r="B5233" t="s">
        <v>8</v>
      </c>
      <c r="C5233" t="s">
        <v>13407</v>
      </c>
      <c r="D5233" t="s">
        <v>8695</v>
      </c>
      <c r="E5233" t="s">
        <v>357</v>
      </c>
      <c r="F5233" t="s">
        <v>15812</v>
      </c>
      <c r="G5233" s="2" t="str">
        <f t="shared" si="81"/>
        <v>2011</v>
      </c>
      <c r="H5233" t="s">
        <v>10954</v>
      </c>
      <c r="I5233" t="str">
        <f>VLOOKUP(RawData!H5233,PadCountry[],2)</f>
        <v>China</v>
      </c>
      <c r="J5233" t="str">
        <f>VLOOKUP(I5233,CountryGeoLoc[],3)</f>
        <v>35.86166</v>
      </c>
      <c r="K5233" t="str">
        <f>VLOOKUP(I5233,CountryGeoLoc[],4)</f>
        <v>104.195397</v>
      </c>
    </row>
    <row r="5234" spans="1:11" x14ac:dyDescent="0.3">
      <c r="A5234" t="s">
        <v>15813</v>
      </c>
      <c r="B5234" t="s">
        <v>8</v>
      </c>
      <c r="C5234" t="s">
        <v>13407</v>
      </c>
      <c r="D5234" t="s">
        <v>13308</v>
      </c>
      <c r="E5234" t="s">
        <v>357</v>
      </c>
      <c r="F5234" t="s">
        <v>15814</v>
      </c>
      <c r="G5234" s="2" t="str">
        <f t="shared" si="81"/>
        <v>2011</v>
      </c>
      <c r="H5234" t="s">
        <v>10336</v>
      </c>
      <c r="I5234" t="str">
        <f>VLOOKUP(RawData!H5234,PadCountry[],2)</f>
        <v>China</v>
      </c>
      <c r="J5234" t="str">
        <f>VLOOKUP(I5234,CountryGeoLoc[],3)</f>
        <v>35.86166</v>
      </c>
      <c r="K5234" t="str">
        <f>VLOOKUP(I5234,CountryGeoLoc[],4)</f>
        <v>104.195397</v>
      </c>
    </row>
    <row r="5235" spans="1:11" x14ac:dyDescent="0.3">
      <c r="A5235" t="s">
        <v>15815</v>
      </c>
      <c r="B5235" t="s">
        <v>8</v>
      </c>
      <c r="C5235" t="s">
        <v>13291</v>
      </c>
      <c r="D5235" t="s">
        <v>13292</v>
      </c>
      <c r="E5235" t="s">
        <v>357</v>
      </c>
      <c r="F5235" t="s">
        <v>15816</v>
      </c>
      <c r="G5235" s="2" t="str">
        <f t="shared" si="81"/>
        <v>2011</v>
      </c>
      <c r="H5235" t="s">
        <v>15543</v>
      </c>
      <c r="I5235" t="str">
        <f>VLOOKUP(RawData!H5235,PadCountry[],2)</f>
        <v>Russia</v>
      </c>
      <c r="J5235" t="str">
        <f>VLOOKUP(I5235,CountryGeoLoc[],3)</f>
        <v>61.52401</v>
      </c>
      <c r="K5235" t="str">
        <f>VLOOKUP(I5235,CountryGeoLoc[],4)</f>
        <v>105.318756</v>
      </c>
    </row>
    <row r="5236" spans="1:11" x14ac:dyDescent="0.3">
      <c r="A5236" t="s">
        <v>15817</v>
      </c>
      <c r="B5236" t="s">
        <v>18</v>
      </c>
      <c r="C5236" t="s">
        <v>11421</v>
      </c>
      <c r="D5236" t="s">
        <v>14306</v>
      </c>
      <c r="E5236" t="s">
        <v>357</v>
      </c>
      <c r="F5236" t="s">
        <v>15818</v>
      </c>
      <c r="G5236" s="2" t="str">
        <f t="shared" si="81"/>
        <v>2011</v>
      </c>
      <c r="H5236" t="s">
        <v>7249</v>
      </c>
      <c r="I5236" t="str">
        <f>VLOOKUP(RawData!H5236,PadCountry[],2)</f>
        <v>Kazakhstan</v>
      </c>
      <c r="J5236" t="str">
        <f>VLOOKUP(I5236,CountryGeoLoc[],3)</f>
        <v>48.019573</v>
      </c>
      <c r="K5236" t="str">
        <f>VLOOKUP(I5236,CountryGeoLoc[],4)</f>
        <v>66.923684</v>
      </c>
    </row>
    <row r="5237" spans="1:11" x14ac:dyDescent="0.3">
      <c r="A5237" t="s">
        <v>15819</v>
      </c>
      <c r="B5237" t="s">
        <v>18</v>
      </c>
      <c r="C5237" t="s">
        <v>13407</v>
      </c>
      <c r="D5237" t="s">
        <v>5243</v>
      </c>
      <c r="E5237" t="s">
        <v>357</v>
      </c>
      <c r="F5237" t="s">
        <v>15820</v>
      </c>
      <c r="G5237" s="2" t="str">
        <f t="shared" si="81"/>
        <v>2011</v>
      </c>
      <c r="H5237" t="s">
        <v>14247</v>
      </c>
      <c r="I5237" t="str">
        <f>VLOOKUP(RawData!H5237,PadCountry[],2)</f>
        <v>China</v>
      </c>
      <c r="J5237" t="str">
        <f>VLOOKUP(I5237,CountryGeoLoc[],3)</f>
        <v>35.86166</v>
      </c>
      <c r="K5237" t="str">
        <f>VLOOKUP(I5237,CountryGeoLoc[],4)</f>
        <v>104.195397</v>
      </c>
    </row>
    <row r="5238" spans="1:11" x14ac:dyDescent="0.3">
      <c r="A5238" t="s">
        <v>15821</v>
      </c>
      <c r="B5238" t="s">
        <v>18</v>
      </c>
      <c r="C5238" t="s">
        <v>11418</v>
      </c>
      <c r="D5238" t="s">
        <v>4695</v>
      </c>
      <c r="E5238" t="s">
        <v>357</v>
      </c>
      <c r="F5238" t="s">
        <v>15822</v>
      </c>
      <c r="G5238" s="2" t="str">
        <f t="shared" si="81"/>
        <v>2011</v>
      </c>
      <c r="H5238" t="s">
        <v>13</v>
      </c>
      <c r="I5238" t="str">
        <f>VLOOKUP(RawData!H5238,PadCountry[],2)</f>
        <v>Kazakhstan</v>
      </c>
      <c r="J5238" t="str">
        <f>VLOOKUP(I5238,CountryGeoLoc[],3)</f>
        <v>48.019573</v>
      </c>
      <c r="K5238" t="str">
        <f>VLOOKUP(I5238,CountryGeoLoc[],4)</f>
        <v>66.923684</v>
      </c>
    </row>
    <row r="5239" spans="1:11" x14ac:dyDescent="0.3">
      <c r="A5239" t="s">
        <v>15823</v>
      </c>
      <c r="B5239" t="s">
        <v>8</v>
      </c>
      <c r="C5239" t="s">
        <v>14618</v>
      </c>
      <c r="D5239" t="s">
        <v>11093</v>
      </c>
      <c r="E5239" t="s">
        <v>357</v>
      </c>
      <c r="F5239" t="s">
        <v>15824</v>
      </c>
      <c r="G5239" s="2" t="str">
        <f t="shared" si="81"/>
        <v>2011</v>
      </c>
      <c r="H5239" t="s">
        <v>229</v>
      </c>
      <c r="I5239" t="str">
        <f>VLOOKUP(RawData!H5239,PadCountry[],2)</f>
        <v>United States</v>
      </c>
      <c r="J5239" t="str">
        <f>VLOOKUP(I5239,CountryGeoLoc[],3)</f>
        <v>37.09024</v>
      </c>
      <c r="K5239" t="str">
        <f>VLOOKUP(I5239,CountryGeoLoc[],4)</f>
        <v>-95.712891</v>
      </c>
    </row>
    <row r="5240" spans="1:11" x14ac:dyDescent="0.3">
      <c r="A5240" t="s">
        <v>15825</v>
      </c>
      <c r="B5240" t="s">
        <v>8</v>
      </c>
      <c r="C5240" t="s">
        <v>13407</v>
      </c>
      <c r="D5240" t="s">
        <v>8695</v>
      </c>
      <c r="E5240" t="s">
        <v>357</v>
      </c>
      <c r="F5240" t="s">
        <v>15826</v>
      </c>
      <c r="G5240" s="2" t="str">
        <f t="shared" si="81"/>
        <v>2011</v>
      </c>
      <c r="H5240" t="s">
        <v>10954</v>
      </c>
      <c r="I5240" t="str">
        <f>VLOOKUP(RawData!H5240,PadCountry[],2)</f>
        <v>China</v>
      </c>
      <c r="J5240" t="str">
        <f>VLOOKUP(I5240,CountryGeoLoc[],3)</f>
        <v>35.86166</v>
      </c>
      <c r="K5240" t="str">
        <f>VLOOKUP(I5240,CountryGeoLoc[],4)</f>
        <v>104.195397</v>
      </c>
    </row>
    <row r="5241" spans="1:11" x14ac:dyDescent="0.3">
      <c r="A5241" t="s">
        <v>15827</v>
      </c>
      <c r="B5241" t="s">
        <v>8</v>
      </c>
      <c r="C5241" t="s">
        <v>11421</v>
      </c>
      <c r="D5241" t="s">
        <v>13758</v>
      </c>
      <c r="E5241" t="s">
        <v>357</v>
      </c>
      <c r="F5241" t="s">
        <v>15828</v>
      </c>
      <c r="G5241" s="2" t="str">
        <f t="shared" si="81"/>
        <v>2011</v>
      </c>
      <c r="H5241" t="s">
        <v>2641</v>
      </c>
      <c r="I5241" t="str">
        <f>VLOOKUP(RawData!H5241,PadCountry[],2)</f>
        <v>Kazakhstan</v>
      </c>
      <c r="J5241" t="str">
        <f>VLOOKUP(I5241,CountryGeoLoc[],3)</f>
        <v>48.019573</v>
      </c>
      <c r="K5241" t="str">
        <f>VLOOKUP(I5241,CountryGeoLoc[],4)</f>
        <v>66.923684</v>
      </c>
    </row>
    <row r="5242" spans="1:11" x14ac:dyDescent="0.3">
      <c r="A5242" t="s">
        <v>15829</v>
      </c>
      <c r="B5242" t="s">
        <v>8</v>
      </c>
      <c r="C5242" t="s">
        <v>7321</v>
      </c>
      <c r="D5242" t="s">
        <v>14073</v>
      </c>
      <c r="E5242" t="s">
        <v>15830</v>
      </c>
      <c r="F5242" t="s">
        <v>15831</v>
      </c>
      <c r="G5242" s="2" t="str">
        <f t="shared" si="81"/>
        <v>2011</v>
      </c>
      <c r="H5242" t="s">
        <v>12587</v>
      </c>
      <c r="I5242" t="str">
        <f>VLOOKUP(RawData!H5242,PadCountry[],2)</f>
        <v>French Guiana</v>
      </c>
      <c r="J5242" t="str">
        <f>VLOOKUP(I5242,CountryGeoLoc[],3)</f>
        <v>3.933889</v>
      </c>
      <c r="K5242" t="str">
        <f>VLOOKUP(I5242,CountryGeoLoc[],4)</f>
        <v>-53.125782</v>
      </c>
    </row>
    <row r="5243" spans="1:11" x14ac:dyDescent="0.3">
      <c r="A5243" t="s">
        <v>15832</v>
      </c>
      <c r="B5243" t="s">
        <v>8</v>
      </c>
      <c r="C5243" t="s">
        <v>9620</v>
      </c>
      <c r="D5243" t="s">
        <v>13833</v>
      </c>
      <c r="E5243" t="s">
        <v>357</v>
      </c>
      <c r="F5243" t="s">
        <v>15833</v>
      </c>
      <c r="G5243" s="2" t="str">
        <f t="shared" si="81"/>
        <v>2011</v>
      </c>
      <c r="H5243" t="s">
        <v>15520</v>
      </c>
      <c r="I5243" t="str">
        <f>VLOOKUP(RawData!H5243,PadCountry[],2)</f>
        <v>Japan</v>
      </c>
      <c r="J5243" t="str">
        <f>VLOOKUP(I5243,CountryGeoLoc[],3)</f>
        <v>36.204824</v>
      </c>
      <c r="K5243" t="str">
        <f>VLOOKUP(I5243,CountryGeoLoc[],4)</f>
        <v>138.252924</v>
      </c>
    </row>
    <row r="5244" spans="1:11" x14ac:dyDescent="0.3">
      <c r="A5244" t="s">
        <v>15834</v>
      </c>
      <c r="B5244" t="s">
        <v>8</v>
      </c>
      <c r="C5244" t="s">
        <v>13268</v>
      </c>
      <c r="D5244" t="s">
        <v>13269</v>
      </c>
      <c r="E5244" t="s">
        <v>357</v>
      </c>
      <c r="F5244" t="s">
        <v>15835</v>
      </c>
      <c r="G5244" s="2" t="str">
        <f t="shared" si="81"/>
        <v>2011</v>
      </c>
      <c r="H5244" t="s">
        <v>13272</v>
      </c>
      <c r="I5244">
        <f>VLOOKUP(RawData!H5244,PadCountry[],2)</f>
        <v>0</v>
      </c>
      <c r="J5244" t="e">
        <f>VLOOKUP(I5244,CountryGeoLoc[],3)</f>
        <v>#N/A</v>
      </c>
      <c r="K5244" t="e">
        <f>VLOOKUP(I5244,CountryGeoLoc[],4)</f>
        <v>#N/A</v>
      </c>
    </row>
    <row r="5245" spans="1:11" x14ac:dyDescent="0.3">
      <c r="A5245" t="s">
        <v>15836</v>
      </c>
      <c r="B5245" t="s">
        <v>8</v>
      </c>
      <c r="C5245" t="s">
        <v>10849</v>
      </c>
      <c r="D5245" t="s">
        <v>15593</v>
      </c>
      <c r="E5245" t="s">
        <v>357</v>
      </c>
      <c r="F5245" t="s">
        <v>15837</v>
      </c>
      <c r="G5245" s="2" t="str">
        <f t="shared" si="81"/>
        <v>2011</v>
      </c>
      <c r="H5245" t="s">
        <v>13853</v>
      </c>
      <c r="I5245" t="str">
        <f>VLOOKUP(RawData!H5245,PadCountry[],2)</f>
        <v>United States</v>
      </c>
      <c r="J5245" t="str">
        <f>VLOOKUP(I5245,CountryGeoLoc[],3)</f>
        <v>37.09024</v>
      </c>
      <c r="K5245" t="str">
        <f>VLOOKUP(I5245,CountryGeoLoc[],4)</f>
        <v>-95.712891</v>
      </c>
    </row>
    <row r="5246" spans="1:11" x14ac:dyDescent="0.3">
      <c r="A5246" t="s">
        <v>15838</v>
      </c>
      <c r="B5246" t="s">
        <v>8</v>
      </c>
      <c r="C5246" t="s">
        <v>15606</v>
      </c>
      <c r="D5246" t="s">
        <v>15607</v>
      </c>
      <c r="E5246" t="s">
        <v>15839</v>
      </c>
      <c r="F5246" t="s">
        <v>15840</v>
      </c>
      <c r="G5246" s="2" t="str">
        <f t="shared" si="81"/>
        <v>2011</v>
      </c>
      <c r="H5246" t="s">
        <v>15610</v>
      </c>
      <c r="I5246" t="str">
        <f>VLOOKUP(RawData!H5246,PadCountry[],2)</f>
        <v>United States</v>
      </c>
      <c r="J5246" t="str">
        <f>VLOOKUP(I5246,CountryGeoLoc[],3)</f>
        <v>37.09024</v>
      </c>
      <c r="K5246" t="str">
        <f>VLOOKUP(I5246,CountryGeoLoc[],4)</f>
        <v>-95.712891</v>
      </c>
    </row>
    <row r="5247" spans="1:11" x14ac:dyDescent="0.3">
      <c r="A5247" t="s">
        <v>15841</v>
      </c>
      <c r="B5247" t="s">
        <v>8</v>
      </c>
      <c r="C5247" t="s">
        <v>13407</v>
      </c>
      <c r="D5247" t="s">
        <v>5243</v>
      </c>
      <c r="E5247" t="s">
        <v>357</v>
      </c>
      <c r="F5247" t="s">
        <v>15842</v>
      </c>
      <c r="G5247" s="2" t="str">
        <f t="shared" si="81"/>
        <v>2011</v>
      </c>
      <c r="H5247" t="s">
        <v>13428</v>
      </c>
      <c r="I5247" t="str">
        <f>VLOOKUP(RawData!H5247,PadCountry[],2)</f>
        <v>China</v>
      </c>
      <c r="J5247" t="str">
        <f>VLOOKUP(I5247,CountryGeoLoc[],3)</f>
        <v>35.86166</v>
      </c>
      <c r="K5247" t="str">
        <f>VLOOKUP(I5247,CountryGeoLoc[],4)</f>
        <v>104.195397</v>
      </c>
    </row>
    <row r="5248" spans="1:11" x14ac:dyDescent="0.3">
      <c r="A5248" t="s">
        <v>15843</v>
      </c>
      <c r="B5248" t="s">
        <v>8</v>
      </c>
      <c r="C5248" t="s">
        <v>15314</v>
      </c>
      <c r="D5248" t="s">
        <v>14306</v>
      </c>
      <c r="E5248" t="s">
        <v>357</v>
      </c>
      <c r="F5248" t="s">
        <v>15844</v>
      </c>
      <c r="G5248" s="2" t="str">
        <f t="shared" si="81"/>
        <v>2011</v>
      </c>
      <c r="H5248" t="s">
        <v>7249</v>
      </c>
      <c r="I5248" t="str">
        <f>VLOOKUP(RawData!H5248,PadCountry[],2)</f>
        <v>Kazakhstan</v>
      </c>
      <c r="J5248" t="str">
        <f>VLOOKUP(I5248,CountryGeoLoc[],3)</f>
        <v>48.019573</v>
      </c>
      <c r="K5248" t="str">
        <f>VLOOKUP(I5248,CountryGeoLoc[],4)</f>
        <v>66.923684</v>
      </c>
    </row>
    <row r="5249" spans="1:11" x14ac:dyDescent="0.3">
      <c r="A5249" t="s">
        <v>15845</v>
      </c>
      <c r="B5249" t="s">
        <v>8</v>
      </c>
      <c r="C5249" t="s">
        <v>11407</v>
      </c>
      <c r="D5249" t="s">
        <v>14821</v>
      </c>
      <c r="E5249" t="s">
        <v>15846</v>
      </c>
      <c r="F5249" t="s">
        <v>15847</v>
      </c>
      <c r="G5249" s="2" t="str">
        <f t="shared" si="81"/>
        <v>2011</v>
      </c>
      <c r="H5249" t="s">
        <v>3442</v>
      </c>
      <c r="I5249" t="str">
        <f>VLOOKUP(RawData!H5249,PadCountry[],2)</f>
        <v>Russia</v>
      </c>
      <c r="J5249" t="str">
        <f>VLOOKUP(I5249,CountryGeoLoc[],3)</f>
        <v>61.52401</v>
      </c>
      <c r="K5249" t="str">
        <f>VLOOKUP(I5249,CountryGeoLoc[],4)</f>
        <v>105.318756</v>
      </c>
    </row>
    <row r="5250" spans="1:11" x14ac:dyDescent="0.3">
      <c r="A5250" t="s">
        <v>15848</v>
      </c>
      <c r="B5250" t="s">
        <v>8</v>
      </c>
      <c r="C5250" t="s">
        <v>13268</v>
      </c>
      <c r="D5250" t="s">
        <v>13269</v>
      </c>
      <c r="E5250" t="s">
        <v>357</v>
      </c>
      <c r="F5250" t="s">
        <v>15849</v>
      </c>
      <c r="G5250" s="2" t="str">
        <f t="shared" si="81"/>
        <v>2011</v>
      </c>
      <c r="H5250" t="s">
        <v>9146</v>
      </c>
      <c r="I5250" t="str">
        <f>VLOOKUP(RawData!H5250,PadCountry[],2)</f>
        <v>Kazakhstan</v>
      </c>
      <c r="J5250" t="str">
        <f>VLOOKUP(I5250,CountryGeoLoc[],3)</f>
        <v>48.019573</v>
      </c>
      <c r="K5250" t="str">
        <f>VLOOKUP(I5250,CountryGeoLoc[],4)</f>
        <v>66.923684</v>
      </c>
    </row>
    <row r="5251" spans="1:11" x14ac:dyDescent="0.3">
      <c r="A5251" t="s">
        <v>15850</v>
      </c>
      <c r="B5251" t="s">
        <v>8</v>
      </c>
      <c r="C5251" t="s">
        <v>13407</v>
      </c>
      <c r="D5251" t="s">
        <v>8695</v>
      </c>
      <c r="E5251" t="s">
        <v>357</v>
      </c>
      <c r="F5251" t="s">
        <v>15851</v>
      </c>
      <c r="G5251" s="2" t="str">
        <f t="shared" ref="G5251:G5314" si="82">MID(F5251,7,4)</f>
        <v>2011</v>
      </c>
      <c r="H5251" t="s">
        <v>10954</v>
      </c>
      <c r="I5251" t="str">
        <f>VLOOKUP(RawData!H5251,PadCountry[],2)</f>
        <v>China</v>
      </c>
      <c r="J5251" t="str">
        <f>VLOOKUP(I5251,CountryGeoLoc[],3)</f>
        <v>35.86166</v>
      </c>
      <c r="K5251" t="str">
        <f>VLOOKUP(I5251,CountryGeoLoc[],4)</f>
        <v>104.195397</v>
      </c>
    </row>
    <row r="5252" spans="1:11" x14ac:dyDescent="0.3">
      <c r="A5252" t="s">
        <v>15852</v>
      </c>
      <c r="B5252" t="s">
        <v>8</v>
      </c>
      <c r="C5252" t="s">
        <v>13407</v>
      </c>
      <c r="D5252" t="s">
        <v>13308</v>
      </c>
      <c r="E5252" t="s">
        <v>357</v>
      </c>
      <c r="F5252" t="s">
        <v>15853</v>
      </c>
      <c r="G5252" s="2" t="str">
        <f t="shared" si="82"/>
        <v>2011</v>
      </c>
      <c r="H5252" t="s">
        <v>10336</v>
      </c>
      <c r="I5252" t="str">
        <f>VLOOKUP(RawData!H5252,PadCountry[],2)</f>
        <v>China</v>
      </c>
      <c r="J5252" t="str">
        <f>VLOOKUP(I5252,CountryGeoLoc[],3)</f>
        <v>35.86166</v>
      </c>
      <c r="K5252" t="str">
        <f>VLOOKUP(I5252,CountryGeoLoc[],4)</f>
        <v>104.195397</v>
      </c>
    </row>
    <row r="5253" spans="1:11" x14ac:dyDescent="0.3">
      <c r="A5253" t="s">
        <v>15854</v>
      </c>
      <c r="B5253" t="s">
        <v>8</v>
      </c>
      <c r="C5253" t="s">
        <v>7087</v>
      </c>
      <c r="D5253" t="s">
        <v>11885</v>
      </c>
      <c r="E5253" t="s">
        <v>357</v>
      </c>
      <c r="F5253" t="s">
        <v>15855</v>
      </c>
      <c r="G5253" s="2" t="str">
        <f t="shared" si="82"/>
        <v>2011</v>
      </c>
      <c r="H5253" t="s">
        <v>11888</v>
      </c>
      <c r="I5253" t="str">
        <f>VLOOKUP(RawData!H5253,PadCountry[],2)</f>
        <v>India</v>
      </c>
      <c r="J5253" t="str">
        <f>VLOOKUP(I5253,CountryGeoLoc[],3)</f>
        <v>20.593684</v>
      </c>
      <c r="K5253" t="str">
        <f>VLOOKUP(I5253,CountryGeoLoc[],4)</f>
        <v>78.96288</v>
      </c>
    </row>
    <row r="5254" spans="1:11" x14ac:dyDescent="0.3">
      <c r="A5254" t="s">
        <v>15856</v>
      </c>
      <c r="B5254" t="s">
        <v>8</v>
      </c>
      <c r="C5254" t="s">
        <v>15314</v>
      </c>
      <c r="D5254" t="s">
        <v>14306</v>
      </c>
      <c r="E5254" t="s">
        <v>357</v>
      </c>
      <c r="F5254" t="s">
        <v>15857</v>
      </c>
      <c r="G5254" s="2" t="str">
        <f t="shared" si="82"/>
        <v>2011</v>
      </c>
      <c r="H5254" t="s">
        <v>7249</v>
      </c>
      <c r="I5254" t="str">
        <f>VLOOKUP(RawData!H5254,PadCountry[],2)</f>
        <v>Kazakhstan</v>
      </c>
      <c r="J5254" t="str">
        <f>VLOOKUP(I5254,CountryGeoLoc[],3)</f>
        <v>48.019573</v>
      </c>
      <c r="K5254" t="str">
        <f>VLOOKUP(I5254,CountryGeoLoc[],4)</f>
        <v>66.923684</v>
      </c>
    </row>
    <row r="5255" spans="1:11" x14ac:dyDescent="0.3">
      <c r="A5255" t="s">
        <v>15858</v>
      </c>
      <c r="B5255" t="s">
        <v>8</v>
      </c>
      <c r="C5255" t="s">
        <v>7321</v>
      </c>
      <c r="D5255" t="s">
        <v>15859</v>
      </c>
      <c r="E5255" t="s">
        <v>357</v>
      </c>
      <c r="F5255" t="s">
        <v>15860</v>
      </c>
      <c r="G5255" s="2" t="str">
        <f t="shared" si="82"/>
        <v>2011</v>
      </c>
      <c r="H5255" t="s">
        <v>15861</v>
      </c>
      <c r="I5255" t="str">
        <f>VLOOKUP(RawData!H5255,PadCountry[],2)</f>
        <v>French Guiana</v>
      </c>
      <c r="J5255" t="str">
        <f>VLOOKUP(I5255,CountryGeoLoc[],3)</f>
        <v>3.933889</v>
      </c>
      <c r="K5255" t="str">
        <f>VLOOKUP(I5255,CountryGeoLoc[],4)</f>
        <v>-53.125782</v>
      </c>
    </row>
    <row r="5256" spans="1:11" x14ac:dyDescent="0.3">
      <c r="A5256" t="s">
        <v>15862</v>
      </c>
      <c r="B5256" t="s">
        <v>8</v>
      </c>
      <c r="C5256" t="s">
        <v>14618</v>
      </c>
      <c r="D5256" t="s">
        <v>11093</v>
      </c>
      <c r="E5256" t="s">
        <v>357</v>
      </c>
      <c r="F5256" t="s">
        <v>15863</v>
      </c>
      <c r="G5256" s="2" t="str">
        <f t="shared" si="82"/>
        <v>2011</v>
      </c>
      <c r="H5256" t="s">
        <v>682</v>
      </c>
      <c r="I5256" t="str">
        <f>VLOOKUP(RawData!H5256,PadCountry[],2)</f>
        <v>United States</v>
      </c>
      <c r="J5256" t="str">
        <f>VLOOKUP(I5256,CountryGeoLoc[],3)</f>
        <v>37.09024</v>
      </c>
      <c r="K5256" t="str">
        <f>VLOOKUP(I5256,CountryGeoLoc[],4)</f>
        <v>-95.712891</v>
      </c>
    </row>
    <row r="5257" spans="1:11" x14ac:dyDescent="0.3">
      <c r="A5257" t="s">
        <v>15864</v>
      </c>
      <c r="B5257" t="s">
        <v>8</v>
      </c>
      <c r="C5257" t="s">
        <v>11418</v>
      </c>
      <c r="D5257" t="s">
        <v>4695</v>
      </c>
      <c r="E5257" t="s">
        <v>357</v>
      </c>
      <c r="F5257" t="s">
        <v>15865</v>
      </c>
      <c r="G5257" s="2" t="str">
        <f t="shared" si="82"/>
        <v>2011</v>
      </c>
      <c r="H5257" t="s">
        <v>13</v>
      </c>
      <c r="I5257" t="str">
        <f>VLOOKUP(RawData!H5257,PadCountry[],2)</f>
        <v>Kazakhstan</v>
      </c>
      <c r="J5257" t="str">
        <f>VLOOKUP(I5257,CountryGeoLoc[],3)</f>
        <v>48.019573</v>
      </c>
      <c r="K5257" t="str">
        <f>VLOOKUP(I5257,CountryGeoLoc[],4)</f>
        <v>66.923684</v>
      </c>
    </row>
    <row r="5258" spans="1:11" x14ac:dyDescent="0.3">
      <c r="A5258" t="s">
        <v>15866</v>
      </c>
      <c r="B5258" t="s">
        <v>8</v>
      </c>
      <c r="C5258" t="s">
        <v>13407</v>
      </c>
      <c r="D5258" t="s">
        <v>5243</v>
      </c>
      <c r="E5258" t="s">
        <v>357</v>
      </c>
      <c r="F5258" t="s">
        <v>15867</v>
      </c>
      <c r="G5258" s="2" t="str">
        <f t="shared" si="82"/>
        <v>2011</v>
      </c>
      <c r="H5258" t="s">
        <v>13428</v>
      </c>
      <c r="I5258" t="str">
        <f>VLOOKUP(RawData!H5258,PadCountry[],2)</f>
        <v>China</v>
      </c>
      <c r="J5258" t="str">
        <f>VLOOKUP(I5258,CountryGeoLoc[],3)</f>
        <v>35.86166</v>
      </c>
      <c r="K5258" t="str">
        <f>VLOOKUP(I5258,CountryGeoLoc[],4)</f>
        <v>104.195397</v>
      </c>
    </row>
    <row r="5259" spans="1:11" x14ac:dyDescent="0.3">
      <c r="A5259" t="s">
        <v>15868</v>
      </c>
      <c r="B5259" t="s">
        <v>8</v>
      </c>
      <c r="C5259" t="s">
        <v>11421</v>
      </c>
      <c r="D5259" t="s">
        <v>13758</v>
      </c>
      <c r="E5259" t="s">
        <v>15869</v>
      </c>
      <c r="F5259" t="s">
        <v>15870</v>
      </c>
      <c r="G5259" s="2" t="str">
        <f t="shared" si="82"/>
        <v>2011</v>
      </c>
      <c r="H5259" t="s">
        <v>2641</v>
      </c>
      <c r="I5259" t="str">
        <f>VLOOKUP(RawData!H5259,PadCountry[],2)</f>
        <v>Kazakhstan</v>
      </c>
      <c r="J5259" t="str">
        <f>VLOOKUP(I5259,CountryGeoLoc[],3)</f>
        <v>48.019573</v>
      </c>
      <c r="K5259" t="str">
        <f>VLOOKUP(I5259,CountryGeoLoc[],4)</f>
        <v>66.923684</v>
      </c>
    </row>
    <row r="5260" spans="1:11" x14ac:dyDescent="0.3">
      <c r="A5260" t="s">
        <v>15871</v>
      </c>
      <c r="B5260" t="s">
        <v>18</v>
      </c>
      <c r="C5260" t="s">
        <v>11418</v>
      </c>
      <c r="D5260" t="s">
        <v>14911</v>
      </c>
      <c r="E5260" t="s">
        <v>357</v>
      </c>
      <c r="F5260" t="s">
        <v>15872</v>
      </c>
      <c r="G5260" s="2" t="str">
        <f t="shared" si="82"/>
        <v>2011</v>
      </c>
      <c r="H5260" t="s">
        <v>9146</v>
      </c>
      <c r="I5260" t="str">
        <f>VLOOKUP(RawData!H5260,PadCountry[],2)</f>
        <v>Kazakhstan</v>
      </c>
      <c r="J5260" t="str">
        <f>VLOOKUP(I5260,CountryGeoLoc[],3)</f>
        <v>48.019573</v>
      </c>
      <c r="K5260" t="str">
        <f>VLOOKUP(I5260,CountryGeoLoc[],4)</f>
        <v>66.923684</v>
      </c>
    </row>
    <row r="5261" spans="1:11" x14ac:dyDescent="0.3">
      <c r="A5261" t="s">
        <v>15873</v>
      </c>
      <c r="B5261" t="s">
        <v>8</v>
      </c>
      <c r="C5261" t="s">
        <v>13407</v>
      </c>
      <c r="D5261" t="s">
        <v>13308</v>
      </c>
      <c r="E5261" t="s">
        <v>15874</v>
      </c>
      <c r="F5261" t="s">
        <v>15875</v>
      </c>
      <c r="G5261" s="2" t="str">
        <f t="shared" si="82"/>
        <v>2011</v>
      </c>
      <c r="H5261" t="s">
        <v>15187</v>
      </c>
      <c r="I5261" t="str">
        <f>VLOOKUP(RawData!H5261,PadCountry[],2)</f>
        <v>China</v>
      </c>
      <c r="J5261" t="str">
        <f>VLOOKUP(I5261,CountryGeoLoc[],3)</f>
        <v>35.86166</v>
      </c>
      <c r="K5261" t="str">
        <f>VLOOKUP(I5261,CountryGeoLoc[],4)</f>
        <v>104.195397</v>
      </c>
    </row>
    <row r="5262" spans="1:11" x14ac:dyDescent="0.3">
      <c r="A5262" t="s">
        <v>15876</v>
      </c>
      <c r="B5262" t="s">
        <v>8</v>
      </c>
      <c r="C5262" t="s">
        <v>11418</v>
      </c>
      <c r="D5262" t="s">
        <v>2191</v>
      </c>
      <c r="E5262" t="s">
        <v>15877</v>
      </c>
      <c r="F5262" t="s">
        <v>15878</v>
      </c>
      <c r="G5262" s="2" t="str">
        <f t="shared" si="82"/>
        <v>2011</v>
      </c>
      <c r="H5262" t="s">
        <v>13</v>
      </c>
      <c r="I5262" t="str">
        <f>VLOOKUP(RawData!H5262,PadCountry[],2)</f>
        <v>Kazakhstan</v>
      </c>
      <c r="J5262" t="str">
        <f>VLOOKUP(I5262,CountryGeoLoc[],3)</f>
        <v>48.019573</v>
      </c>
      <c r="K5262" t="str">
        <f>VLOOKUP(I5262,CountryGeoLoc[],4)</f>
        <v>66.923684</v>
      </c>
    </row>
    <row r="5263" spans="1:11" x14ac:dyDescent="0.3">
      <c r="A5263" t="s">
        <v>15879</v>
      </c>
      <c r="B5263" t="s">
        <v>8</v>
      </c>
      <c r="C5263" t="s">
        <v>13407</v>
      </c>
      <c r="D5263" t="s">
        <v>11563</v>
      </c>
      <c r="E5263" t="s">
        <v>357</v>
      </c>
      <c r="F5263" t="s">
        <v>15880</v>
      </c>
      <c r="G5263" s="2" t="str">
        <f t="shared" si="82"/>
        <v>2011</v>
      </c>
      <c r="H5263" t="s">
        <v>14247</v>
      </c>
      <c r="I5263" t="str">
        <f>VLOOKUP(RawData!H5263,PadCountry[],2)</f>
        <v>China</v>
      </c>
      <c r="J5263" t="str">
        <f>VLOOKUP(I5263,CountryGeoLoc[],3)</f>
        <v>35.86166</v>
      </c>
      <c r="K5263" t="str">
        <f>VLOOKUP(I5263,CountryGeoLoc[],4)</f>
        <v>104.195397</v>
      </c>
    </row>
    <row r="5264" spans="1:11" x14ac:dyDescent="0.3">
      <c r="A5264" t="s">
        <v>15881</v>
      </c>
      <c r="B5264" t="s">
        <v>8</v>
      </c>
      <c r="C5264" t="s">
        <v>15314</v>
      </c>
      <c r="D5264" t="s">
        <v>14306</v>
      </c>
      <c r="E5264" t="s">
        <v>357</v>
      </c>
      <c r="F5264" t="s">
        <v>15882</v>
      </c>
      <c r="G5264" s="2" t="str">
        <f t="shared" si="82"/>
        <v>2011</v>
      </c>
      <c r="H5264" t="s">
        <v>7249</v>
      </c>
      <c r="I5264" t="str">
        <f>VLOOKUP(RawData!H5264,PadCountry[],2)</f>
        <v>Kazakhstan</v>
      </c>
      <c r="J5264" t="str">
        <f>VLOOKUP(I5264,CountryGeoLoc[],3)</f>
        <v>48.019573</v>
      </c>
      <c r="K5264" t="str">
        <f>VLOOKUP(I5264,CountryGeoLoc[],4)</f>
        <v>66.923684</v>
      </c>
    </row>
    <row r="5265" spans="1:11" x14ac:dyDescent="0.3">
      <c r="A5265" t="s">
        <v>15883</v>
      </c>
      <c r="B5265" t="s">
        <v>8</v>
      </c>
      <c r="C5265" t="s">
        <v>14618</v>
      </c>
      <c r="D5265" t="s">
        <v>15884</v>
      </c>
      <c r="E5265" t="s">
        <v>357</v>
      </c>
      <c r="F5265" t="s">
        <v>15885</v>
      </c>
      <c r="G5265" s="2" t="str">
        <f t="shared" si="82"/>
        <v>2011</v>
      </c>
      <c r="H5265" t="s">
        <v>1782</v>
      </c>
      <c r="I5265" t="str">
        <f>VLOOKUP(RawData!H5265,PadCountry[],2)</f>
        <v>United States</v>
      </c>
      <c r="J5265" t="str">
        <f>VLOOKUP(I5265,CountryGeoLoc[],3)</f>
        <v>37.09024</v>
      </c>
      <c r="K5265" t="str">
        <f>VLOOKUP(I5265,CountryGeoLoc[],4)</f>
        <v>-95.712891</v>
      </c>
    </row>
    <row r="5266" spans="1:11" x14ac:dyDescent="0.3">
      <c r="A5266" t="s">
        <v>15886</v>
      </c>
      <c r="B5266" t="s">
        <v>8</v>
      </c>
      <c r="C5266" t="s">
        <v>11407</v>
      </c>
      <c r="D5266" t="s">
        <v>14821</v>
      </c>
      <c r="E5266" t="s">
        <v>15887</v>
      </c>
      <c r="F5266" t="s">
        <v>15888</v>
      </c>
      <c r="G5266" s="2" t="str">
        <f t="shared" si="82"/>
        <v>2011</v>
      </c>
      <c r="H5266" t="s">
        <v>3442</v>
      </c>
      <c r="I5266" t="str">
        <f>VLOOKUP(RawData!H5266,PadCountry[],2)</f>
        <v>Russia</v>
      </c>
      <c r="J5266" t="str">
        <f>VLOOKUP(I5266,CountryGeoLoc[],3)</f>
        <v>61.52401</v>
      </c>
      <c r="K5266" t="str">
        <f>VLOOKUP(I5266,CountryGeoLoc[],4)</f>
        <v>105.318756</v>
      </c>
    </row>
    <row r="5267" spans="1:11" x14ac:dyDescent="0.3">
      <c r="A5267" t="s">
        <v>15889</v>
      </c>
      <c r="B5267" t="s">
        <v>8</v>
      </c>
      <c r="C5267" t="s">
        <v>13407</v>
      </c>
      <c r="D5267" t="s">
        <v>5243</v>
      </c>
      <c r="E5267" t="s">
        <v>357</v>
      </c>
      <c r="F5267" t="s">
        <v>15890</v>
      </c>
      <c r="G5267" s="2" t="str">
        <f t="shared" si="82"/>
        <v>2011</v>
      </c>
      <c r="H5267" t="s">
        <v>10336</v>
      </c>
      <c r="I5267" t="str">
        <f>VLOOKUP(RawData!H5267,PadCountry[],2)</f>
        <v>China</v>
      </c>
      <c r="J5267" t="str">
        <f>VLOOKUP(I5267,CountryGeoLoc[],3)</f>
        <v>35.86166</v>
      </c>
      <c r="K5267" t="str">
        <f>VLOOKUP(I5267,CountryGeoLoc[],4)</f>
        <v>104.195397</v>
      </c>
    </row>
    <row r="5268" spans="1:11" x14ac:dyDescent="0.3">
      <c r="A5268" t="s">
        <v>15891</v>
      </c>
      <c r="B5268" t="s">
        <v>8</v>
      </c>
      <c r="C5268" t="s">
        <v>13407</v>
      </c>
      <c r="D5268" t="s">
        <v>11985</v>
      </c>
      <c r="E5268" t="s">
        <v>357</v>
      </c>
      <c r="F5268" t="s">
        <v>15892</v>
      </c>
      <c r="G5268" s="2" t="str">
        <f t="shared" si="82"/>
        <v>2011</v>
      </c>
      <c r="H5268" t="s">
        <v>8698</v>
      </c>
      <c r="I5268" t="str">
        <f>VLOOKUP(RawData!H5268,PadCountry[],2)</f>
        <v>China</v>
      </c>
      <c r="J5268" t="str">
        <f>VLOOKUP(I5268,CountryGeoLoc[],3)</f>
        <v>35.86166</v>
      </c>
      <c r="K5268" t="str">
        <f>VLOOKUP(I5268,CountryGeoLoc[],4)</f>
        <v>104.195397</v>
      </c>
    </row>
    <row r="5269" spans="1:11" x14ac:dyDescent="0.3">
      <c r="A5269" t="s">
        <v>15893</v>
      </c>
      <c r="B5269" t="s">
        <v>8</v>
      </c>
      <c r="C5269" t="s">
        <v>11421</v>
      </c>
      <c r="D5269" t="s">
        <v>14306</v>
      </c>
      <c r="E5269" t="s">
        <v>357</v>
      </c>
      <c r="F5269" t="s">
        <v>15894</v>
      </c>
      <c r="G5269" s="2" t="str">
        <f t="shared" si="82"/>
        <v>2011</v>
      </c>
      <c r="H5269" t="s">
        <v>2641</v>
      </c>
      <c r="I5269" t="str">
        <f>VLOOKUP(RawData!H5269,PadCountry[],2)</f>
        <v>Kazakhstan</v>
      </c>
      <c r="J5269" t="str">
        <f>VLOOKUP(I5269,CountryGeoLoc[],3)</f>
        <v>48.019573</v>
      </c>
      <c r="K5269" t="str">
        <f>VLOOKUP(I5269,CountryGeoLoc[],4)</f>
        <v>66.923684</v>
      </c>
    </row>
    <row r="5270" spans="1:11" x14ac:dyDescent="0.3">
      <c r="A5270" t="s">
        <v>15895</v>
      </c>
      <c r="B5270" t="s">
        <v>8</v>
      </c>
      <c r="C5270" t="s">
        <v>9620</v>
      </c>
      <c r="D5270" t="s">
        <v>13833</v>
      </c>
      <c r="E5270" t="s">
        <v>357</v>
      </c>
      <c r="F5270" t="s">
        <v>15896</v>
      </c>
      <c r="G5270" s="2" t="str">
        <f t="shared" si="82"/>
        <v>2011</v>
      </c>
      <c r="H5270" t="s">
        <v>15520</v>
      </c>
      <c r="I5270" t="str">
        <f>VLOOKUP(RawData!H5270,PadCountry[],2)</f>
        <v>Japan</v>
      </c>
      <c r="J5270" t="str">
        <f>VLOOKUP(I5270,CountryGeoLoc[],3)</f>
        <v>36.204824</v>
      </c>
      <c r="K5270" t="str">
        <f>VLOOKUP(I5270,CountryGeoLoc[],4)</f>
        <v>138.252924</v>
      </c>
    </row>
    <row r="5271" spans="1:11" x14ac:dyDescent="0.3">
      <c r="A5271" t="s">
        <v>15897</v>
      </c>
      <c r="B5271" t="s">
        <v>8</v>
      </c>
      <c r="C5271" t="s">
        <v>7321</v>
      </c>
      <c r="D5271" t="s">
        <v>15898</v>
      </c>
      <c r="E5271" t="s">
        <v>357</v>
      </c>
      <c r="F5271" t="s">
        <v>15899</v>
      </c>
      <c r="G5271" s="2" t="str">
        <f t="shared" si="82"/>
        <v>2011</v>
      </c>
      <c r="H5271" t="s">
        <v>15861</v>
      </c>
      <c r="I5271" t="str">
        <f>VLOOKUP(RawData!H5271,PadCountry[],2)</f>
        <v>French Guiana</v>
      </c>
      <c r="J5271" t="str">
        <f>VLOOKUP(I5271,CountryGeoLoc[],3)</f>
        <v>3.933889</v>
      </c>
      <c r="K5271" t="str">
        <f>VLOOKUP(I5271,CountryGeoLoc[],4)</f>
        <v>-53.125782</v>
      </c>
    </row>
    <row r="5272" spans="1:11" x14ac:dyDescent="0.3">
      <c r="A5272" t="s">
        <v>15900</v>
      </c>
      <c r="B5272" t="s">
        <v>8</v>
      </c>
      <c r="C5272" t="s">
        <v>13407</v>
      </c>
      <c r="D5272" t="s">
        <v>8695</v>
      </c>
      <c r="E5272" t="s">
        <v>357</v>
      </c>
      <c r="F5272" t="s">
        <v>15901</v>
      </c>
      <c r="G5272" s="2" t="str">
        <f t="shared" si="82"/>
        <v>2011</v>
      </c>
      <c r="H5272" t="s">
        <v>10954</v>
      </c>
      <c r="I5272" t="str">
        <f>VLOOKUP(RawData!H5272,PadCountry[],2)</f>
        <v>China</v>
      </c>
      <c r="J5272" t="str">
        <f>VLOOKUP(I5272,CountryGeoLoc[],3)</f>
        <v>35.86166</v>
      </c>
      <c r="K5272" t="str">
        <f>VLOOKUP(I5272,CountryGeoLoc[],4)</f>
        <v>104.195397</v>
      </c>
    </row>
    <row r="5273" spans="1:11" x14ac:dyDescent="0.3">
      <c r="A5273" t="s">
        <v>15902</v>
      </c>
      <c r="B5273" t="s">
        <v>8</v>
      </c>
      <c r="C5273" t="s">
        <v>11418</v>
      </c>
      <c r="D5273" t="s">
        <v>2191</v>
      </c>
      <c r="E5273" t="s">
        <v>15903</v>
      </c>
      <c r="F5273" t="s">
        <v>15904</v>
      </c>
      <c r="G5273" s="2" t="str">
        <f t="shared" si="82"/>
        <v>2011</v>
      </c>
      <c r="H5273" t="s">
        <v>13</v>
      </c>
      <c r="I5273" t="str">
        <f>VLOOKUP(RawData!H5273,PadCountry[],2)</f>
        <v>Kazakhstan</v>
      </c>
      <c r="J5273" t="str">
        <f>VLOOKUP(I5273,CountryGeoLoc[],3)</f>
        <v>48.019573</v>
      </c>
      <c r="K5273" t="str">
        <f>VLOOKUP(I5273,CountryGeoLoc[],4)</f>
        <v>66.923684</v>
      </c>
    </row>
    <row r="5274" spans="1:11" x14ac:dyDescent="0.3">
      <c r="A5274" t="s">
        <v>15905</v>
      </c>
      <c r="B5274" t="s">
        <v>8</v>
      </c>
      <c r="C5274" t="s">
        <v>13407</v>
      </c>
      <c r="D5274" t="s">
        <v>13308</v>
      </c>
      <c r="E5274" t="s">
        <v>357</v>
      </c>
      <c r="F5274" t="s">
        <v>15906</v>
      </c>
      <c r="G5274" s="2" t="str">
        <f t="shared" si="82"/>
        <v>2011</v>
      </c>
      <c r="H5274" t="s">
        <v>10336</v>
      </c>
      <c r="I5274" t="str">
        <f>VLOOKUP(RawData!H5274,PadCountry[],2)</f>
        <v>China</v>
      </c>
      <c r="J5274" t="str">
        <f>VLOOKUP(I5274,CountryGeoLoc[],3)</f>
        <v>35.86166</v>
      </c>
      <c r="K5274" t="str">
        <f>VLOOKUP(I5274,CountryGeoLoc[],4)</f>
        <v>104.195397</v>
      </c>
    </row>
    <row r="5275" spans="1:11" x14ac:dyDescent="0.3">
      <c r="A5275" t="s">
        <v>15907</v>
      </c>
      <c r="B5275" t="s">
        <v>18</v>
      </c>
      <c r="C5275" t="s">
        <v>15908</v>
      </c>
      <c r="D5275" t="s">
        <v>14821</v>
      </c>
      <c r="E5275" t="s">
        <v>357</v>
      </c>
      <c r="F5275" t="s">
        <v>15909</v>
      </c>
      <c r="G5275" s="2" t="str">
        <f t="shared" si="82"/>
        <v>2011</v>
      </c>
      <c r="H5275" t="s">
        <v>3442</v>
      </c>
      <c r="I5275" t="str">
        <f>VLOOKUP(RawData!H5275,PadCountry[],2)</f>
        <v>Russia</v>
      </c>
      <c r="J5275" t="str">
        <f>VLOOKUP(I5275,CountryGeoLoc[],3)</f>
        <v>61.52401</v>
      </c>
      <c r="K5275" t="str">
        <f>VLOOKUP(I5275,CountryGeoLoc[],4)</f>
        <v>105.318756</v>
      </c>
    </row>
    <row r="5276" spans="1:11" x14ac:dyDescent="0.3">
      <c r="A5276" t="s">
        <v>15613</v>
      </c>
      <c r="B5276" t="s">
        <v>8</v>
      </c>
      <c r="C5276" t="s">
        <v>15614</v>
      </c>
      <c r="D5276" t="s">
        <v>15615</v>
      </c>
      <c r="E5276" t="s">
        <v>15616</v>
      </c>
      <c r="F5276" t="s">
        <v>15910</v>
      </c>
      <c r="G5276" s="2" t="str">
        <f t="shared" si="82"/>
        <v>2011</v>
      </c>
      <c r="H5276" t="s">
        <v>987</v>
      </c>
      <c r="I5276" t="str">
        <f>VLOOKUP(RawData!H5276,PadCountry[],2)</f>
        <v>Kazakhstan</v>
      </c>
      <c r="J5276" t="str">
        <f>VLOOKUP(I5276,CountryGeoLoc[],3)</f>
        <v>48.019573</v>
      </c>
      <c r="K5276" t="str">
        <f>VLOOKUP(I5276,CountryGeoLoc[],4)</f>
        <v>66.923684</v>
      </c>
    </row>
    <row r="5277" spans="1:11" x14ac:dyDescent="0.3">
      <c r="A5277" t="s">
        <v>15911</v>
      </c>
      <c r="B5277" t="s">
        <v>8</v>
      </c>
      <c r="C5277" t="s">
        <v>13407</v>
      </c>
      <c r="D5277" t="s">
        <v>13308</v>
      </c>
      <c r="E5277" t="s">
        <v>357</v>
      </c>
      <c r="F5277" t="s">
        <v>15912</v>
      </c>
      <c r="G5277" s="2" t="str">
        <f t="shared" si="82"/>
        <v>2012</v>
      </c>
      <c r="H5277" t="s">
        <v>14031</v>
      </c>
      <c r="I5277" t="str">
        <f>VLOOKUP(RawData!H5277,PadCountry[],2)</f>
        <v>China</v>
      </c>
      <c r="J5277" t="str">
        <f>VLOOKUP(I5277,CountryGeoLoc[],3)</f>
        <v>35.86166</v>
      </c>
      <c r="K5277" t="str">
        <f>VLOOKUP(I5277,CountryGeoLoc[],4)</f>
        <v>104.195397</v>
      </c>
    </row>
    <row r="5278" spans="1:11" x14ac:dyDescent="0.3">
      <c r="A5278" t="s">
        <v>15913</v>
      </c>
      <c r="B5278" t="s">
        <v>8</v>
      </c>
      <c r="C5278" t="s">
        <v>13407</v>
      </c>
      <c r="D5278" t="s">
        <v>11985</v>
      </c>
      <c r="E5278" t="s">
        <v>357</v>
      </c>
      <c r="F5278" t="s">
        <v>15914</v>
      </c>
      <c r="G5278" s="2" t="str">
        <f t="shared" si="82"/>
        <v>2012</v>
      </c>
      <c r="H5278" t="s">
        <v>8698</v>
      </c>
      <c r="I5278" t="str">
        <f>VLOOKUP(RawData!H5278,PadCountry[],2)</f>
        <v>China</v>
      </c>
      <c r="J5278" t="str">
        <f>VLOOKUP(I5278,CountryGeoLoc[],3)</f>
        <v>35.86166</v>
      </c>
      <c r="K5278" t="str">
        <f>VLOOKUP(I5278,CountryGeoLoc[],4)</f>
        <v>104.195397</v>
      </c>
    </row>
    <row r="5279" spans="1:11" x14ac:dyDescent="0.3">
      <c r="A5279" t="s">
        <v>15915</v>
      </c>
      <c r="B5279" t="s">
        <v>8</v>
      </c>
      <c r="C5279" t="s">
        <v>14618</v>
      </c>
      <c r="D5279" t="s">
        <v>15444</v>
      </c>
      <c r="E5279" t="s">
        <v>15916</v>
      </c>
      <c r="F5279" t="s">
        <v>15917</v>
      </c>
      <c r="G5279" s="2" t="str">
        <f t="shared" si="82"/>
        <v>2012</v>
      </c>
      <c r="H5279" t="s">
        <v>1050</v>
      </c>
      <c r="I5279" t="str">
        <f>VLOOKUP(RawData!H5279,PadCountry[],2)</f>
        <v>United States</v>
      </c>
      <c r="J5279" t="str">
        <f>VLOOKUP(I5279,CountryGeoLoc[],3)</f>
        <v>37.09024</v>
      </c>
      <c r="K5279" t="str">
        <f>VLOOKUP(I5279,CountryGeoLoc[],4)</f>
        <v>-95.712891</v>
      </c>
    </row>
    <row r="5280" spans="1:11" x14ac:dyDescent="0.3">
      <c r="A5280" t="s">
        <v>15918</v>
      </c>
      <c r="B5280" t="s">
        <v>8</v>
      </c>
      <c r="C5280" t="s">
        <v>11418</v>
      </c>
      <c r="D5280" t="s">
        <v>4695</v>
      </c>
      <c r="E5280" t="s">
        <v>357</v>
      </c>
      <c r="F5280" t="s">
        <v>15919</v>
      </c>
      <c r="G5280" s="2" t="str">
        <f t="shared" si="82"/>
        <v>2012</v>
      </c>
      <c r="H5280" t="s">
        <v>13</v>
      </c>
      <c r="I5280" t="str">
        <f>VLOOKUP(RawData!H5280,PadCountry[],2)</f>
        <v>Kazakhstan</v>
      </c>
      <c r="J5280" t="str">
        <f>VLOOKUP(I5280,CountryGeoLoc[],3)</f>
        <v>48.019573</v>
      </c>
      <c r="K5280" t="str">
        <f>VLOOKUP(I5280,CountryGeoLoc[],4)</f>
        <v>66.923684</v>
      </c>
    </row>
    <row r="5281" spans="1:11" x14ac:dyDescent="0.3">
      <c r="A5281" t="s">
        <v>15920</v>
      </c>
      <c r="B5281" t="s">
        <v>8</v>
      </c>
      <c r="C5281" t="s">
        <v>15139</v>
      </c>
      <c r="D5281" t="s">
        <v>15140</v>
      </c>
      <c r="E5281" t="s">
        <v>357</v>
      </c>
      <c r="F5281" t="s">
        <v>15921</v>
      </c>
      <c r="G5281" s="2" t="str">
        <f t="shared" si="82"/>
        <v>2012</v>
      </c>
      <c r="H5281" t="s">
        <v>15143</v>
      </c>
      <c r="I5281" t="str">
        <f>VLOOKUP(RawData!H5281,PadCountry[],2)</f>
        <v>Iran</v>
      </c>
      <c r="J5281" t="str">
        <f>VLOOKUP(I5281,CountryGeoLoc[],3)</f>
        <v>32.427908</v>
      </c>
      <c r="K5281" t="str">
        <f>VLOOKUP(I5281,CountryGeoLoc[],4)</f>
        <v>53.688046</v>
      </c>
    </row>
    <row r="5282" spans="1:11" x14ac:dyDescent="0.3">
      <c r="A5282" t="s">
        <v>15922</v>
      </c>
      <c r="B5282" t="s">
        <v>8</v>
      </c>
      <c r="C5282" t="s">
        <v>7188</v>
      </c>
      <c r="D5282" t="s">
        <v>15923</v>
      </c>
      <c r="E5282" t="s">
        <v>357</v>
      </c>
      <c r="F5282" t="s">
        <v>15924</v>
      </c>
      <c r="G5282" s="2" t="str">
        <f t="shared" si="82"/>
        <v>2012</v>
      </c>
      <c r="H5282" t="s">
        <v>4173</v>
      </c>
      <c r="I5282" t="str">
        <f>VLOOKUP(RawData!H5282,PadCountry[],2)</f>
        <v>French Guiana</v>
      </c>
      <c r="J5282" t="str">
        <f>VLOOKUP(I5282,CountryGeoLoc[],3)</f>
        <v>3.933889</v>
      </c>
      <c r="K5282" t="str">
        <f>VLOOKUP(I5282,CountryGeoLoc[],4)</f>
        <v>-53.125782</v>
      </c>
    </row>
    <row r="5283" spans="1:11" x14ac:dyDescent="0.3">
      <c r="A5283" t="s">
        <v>15925</v>
      </c>
      <c r="B5283" t="s">
        <v>8</v>
      </c>
      <c r="C5283" t="s">
        <v>15314</v>
      </c>
      <c r="D5283" t="s">
        <v>13758</v>
      </c>
      <c r="E5283" t="s">
        <v>15926</v>
      </c>
      <c r="F5283" t="s">
        <v>15927</v>
      </c>
      <c r="G5283" s="2" t="str">
        <f t="shared" si="82"/>
        <v>2012</v>
      </c>
      <c r="H5283" t="s">
        <v>7249</v>
      </c>
      <c r="I5283" t="str">
        <f>VLOOKUP(RawData!H5283,PadCountry[],2)</f>
        <v>Kazakhstan</v>
      </c>
      <c r="J5283" t="str">
        <f>VLOOKUP(I5283,CountryGeoLoc[],3)</f>
        <v>48.019573</v>
      </c>
      <c r="K5283" t="str">
        <f>VLOOKUP(I5283,CountryGeoLoc[],4)</f>
        <v>66.923684</v>
      </c>
    </row>
    <row r="5284" spans="1:11" x14ac:dyDescent="0.3">
      <c r="A5284" t="s">
        <v>15928</v>
      </c>
      <c r="B5284" t="s">
        <v>8</v>
      </c>
      <c r="C5284" t="s">
        <v>13407</v>
      </c>
      <c r="D5284" t="s">
        <v>8695</v>
      </c>
      <c r="E5284" t="s">
        <v>357</v>
      </c>
      <c r="F5284" t="s">
        <v>15929</v>
      </c>
      <c r="G5284" s="2" t="str">
        <f t="shared" si="82"/>
        <v>2012</v>
      </c>
      <c r="H5284" t="s">
        <v>10954</v>
      </c>
      <c r="I5284" t="str">
        <f>VLOOKUP(RawData!H5284,PadCountry[],2)</f>
        <v>China</v>
      </c>
      <c r="J5284" t="str">
        <f>VLOOKUP(I5284,CountryGeoLoc[],3)</f>
        <v>35.86166</v>
      </c>
      <c r="K5284" t="str">
        <f>VLOOKUP(I5284,CountryGeoLoc[],4)</f>
        <v>104.195397</v>
      </c>
    </row>
    <row r="5285" spans="1:11" x14ac:dyDescent="0.3">
      <c r="A5285" t="s">
        <v>15930</v>
      </c>
      <c r="B5285" t="s">
        <v>8</v>
      </c>
      <c r="C5285" t="s">
        <v>14618</v>
      </c>
      <c r="D5285" t="s">
        <v>14619</v>
      </c>
      <c r="E5285" t="s">
        <v>15931</v>
      </c>
      <c r="F5285" t="s">
        <v>15932</v>
      </c>
      <c r="G5285" s="2" t="str">
        <f t="shared" si="82"/>
        <v>2012</v>
      </c>
      <c r="H5285" t="s">
        <v>1782</v>
      </c>
      <c r="I5285" t="str">
        <f>VLOOKUP(RawData!H5285,PadCountry[],2)</f>
        <v>United States</v>
      </c>
      <c r="J5285" t="str">
        <f>VLOOKUP(I5285,CountryGeoLoc[],3)</f>
        <v>37.09024</v>
      </c>
      <c r="K5285" t="str">
        <f>VLOOKUP(I5285,CountryGeoLoc[],4)</f>
        <v>-95.712891</v>
      </c>
    </row>
    <row r="5286" spans="1:11" x14ac:dyDescent="0.3">
      <c r="A5286" t="s">
        <v>15933</v>
      </c>
      <c r="B5286" t="s">
        <v>8</v>
      </c>
      <c r="C5286" t="s">
        <v>7321</v>
      </c>
      <c r="D5286" t="s">
        <v>15044</v>
      </c>
      <c r="E5286" t="s">
        <v>15934</v>
      </c>
      <c r="F5286" t="s">
        <v>15935</v>
      </c>
      <c r="G5286" s="2" t="str">
        <f t="shared" si="82"/>
        <v>2012</v>
      </c>
      <c r="H5286" t="s">
        <v>12587</v>
      </c>
      <c r="I5286" t="str">
        <f>VLOOKUP(RawData!H5286,PadCountry[],2)</f>
        <v>French Guiana</v>
      </c>
      <c r="J5286" t="str">
        <f>VLOOKUP(I5286,CountryGeoLoc[],3)</f>
        <v>3.933889</v>
      </c>
      <c r="K5286" t="str">
        <f>VLOOKUP(I5286,CountryGeoLoc[],4)</f>
        <v>-53.125782</v>
      </c>
    </row>
    <row r="5287" spans="1:11" x14ac:dyDescent="0.3">
      <c r="A5287" t="s">
        <v>15936</v>
      </c>
      <c r="B5287" t="s">
        <v>8</v>
      </c>
      <c r="C5287" t="s">
        <v>15314</v>
      </c>
      <c r="D5287" t="s">
        <v>14306</v>
      </c>
      <c r="E5287" t="s">
        <v>357</v>
      </c>
      <c r="F5287" t="s">
        <v>15937</v>
      </c>
      <c r="G5287" s="2" t="str">
        <f t="shared" si="82"/>
        <v>2012</v>
      </c>
      <c r="H5287" t="s">
        <v>7249</v>
      </c>
      <c r="I5287" t="str">
        <f>VLOOKUP(RawData!H5287,PadCountry[],2)</f>
        <v>Kazakhstan</v>
      </c>
      <c r="J5287" t="str">
        <f>VLOOKUP(I5287,CountryGeoLoc[],3)</f>
        <v>48.019573</v>
      </c>
      <c r="K5287" t="str">
        <f>VLOOKUP(I5287,CountryGeoLoc[],4)</f>
        <v>66.923684</v>
      </c>
    </row>
    <row r="5288" spans="1:11" x14ac:dyDescent="0.3">
      <c r="A5288" t="s">
        <v>15938</v>
      </c>
      <c r="B5288" t="s">
        <v>8</v>
      </c>
      <c r="C5288" t="s">
        <v>11421</v>
      </c>
      <c r="D5288" t="s">
        <v>2305</v>
      </c>
      <c r="E5288" t="s">
        <v>357</v>
      </c>
      <c r="F5288" t="s">
        <v>15939</v>
      </c>
      <c r="G5288" s="2" t="str">
        <f t="shared" si="82"/>
        <v>2012</v>
      </c>
      <c r="H5288" t="s">
        <v>2641</v>
      </c>
      <c r="I5288" t="str">
        <f>VLOOKUP(RawData!H5288,PadCountry[],2)</f>
        <v>Kazakhstan</v>
      </c>
      <c r="J5288" t="str">
        <f>VLOOKUP(I5288,CountryGeoLoc[],3)</f>
        <v>48.019573</v>
      </c>
      <c r="K5288" t="str">
        <f>VLOOKUP(I5288,CountryGeoLoc[],4)</f>
        <v>66.923684</v>
      </c>
    </row>
    <row r="5289" spans="1:11" x14ac:dyDescent="0.3">
      <c r="A5289" t="s">
        <v>15940</v>
      </c>
      <c r="B5289" t="s">
        <v>8</v>
      </c>
      <c r="C5289" t="s">
        <v>13407</v>
      </c>
      <c r="D5289" t="s">
        <v>8695</v>
      </c>
      <c r="E5289" t="s">
        <v>357</v>
      </c>
      <c r="F5289" t="s">
        <v>15941</v>
      </c>
      <c r="G5289" s="2" t="str">
        <f t="shared" si="82"/>
        <v>2012</v>
      </c>
      <c r="H5289" t="s">
        <v>10954</v>
      </c>
      <c r="I5289" t="str">
        <f>VLOOKUP(RawData!H5289,PadCountry[],2)</f>
        <v>China</v>
      </c>
      <c r="J5289" t="str">
        <f>VLOOKUP(I5289,CountryGeoLoc[],3)</f>
        <v>35.86166</v>
      </c>
      <c r="K5289" t="str">
        <f>VLOOKUP(I5289,CountryGeoLoc[],4)</f>
        <v>104.195397</v>
      </c>
    </row>
    <row r="5290" spans="1:11" x14ac:dyDescent="0.3">
      <c r="A5290" t="s">
        <v>15942</v>
      </c>
      <c r="B5290" t="s">
        <v>8</v>
      </c>
      <c r="C5290" t="s">
        <v>14618</v>
      </c>
      <c r="D5290" t="s">
        <v>15943</v>
      </c>
      <c r="E5290" t="s">
        <v>357</v>
      </c>
      <c r="F5290" t="s">
        <v>15944</v>
      </c>
      <c r="G5290" s="2" t="str">
        <f t="shared" si="82"/>
        <v>2012</v>
      </c>
      <c r="H5290" t="s">
        <v>12377</v>
      </c>
      <c r="I5290" t="str">
        <f>VLOOKUP(RawData!H5290,PadCountry[],2)</f>
        <v>United States</v>
      </c>
      <c r="J5290" t="str">
        <f>VLOOKUP(I5290,CountryGeoLoc[],3)</f>
        <v>37.09024</v>
      </c>
      <c r="K5290" t="str">
        <f>VLOOKUP(I5290,CountryGeoLoc[],4)</f>
        <v>-95.712891</v>
      </c>
    </row>
    <row r="5291" spans="1:11" x14ac:dyDescent="0.3">
      <c r="A5291" t="s">
        <v>15945</v>
      </c>
      <c r="B5291" t="s">
        <v>18</v>
      </c>
      <c r="C5291" t="s">
        <v>13139</v>
      </c>
      <c r="D5291" t="s">
        <v>15946</v>
      </c>
      <c r="E5291" t="s">
        <v>357</v>
      </c>
      <c r="F5291" t="s">
        <v>15947</v>
      </c>
      <c r="G5291" s="2" t="str">
        <f t="shared" si="82"/>
        <v>2012</v>
      </c>
      <c r="H5291" t="s">
        <v>15948</v>
      </c>
      <c r="I5291" t="str">
        <f>VLOOKUP(RawData!H5291,PadCountry[],2)</f>
        <v>North Korea</v>
      </c>
      <c r="J5291" t="str">
        <f>VLOOKUP(I5291,CountryGeoLoc[],3)</f>
        <v>40.339852</v>
      </c>
      <c r="K5291" t="str">
        <f>VLOOKUP(I5291,CountryGeoLoc[],4)</f>
        <v>127.510093</v>
      </c>
    </row>
    <row r="5292" spans="1:11" x14ac:dyDescent="0.3">
      <c r="A5292" t="s">
        <v>15949</v>
      </c>
      <c r="B5292" t="s">
        <v>8</v>
      </c>
      <c r="C5292" t="s">
        <v>11418</v>
      </c>
      <c r="D5292" t="s">
        <v>4695</v>
      </c>
      <c r="E5292" t="s">
        <v>357</v>
      </c>
      <c r="F5292" t="s">
        <v>15950</v>
      </c>
      <c r="G5292" s="2" t="str">
        <f t="shared" si="82"/>
        <v>2012</v>
      </c>
      <c r="H5292" t="s">
        <v>987</v>
      </c>
      <c r="I5292" t="str">
        <f>VLOOKUP(RawData!H5292,PadCountry[],2)</f>
        <v>Kazakhstan</v>
      </c>
      <c r="J5292" t="str">
        <f>VLOOKUP(I5292,CountryGeoLoc[],3)</f>
        <v>48.019573</v>
      </c>
      <c r="K5292" t="str">
        <f>VLOOKUP(I5292,CountryGeoLoc[],4)</f>
        <v>66.923684</v>
      </c>
    </row>
    <row r="5293" spans="1:11" x14ac:dyDescent="0.3">
      <c r="A5293" t="s">
        <v>15951</v>
      </c>
      <c r="B5293" t="s">
        <v>8</v>
      </c>
      <c r="C5293" t="s">
        <v>15314</v>
      </c>
      <c r="D5293" t="s">
        <v>14306</v>
      </c>
      <c r="E5293" t="s">
        <v>357</v>
      </c>
      <c r="F5293" t="s">
        <v>15952</v>
      </c>
      <c r="G5293" s="2" t="str">
        <f t="shared" si="82"/>
        <v>2012</v>
      </c>
      <c r="H5293" t="s">
        <v>7249</v>
      </c>
      <c r="I5293" t="str">
        <f>VLOOKUP(RawData!H5293,PadCountry[],2)</f>
        <v>Kazakhstan</v>
      </c>
      <c r="J5293" t="str">
        <f>VLOOKUP(I5293,CountryGeoLoc[],3)</f>
        <v>48.019573</v>
      </c>
      <c r="K5293" t="str">
        <f>VLOOKUP(I5293,CountryGeoLoc[],4)</f>
        <v>66.923684</v>
      </c>
    </row>
    <row r="5294" spans="1:11" x14ac:dyDescent="0.3">
      <c r="A5294" t="s">
        <v>15953</v>
      </c>
      <c r="B5294" t="s">
        <v>8</v>
      </c>
      <c r="C5294" t="s">
        <v>7087</v>
      </c>
      <c r="D5294" t="s">
        <v>15182</v>
      </c>
      <c r="E5294" t="s">
        <v>357</v>
      </c>
      <c r="F5294" t="s">
        <v>15954</v>
      </c>
      <c r="G5294" s="2" t="str">
        <f t="shared" si="82"/>
        <v>2012</v>
      </c>
      <c r="H5294" t="s">
        <v>11888</v>
      </c>
      <c r="I5294" t="str">
        <f>VLOOKUP(RawData!H5294,PadCountry[],2)</f>
        <v>India</v>
      </c>
      <c r="J5294" t="str">
        <f>VLOOKUP(I5294,CountryGeoLoc[],3)</f>
        <v>20.593684</v>
      </c>
      <c r="K5294" t="str">
        <f>VLOOKUP(I5294,CountryGeoLoc[],4)</f>
        <v>78.96288</v>
      </c>
    </row>
    <row r="5295" spans="1:11" x14ac:dyDescent="0.3">
      <c r="A5295" t="s">
        <v>15955</v>
      </c>
      <c r="B5295" t="s">
        <v>8</v>
      </c>
      <c r="C5295" t="s">
        <v>13407</v>
      </c>
      <c r="D5295" t="s">
        <v>8695</v>
      </c>
      <c r="E5295" t="s">
        <v>357</v>
      </c>
      <c r="F5295" t="s">
        <v>15956</v>
      </c>
      <c r="G5295" s="2" t="str">
        <f t="shared" si="82"/>
        <v>2012</v>
      </c>
      <c r="H5295" t="s">
        <v>10954</v>
      </c>
      <c r="I5295" t="str">
        <f>VLOOKUP(RawData!H5295,PadCountry[],2)</f>
        <v>China</v>
      </c>
      <c r="J5295" t="str">
        <f>VLOOKUP(I5295,CountryGeoLoc[],3)</f>
        <v>35.86166</v>
      </c>
      <c r="K5295" t="str">
        <f>VLOOKUP(I5295,CountryGeoLoc[],4)</f>
        <v>104.195397</v>
      </c>
    </row>
    <row r="5296" spans="1:11" x14ac:dyDescent="0.3">
      <c r="A5296" t="s">
        <v>15957</v>
      </c>
      <c r="B5296" t="s">
        <v>8</v>
      </c>
      <c r="C5296" t="s">
        <v>14618</v>
      </c>
      <c r="D5296" t="s">
        <v>15570</v>
      </c>
      <c r="E5296" t="s">
        <v>15958</v>
      </c>
      <c r="F5296" t="s">
        <v>15959</v>
      </c>
      <c r="G5296" s="2" t="str">
        <f t="shared" si="82"/>
        <v>2012</v>
      </c>
      <c r="H5296" t="s">
        <v>1782</v>
      </c>
      <c r="I5296" t="str">
        <f>VLOOKUP(RawData!H5296,PadCountry[],2)</f>
        <v>United States</v>
      </c>
      <c r="J5296" t="str">
        <f>VLOOKUP(I5296,CountryGeoLoc[],3)</f>
        <v>37.09024</v>
      </c>
      <c r="K5296" t="str">
        <f>VLOOKUP(I5296,CountryGeoLoc[],4)</f>
        <v>-95.712891</v>
      </c>
    </row>
    <row r="5297" spans="1:11" x14ac:dyDescent="0.3">
      <c r="A5297" t="s">
        <v>15960</v>
      </c>
      <c r="B5297" t="s">
        <v>8</v>
      </c>
      <c r="C5297" t="s">
        <v>13407</v>
      </c>
      <c r="D5297" t="s">
        <v>11563</v>
      </c>
      <c r="E5297" t="s">
        <v>357</v>
      </c>
      <c r="F5297" t="s">
        <v>15961</v>
      </c>
      <c r="G5297" s="2" t="str">
        <f t="shared" si="82"/>
        <v>2012</v>
      </c>
      <c r="H5297" t="s">
        <v>14247</v>
      </c>
      <c r="I5297" t="str">
        <f>VLOOKUP(RawData!H5297,PadCountry[],2)</f>
        <v>China</v>
      </c>
      <c r="J5297" t="str">
        <f>VLOOKUP(I5297,CountryGeoLoc[],3)</f>
        <v>35.86166</v>
      </c>
      <c r="K5297" t="str">
        <f>VLOOKUP(I5297,CountryGeoLoc[],4)</f>
        <v>104.195397</v>
      </c>
    </row>
    <row r="5298" spans="1:11" x14ac:dyDescent="0.3">
      <c r="A5298" t="s">
        <v>15962</v>
      </c>
      <c r="B5298" t="s">
        <v>8</v>
      </c>
      <c r="C5298" t="s">
        <v>13407</v>
      </c>
      <c r="D5298" t="s">
        <v>13308</v>
      </c>
      <c r="E5298" t="s">
        <v>357</v>
      </c>
      <c r="F5298" t="s">
        <v>15963</v>
      </c>
      <c r="G5298" s="2" t="str">
        <f t="shared" si="82"/>
        <v>2012</v>
      </c>
      <c r="H5298" t="s">
        <v>14031</v>
      </c>
      <c r="I5298" t="str">
        <f>VLOOKUP(RawData!H5298,PadCountry[],2)</f>
        <v>China</v>
      </c>
      <c r="J5298" t="str">
        <f>VLOOKUP(I5298,CountryGeoLoc[],3)</f>
        <v>35.86166</v>
      </c>
      <c r="K5298" t="str">
        <f>VLOOKUP(I5298,CountryGeoLoc[],4)</f>
        <v>104.195397</v>
      </c>
    </row>
    <row r="5299" spans="1:11" x14ac:dyDescent="0.3">
      <c r="A5299" t="s">
        <v>15964</v>
      </c>
      <c r="B5299" t="s">
        <v>8</v>
      </c>
      <c r="C5299" t="s">
        <v>11418</v>
      </c>
      <c r="D5299" t="s">
        <v>2191</v>
      </c>
      <c r="E5299" t="s">
        <v>15965</v>
      </c>
      <c r="F5299" t="s">
        <v>15966</v>
      </c>
      <c r="G5299" s="2" t="str">
        <f t="shared" si="82"/>
        <v>2012</v>
      </c>
      <c r="H5299" t="s">
        <v>13</v>
      </c>
      <c r="I5299" t="str">
        <f>VLOOKUP(RawData!H5299,PadCountry[],2)</f>
        <v>Kazakhstan</v>
      </c>
      <c r="J5299" t="str">
        <f>VLOOKUP(I5299,CountryGeoLoc[],3)</f>
        <v>48.019573</v>
      </c>
      <c r="K5299" t="str">
        <f>VLOOKUP(I5299,CountryGeoLoc[],4)</f>
        <v>66.923684</v>
      </c>
    </row>
    <row r="5300" spans="1:11" x14ac:dyDescent="0.3">
      <c r="A5300" t="s">
        <v>15967</v>
      </c>
      <c r="B5300" t="s">
        <v>8</v>
      </c>
      <c r="C5300" t="s">
        <v>7321</v>
      </c>
      <c r="D5300" t="s">
        <v>14073</v>
      </c>
      <c r="E5300" t="s">
        <v>15968</v>
      </c>
      <c r="F5300" t="s">
        <v>15969</v>
      </c>
      <c r="G5300" s="2" t="str">
        <f t="shared" si="82"/>
        <v>2012</v>
      </c>
      <c r="H5300" t="s">
        <v>12587</v>
      </c>
      <c r="I5300" t="str">
        <f>VLOOKUP(RawData!H5300,PadCountry[],2)</f>
        <v>French Guiana</v>
      </c>
      <c r="J5300" t="str">
        <f>VLOOKUP(I5300,CountryGeoLoc[],3)</f>
        <v>3.933889</v>
      </c>
      <c r="K5300" t="str">
        <f>VLOOKUP(I5300,CountryGeoLoc[],4)</f>
        <v>-53.125782</v>
      </c>
    </row>
    <row r="5301" spans="1:11" x14ac:dyDescent="0.3">
      <c r="A5301" t="s">
        <v>15970</v>
      </c>
      <c r="B5301" t="s">
        <v>8</v>
      </c>
      <c r="C5301" t="s">
        <v>15908</v>
      </c>
      <c r="D5301" t="s">
        <v>4695</v>
      </c>
      <c r="E5301" t="s">
        <v>357</v>
      </c>
      <c r="F5301" t="s">
        <v>15971</v>
      </c>
      <c r="G5301" s="2" t="str">
        <f t="shared" si="82"/>
        <v>2012</v>
      </c>
      <c r="H5301" t="s">
        <v>7572</v>
      </c>
      <c r="I5301" t="str">
        <f>VLOOKUP(RawData!H5301,PadCountry[],2)</f>
        <v>Russia</v>
      </c>
      <c r="J5301" t="str">
        <f>VLOOKUP(I5301,CountryGeoLoc[],3)</f>
        <v>61.52401</v>
      </c>
      <c r="K5301" t="str">
        <f>VLOOKUP(I5301,CountryGeoLoc[],4)</f>
        <v>105.318756</v>
      </c>
    </row>
    <row r="5302" spans="1:11" x14ac:dyDescent="0.3">
      <c r="A5302" t="s">
        <v>15972</v>
      </c>
      <c r="B5302" t="s">
        <v>8</v>
      </c>
      <c r="C5302" t="s">
        <v>9620</v>
      </c>
      <c r="D5302" t="s">
        <v>15973</v>
      </c>
      <c r="E5302" t="s">
        <v>357</v>
      </c>
      <c r="F5302" t="s">
        <v>15974</v>
      </c>
      <c r="G5302" s="2" t="str">
        <f t="shared" si="82"/>
        <v>2012</v>
      </c>
      <c r="H5302" t="s">
        <v>15520</v>
      </c>
      <c r="I5302" t="str">
        <f>VLOOKUP(RawData!H5302,PadCountry[],2)</f>
        <v>Japan</v>
      </c>
      <c r="J5302" t="str">
        <f>VLOOKUP(I5302,CountryGeoLoc[],3)</f>
        <v>36.204824</v>
      </c>
      <c r="K5302" t="str">
        <f>VLOOKUP(I5302,CountryGeoLoc[],4)</f>
        <v>138.252924</v>
      </c>
    </row>
    <row r="5303" spans="1:11" x14ac:dyDescent="0.3">
      <c r="A5303" t="s">
        <v>15975</v>
      </c>
      <c r="B5303" t="s">
        <v>8</v>
      </c>
      <c r="C5303" t="s">
        <v>15314</v>
      </c>
      <c r="D5303" t="s">
        <v>13758</v>
      </c>
      <c r="E5303" t="s">
        <v>357</v>
      </c>
      <c r="F5303" t="s">
        <v>15976</v>
      </c>
      <c r="G5303" s="2" t="str">
        <f t="shared" si="82"/>
        <v>2012</v>
      </c>
      <c r="H5303" t="s">
        <v>2641</v>
      </c>
      <c r="I5303" t="str">
        <f>VLOOKUP(RawData!H5303,PadCountry[],2)</f>
        <v>Kazakhstan</v>
      </c>
      <c r="J5303" t="str">
        <f>VLOOKUP(I5303,CountryGeoLoc[],3)</f>
        <v>48.019573</v>
      </c>
      <c r="K5303" t="str">
        <f>VLOOKUP(I5303,CountryGeoLoc[],4)</f>
        <v>66.923684</v>
      </c>
    </row>
    <row r="5304" spans="1:11" x14ac:dyDescent="0.3">
      <c r="A5304" t="s">
        <v>15977</v>
      </c>
      <c r="B5304" t="s">
        <v>8</v>
      </c>
      <c r="C5304" t="s">
        <v>14644</v>
      </c>
      <c r="D5304" t="s">
        <v>15534</v>
      </c>
      <c r="E5304" t="s">
        <v>15978</v>
      </c>
      <c r="F5304" t="s">
        <v>15979</v>
      </c>
      <c r="G5304" s="2" t="str">
        <f t="shared" si="82"/>
        <v>2012</v>
      </c>
      <c r="H5304" t="s">
        <v>1555</v>
      </c>
      <c r="I5304" t="str">
        <f>VLOOKUP(RawData!H5304,PadCountry[],2)</f>
        <v>United States</v>
      </c>
      <c r="J5304" t="str">
        <f>VLOOKUP(I5304,CountryGeoLoc[],3)</f>
        <v>37.09024</v>
      </c>
      <c r="K5304" t="str">
        <f>VLOOKUP(I5304,CountryGeoLoc[],4)</f>
        <v>-95.712891</v>
      </c>
    </row>
    <row r="5305" spans="1:11" x14ac:dyDescent="0.3">
      <c r="A5305" t="s">
        <v>15980</v>
      </c>
      <c r="B5305" t="s">
        <v>18</v>
      </c>
      <c r="C5305" t="s">
        <v>15139</v>
      </c>
      <c r="D5305" t="s">
        <v>15981</v>
      </c>
      <c r="E5305" t="s">
        <v>357</v>
      </c>
      <c r="F5305" t="s">
        <v>15982</v>
      </c>
      <c r="G5305" s="2" t="str">
        <f t="shared" si="82"/>
        <v>2012</v>
      </c>
      <c r="H5305" t="s">
        <v>15143</v>
      </c>
      <c r="I5305" t="str">
        <f>VLOOKUP(RawData!H5305,PadCountry[],2)</f>
        <v>Iran</v>
      </c>
      <c r="J5305" t="str">
        <f>VLOOKUP(I5305,CountryGeoLoc[],3)</f>
        <v>32.427908</v>
      </c>
      <c r="K5305" t="str">
        <f>VLOOKUP(I5305,CountryGeoLoc[],4)</f>
        <v>53.688046</v>
      </c>
    </row>
    <row r="5306" spans="1:11" x14ac:dyDescent="0.3">
      <c r="A5306" t="s">
        <v>15983</v>
      </c>
      <c r="B5306" t="s">
        <v>8</v>
      </c>
      <c r="C5306" t="s">
        <v>13407</v>
      </c>
      <c r="D5306" t="s">
        <v>8695</v>
      </c>
      <c r="E5306" t="s">
        <v>357</v>
      </c>
      <c r="F5306" t="s">
        <v>15984</v>
      </c>
      <c r="G5306" s="2" t="str">
        <f t="shared" si="82"/>
        <v>2012</v>
      </c>
      <c r="H5306" t="s">
        <v>10954</v>
      </c>
      <c r="I5306" t="str">
        <f>VLOOKUP(RawData!H5306,PadCountry[],2)</f>
        <v>China</v>
      </c>
      <c r="J5306" t="str">
        <f>VLOOKUP(I5306,CountryGeoLoc[],3)</f>
        <v>35.86166</v>
      </c>
      <c r="K5306" t="str">
        <f>VLOOKUP(I5306,CountryGeoLoc[],4)</f>
        <v>104.195397</v>
      </c>
    </row>
    <row r="5307" spans="1:11" x14ac:dyDescent="0.3">
      <c r="A5307" t="s">
        <v>15985</v>
      </c>
      <c r="B5307" t="s">
        <v>8</v>
      </c>
      <c r="C5307" t="s">
        <v>13407</v>
      </c>
      <c r="D5307" t="s">
        <v>14669</v>
      </c>
      <c r="E5307" t="s">
        <v>357</v>
      </c>
      <c r="F5307" t="s">
        <v>15986</v>
      </c>
      <c r="G5307" s="2" t="str">
        <f t="shared" si="82"/>
        <v>2012</v>
      </c>
      <c r="H5307" t="s">
        <v>14031</v>
      </c>
      <c r="I5307" t="str">
        <f>VLOOKUP(RawData!H5307,PadCountry[],2)</f>
        <v>China</v>
      </c>
      <c r="J5307" t="str">
        <f>VLOOKUP(I5307,CountryGeoLoc[],3)</f>
        <v>35.86166</v>
      </c>
      <c r="K5307" t="str">
        <f>VLOOKUP(I5307,CountryGeoLoc[],4)</f>
        <v>104.195397</v>
      </c>
    </row>
    <row r="5308" spans="1:11" x14ac:dyDescent="0.3">
      <c r="A5308" t="s">
        <v>15987</v>
      </c>
      <c r="B5308" t="s">
        <v>8</v>
      </c>
      <c r="C5308" t="s">
        <v>13268</v>
      </c>
      <c r="D5308" t="s">
        <v>13269</v>
      </c>
      <c r="E5308" t="s">
        <v>357</v>
      </c>
      <c r="F5308" t="s">
        <v>15988</v>
      </c>
      <c r="G5308" s="2" t="str">
        <f t="shared" si="82"/>
        <v>2012</v>
      </c>
      <c r="H5308" t="s">
        <v>13272</v>
      </c>
      <c r="I5308">
        <f>VLOOKUP(RawData!H5308,PadCountry[],2)</f>
        <v>0</v>
      </c>
      <c r="J5308" t="e">
        <f>VLOOKUP(I5308,CountryGeoLoc[],3)</f>
        <v>#N/A</v>
      </c>
      <c r="K5308" t="e">
        <f>VLOOKUP(I5308,CountryGeoLoc[],4)</f>
        <v>#N/A</v>
      </c>
    </row>
    <row r="5309" spans="1:11" x14ac:dyDescent="0.3">
      <c r="A5309" t="s">
        <v>15989</v>
      </c>
      <c r="B5309" t="s">
        <v>8</v>
      </c>
      <c r="C5309" t="s">
        <v>10849</v>
      </c>
      <c r="D5309" t="s">
        <v>12067</v>
      </c>
      <c r="E5309" t="s">
        <v>15990</v>
      </c>
      <c r="F5309" t="s">
        <v>15991</v>
      </c>
      <c r="G5309" s="2" t="str">
        <f t="shared" si="82"/>
        <v>2012</v>
      </c>
      <c r="H5309" t="s">
        <v>13659</v>
      </c>
      <c r="I5309">
        <f>VLOOKUP(RawData!H5309,PadCountry[],2)</f>
        <v>0</v>
      </c>
      <c r="J5309" t="e">
        <f>VLOOKUP(I5309,CountryGeoLoc[],3)</f>
        <v>#N/A</v>
      </c>
      <c r="K5309" t="e">
        <f>VLOOKUP(I5309,CountryGeoLoc[],4)</f>
        <v>#N/A</v>
      </c>
    </row>
    <row r="5310" spans="1:11" x14ac:dyDescent="0.3">
      <c r="A5310" t="s">
        <v>15992</v>
      </c>
      <c r="B5310" t="s">
        <v>8</v>
      </c>
      <c r="C5310" t="s">
        <v>13407</v>
      </c>
      <c r="D5310" t="s">
        <v>5243</v>
      </c>
      <c r="E5310" t="s">
        <v>15993</v>
      </c>
      <c r="F5310" t="s">
        <v>15994</v>
      </c>
      <c r="G5310" s="2" t="str">
        <f t="shared" si="82"/>
        <v>2012</v>
      </c>
      <c r="H5310" t="s">
        <v>13428</v>
      </c>
      <c r="I5310" t="str">
        <f>VLOOKUP(RawData!H5310,PadCountry[],2)</f>
        <v>China</v>
      </c>
      <c r="J5310" t="str">
        <f>VLOOKUP(I5310,CountryGeoLoc[],3)</f>
        <v>35.86166</v>
      </c>
      <c r="K5310" t="str">
        <f>VLOOKUP(I5310,CountryGeoLoc[],4)</f>
        <v>104.195397</v>
      </c>
    </row>
    <row r="5311" spans="1:11" x14ac:dyDescent="0.3">
      <c r="A5311" t="s">
        <v>15995</v>
      </c>
      <c r="B5311" t="s">
        <v>8</v>
      </c>
      <c r="C5311" t="s">
        <v>14618</v>
      </c>
      <c r="D5311" t="s">
        <v>14009</v>
      </c>
      <c r="E5311" t="s">
        <v>357</v>
      </c>
      <c r="F5311" t="s">
        <v>15996</v>
      </c>
      <c r="G5311" s="2" t="str">
        <f t="shared" si="82"/>
        <v>2012</v>
      </c>
      <c r="H5311" t="s">
        <v>1782</v>
      </c>
      <c r="I5311" t="str">
        <f>VLOOKUP(RawData!H5311,PadCountry[],2)</f>
        <v>United States</v>
      </c>
      <c r="J5311" t="str">
        <f>VLOOKUP(I5311,CountryGeoLoc[],3)</f>
        <v>37.09024</v>
      </c>
      <c r="K5311" t="str">
        <f>VLOOKUP(I5311,CountryGeoLoc[],4)</f>
        <v>-95.712891</v>
      </c>
    </row>
    <row r="5312" spans="1:11" x14ac:dyDescent="0.3">
      <c r="A5312" t="s">
        <v>15997</v>
      </c>
      <c r="B5312" t="s">
        <v>8</v>
      </c>
      <c r="C5312" t="s">
        <v>15606</v>
      </c>
      <c r="D5312" t="s">
        <v>15607</v>
      </c>
      <c r="E5312" t="s">
        <v>15998</v>
      </c>
      <c r="F5312" t="s">
        <v>15999</v>
      </c>
      <c r="G5312" s="2" t="str">
        <f t="shared" si="82"/>
        <v>2012</v>
      </c>
      <c r="H5312" t="s">
        <v>15610</v>
      </c>
      <c r="I5312" t="str">
        <f>VLOOKUP(RawData!H5312,PadCountry[],2)</f>
        <v>United States</v>
      </c>
      <c r="J5312" t="str">
        <f>VLOOKUP(I5312,CountryGeoLoc[],3)</f>
        <v>37.09024</v>
      </c>
      <c r="K5312" t="str">
        <f>VLOOKUP(I5312,CountryGeoLoc[],4)</f>
        <v>-95.712891</v>
      </c>
    </row>
    <row r="5313" spans="1:11" x14ac:dyDescent="0.3">
      <c r="A5313" t="s">
        <v>16000</v>
      </c>
      <c r="B5313" t="s">
        <v>8</v>
      </c>
      <c r="C5313" t="s">
        <v>15606</v>
      </c>
      <c r="D5313" t="s">
        <v>15607</v>
      </c>
      <c r="E5313" t="s">
        <v>16001</v>
      </c>
      <c r="F5313" t="s">
        <v>16002</v>
      </c>
      <c r="G5313" s="2" t="str">
        <f t="shared" si="82"/>
        <v>2012</v>
      </c>
      <c r="H5313" t="s">
        <v>15610</v>
      </c>
      <c r="I5313" t="str">
        <f>VLOOKUP(RawData!H5313,PadCountry[],2)</f>
        <v>United States</v>
      </c>
      <c r="J5313" t="str">
        <f>VLOOKUP(I5313,CountryGeoLoc[],3)</f>
        <v>37.09024</v>
      </c>
      <c r="K5313" t="str">
        <f>VLOOKUP(I5313,CountryGeoLoc[],4)</f>
        <v>-95.712891</v>
      </c>
    </row>
    <row r="5314" spans="1:11" x14ac:dyDescent="0.3">
      <c r="A5314" t="s">
        <v>16003</v>
      </c>
      <c r="B5314" t="s">
        <v>8</v>
      </c>
      <c r="C5314" t="s">
        <v>14618</v>
      </c>
      <c r="D5314" t="s">
        <v>14437</v>
      </c>
      <c r="E5314" t="s">
        <v>357</v>
      </c>
      <c r="F5314" t="s">
        <v>16004</v>
      </c>
      <c r="G5314" s="2" t="str">
        <f t="shared" si="82"/>
        <v>2012</v>
      </c>
      <c r="H5314" t="s">
        <v>1050</v>
      </c>
      <c r="I5314" t="str">
        <f>VLOOKUP(RawData!H5314,PadCountry[],2)</f>
        <v>United States</v>
      </c>
      <c r="J5314" t="str">
        <f>VLOOKUP(I5314,CountryGeoLoc[],3)</f>
        <v>37.09024</v>
      </c>
      <c r="K5314" t="str">
        <f>VLOOKUP(I5314,CountryGeoLoc[],4)</f>
        <v>-95.712891</v>
      </c>
    </row>
    <row r="5315" spans="1:11" x14ac:dyDescent="0.3">
      <c r="A5315" t="s">
        <v>16005</v>
      </c>
      <c r="B5315" t="s">
        <v>8</v>
      </c>
      <c r="C5315" t="s">
        <v>7321</v>
      </c>
      <c r="D5315" t="s">
        <v>14073</v>
      </c>
      <c r="E5315" t="s">
        <v>16006</v>
      </c>
      <c r="F5315" t="s">
        <v>16007</v>
      </c>
      <c r="G5315" s="2" t="str">
        <f t="shared" ref="G5315:G5378" si="83">MID(F5315,7,4)</f>
        <v>2012</v>
      </c>
      <c r="H5315" t="s">
        <v>12587</v>
      </c>
      <c r="I5315" t="str">
        <f>VLOOKUP(RawData!H5315,PadCountry[],2)</f>
        <v>French Guiana</v>
      </c>
      <c r="J5315" t="str">
        <f>VLOOKUP(I5315,CountryGeoLoc[],3)</f>
        <v>3.933889</v>
      </c>
      <c r="K5315" t="str">
        <f>VLOOKUP(I5315,CountryGeoLoc[],4)</f>
        <v>-53.125782</v>
      </c>
    </row>
    <row r="5316" spans="1:11" x14ac:dyDescent="0.3">
      <c r="A5316" t="s">
        <v>16008</v>
      </c>
      <c r="B5316" t="s">
        <v>8</v>
      </c>
      <c r="C5316" t="s">
        <v>15314</v>
      </c>
      <c r="D5316" t="s">
        <v>14306</v>
      </c>
      <c r="E5316" t="s">
        <v>16009</v>
      </c>
      <c r="F5316" t="s">
        <v>16010</v>
      </c>
      <c r="G5316" s="2" t="str">
        <f t="shared" si="83"/>
        <v>2012</v>
      </c>
      <c r="H5316" t="s">
        <v>2641</v>
      </c>
      <c r="I5316" t="str">
        <f>VLOOKUP(RawData!H5316,PadCountry[],2)</f>
        <v>Kazakhstan</v>
      </c>
      <c r="J5316" t="str">
        <f>VLOOKUP(I5316,CountryGeoLoc[],3)</f>
        <v>48.019573</v>
      </c>
      <c r="K5316" t="str">
        <f>VLOOKUP(I5316,CountryGeoLoc[],4)</f>
        <v>66.923684</v>
      </c>
    </row>
    <row r="5317" spans="1:11" x14ac:dyDescent="0.3">
      <c r="A5317" t="s">
        <v>16011</v>
      </c>
      <c r="B5317" t="s">
        <v>8</v>
      </c>
      <c r="C5317" t="s">
        <v>11418</v>
      </c>
      <c r="D5317" t="s">
        <v>2191</v>
      </c>
      <c r="E5317" t="s">
        <v>16012</v>
      </c>
      <c r="F5317" t="s">
        <v>16013</v>
      </c>
      <c r="G5317" s="2" t="str">
        <f t="shared" si="83"/>
        <v>2012</v>
      </c>
      <c r="H5317" t="s">
        <v>13</v>
      </c>
      <c r="I5317" t="str">
        <f>VLOOKUP(RawData!H5317,PadCountry[],2)</f>
        <v>Kazakhstan</v>
      </c>
      <c r="J5317" t="str">
        <f>VLOOKUP(I5317,CountryGeoLoc[],3)</f>
        <v>48.019573</v>
      </c>
      <c r="K5317" t="str">
        <f>VLOOKUP(I5317,CountryGeoLoc[],4)</f>
        <v>66.923684</v>
      </c>
    </row>
    <row r="5318" spans="1:11" x14ac:dyDescent="0.3">
      <c r="A5318" t="s">
        <v>16014</v>
      </c>
      <c r="B5318" t="s">
        <v>8</v>
      </c>
      <c r="C5318" t="s">
        <v>15606</v>
      </c>
      <c r="D5318" t="s">
        <v>15607</v>
      </c>
      <c r="E5318" t="s">
        <v>16015</v>
      </c>
      <c r="F5318" t="s">
        <v>16016</v>
      </c>
      <c r="G5318" s="2" t="str">
        <f t="shared" si="83"/>
        <v>2012</v>
      </c>
      <c r="H5318" t="s">
        <v>15610</v>
      </c>
      <c r="I5318" t="str">
        <f>VLOOKUP(RawData!H5318,PadCountry[],2)</f>
        <v>United States</v>
      </c>
      <c r="J5318" t="str">
        <f>VLOOKUP(I5318,CountryGeoLoc[],3)</f>
        <v>37.09024</v>
      </c>
      <c r="K5318" t="str">
        <f>VLOOKUP(I5318,CountryGeoLoc[],4)</f>
        <v>-95.712891</v>
      </c>
    </row>
    <row r="5319" spans="1:11" x14ac:dyDescent="0.3">
      <c r="A5319" t="s">
        <v>16017</v>
      </c>
      <c r="B5319" t="s">
        <v>8</v>
      </c>
      <c r="C5319" t="s">
        <v>9620</v>
      </c>
      <c r="D5319" t="s">
        <v>15381</v>
      </c>
      <c r="E5319" t="s">
        <v>16018</v>
      </c>
      <c r="F5319" t="s">
        <v>16019</v>
      </c>
      <c r="G5319" s="2" t="str">
        <f t="shared" si="83"/>
        <v>2012</v>
      </c>
      <c r="H5319" t="s">
        <v>15384</v>
      </c>
      <c r="I5319" t="str">
        <f>VLOOKUP(RawData!H5319,PadCountry[],2)</f>
        <v>Japan</v>
      </c>
      <c r="J5319" t="str">
        <f>VLOOKUP(I5319,CountryGeoLoc[],3)</f>
        <v>36.204824</v>
      </c>
      <c r="K5319" t="str">
        <f>VLOOKUP(I5319,CountryGeoLoc[],4)</f>
        <v>138.252924</v>
      </c>
    </row>
    <row r="5320" spans="1:11" x14ac:dyDescent="0.3">
      <c r="A5320" t="s">
        <v>16020</v>
      </c>
      <c r="B5320" t="s">
        <v>8</v>
      </c>
      <c r="C5320" t="s">
        <v>11418</v>
      </c>
      <c r="D5320" t="s">
        <v>14157</v>
      </c>
      <c r="E5320" t="s">
        <v>357</v>
      </c>
      <c r="F5320" t="s">
        <v>16021</v>
      </c>
      <c r="G5320" s="2" t="str">
        <f t="shared" si="83"/>
        <v>2012</v>
      </c>
      <c r="H5320" t="s">
        <v>987</v>
      </c>
      <c r="I5320" t="str">
        <f>VLOOKUP(RawData!H5320,PadCountry[],2)</f>
        <v>Kazakhstan</v>
      </c>
      <c r="J5320" t="str">
        <f>VLOOKUP(I5320,CountryGeoLoc[],3)</f>
        <v>48.019573</v>
      </c>
      <c r="K5320" t="str">
        <f>VLOOKUP(I5320,CountryGeoLoc[],4)</f>
        <v>66.923684</v>
      </c>
    </row>
    <row r="5321" spans="1:11" x14ac:dyDescent="0.3">
      <c r="A5321" t="s">
        <v>16022</v>
      </c>
      <c r="B5321" t="s">
        <v>8</v>
      </c>
      <c r="C5321" t="s">
        <v>13407</v>
      </c>
      <c r="D5321" t="s">
        <v>8695</v>
      </c>
      <c r="E5321" t="s">
        <v>357</v>
      </c>
      <c r="F5321" t="s">
        <v>16023</v>
      </c>
      <c r="G5321" s="2" t="str">
        <f t="shared" si="83"/>
        <v>2012</v>
      </c>
      <c r="H5321" t="s">
        <v>10954</v>
      </c>
      <c r="I5321" t="str">
        <f>VLOOKUP(RawData!H5321,PadCountry[],2)</f>
        <v>China</v>
      </c>
      <c r="J5321" t="str">
        <f>VLOOKUP(I5321,CountryGeoLoc[],3)</f>
        <v>35.86166</v>
      </c>
      <c r="K5321" t="str">
        <f>VLOOKUP(I5321,CountryGeoLoc[],4)</f>
        <v>104.195397</v>
      </c>
    </row>
    <row r="5322" spans="1:11" x14ac:dyDescent="0.3">
      <c r="A5322" t="s">
        <v>16024</v>
      </c>
      <c r="B5322" t="s">
        <v>8</v>
      </c>
      <c r="C5322" t="s">
        <v>15908</v>
      </c>
      <c r="D5322" t="s">
        <v>13552</v>
      </c>
      <c r="E5322" t="s">
        <v>16025</v>
      </c>
      <c r="F5322" t="s">
        <v>16026</v>
      </c>
      <c r="G5322" s="2" t="str">
        <f t="shared" si="83"/>
        <v>2012</v>
      </c>
      <c r="H5322" t="s">
        <v>2313</v>
      </c>
      <c r="I5322" t="str">
        <f>VLOOKUP(RawData!H5322,PadCountry[],2)</f>
        <v>Russia</v>
      </c>
      <c r="J5322" t="str">
        <f>VLOOKUP(I5322,CountryGeoLoc[],3)</f>
        <v>61.52401</v>
      </c>
      <c r="K5322" t="str">
        <f>VLOOKUP(I5322,CountryGeoLoc[],4)</f>
        <v>105.318756</v>
      </c>
    </row>
    <row r="5323" spans="1:11" x14ac:dyDescent="0.3">
      <c r="A5323" t="s">
        <v>16027</v>
      </c>
      <c r="B5323" t="s">
        <v>8</v>
      </c>
      <c r="C5323" t="s">
        <v>11418</v>
      </c>
      <c r="D5323" t="s">
        <v>4695</v>
      </c>
      <c r="E5323" t="s">
        <v>357</v>
      </c>
      <c r="F5323" t="s">
        <v>16028</v>
      </c>
      <c r="G5323" s="2" t="str">
        <f t="shared" si="83"/>
        <v>2012</v>
      </c>
      <c r="H5323" t="s">
        <v>13</v>
      </c>
      <c r="I5323" t="str">
        <f>VLOOKUP(RawData!H5323,PadCountry[],2)</f>
        <v>Kazakhstan</v>
      </c>
      <c r="J5323" t="str">
        <f>VLOOKUP(I5323,CountryGeoLoc[],3)</f>
        <v>48.019573</v>
      </c>
      <c r="K5323" t="str">
        <f>VLOOKUP(I5323,CountryGeoLoc[],4)</f>
        <v>66.923684</v>
      </c>
    </row>
    <row r="5324" spans="1:11" x14ac:dyDescent="0.3">
      <c r="A5324" t="s">
        <v>16029</v>
      </c>
      <c r="B5324" t="s">
        <v>8</v>
      </c>
      <c r="C5324" t="s">
        <v>15606</v>
      </c>
      <c r="D5324" t="s">
        <v>15607</v>
      </c>
      <c r="E5324" t="s">
        <v>16030</v>
      </c>
      <c r="F5324" t="s">
        <v>16031</v>
      </c>
      <c r="G5324" s="2" t="str">
        <f t="shared" si="83"/>
        <v>2012</v>
      </c>
      <c r="H5324" t="s">
        <v>15610</v>
      </c>
      <c r="I5324" t="str">
        <f>VLOOKUP(RawData!H5324,PadCountry[],2)</f>
        <v>United States</v>
      </c>
      <c r="J5324" t="str">
        <f>VLOOKUP(I5324,CountryGeoLoc[],3)</f>
        <v>37.09024</v>
      </c>
      <c r="K5324" t="str">
        <f>VLOOKUP(I5324,CountryGeoLoc[],4)</f>
        <v>-95.712891</v>
      </c>
    </row>
    <row r="5325" spans="1:11" x14ac:dyDescent="0.3">
      <c r="A5325" t="s">
        <v>16032</v>
      </c>
      <c r="B5325" t="s">
        <v>8</v>
      </c>
      <c r="C5325" t="s">
        <v>7321</v>
      </c>
      <c r="D5325" t="s">
        <v>14073</v>
      </c>
      <c r="E5325" t="s">
        <v>16033</v>
      </c>
      <c r="F5325" t="s">
        <v>16034</v>
      </c>
      <c r="G5325" s="2" t="str">
        <f t="shared" si="83"/>
        <v>2012</v>
      </c>
      <c r="H5325" t="s">
        <v>12587</v>
      </c>
      <c r="I5325" t="str">
        <f>VLOOKUP(RawData!H5325,PadCountry[],2)</f>
        <v>French Guiana</v>
      </c>
      <c r="J5325" t="str">
        <f>VLOOKUP(I5325,CountryGeoLoc[],3)</f>
        <v>3.933889</v>
      </c>
      <c r="K5325" t="str">
        <f>VLOOKUP(I5325,CountryGeoLoc[],4)</f>
        <v>-53.125782</v>
      </c>
    </row>
    <row r="5326" spans="1:11" x14ac:dyDescent="0.3">
      <c r="A5326" t="s">
        <v>16035</v>
      </c>
      <c r="B5326" t="s">
        <v>18</v>
      </c>
      <c r="C5326" t="s">
        <v>11421</v>
      </c>
      <c r="D5326" t="s">
        <v>14306</v>
      </c>
      <c r="E5326" t="s">
        <v>357</v>
      </c>
      <c r="F5326" t="s">
        <v>16036</v>
      </c>
      <c r="G5326" s="2" t="str">
        <f t="shared" si="83"/>
        <v>2012</v>
      </c>
      <c r="H5326" t="s">
        <v>2641</v>
      </c>
      <c r="I5326" t="str">
        <f>VLOOKUP(RawData!H5326,PadCountry[],2)</f>
        <v>Kazakhstan</v>
      </c>
      <c r="J5326" t="str">
        <f>VLOOKUP(I5326,CountryGeoLoc[],3)</f>
        <v>48.019573</v>
      </c>
      <c r="K5326" t="str">
        <f>VLOOKUP(I5326,CountryGeoLoc[],4)</f>
        <v>66.923684</v>
      </c>
    </row>
    <row r="5327" spans="1:11" x14ac:dyDescent="0.3">
      <c r="A5327" t="s">
        <v>16037</v>
      </c>
      <c r="B5327" t="s">
        <v>8</v>
      </c>
      <c r="C5327" t="s">
        <v>15606</v>
      </c>
      <c r="D5327" t="s">
        <v>15607</v>
      </c>
      <c r="E5327" t="s">
        <v>16038</v>
      </c>
      <c r="F5327" t="s">
        <v>16039</v>
      </c>
      <c r="G5327" s="2" t="str">
        <f t="shared" si="83"/>
        <v>2012</v>
      </c>
      <c r="H5327" t="s">
        <v>15610</v>
      </c>
      <c r="I5327" t="str">
        <f>VLOOKUP(RawData!H5327,PadCountry[],2)</f>
        <v>United States</v>
      </c>
      <c r="J5327" t="str">
        <f>VLOOKUP(I5327,CountryGeoLoc[],3)</f>
        <v>37.09024</v>
      </c>
      <c r="K5327" t="str">
        <f>VLOOKUP(I5327,CountryGeoLoc[],4)</f>
        <v>-95.712891</v>
      </c>
    </row>
    <row r="5328" spans="1:11" x14ac:dyDescent="0.3">
      <c r="A5328" t="s">
        <v>16040</v>
      </c>
      <c r="B5328" t="s">
        <v>8</v>
      </c>
      <c r="C5328" t="s">
        <v>15606</v>
      </c>
      <c r="D5328" t="s">
        <v>15607</v>
      </c>
      <c r="E5328" t="s">
        <v>16041</v>
      </c>
      <c r="F5328" t="s">
        <v>16042</v>
      </c>
      <c r="G5328" s="2" t="str">
        <f t="shared" si="83"/>
        <v>2012</v>
      </c>
      <c r="H5328" t="s">
        <v>15610</v>
      </c>
      <c r="I5328" t="str">
        <f>VLOOKUP(RawData!H5328,PadCountry[],2)</f>
        <v>United States</v>
      </c>
      <c r="J5328" t="str">
        <f>VLOOKUP(I5328,CountryGeoLoc[],3)</f>
        <v>37.09024</v>
      </c>
      <c r="K5328" t="str">
        <f>VLOOKUP(I5328,CountryGeoLoc[],4)</f>
        <v>-95.712891</v>
      </c>
    </row>
    <row r="5329" spans="1:11" x14ac:dyDescent="0.3">
      <c r="A5329" t="s">
        <v>16043</v>
      </c>
      <c r="B5329" t="s">
        <v>8</v>
      </c>
      <c r="C5329" t="s">
        <v>13268</v>
      </c>
      <c r="D5329" t="s">
        <v>13269</v>
      </c>
      <c r="E5329" t="s">
        <v>357</v>
      </c>
      <c r="F5329" t="s">
        <v>16044</v>
      </c>
      <c r="G5329" s="2" t="str">
        <f t="shared" si="83"/>
        <v>2012</v>
      </c>
      <c r="H5329" t="s">
        <v>13272</v>
      </c>
      <c r="I5329">
        <f>VLOOKUP(RawData!H5329,PadCountry[],2)</f>
        <v>0</v>
      </c>
      <c r="J5329" t="e">
        <f>VLOOKUP(I5329,CountryGeoLoc[],3)</f>
        <v>#N/A</v>
      </c>
      <c r="K5329" t="e">
        <f>VLOOKUP(I5329,CountryGeoLoc[],4)</f>
        <v>#N/A</v>
      </c>
    </row>
    <row r="5330" spans="1:11" x14ac:dyDescent="0.3">
      <c r="A5330" t="s">
        <v>16045</v>
      </c>
      <c r="B5330" t="s">
        <v>8</v>
      </c>
      <c r="C5330" t="s">
        <v>14618</v>
      </c>
      <c r="D5330" t="s">
        <v>14009</v>
      </c>
      <c r="E5330" t="s">
        <v>16046</v>
      </c>
      <c r="F5330" t="s">
        <v>16047</v>
      </c>
      <c r="G5330" s="2" t="str">
        <f t="shared" si="83"/>
        <v>2012</v>
      </c>
      <c r="H5330" t="s">
        <v>1782</v>
      </c>
      <c r="I5330" t="str">
        <f>VLOOKUP(RawData!H5330,PadCountry[],2)</f>
        <v>United States</v>
      </c>
      <c r="J5330" t="str">
        <f>VLOOKUP(I5330,CountryGeoLoc[],3)</f>
        <v>37.09024</v>
      </c>
      <c r="K5330" t="str">
        <f>VLOOKUP(I5330,CountryGeoLoc[],4)</f>
        <v>-95.712891</v>
      </c>
    </row>
    <row r="5331" spans="1:11" x14ac:dyDescent="0.3">
      <c r="A5331" t="s">
        <v>16048</v>
      </c>
      <c r="B5331" t="s">
        <v>8</v>
      </c>
      <c r="C5331" t="s">
        <v>16049</v>
      </c>
      <c r="D5331" t="s">
        <v>11885</v>
      </c>
      <c r="E5331" t="s">
        <v>357</v>
      </c>
      <c r="F5331" t="s">
        <v>16050</v>
      </c>
      <c r="G5331" s="2" t="str">
        <f t="shared" si="83"/>
        <v>2012</v>
      </c>
      <c r="H5331" t="s">
        <v>11888</v>
      </c>
      <c r="I5331" t="str">
        <f>VLOOKUP(RawData!H5331,PadCountry[],2)</f>
        <v>India</v>
      </c>
      <c r="J5331" t="str">
        <f>VLOOKUP(I5331,CountryGeoLoc[],3)</f>
        <v>20.593684</v>
      </c>
      <c r="K5331" t="str">
        <f>VLOOKUP(I5331,CountryGeoLoc[],4)</f>
        <v>78.96288</v>
      </c>
    </row>
    <row r="5332" spans="1:11" x14ac:dyDescent="0.3">
      <c r="A5332" t="s">
        <v>16051</v>
      </c>
      <c r="B5332" t="s">
        <v>8</v>
      </c>
      <c r="C5332" t="s">
        <v>14618</v>
      </c>
      <c r="D5332" t="s">
        <v>14009</v>
      </c>
      <c r="E5332" t="s">
        <v>357</v>
      </c>
      <c r="F5332" t="s">
        <v>16052</v>
      </c>
      <c r="G5332" s="2" t="str">
        <f t="shared" si="83"/>
        <v>2012</v>
      </c>
      <c r="H5332" t="s">
        <v>433</v>
      </c>
      <c r="I5332" t="str">
        <f>VLOOKUP(RawData!H5332,PadCountry[],2)</f>
        <v>United States</v>
      </c>
      <c r="J5332" t="str">
        <f>VLOOKUP(I5332,CountryGeoLoc[],3)</f>
        <v>37.09024</v>
      </c>
      <c r="K5332" t="str">
        <f>VLOOKUP(I5332,CountryGeoLoc[],4)</f>
        <v>-95.712891</v>
      </c>
    </row>
    <row r="5333" spans="1:11" x14ac:dyDescent="0.3">
      <c r="A5333" t="s">
        <v>16053</v>
      </c>
      <c r="B5333" t="s">
        <v>8</v>
      </c>
      <c r="C5333" t="s">
        <v>15614</v>
      </c>
      <c r="D5333" t="s">
        <v>15615</v>
      </c>
      <c r="E5333" t="s">
        <v>16054</v>
      </c>
      <c r="F5333" t="s">
        <v>16055</v>
      </c>
      <c r="G5333" s="2" t="str">
        <f t="shared" si="83"/>
        <v>2012</v>
      </c>
      <c r="H5333" t="s">
        <v>987</v>
      </c>
      <c r="I5333" t="str">
        <f>VLOOKUP(RawData!H5333,PadCountry[],2)</f>
        <v>Kazakhstan</v>
      </c>
      <c r="J5333" t="str">
        <f>VLOOKUP(I5333,CountryGeoLoc[],3)</f>
        <v>48.019573</v>
      </c>
      <c r="K5333" t="str">
        <f>VLOOKUP(I5333,CountryGeoLoc[],4)</f>
        <v>66.923684</v>
      </c>
    </row>
    <row r="5334" spans="1:11" x14ac:dyDescent="0.3">
      <c r="A5334" t="s">
        <v>16056</v>
      </c>
      <c r="B5334" t="s">
        <v>8</v>
      </c>
      <c r="C5334" t="s">
        <v>13407</v>
      </c>
      <c r="D5334" t="s">
        <v>8695</v>
      </c>
      <c r="E5334" t="s">
        <v>357</v>
      </c>
      <c r="F5334" t="s">
        <v>16057</v>
      </c>
      <c r="G5334" s="2" t="str">
        <f t="shared" si="83"/>
        <v>2012</v>
      </c>
      <c r="H5334" t="s">
        <v>10954</v>
      </c>
      <c r="I5334" t="str">
        <f>VLOOKUP(RawData!H5334,PadCountry[],2)</f>
        <v>China</v>
      </c>
      <c r="J5334" t="str">
        <f>VLOOKUP(I5334,CountryGeoLoc[],3)</f>
        <v>35.86166</v>
      </c>
      <c r="K5334" t="str">
        <f>VLOOKUP(I5334,CountryGeoLoc[],4)</f>
        <v>104.195397</v>
      </c>
    </row>
    <row r="5335" spans="1:11" x14ac:dyDescent="0.3">
      <c r="A5335" t="s">
        <v>15980</v>
      </c>
      <c r="B5335" t="s">
        <v>18</v>
      </c>
      <c r="C5335" t="s">
        <v>15139</v>
      </c>
      <c r="D5335" t="s">
        <v>15981</v>
      </c>
      <c r="E5335" t="s">
        <v>357</v>
      </c>
      <c r="F5335" t="s">
        <v>16058</v>
      </c>
      <c r="G5335" s="2" t="str">
        <f t="shared" si="83"/>
        <v>2012</v>
      </c>
      <c r="H5335" t="s">
        <v>15143</v>
      </c>
      <c r="I5335" t="str">
        <f>VLOOKUP(RawData!H5335,PadCountry[],2)</f>
        <v>Iran</v>
      </c>
      <c r="J5335" t="str">
        <f>VLOOKUP(I5335,CountryGeoLoc[],3)</f>
        <v>32.427908</v>
      </c>
      <c r="K5335" t="str">
        <f>VLOOKUP(I5335,CountryGeoLoc[],4)</f>
        <v>53.688046</v>
      </c>
    </row>
    <row r="5336" spans="1:11" x14ac:dyDescent="0.3">
      <c r="A5336" t="s">
        <v>16059</v>
      </c>
      <c r="B5336" t="s">
        <v>8</v>
      </c>
      <c r="C5336" t="s">
        <v>7321</v>
      </c>
      <c r="D5336" t="s">
        <v>14073</v>
      </c>
      <c r="E5336" t="s">
        <v>16060</v>
      </c>
      <c r="F5336" t="s">
        <v>16061</v>
      </c>
      <c r="G5336" s="2" t="str">
        <f t="shared" si="83"/>
        <v>2012</v>
      </c>
      <c r="H5336" t="s">
        <v>12587</v>
      </c>
      <c r="I5336" t="str">
        <f>VLOOKUP(RawData!H5336,PadCountry[],2)</f>
        <v>French Guiana</v>
      </c>
      <c r="J5336" t="str">
        <f>VLOOKUP(I5336,CountryGeoLoc[],3)</f>
        <v>3.933889</v>
      </c>
      <c r="K5336" t="str">
        <f>VLOOKUP(I5336,CountryGeoLoc[],4)</f>
        <v>-53.125782</v>
      </c>
    </row>
    <row r="5337" spans="1:11" x14ac:dyDescent="0.3">
      <c r="A5337" t="s">
        <v>16062</v>
      </c>
      <c r="B5337" t="s">
        <v>8</v>
      </c>
      <c r="C5337" t="s">
        <v>13407</v>
      </c>
      <c r="D5337" t="s">
        <v>11563</v>
      </c>
      <c r="E5337" t="s">
        <v>357</v>
      </c>
      <c r="F5337" t="s">
        <v>16063</v>
      </c>
      <c r="G5337" s="2" t="str">
        <f t="shared" si="83"/>
        <v>2012</v>
      </c>
      <c r="H5337" t="s">
        <v>14247</v>
      </c>
      <c r="I5337" t="str">
        <f>VLOOKUP(RawData!H5337,PadCountry[],2)</f>
        <v>China</v>
      </c>
      <c r="J5337" t="str">
        <f>VLOOKUP(I5337,CountryGeoLoc[],3)</f>
        <v>35.86166</v>
      </c>
      <c r="K5337" t="str">
        <f>VLOOKUP(I5337,CountryGeoLoc[],4)</f>
        <v>104.195397</v>
      </c>
    </row>
    <row r="5338" spans="1:11" x14ac:dyDescent="0.3">
      <c r="A5338" t="s">
        <v>16064</v>
      </c>
      <c r="B5338" t="s">
        <v>8</v>
      </c>
      <c r="C5338" t="s">
        <v>14618</v>
      </c>
      <c r="D5338" t="s">
        <v>14057</v>
      </c>
      <c r="E5338" t="s">
        <v>16065</v>
      </c>
      <c r="F5338" t="s">
        <v>16066</v>
      </c>
      <c r="G5338" s="2" t="str">
        <f t="shared" si="83"/>
        <v>2012</v>
      </c>
      <c r="H5338" t="s">
        <v>1050</v>
      </c>
      <c r="I5338" t="str">
        <f>VLOOKUP(RawData!H5338,PadCountry[],2)</f>
        <v>United States</v>
      </c>
      <c r="J5338" t="str">
        <f>VLOOKUP(I5338,CountryGeoLoc[],3)</f>
        <v>37.09024</v>
      </c>
      <c r="K5338" t="str">
        <f>VLOOKUP(I5338,CountryGeoLoc[],4)</f>
        <v>-95.712891</v>
      </c>
    </row>
    <row r="5339" spans="1:11" x14ac:dyDescent="0.3">
      <c r="A5339" t="s">
        <v>16067</v>
      </c>
      <c r="B5339" t="s">
        <v>162</v>
      </c>
      <c r="C5339" t="s">
        <v>14644</v>
      </c>
      <c r="D5339" t="s">
        <v>15534</v>
      </c>
      <c r="E5339" t="s">
        <v>16068</v>
      </c>
      <c r="F5339" t="s">
        <v>16069</v>
      </c>
      <c r="G5339" s="2" t="str">
        <f t="shared" si="83"/>
        <v>2012</v>
      </c>
      <c r="H5339" t="s">
        <v>1555</v>
      </c>
      <c r="I5339" t="str">
        <f>VLOOKUP(RawData!H5339,PadCountry[],2)</f>
        <v>United States</v>
      </c>
      <c r="J5339" t="str">
        <f>VLOOKUP(I5339,CountryGeoLoc[],3)</f>
        <v>37.09024</v>
      </c>
      <c r="K5339" t="str">
        <f>VLOOKUP(I5339,CountryGeoLoc[],4)</f>
        <v>-95.712891</v>
      </c>
    </row>
    <row r="5340" spans="1:11" x14ac:dyDescent="0.3">
      <c r="A5340" t="s">
        <v>16070</v>
      </c>
      <c r="B5340" t="s">
        <v>8</v>
      </c>
      <c r="C5340" t="s">
        <v>7321</v>
      </c>
      <c r="D5340" t="s">
        <v>15859</v>
      </c>
      <c r="E5340" t="s">
        <v>357</v>
      </c>
      <c r="F5340" t="s">
        <v>16071</v>
      </c>
      <c r="G5340" s="2" t="str">
        <f t="shared" si="83"/>
        <v>2012</v>
      </c>
      <c r="H5340" t="s">
        <v>15861</v>
      </c>
      <c r="I5340" t="str">
        <f>VLOOKUP(RawData!H5340,PadCountry[],2)</f>
        <v>French Guiana</v>
      </c>
      <c r="J5340" t="str">
        <f>VLOOKUP(I5340,CountryGeoLoc[],3)</f>
        <v>3.933889</v>
      </c>
      <c r="K5340" t="str">
        <f>VLOOKUP(I5340,CountryGeoLoc[],4)</f>
        <v>-53.125782</v>
      </c>
    </row>
    <row r="5341" spans="1:11" x14ac:dyDescent="0.3">
      <c r="A5341" t="s">
        <v>16072</v>
      </c>
      <c r="B5341" t="s">
        <v>8</v>
      </c>
      <c r="C5341" t="s">
        <v>13407</v>
      </c>
      <c r="D5341" t="s">
        <v>5243</v>
      </c>
      <c r="E5341" t="s">
        <v>357</v>
      </c>
      <c r="F5341" t="s">
        <v>16073</v>
      </c>
      <c r="G5341" s="2" t="str">
        <f t="shared" si="83"/>
        <v>2012</v>
      </c>
      <c r="H5341" t="s">
        <v>14031</v>
      </c>
      <c r="I5341" t="str">
        <f>VLOOKUP(RawData!H5341,PadCountry[],2)</f>
        <v>China</v>
      </c>
      <c r="J5341" t="str">
        <f>VLOOKUP(I5341,CountryGeoLoc[],3)</f>
        <v>35.86166</v>
      </c>
      <c r="K5341" t="str">
        <f>VLOOKUP(I5341,CountryGeoLoc[],4)</f>
        <v>104.195397</v>
      </c>
    </row>
    <row r="5342" spans="1:11" x14ac:dyDescent="0.3">
      <c r="A5342" t="s">
        <v>16074</v>
      </c>
      <c r="B5342" t="s">
        <v>8</v>
      </c>
      <c r="C5342" t="s">
        <v>15314</v>
      </c>
      <c r="D5342" t="s">
        <v>14306</v>
      </c>
      <c r="E5342" t="s">
        <v>357</v>
      </c>
      <c r="F5342" t="s">
        <v>16075</v>
      </c>
      <c r="G5342" s="2" t="str">
        <f t="shared" si="83"/>
        <v>2012</v>
      </c>
      <c r="H5342" t="s">
        <v>2641</v>
      </c>
      <c r="I5342" t="str">
        <f>VLOOKUP(RawData!H5342,PadCountry[],2)</f>
        <v>Kazakhstan</v>
      </c>
      <c r="J5342" t="str">
        <f>VLOOKUP(I5342,CountryGeoLoc[],3)</f>
        <v>48.019573</v>
      </c>
      <c r="K5342" t="str">
        <f>VLOOKUP(I5342,CountryGeoLoc[],4)</f>
        <v>66.923684</v>
      </c>
    </row>
    <row r="5343" spans="1:11" x14ac:dyDescent="0.3">
      <c r="A5343" t="s">
        <v>16076</v>
      </c>
      <c r="B5343" t="s">
        <v>8</v>
      </c>
      <c r="C5343" t="s">
        <v>11418</v>
      </c>
      <c r="D5343" t="s">
        <v>2191</v>
      </c>
      <c r="E5343" t="s">
        <v>16077</v>
      </c>
      <c r="F5343" t="s">
        <v>16078</v>
      </c>
      <c r="G5343" s="2" t="str">
        <f t="shared" si="83"/>
        <v>2012</v>
      </c>
      <c r="H5343" t="s">
        <v>987</v>
      </c>
      <c r="I5343" t="str">
        <f>VLOOKUP(RawData!H5343,PadCountry[],2)</f>
        <v>Kazakhstan</v>
      </c>
      <c r="J5343" t="str">
        <f>VLOOKUP(I5343,CountryGeoLoc[],3)</f>
        <v>48.019573</v>
      </c>
      <c r="K5343" t="str">
        <f>VLOOKUP(I5343,CountryGeoLoc[],4)</f>
        <v>66.923684</v>
      </c>
    </row>
    <row r="5344" spans="1:11" x14ac:dyDescent="0.3">
      <c r="A5344" t="s">
        <v>16079</v>
      </c>
      <c r="B5344" t="s">
        <v>8</v>
      </c>
      <c r="C5344" t="s">
        <v>13407</v>
      </c>
      <c r="D5344" t="s">
        <v>8695</v>
      </c>
      <c r="E5344" t="s">
        <v>357</v>
      </c>
      <c r="F5344" t="s">
        <v>16080</v>
      </c>
      <c r="G5344" s="2" t="str">
        <f t="shared" si="83"/>
        <v>2012</v>
      </c>
      <c r="H5344" t="s">
        <v>10954</v>
      </c>
      <c r="I5344" t="str">
        <f>VLOOKUP(RawData!H5344,PadCountry[],2)</f>
        <v>China</v>
      </c>
      <c r="J5344" t="str">
        <f>VLOOKUP(I5344,CountryGeoLoc[],3)</f>
        <v>35.86166</v>
      </c>
      <c r="K5344" t="str">
        <f>VLOOKUP(I5344,CountryGeoLoc[],4)</f>
        <v>104.195397</v>
      </c>
    </row>
    <row r="5345" spans="1:11" x14ac:dyDescent="0.3">
      <c r="A5345" t="s">
        <v>16081</v>
      </c>
      <c r="B5345" t="s">
        <v>8</v>
      </c>
      <c r="C5345" t="s">
        <v>11418</v>
      </c>
      <c r="D5345" t="s">
        <v>4695</v>
      </c>
      <c r="E5345" t="s">
        <v>357</v>
      </c>
      <c r="F5345" t="s">
        <v>16082</v>
      </c>
      <c r="G5345" s="2" t="str">
        <f t="shared" si="83"/>
        <v>2012</v>
      </c>
      <c r="H5345" t="s">
        <v>13</v>
      </c>
      <c r="I5345" t="str">
        <f>VLOOKUP(RawData!H5345,PadCountry[],2)</f>
        <v>Kazakhstan</v>
      </c>
      <c r="J5345" t="str">
        <f>VLOOKUP(I5345,CountryGeoLoc[],3)</f>
        <v>48.019573</v>
      </c>
      <c r="K5345" t="str">
        <f>VLOOKUP(I5345,CountryGeoLoc[],4)</f>
        <v>66.923684</v>
      </c>
    </row>
    <row r="5346" spans="1:11" x14ac:dyDescent="0.3">
      <c r="A5346" t="s">
        <v>16083</v>
      </c>
      <c r="B5346" t="s">
        <v>8</v>
      </c>
      <c r="C5346" t="s">
        <v>11421</v>
      </c>
      <c r="D5346" t="s">
        <v>14306</v>
      </c>
      <c r="E5346" t="s">
        <v>357</v>
      </c>
      <c r="F5346" t="s">
        <v>16084</v>
      </c>
      <c r="G5346" s="2" t="str">
        <f t="shared" si="83"/>
        <v>2012</v>
      </c>
      <c r="H5346" t="s">
        <v>2641</v>
      </c>
      <c r="I5346" t="str">
        <f>VLOOKUP(RawData!H5346,PadCountry[],2)</f>
        <v>Kazakhstan</v>
      </c>
      <c r="J5346" t="str">
        <f>VLOOKUP(I5346,CountryGeoLoc[],3)</f>
        <v>48.019573</v>
      </c>
      <c r="K5346" t="str">
        <f>VLOOKUP(I5346,CountryGeoLoc[],4)</f>
        <v>66.923684</v>
      </c>
    </row>
    <row r="5347" spans="1:11" x14ac:dyDescent="0.3">
      <c r="A5347" t="s">
        <v>16085</v>
      </c>
      <c r="B5347" t="s">
        <v>8</v>
      </c>
      <c r="C5347" t="s">
        <v>7321</v>
      </c>
      <c r="D5347" t="s">
        <v>14073</v>
      </c>
      <c r="E5347" t="s">
        <v>16086</v>
      </c>
      <c r="F5347" t="s">
        <v>16087</v>
      </c>
      <c r="G5347" s="2" t="str">
        <f t="shared" si="83"/>
        <v>2012</v>
      </c>
      <c r="H5347" t="s">
        <v>12587</v>
      </c>
      <c r="I5347" t="str">
        <f>VLOOKUP(RawData!H5347,PadCountry[],2)</f>
        <v>French Guiana</v>
      </c>
      <c r="J5347" t="str">
        <f>VLOOKUP(I5347,CountryGeoLoc[],3)</f>
        <v>3.933889</v>
      </c>
      <c r="K5347" t="str">
        <f>VLOOKUP(I5347,CountryGeoLoc[],4)</f>
        <v>-53.125782</v>
      </c>
    </row>
    <row r="5348" spans="1:11" x14ac:dyDescent="0.3">
      <c r="A5348" t="s">
        <v>16088</v>
      </c>
      <c r="B5348" t="s">
        <v>8</v>
      </c>
      <c r="C5348" t="s">
        <v>15908</v>
      </c>
      <c r="D5348" t="s">
        <v>15615</v>
      </c>
      <c r="E5348" t="s">
        <v>357</v>
      </c>
      <c r="F5348" t="s">
        <v>16089</v>
      </c>
      <c r="G5348" s="2" t="str">
        <f t="shared" si="83"/>
        <v>2012</v>
      </c>
      <c r="H5348" t="s">
        <v>3442</v>
      </c>
      <c r="I5348" t="str">
        <f>VLOOKUP(RawData!H5348,PadCountry[],2)</f>
        <v>Russia</v>
      </c>
      <c r="J5348" t="str">
        <f>VLOOKUP(I5348,CountryGeoLoc[],3)</f>
        <v>61.52401</v>
      </c>
      <c r="K5348" t="str">
        <f>VLOOKUP(I5348,CountryGeoLoc[],4)</f>
        <v>105.318756</v>
      </c>
    </row>
    <row r="5349" spans="1:11" x14ac:dyDescent="0.3">
      <c r="A5349" t="s">
        <v>16090</v>
      </c>
      <c r="B5349" t="s">
        <v>8</v>
      </c>
      <c r="C5349" t="s">
        <v>13407</v>
      </c>
      <c r="D5349" t="s">
        <v>5243</v>
      </c>
      <c r="E5349" t="s">
        <v>357</v>
      </c>
      <c r="F5349" t="s">
        <v>16091</v>
      </c>
      <c r="G5349" s="2" t="str">
        <f t="shared" si="83"/>
        <v>2012</v>
      </c>
      <c r="H5349" t="s">
        <v>14031</v>
      </c>
      <c r="I5349" t="str">
        <f>VLOOKUP(RawData!H5349,PadCountry[],2)</f>
        <v>China</v>
      </c>
      <c r="J5349" t="str">
        <f>VLOOKUP(I5349,CountryGeoLoc[],3)</f>
        <v>35.86166</v>
      </c>
      <c r="K5349" t="str">
        <f>VLOOKUP(I5349,CountryGeoLoc[],4)</f>
        <v>104.195397</v>
      </c>
    </row>
    <row r="5350" spans="1:11" x14ac:dyDescent="0.3">
      <c r="A5350" t="s">
        <v>16092</v>
      </c>
      <c r="B5350" t="s">
        <v>8</v>
      </c>
      <c r="C5350" t="s">
        <v>15314</v>
      </c>
      <c r="D5350" t="s">
        <v>14306</v>
      </c>
      <c r="E5350" t="s">
        <v>357</v>
      </c>
      <c r="F5350" t="s">
        <v>16093</v>
      </c>
      <c r="G5350" s="2" t="str">
        <f t="shared" si="83"/>
        <v>2012</v>
      </c>
      <c r="H5350" t="s">
        <v>7249</v>
      </c>
      <c r="I5350" t="str">
        <f>VLOOKUP(RawData!H5350,PadCountry[],2)</f>
        <v>Kazakhstan</v>
      </c>
      <c r="J5350" t="str">
        <f>VLOOKUP(I5350,CountryGeoLoc[],3)</f>
        <v>48.019573</v>
      </c>
      <c r="K5350" t="str">
        <f>VLOOKUP(I5350,CountryGeoLoc[],4)</f>
        <v>66.923684</v>
      </c>
    </row>
    <row r="5351" spans="1:11" x14ac:dyDescent="0.3">
      <c r="A5351" t="s">
        <v>16094</v>
      </c>
      <c r="B5351" t="s">
        <v>8</v>
      </c>
      <c r="C5351" t="s">
        <v>13407</v>
      </c>
      <c r="D5351" t="s">
        <v>14669</v>
      </c>
      <c r="E5351" t="s">
        <v>357</v>
      </c>
      <c r="F5351" t="s">
        <v>16095</v>
      </c>
      <c r="G5351" s="2" t="str">
        <f t="shared" si="83"/>
        <v>2012</v>
      </c>
      <c r="H5351" t="s">
        <v>14247</v>
      </c>
      <c r="I5351" t="str">
        <f>VLOOKUP(RawData!H5351,PadCountry[],2)</f>
        <v>China</v>
      </c>
      <c r="J5351" t="str">
        <f>VLOOKUP(I5351,CountryGeoLoc[],3)</f>
        <v>35.86166</v>
      </c>
      <c r="K5351" t="str">
        <f>VLOOKUP(I5351,CountryGeoLoc[],4)</f>
        <v>104.195397</v>
      </c>
    </row>
    <row r="5352" spans="1:11" x14ac:dyDescent="0.3">
      <c r="A5352" t="s">
        <v>16096</v>
      </c>
      <c r="B5352" t="s">
        <v>8</v>
      </c>
      <c r="C5352" t="s">
        <v>13407</v>
      </c>
      <c r="D5352" t="s">
        <v>8695</v>
      </c>
      <c r="E5352" t="s">
        <v>357</v>
      </c>
      <c r="F5352" t="s">
        <v>16097</v>
      </c>
      <c r="G5352" s="2" t="str">
        <f t="shared" si="83"/>
        <v>2012</v>
      </c>
      <c r="H5352" t="s">
        <v>10954</v>
      </c>
      <c r="I5352" t="str">
        <f>VLOOKUP(RawData!H5352,PadCountry[],2)</f>
        <v>China</v>
      </c>
      <c r="J5352" t="str">
        <f>VLOOKUP(I5352,CountryGeoLoc[],3)</f>
        <v>35.86166</v>
      </c>
      <c r="K5352" t="str">
        <f>VLOOKUP(I5352,CountryGeoLoc[],4)</f>
        <v>104.195397</v>
      </c>
    </row>
    <row r="5353" spans="1:11" x14ac:dyDescent="0.3">
      <c r="A5353" t="s">
        <v>16098</v>
      </c>
      <c r="B5353" t="s">
        <v>8</v>
      </c>
      <c r="C5353" t="s">
        <v>7321</v>
      </c>
      <c r="D5353" t="s">
        <v>15898</v>
      </c>
      <c r="E5353" t="s">
        <v>357</v>
      </c>
      <c r="F5353" t="s">
        <v>16099</v>
      </c>
      <c r="G5353" s="2" t="str">
        <f t="shared" si="83"/>
        <v>2012</v>
      </c>
      <c r="H5353" t="s">
        <v>15861</v>
      </c>
      <c r="I5353" t="str">
        <f>VLOOKUP(RawData!H5353,PadCountry[],2)</f>
        <v>French Guiana</v>
      </c>
      <c r="J5353" t="str">
        <f>VLOOKUP(I5353,CountryGeoLoc[],3)</f>
        <v>3.933889</v>
      </c>
      <c r="K5353" t="str">
        <f>VLOOKUP(I5353,CountryGeoLoc[],4)</f>
        <v>-53.125782</v>
      </c>
    </row>
    <row r="5354" spans="1:11" x14ac:dyDescent="0.3">
      <c r="A5354" t="s">
        <v>16100</v>
      </c>
      <c r="B5354" t="s">
        <v>8</v>
      </c>
      <c r="C5354" t="s">
        <v>13268</v>
      </c>
      <c r="D5354" t="s">
        <v>13269</v>
      </c>
      <c r="E5354" t="s">
        <v>357</v>
      </c>
      <c r="F5354" t="s">
        <v>16101</v>
      </c>
      <c r="G5354" s="2" t="str">
        <f t="shared" si="83"/>
        <v>2012</v>
      </c>
      <c r="H5354" t="s">
        <v>13272</v>
      </c>
      <c r="I5354">
        <f>VLOOKUP(RawData!H5354,PadCountry[],2)</f>
        <v>0</v>
      </c>
      <c r="J5354" t="e">
        <f>VLOOKUP(I5354,CountryGeoLoc[],3)</f>
        <v>#N/A</v>
      </c>
      <c r="K5354" t="e">
        <f>VLOOKUP(I5354,CountryGeoLoc[],4)</f>
        <v>#N/A</v>
      </c>
    </row>
    <row r="5355" spans="1:11" x14ac:dyDescent="0.3">
      <c r="A5355" t="s">
        <v>16102</v>
      </c>
      <c r="B5355" t="s">
        <v>162</v>
      </c>
      <c r="C5355" t="s">
        <v>15314</v>
      </c>
      <c r="D5355" t="s">
        <v>14306</v>
      </c>
      <c r="E5355" t="s">
        <v>357</v>
      </c>
      <c r="F5355" t="s">
        <v>16103</v>
      </c>
      <c r="G5355" s="2" t="str">
        <f t="shared" si="83"/>
        <v>2012</v>
      </c>
      <c r="H5355" t="s">
        <v>7249</v>
      </c>
      <c r="I5355" t="str">
        <f>VLOOKUP(RawData!H5355,PadCountry[],2)</f>
        <v>Kazakhstan</v>
      </c>
      <c r="J5355" t="str">
        <f>VLOOKUP(I5355,CountryGeoLoc[],3)</f>
        <v>48.019573</v>
      </c>
      <c r="K5355" t="str">
        <f>VLOOKUP(I5355,CountryGeoLoc[],4)</f>
        <v>66.923684</v>
      </c>
    </row>
    <row r="5356" spans="1:11" x14ac:dyDescent="0.3">
      <c r="A5356" t="s">
        <v>16104</v>
      </c>
      <c r="B5356" t="s">
        <v>8</v>
      </c>
      <c r="C5356" t="s">
        <v>14618</v>
      </c>
      <c r="D5356" t="s">
        <v>15504</v>
      </c>
      <c r="E5356" t="s">
        <v>16105</v>
      </c>
      <c r="F5356" t="s">
        <v>16106</v>
      </c>
      <c r="G5356" s="2" t="str">
        <f t="shared" si="83"/>
        <v>2012</v>
      </c>
      <c r="H5356" t="s">
        <v>1782</v>
      </c>
      <c r="I5356" t="str">
        <f>VLOOKUP(RawData!H5356,PadCountry[],2)</f>
        <v>United States</v>
      </c>
      <c r="J5356" t="str">
        <f>VLOOKUP(I5356,CountryGeoLoc[],3)</f>
        <v>37.09024</v>
      </c>
      <c r="K5356" t="str">
        <f>VLOOKUP(I5356,CountryGeoLoc[],4)</f>
        <v>-95.712891</v>
      </c>
    </row>
    <row r="5357" spans="1:11" x14ac:dyDescent="0.3">
      <c r="A5357" t="s">
        <v>16107</v>
      </c>
      <c r="B5357" t="s">
        <v>8</v>
      </c>
      <c r="C5357" t="s">
        <v>13139</v>
      </c>
      <c r="D5357" t="s">
        <v>15946</v>
      </c>
      <c r="E5357" t="s">
        <v>357</v>
      </c>
      <c r="F5357" t="s">
        <v>16108</v>
      </c>
      <c r="G5357" s="2" t="str">
        <f t="shared" si="83"/>
        <v>2012</v>
      </c>
      <c r="H5357" t="s">
        <v>15948</v>
      </c>
      <c r="I5357" t="str">
        <f>VLOOKUP(RawData!H5357,PadCountry[],2)</f>
        <v>North Korea</v>
      </c>
      <c r="J5357" t="str">
        <f>VLOOKUP(I5357,CountryGeoLoc[],3)</f>
        <v>40.339852</v>
      </c>
      <c r="K5357" t="str">
        <f>VLOOKUP(I5357,CountryGeoLoc[],4)</f>
        <v>127.510093</v>
      </c>
    </row>
    <row r="5358" spans="1:11" x14ac:dyDescent="0.3">
      <c r="A5358" t="s">
        <v>16109</v>
      </c>
      <c r="B5358" t="s">
        <v>8</v>
      </c>
      <c r="C5358" t="s">
        <v>13407</v>
      </c>
      <c r="D5358" t="s">
        <v>11563</v>
      </c>
      <c r="E5358" t="s">
        <v>357</v>
      </c>
      <c r="F5358" t="s">
        <v>16110</v>
      </c>
      <c r="G5358" s="2" t="str">
        <f t="shared" si="83"/>
        <v>2012</v>
      </c>
      <c r="H5358" t="s">
        <v>14247</v>
      </c>
      <c r="I5358" t="str">
        <f>VLOOKUP(RawData!H5358,PadCountry[],2)</f>
        <v>China</v>
      </c>
      <c r="J5358" t="str">
        <f>VLOOKUP(I5358,CountryGeoLoc[],3)</f>
        <v>35.86166</v>
      </c>
      <c r="K5358" t="str">
        <f>VLOOKUP(I5358,CountryGeoLoc[],4)</f>
        <v>104.195397</v>
      </c>
    </row>
    <row r="5359" spans="1:11" x14ac:dyDescent="0.3">
      <c r="A5359" t="s">
        <v>16111</v>
      </c>
      <c r="B5359" t="s">
        <v>8</v>
      </c>
      <c r="C5359" t="s">
        <v>15606</v>
      </c>
      <c r="D5359" t="s">
        <v>15607</v>
      </c>
      <c r="E5359" t="s">
        <v>16112</v>
      </c>
      <c r="F5359" t="s">
        <v>16113</v>
      </c>
      <c r="G5359" s="2" t="str">
        <f t="shared" si="83"/>
        <v>2012</v>
      </c>
      <c r="H5359" t="s">
        <v>15610</v>
      </c>
      <c r="I5359" t="str">
        <f>VLOOKUP(RawData!H5359,PadCountry[],2)</f>
        <v>United States</v>
      </c>
      <c r="J5359" t="str">
        <f>VLOOKUP(I5359,CountryGeoLoc[],3)</f>
        <v>37.09024</v>
      </c>
      <c r="K5359" t="str">
        <f>VLOOKUP(I5359,CountryGeoLoc[],4)</f>
        <v>-95.712891</v>
      </c>
    </row>
    <row r="5360" spans="1:11" x14ac:dyDescent="0.3">
      <c r="A5360" t="s">
        <v>16114</v>
      </c>
      <c r="B5360" t="s">
        <v>8</v>
      </c>
      <c r="C5360" t="s">
        <v>11418</v>
      </c>
      <c r="D5360" t="s">
        <v>2191</v>
      </c>
      <c r="E5360" t="s">
        <v>16115</v>
      </c>
      <c r="F5360" t="s">
        <v>16116</v>
      </c>
      <c r="G5360" s="2" t="str">
        <f t="shared" si="83"/>
        <v>2012</v>
      </c>
      <c r="H5360" t="s">
        <v>13</v>
      </c>
      <c r="I5360" t="str">
        <f>VLOOKUP(RawData!H5360,PadCountry[],2)</f>
        <v>Kazakhstan</v>
      </c>
      <c r="J5360" t="str">
        <f>VLOOKUP(I5360,CountryGeoLoc[],3)</f>
        <v>48.019573</v>
      </c>
      <c r="K5360" t="str">
        <f>VLOOKUP(I5360,CountryGeoLoc[],4)</f>
        <v>66.923684</v>
      </c>
    </row>
    <row r="5361" spans="1:11" x14ac:dyDescent="0.3">
      <c r="A5361" t="s">
        <v>16117</v>
      </c>
      <c r="B5361" t="s">
        <v>8</v>
      </c>
      <c r="C5361" t="s">
        <v>7321</v>
      </c>
      <c r="D5361" t="s">
        <v>14073</v>
      </c>
      <c r="E5361" t="s">
        <v>16118</v>
      </c>
      <c r="F5361" t="s">
        <v>16119</v>
      </c>
      <c r="G5361" s="2" t="str">
        <f t="shared" si="83"/>
        <v>2012</v>
      </c>
      <c r="H5361" t="s">
        <v>12587</v>
      </c>
      <c r="I5361" t="str">
        <f>VLOOKUP(RawData!H5361,PadCountry[],2)</f>
        <v>French Guiana</v>
      </c>
      <c r="J5361" t="str">
        <f>VLOOKUP(I5361,CountryGeoLoc[],3)</f>
        <v>3.933889</v>
      </c>
      <c r="K5361" t="str">
        <f>VLOOKUP(I5361,CountryGeoLoc[],4)</f>
        <v>-53.125782</v>
      </c>
    </row>
    <row r="5362" spans="1:11" x14ac:dyDescent="0.3">
      <c r="A5362" t="s">
        <v>16120</v>
      </c>
      <c r="B5362" t="s">
        <v>18</v>
      </c>
      <c r="C5362" t="s">
        <v>15908</v>
      </c>
      <c r="D5362" t="s">
        <v>13552</v>
      </c>
      <c r="E5362" t="s">
        <v>357</v>
      </c>
      <c r="F5362" t="s">
        <v>16121</v>
      </c>
      <c r="G5362" s="2" t="str">
        <f t="shared" si="83"/>
        <v>2013</v>
      </c>
      <c r="H5362" t="s">
        <v>2313</v>
      </c>
      <c r="I5362" t="str">
        <f>VLOOKUP(RawData!H5362,PadCountry[],2)</f>
        <v>Russia</v>
      </c>
      <c r="J5362" t="str">
        <f>VLOOKUP(I5362,CountryGeoLoc[],3)</f>
        <v>61.52401</v>
      </c>
      <c r="K5362" t="str">
        <f>VLOOKUP(I5362,CountryGeoLoc[],4)</f>
        <v>105.318756</v>
      </c>
    </row>
    <row r="5363" spans="1:11" x14ac:dyDescent="0.3">
      <c r="A5363" t="s">
        <v>16122</v>
      </c>
      <c r="B5363" t="s">
        <v>8</v>
      </c>
      <c r="C5363" t="s">
        <v>9620</v>
      </c>
      <c r="D5363" t="s">
        <v>13833</v>
      </c>
      <c r="E5363" t="s">
        <v>357</v>
      </c>
      <c r="F5363" t="s">
        <v>16123</v>
      </c>
      <c r="G5363" s="2" t="str">
        <f t="shared" si="83"/>
        <v>2013</v>
      </c>
      <c r="H5363" t="s">
        <v>15520</v>
      </c>
      <c r="I5363" t="str">
        <f>VLOOKUP(RawData!H5363,PadCountry[],2)</f>
        <v>Japan</v>
      </c>
      <c r="J5363" t="str">
        <f>VLOOKUP(I5363,CountryGeoLoc[],3)</f>
        <v>36.204824</v>
      </c>
      <c r="K5363" t="str">
        <f>VLOOKUP(I5363,CountryGeoLoc[],4)</f>
        <v>138.252924</v>
      </c>
    </row>
    <row r="5364" spans="1:11" x14ac:dyDescent="0.3">
      <c r="A5364" t="s">
        <v>16124</v>
      </c>
      <c r="B5364" t="s">
        <v>8</v>
      </c>
      <c r="C5364" t="s">
        <v>15367</v>
      </c>
      <c r="D5364" t="s">
        <v>15368</v>
      </c>
      <c r="E5364" t="s">
        <v>357</v>
      </c>
      <c r="F5364" t="s">
        <v>16125</v>
      </c>
      <c r="G5364" s="2" t="str">
        <f t="shared" si="83"/>
        <v>2013</v>
      </c>
      <c r="H5364" t="s">
        <v>15371</v>
      </c>
      <c r="I5364" t="str">
        <f>VLOOKUP(RawData!H5364,PadCountry[],2)</f>
        <v>South Korea</v>
      </c>
      <c r="J5364" t="str">
        <f>VLOOKUP(I5364,CountryGeoLoc[],3)</f>
        <v>35.907757</v>
      </c>
      <c r="K5364" t="str">
        <f>VLOOKUP(I5364,CountryGeoLoc[],4)</f>
        <v>127.766922</v>
      </c>
    </row>
    <row r="5365" spans="1:11" x14ac:dyDescent="0.3">
      <c r="A5365" t="s">
        <v>16126</v>
      </c>
      <c r="B5365" t="s">
        <v>8</v>
      </c>
      <c r="C5365" t="s">
        <v>14618</v>
      </c>
      <c r="D5365" t="s">
        <v>14009</v>
      </c>
      <c r="E5365" t="s">
        <v>16127</v>
      </c>
      <c r="F5365" t="s">
        <v>16128</v>
      </c>
      <c r="G5365" s="2" t="str">
        <f t="shared" si="83"/>
        <v>2013</v>
      </c>
      <c r="H5365" t="s">
        <v>1782</v>
      </c>
      <c r="I5365" t="str">
        <f>VLOOKUP(RawData!H5365,PadCountry[],2)</f>
        <v>United States</v>
      </c>
      <c r="J5365" t="str">
        <f>VLOOKUP(I5365,CountryGeoLoc[],3)</f>
        <v>37.09024</v>
      </c>
      <c r="K5365" t="str">
        <f>VLOOKUP(I5365,CountryGeoLoc[],4)</f>
        <v>-95.712891</v>
      </c>
    </row>
    <row r="5366" spans="1:11" x14ac:dyDescent="0.3">
      <c r="A5366" t="s">
        <v>16129</v>
      </c>
      <c r="B5366" t="s">
        <v>18</v>
      </c>
      <c r="C5366" t="s">
        <v>13268</v>
      </c>
      <c r="D5366" t="s">
        <v>13269</v>
      </c>
      <c r="E5366" t="s">
        <v>357</v>
      </c>
      <c r="F5366" t="s">
        <v>16130</v>
      </c>
      <c r="G5366" s="2" t="str">
        <f t="shared" si="83"/>
        <v>2013</v>
      </c>
      <c r="H5366" t="s">
        <v>13272</v>
      </c>
      <c r="I5366">
        <f>VLOOKUP(RawData!H5366,PadCountry[],2)</f>
        <v>0</v>
      </c>
      <c r="J5366" t="e">
        <f>VLOOKUP(I5366,CountryGeoLoc[],3)</f>
        <v>#N/A</v>
      </c>
      <c r="K5366" t="e">
        <f>VLOOKUP(I5366,CountryGeoLoc[],4)</f>
        <v>#N/A</v>
      </c>
    </row>
    <row r="5367" spans="1:11" x14ac:dyDescent="0.3">
      <c r="A5367" t="s">
        <v>15613</v>
      </c>
      <c r="B5367" t="s">
        <v>8</v>
      </c>
      <c r="C5367" t="s">
        <v>15614</v>
      </c>
      <c r="D5367" t="s">
        <v>15615</v>
      </c>
      <c r="E5367" t="s">
        <v>15616</v>
      </c>
      <c r="F5367" t="s">
        <v>16131</v>
      </c>
      <c r="G5367" s="2" t="str">
        <f t="shared" si="83"/>
        <v>2013</v>
      </c>
      <c r="H5367" t="s">
        <v>987</v>
      </c>
      <c r="I5367" t="str">
        <f>VLOOKUP(RawData!H5367,PadCountry[],2)</f>
        <v>Kazakhstan</v>
      </c>
      <c r="J5367" t="str">
        <f>VLOOKUP(I5367,CountryGeoLoc[],3)</f>
        <v>48.019573</v>
      </c>
      <c r="K5367" t="str">
        <f>VLOOKUP(I5367,CountryGeoLoc[],4)</f>
        <v>66.923684</v>
      </c>
    </row>
    <row r="5368" spans="1:11" x14ac:dyDescent="0.3">
      <c r="A5368" t="s">
        <v>16132</v>
      </c>
      <c r="B5368" t="s">
        <v>8</v>
      </c>
      <c r="C5368" t="s">
        <v>7321</v>
      </c>
      <c r="D5368" t="s">
        <v>14073</v>
      </c>
      <c r="E5368" t="s">
        <v>16133</v>
      </c>
      <c r="F5368" t="s">
        <v>16134</v>
      </c>
      <c r="G5368" s="2" t="str">
        <f t="shared" si="83"/>
        <v>2013</v>
      </c>
      <c r="H5368" t="s">
        <v>12587</v>
      </c>
      <c r="I5368" t="str">
        <f>VLOOKUP(RawData!H5368,PadCountry[],2)</f>
        <v>French Guiana</v>
      </c>
      <c r="J5368" t="str">
        <f>VLOOKUP(I5368,CountryGeoLoc[],3)</f>
        <v>3.933889</v>
      </c>
      <c r="K5368" t="str">
        <f>VLOOKUP(I5368,CountryGeoLoc[],4)</f>
        <v>-53.125782</v>
      </c>
    </row>
    <row r="5369" spans="1:11" x14ac:dyDescent="0.3">
      <c r="A5369" t="s">
        <v>16135</v>
      </c>
      <c r="B5369" t="s">
        <v>8</v>
      </c>
      <c r="C5369" t="s">
        <v>11418</v>
      </c>
      <c r="D5369" t="s">
        <v>4695</v>
      </c>
      <c r="E5369" t="s">
        <v>357</v>
      </c>
      <c r="F5369" t="s">
        <v>16136</v>
      </c>
      <c r="G5369" s="2" t="str">
        <f t="shared" si="83"/>
        <v>2013</v>
      </c>
      <c r="H5369" t="s">
        <v>13</v>
      </c>
      <c r="I5369" t="str">
        <f>VLOOKUP(RawData!H5369,PadCountry[],2)</f>
        <v>Kazakhstan</v>
      </c>
      <c r="J5369" t="str">
        <f>VLOOKUP(I5369,CountryGeoLoc[],3)</f>
        <v>48.019573</v>
      </c>
      <c r="K5369" t="str">
        <f>VLOOKUP(I5369,CountryGeoLoc[],4)</f>
        <v>66.923684</v>
      </c>
    </row>
    <row r="5370" spans="1:11" x14ac:dyDescent="0.3">
      <c r="A5370" t="s">
        <v>16137</v>
      </c>
      <c r="B5370" t="s">
        <v>8</v>
      </c>
      <c r="C5370" t="s">
        <v>14618</v>
      </c>
      <c r="D5370" t="s">
        <v>14009</v>
      </c>
      <c r="E5370" t="s">
        <v>357</v>
      </c>
      <c r="F5370" t="s">
        <v>16138</v>
      </c>
      <c r="G5370" s="2" t="str">
        <f t="shared" si="83"/>
        <v>2013</v>
      </c>
      <c r="H5370" t="s">
        <v>433</v>
      </c>
      <c r="I5370" t="str">
        <f>VLOOKUP(RawData!H5370,PadCountry[],2)</f>
        <v>United States</v>
      </c>
      <c r="J5370" t="str">
        <f>VLOOKUP(I5370,CountryGeoLoc[],3)</f>
        <v>37.09024</v>
      </c>
      <c r="K5370" t="str">
        <f>VLOOKUP(I5370,CountryGeoLoc[],4)</f>
        <v>-95.712891</v>
      </c>
    </row>
    <row r="5371" spans="1:11" x14ac:dyDescent="0.3">
      <c r="A5371" t="s">
        <v>16139</v>
      </c>
      <c r="B5371" t="s">
        <v>8</v>
      </c>
      <c r="C5371" t="s">
        <v>7087</v>
      </c>
      <c r="D5371" t="s">
        <v>11885</v>
      </c>
      <c r="E5371" t="s">
        <v>16140</v>
      </c>
      <c r="F5371" t="s">
        <v>16141</v>
      </c>
      <c r="G5371" s="2" t="str">
        <f t="shared" si="83"/>
        <v>2013</v>
      </c>
      <c r="H5371" t="s">
        <v>11888</v>
      </c>
      <c r="I5371" t="str">
        <f>VLOOKUP(RawData!H5371,PadCountry[],2)</f>
        <v>India</v>
      </c>
      <c r="J5371" t="str">
        <f>VLOOKUP(I5371,CountryGeoLoc[],3)</f>
        <v>20.593684</v>
      </c>
      <c r="K5371" t="str">
        <f>VLOOKUP(I5371,CountryGeoLoc[],4)</f>
        <v>78.96288</v>
      </c>
    </row>
    <row r="5372" spans="1:11" x14ac:dyDescent="0.3">
      <c r="A5372" t="s">
        <v>16142</v>
      </c>
      <c r="B5372" t="s">
        <v>8</v>
      </c>
      <c r="C5372" t="s">
        <v>14644</v>
      </c>
      <c r="D5372" t="s">
        <v>15534</v>
      </c>
      <c r="E5372" t="s">
        <v>16143</v>
      </c>
      <c r="F5372" t="s">
        <v>16144</v>
      </c>
      <c r="G5372" s="2" t="str">
        <f t="shared" si="83"/>
        <v>2013</v>
      </c>
      <c r="H5372" t="s">
        <v>1555</v>
      </c>
      <c r="I5372" t="str">
        <f>VLOOKUP(RawData!H5372,PadCountry[],2)</f>
        <v>United States</v>
      </c>
      <c r="J5372" t="str">
        <f>VLOOKUP(I5372,CountryGeoLoc[],3)</f>
        <v>37.09024</v>
      </c>
      <c r="K5372" t="str">
        <f>VLOOKUP(I5372,CountryGeoLoc[],4)</f>
        <v>-95.712891</v>
      </c>
    </row>
    <row r="5373" spans="1:11" x14ac:dyDescent="0.3">
      <c r="A5373" t="s">
        <v>16145</v>
      </c>
      <c r="B5373" t="s">
        <v>8</v>
      </c>
      <c r="C5373" t="s">
        <v>14618</v>
      </c>
      <c r="D5373" t="s">
        <v>14009</v>
      </c>
      <c r="E5373" t="s">
        <v>16146</v>
      </c>
      <c r="F5373" t="s">
        <v>16147</v>
      </c>
      <c r="G5373" s="2" t="str">
        <f t="shared" si="83"/>
        <v>2013</v>
      </c>
      <c r="H5373" t="s">
        <v>1782</v>
      </c>
      <c r="I5373" t="str">
        <f>VLOOKUP(RawData!H5373,PadCountry[],2)</f>
        <v>United States</v>
      </c>
      <c r="J5373" t="str">
        <f>VLOOKUP(I5373,CountryGeoLoc[],3)</f>
        <v>37.09024</v>
      </c>
      <c r="K5373" t="str">
        <f>VLOOKUP(I5373,CountryGeoLoc[],4)</f>
        <v>-95.712891</v>
      </c>
    </row>
    <row r="5374" spans="1:11" x14ac:dyDescent="0.3">
      <c r="A5374" t="s">
        <v>16148</v>
      </c>
      <c r="B5374" t="s">
        <v>8</v>
      </c>
      <c r="C5374" t="s">
        <v>15314</v>
      </c>
      <c r="D5374" t="s">
        <v>13758</v>
      </c>
      <c r="E5374" t="s">
        <v>357</v>
      </c>
      <c r="F5374" t="s">
        <v>16149</v>
      </c>
      <c r="G5374" s="2" t="str">
        <f t="shared" si="83"/>
        <v>2013</v>
      </c>
      <c r="H5374" t="s">
        <v>7249</v>
      </c>
      <c r="I5374" t="str">
        <f>VLOOKUP(RawData!H5374,PadCountry[],2)</f>
        <v>Kazakhstan</v>
      </c>
      <c r="J5374" t="str">
        <f>VLOOKUP(I5374,CountryGeoLoc[],3)</f>
        <v>48.019573</v>
      </c>
      <c r="K5374" t="str">
        <f>VLOOKUP(I5374,CountryGeoLoc[],4)</f>
        <v>66.923684</v>
      </c>
    </row>
    <row r="5375" spans="1:11" x14ac:dyDescent="0.3">
      <c r="A5375" t="s">
        <v>16150</v>
      </c>
      <c r="B5375" t="s">
        <v>8</v>
      </c>
      <c r="C5375" t="s">
        <v>11418</v>
      </c>
      <c r="D5375" t="s">
        <v>2191</v>
      </c>
      <c r="E5375" t="s">
        <v>16151</v>
      </c>
      <c r="F5375" t="s">
        <v>16152</v>
      </c>
      <c r="G5375" s="2" t="str">
        <f t="shared" si="83"/>
        <v>2013</v>
      </c>
      <c r="H5375" t="s">
        <v>13</v>
      </c>
      <c r="I5375" t="str">
        <f>VLOOKUP(RawData!H5375,PadCountry[],2)</f>
        <v>Kazakhstan</v>
      </c>
      <c r="J5375" t="str">
        <f>VLOOKUP(I5375,CountryGeoLoc[],3)</f>
        <v>48.019573</v>
      </c>
      <c r="K5375" t="str">
        <f>VLOOKUP(I5375,CountryGeoLoc[],4)</f>
        <v>66.923684</v>
      </c>
    </row>
    <row r="5376" spans="1:11" x14ac:dyDescent="0.3">
      <c r="A5376" t="s">
        <v>16153</v>
      </c>
      <c r="B5376" t="s">
        <v>8</v>
      </c>
      <c r="C5376" t="s">
        <v>15606</v>
      </c>
      <c r="D5376" t="s">
        <v>15607</v>
      </c>
      <c r="E5376" t="s">
        <v>16154</v>
      </c>
      <c r="F5376" t="s">
        <v>16155</v>
      </c>
      <c r="G5376" s="2" t="str">
        <f t="shared" si="83"/>
        <v>2013</v>
      </c>
      <c r="H5376" t="s">
        <v>15610</v>
      </c>
      <c r="I5376" t="str">
        <f>VLOOKUP(RawData!H5376,PadCountry[],2)</f>
        <v>United States</v>
      </c>
      <c r="J5376" t="str">
        <f>VLOOKUP(I5376,CountryGeoLoc[],3)</f>
        <v>37.09024</v>
      </c>
      <c r="K5376" t="str">
        <f>VLOOKUP(I5376,CountryGeoLoc[],4)</f>
        <v>-95.712891</v>
      </c>
    </row>
    <row r="5377" spans="1:11" x14ac:dyDescent="0.3">
      <c r="A5377" t="s">
        <v>16156</v>
      </c>
      <c r="B5377" t="s">
        <v>8</v>
      </c>
      <c r="C5377" t="s">
        <v>15606</v>
      </c>
      <c r="D5377" t="s">
        <v>15607</v>
      </c>
      <c r="E5377" t="s">
        <v>16157</v>
      </c>
      <c r="F5377" t="s">
        <v>16158</v>
      </c>
      <c r="G5377" s="2" t="str">
        <f t="shared" si="83"/>
        <v>2013</v>
      </c>
      <c r="H5377" t="s">
        <v>15610</v>
      </c>
      <c r="I5377" t="str">
        <f>VLOOKUP(RawData!H5377,PadCountry[],2)</f>
        <v>United States</v>
      </c>
      <c r="J5377" t="str">
        <f>VLOOKUP(I5377,CountryGeoLoc[],3)</f>
        <v>37.09024</v>
      </c>
      <c r="K5377" t="str">
        <f>VLOOKUP(I5377,CountryGeoLoc[],4)</f>
        <v>-95.712891</v>
      </c>
    </row>
    <row r="5378" spans="1:11" x14ac:dyDescent="0.3">
      <c r="A5378" t="s">
        <v>16159</v>
      </c>
      <c r="B5378" t="s">
        <v>8</v>
      </c>
      <c r="C5378" t="s">
        <v>15314</v>
      </c>
      <c r="D5378" t="s">
        <v>13758</v>
      </c>
      <c r="E5378" t="s">
        <v>16160</v>
      </c>
      <c r="F5378" t="s">
        <v>16161</v>
      </c>
      <c r="G5378" s="2" t="str">
        <f t="shared" si="83"/>
        <v>2013</v>
      </c>
      <c r="H5378" t="s">
        <v>7249</v>
      </c>
      <c r="I5378" t="str">
        <f>VLOOKUP(RawData!H5378,PadCountry[],2)</f>
        <v>Kazakhstan</v>
      </c>
      <c r="J5378" t="str">
        <f>VLOOKUP(I5378,CountryGeoLoc[],3)</f>
        <v>48.019573</v>
      </c>
      <c r="K5378" t="str">
        <f>VLOOKUP(I5378,CountryGeoLoc[],4)</f>
        <v>66.923684</v>
      </c>
    </row>
    <row r="5379" spans="1:11" x14ac:dyDescent="0.3">
      <c r="A5379" t="s">
        <v>16162</v>
      </c>
      <c r="B5379" t="s">
        <v>8</v>
      </c>
      <c r="C5379" t="s">
        <v>11418</v>
      </c>
      <c r="D5379" t="s">
        <v>14421</v>
      </c>
      <c r="E5379" t="s">
        <v>357</v>
      </c>
      <c r="F5379" t="s">
        <v>16163</v>
      </c>
      <c r="G5379" s="2" t="str">
        <f t="shared" ref="G5379:G5442" si="84">MID(F5379,7,4)</f>
        <v>2013</v>
      </c>
      <c r="H5379" t="s">
        <v>987</v>
      </c>
      <c r="I5379" t="str">
        <f>VLOOKUP(RawData!H5379,PadCountry[],2)</f>
        <v>Kazakhstan</v>
      </c>
      <c r="J5379" t="str">
        <f>VLOOKUP(I5379,CountryGeoLoc[],3)</f>
        <v>48.019573</v>
      </c>
      <c r="K5379" t="str">
        <f>VLOOKUP(I5379,CountryGeoLoc[],4)</f>
        <v>66.923684</v>
      </c>
    </row>
    <row r="5380" spans="1:11" x14ac:dyDescent="0.3">
      <c r="A5380" t="s">
        <v>16164</v>
      </c>
      <c r="B5380" t="s">
        <v>8</v>
      </c>
      <c r="C5380" t="s">
        <v>10849</v>
      </c>
      <c r="D5380" t="s">
        <v>16165</v>
      </c>
      <c r="E5380" t="s">
        <v>357</v>
      </c>
      <c r="F5380" t="s">
        <v>16166</v>
      </c>
      <c r="G5380" s="2" t="str">
        <f t="shared" si="84"/>
        <v>2013</v>
      </c>
      <c r="H5380" t="s">
        <v>12427</v>
      </c>
      <c r="I5380" t="str">
        <f>VLOOKUP(RawData!H5380,PadCountry[],2)</f>
        <v>United States</v>
      </c>
      <c r="J5380" t="str">
        <f>VLOOKUP(I5380,CountryGeoLoc[],3)</f>
        <v>37.09024</v>
      </c>
      <c r="K5380" t="str">
        <f>VLOOKUP(I5380,CountryGeoLoc[],4)</f>
        <v>-95.712891</v>
      </c>
    </row>
    <row r="5381" spans="1:11" x14ac:dyDescent="0.3">
      <c r="A5381" t="s">
        <v>16167</v>
      </c>
      <c r="B5381" t="s">
        <v>8</v>
      </c>
      <c r="C5381" t="s">
        <v>11418</v>
      </c>
      <c r="D5381" t="s">
        <v>4695</v>
      </c>
      <c r="E5381" t="s">
        <v>16168</v>
      </c>
      <c r="F5381" t="s">
        <v>16169</v>
      </c>
      <c r="G5381" s="2" t="str">
        <f t="shared" si="84"/>
        <v>2013</v>
      </c>
      <c r="H5381" t="s">
        <v>13</v>
      </c>
      <c r="I5381" t="str">
        <f>VLOOKUP(RawData!H5381,PadCountry[],2)</f>
        <v>Kazakhstan</v>
      </c>
      <c r="J5381" t="str">
        <f>VLOOKUP(I5381,CountryGeoLoc[],3)</f>
        <v>48.019573</v>
      </c>
      <c r="K5381" t="str">
        <f>VLOOKUP(I5381,CountryGeoLoc[],4)</f>
        <v>66.923684</v>
      </c>
    </row>
    <row r="5382" spans="1:11" x14ac:dyDescent="0.3">
      <c r="A5382" t="s">
        <v>16170</v>
      </c>
      <c r="B5382" t="s">
        <v>8</v>
      </c>
      <c r="C5382" t="s">
        <v>13407</v>
      </c>
      <c r="D5382" t="s">
        <v>11563</v>
      </c>
      <c r="E5382" t="s">
        <v>357</v>
      </c>
      <c r="F5382" t="s">
        <v>16171</v>
      </c>
      <c r="G5382" s="2" t="str">
        <f t="shared" si="84"/>
        <v>2013</v>
      </c>
      <c r="H5382" t="s">
        <v>14247</v>
      </c>
      <c r="I5382" t="str">
        <f>VLOOKUP(RawData!H5382,PadCountry[],2)</f>
        <v>China</v>
      </c>
      <c r="J5382" t="str">
        <f>VLOOKUP(I5382,CountryGeoLoc[],3)</f>
        <v>35.86166</v>
      </c>
      <c r="K5382" t="str">
        <f>VLOOKUP(I5382,CountryGeoLoc[],4)</f>
        <v>104.195397</v>
      </c>
    </row>
    <row r="5383" spans="1:11" x14ac:dyDescent="0.3">
      <c r="A5383" t="s">
        <v>16172</v>
      </c>
      <c r="B5383" t="s">
        <v>8</v>
      </c>
      <c r="C5383" t="s">
        <v>15908</v>
      </c>
      <c r="D5383" t="s">
        <v>14821</v>
      </c>
      <c r="E5383" t="s">
        <v>16173</v>
      </c>
      <c r="F5383" t="s">
        <v>16174</v>
      </c>
      <c r="G5383" s="2" t="str">
        <f t="shared" si="84"/>
        <v>2013</v>
      </c>
      <c r="H5383" t="s">
        <v>3442</v>
      </c>
      <c r="I5383" t="str">
        <f>VLOOKUP(RawData!H5383,PadCountry[],2)</f>
        <v>Russia</v>
      </c>
      <c r="J5383" t="str">
        <f>VLOOKUP(I5383,CountryGeoLoc[],3)</f>
        <v>61.52401</v>
      </c>
      <c r="K5383" t="str">
        <f>VLOOKUP(I5383,CountryGeoLoc[],4)</f>
        <v>105.318756</v>
      </c>
    </row>
    <row r="5384" spans="1:11" x14ac:dyDescent="0.3">
      <c r="A5384" t="s">
        <v>16175</v>
      </c>
      <c r="B5384" t="s">
        <v>8</v>
      </c>
      <c r="C5384" t="s">
        <v>15606</v>
      </c>
      <c r="D5384" t="s">
        <v>15607</v>
      </c>
      <c r="E5384" t="s">
        <v>16176</v>
      </c>
      <c r="F5384" t="s">
        <v>16177</v>
      </c>
      <c r="G5384" s="2" t="str">
        <f t="shared" si="84"/>
        <v>2013</v>
      </c>
      <c r="H5384" t="s">
        <v>15610</v>
      </c>
      <c r="I5384" t="str">
        <f>VLOOKUP(RawData!H5384,PadCountry[],2)</f>
        <v>United States</v>
      </c>
      <c r="J5384" t="str">
        <f>VLOOKUP(I5384,CountryGeoLoc[],3)</f>
        <v>37.09024</v>
      </c>
      <c r="K5384" t="str">
        <f>VLOOKUP(I5384,CountryGeoLoc[],4)</f>
        <v>-95.712891</v>
      </c>
    </row>
    <row r="5385" spans="1:11" x14ac:dyDescent="0.3">
      <c r="A5385" t="s">
        <v>16178</v>
      </c>
      <c r="B5385" t="s">
        <v>8</v>
      </c>
      <c r="C5385" t="s">
        <v>13407</v>
      </c>
      <c r="D5385" t="s">
        <v>8695</v>
      </c>
      <c r="E5385" t="s">
        <v>357</v>
      </c>
      <c r="F5385" t="s">
        <v>16179</v>
      </c>
      <c r="G5385" s="2" t="str">
        <f t="shared" si="84"/>
        <v>2013</v>
      </c>
      <c r="H5385" t="s">
        <v>10954</v>
      </c>
      <c r="I5385" t="str">
        <f>VLOOKUP(RawData!H5385,PadCountry[],2)</f>
        <v>China</v>
      </c>
      <c r="J5385" t="str">
        <f>VLOOKUP(I5385,CountryGeoLoc[],3)</f>
        <v>35.86166</v>
      </c>
      <c r="K5385" t="str">
        <f>VLOOKUP(I5385,CountryGeoLoc[],4)</f>
        <v>104.195397</v>
      </c>
    </row>
    <row r="5386" spans="1:11" x14ac:dyDescent="0.3">
      <c r="A5386" t="s">
        <v>16180</v>
      </c>
      <c r="B5386" t="s">
        <v>8</v>
      </c>
      <c r="C5386" t="s">
        <v>7321</v>
      </c>
      <c r="D5386" t="s">
        <v>15923</v>
      </c>
      <c r="E5386" t="s">
        <v>16181</v>
      </c>
      <c r="F5386" t="s">
        <v>16182</v>
      </c>
      <c r="G5386" s="2" t="str">
        <f t="shared" si="84"/>
        <v>2013</v>
      </c>
      <c r="H5386" t="s">
        <v>4173</v>
      </c>
      <c r="I5386" t="str">
        <f>VLOOKUP(RawData!H5386,PadCountry[],2)</f>
        <v>French Guiana</v>
      </c>
      <c r="J5386" t="str">
        <f>VLOOKUP(I5386,CountryGeoLoc[],3)</f>
        <v>3.933889</v>
      </c>
      <c r="K5386" t="str">
        <f>VLOOKUP(I5386,CountryGeoLoc[],4)</f>
        <v>-53.125782</v>
      </c>
    </row>
    <row r="5387" spans="1:11" x14ac:dyDescent="0.3">
      <c r="A5387" t="s">
        <v>16183</v>
      </c>
      <c r="B5387" t="s">
        <v>8</v>
      </c>
      <c r="C5387" t="s">
        <v>15314</v>
      </c>
      <c r="D5387" t="s">
        <v>13758</v>
      </c>
      <c r="E5387" t="s">
        <v>16184</v>
      </c>
      <c r="F5387" t="s">
        <v>16185</v>
      </c>
      <c r="G5387" s="2" t="str">
        <f t="shared" si="84"/>
        <v>2013</v>
      </c>
      <c r="H5387" t="s">
        <v>7249</v>
      </c>
      <c r="I5387" t="str">
        <f>VLOOKUP(RawData!H5387,PadCountry[],2)</f>
        <v>Kazakhstan</v>
      </c>
      <c r="J5387" t="str">
        <f>VLOOKUP(I5387,CountryGeoLoc[],3)</f>
        <v>48.019573</v>
      </c>
      <c r="K5387" t="str">
        <f>VLOOKUP(I5387,CountryGeoLoc[],4)</f>
        <v>66.923684</v>
      </c>
    </row>
    <row r="5388" spans="1:11" x14ac:dyDescent="0.3">
      <c r="A5388" t="s">
        <v>16186</v>
      </c>
      <c r="B5388" t="s">
        <v>8</v>
      </c>
      <c r="C5388" t="s">
        <v>14618</v>
      </c>
      <c r="D5388" t="s">
        <v>14009</v>
      </c>
      <c r="E5388" t="s">
        <v>16187</v>
      </c>
      <c r="F5388" t="s">
        <v>16188</v>
      </c>
      <c r="G5388" s="2" t="str">
        <f t="shared" si="84"/>
        <v>2013</v>
      </c>
      <c r="H5388" t="s">
        <v>1782</v>
      </c>
      <c r="I5388" t="str">
        <f>VLOOKUP(RawData!H5388,PadCountry[],2)</f>
        <v>United States</v>
      </c>
      <c r="J5388" t="str">
        <f>VLOOKUP(I5388,CountryGeoLoc[],3)</f>
        <v>37.09024</v>
      </c>
      <c r="K5388" t="str">
        <f>VLOOKUP(I5388,CountryGeoLoc[],4)</f>
        <v>-95.712891</v>
      </c>
    </row>
    <row r="5389" spans="1:11" x14ac:dyDescent="0.3">
      <c r="A5389" t="s">
        <v>16189</v>
      </c>
      <c r="B5389" t="s">
        <v>8</v>
      </c>
      <c r="C5389" t="s">
        <v>14618</v>
      </c>
      <c r="D5389" t="s">
        <v>15444</v>
      </c>
      <c r="E5389" t="s">
        <v>16190</v>
      </c>
      <c r="F5389" t="s">
        <v>16191</v>
      </c>
      <c r="G5389" s="2" t="str">
        <f t="shared" si="84"/>
        <v>2013</v>
      </c>
      <c r="H5389" t="s">
        <v>1050</v>
      </c>
      <c r="I5389" t="str">
        <f>VLOOKUP(RawData!H5389,PadCountry[],2)</f>
        <v>United States</v>
      </c>
      <c r="J5389" t="str">
        <f>VLOOKUP(I5389,CountryGeoLoc[],3)</f>
        <v>37.09024</v>
      </c>
      <c r="K5389" t="str">
        <f>VLOOKUP(I5389,CountryGeoLoc[],4)</f>
        <v>-95.712891</v>
      </c>
    </row>
    <row r="5390" spans="1:11" x14ac:dyDescent="0.3">
      <c r="A5390" t="s">
        <v>16192</v>
      </c>
      <c r="B5390" t="s">
        <v>8</v>
      </c>
      <c r="C5390" t="s">
        <v>11418</v>
      </c>
      <c r="D5390" t="s">
        <v>2191</v>
      </c>
      <c r="E5390" t="s">
        <v>16193</v>
      </c>
      <c r="F5390" t="s">
        <v>16194</v>
      </c>
      <c r="G5390" s="2" t="str">
        <f t="shared" si="84"/>
        <v>2013</v>
      </c>
      <c r="H5390" t="s">
        <v>13</v>
      </c>
      <c r="I5390" t="str">
        <f>VLOOKUP(RawData!H5390,PadCountry[],2)</f>
        <v>Kazakhstan</v>
      </c>
      <c r="J5390" t="str">
        <f>VLOOKUP(I5390,CountryGeoLoc[],3)</f>
        <v>48.019573</v>
      </c>
      <c r="K5390" t="str">
        <f>VLOOKUP(I5390,CountryGeoLoc[],4)</f>
        <v>66.923684</v>
      </c>
    </row>
    <row r="5391" spans="1:11" x14ac:dyDescent="0.3">
      <c r="A5391" t="s">
        <v>16195</v>
      </c>
      <c r="B5391" t="s">
        <v>8</v>
      </c>
      <c r="C5391" t="s">
        <v>15314</v>
      </c>
      <c r="D5391" t="s">
        <v>13758</v>
      </c>
      <c r="E5391" t="s">
        <v>16196</v>
      </c>
      <c r="F5391" t="s">
        <v>16197</v>
      </c>
      <c r="G5391" s="2" t="str">
        <f t="shared" si="84"/>
        <v>2013</v>
      </c>
      <c r="H5391" t="s">
        <v>7249</v>
      </c>
      <c r="I5391" t="str">
        <f>VLOOKUP(RawData!H5391,PadCountry[],2)</f>
        <v>Kazakhstan</v>
      </c>
      <c r="J5391" t="str">
        <f>VLOOKUP(I5391,CountryGeoLoc[],3)</f>
        <v>48.019573</v>
      </c>
      <c r="K5391" t="str">
        <f>VLOOKUP(I5391,CountryGeoLoc[],4)</f>
        <v>66.923684</v>
      </c>
    </row>
    <row r="5392" spans="1:11" x14ac:dyDescent="0.3">
      <c r="A5392" t="s">
        <v>16198</v>
      </c>
      <c r="B5392" t="s">
        <v>8</v>
      </c>
      <c r="C5392" t="s">
        <v>7321</v>
      </c>
      <c r="D5392" t="s">
        <v>15044</v>
      </c>
      <c r="E5392" t="s">
        <v>16199</v>
      </c>
      <c r="F5392" t="s">
        <v>16200</v>
      </c>
      <c r="G5392" s="2" t="str">
        <f t="shared" si="84"/>
        <v>2013</v>
      </c>
      <c r="H5392" t="s">
        <v>12587</v>
      </c>
      <c r="I5392" t="str">
        <f>VLOOKUP(RawData!H5392,PadCountry[],2)</f>
        <v>French Guiana</v>
      </c>
      <c r="J5392" t="str">
        <f>VLOOKUP(I5392,CountryGeoLoc[],3)</f>
        <v>3.933889</v>
      </c>
      <c r="K5392" t="str">
        <f>VLOOKUP(I5392,CountryGeoLoc[],4)</f>
        <v>-53.125782</v>
      </c>
    </row>
    <row r="5393" spans="1:11" x14ac:dyDescent="0.3">
      <c r="A5393" t="s">
        <v>16201</v>
      </c>
      <c r="B5393" t="s">
        <v>8</v>
      </c>
      <c r="C5393" t="s">
        <v>15908</v>
      </c>
      <c r="D5393" t="s">
        <v>15130</v>
      </c>
      <c r="E5393" t="s">
        <v>357</v>
      </c>
      <c r="F5393" t="s">
        <v>16202</v>
      </c>
      <c r="G5393" s="2" t="str">
        <f t="shared" si="84"/>
        <v>2013</v>
      </c>
      <c r="H5393" t="s">
        <v>3442</v>
      </c>
      <c r="I5393" t="str">
        <f>VLOOKUP(RawData!H5393,PadCountry[],2)</f>
        <v>Russia</v>
      </c>
      <c r="J5393" t="str">
        <f>VLOOKUP(I5393,CountryGeoLoc[],3)</f>
        <v>61.52401</v>
      </c>
      <c r="K5393" t="str">
        <f>VLOOKUP(I5393,CountryGeoLoc[],4)</f>
        <v>105.318756</v>
      </c>
    </row>
    <row r="5394" spans="1:11" x14ac:dyDescent="0.3">
      <c r="A5394" t="s">
        <v>16203</v>
      </c>
      <c r="B5394" t="s">
        <v>8</v>
      </c>
      <c r="C5394" t="s">
        <v>13407</v>
      </c>
      <c r="D5394" t="s">
        <v>5243</v>
      </c>
      <c r="E5394" t="s">
        <v>16204</v>
      </c>
      <c r="F5394" t="s">
        <v>16205</v>
      </c>
      <c r="G5394" s="2" t="str">
        <f t="shared" si="84"/>
        <v>2013</v>
      </c>
      <c r="H5394" t="s">
        <v>13428</v>
      </c>
      <c r="I5394" t="str">
        <f>VLOOKUP(RawData!H5394,PadCountry[],2)</f>
        <v>China</v>
      </c>
      <c r="J5394" t="str">
        <f>VLOOKUP(I5394,CountryGeoLoc[],3)</f>
        <v>35.86166</v>
      </c>
      <c r="K5394" t="str">
        <f>VLOOKUP(I5394,CountryGeoLoc[],4)</f>
        <v>104.195397</v>
      </c>
    </row>
    <row r="5395" spans="1:11" x14ac:dyDescent="0.3">
      <c r="A5395" t="s">
        <v>16206</v>
      </c>
      <c r="B5395" t="s">
        <v>8</v>
      </c>
      <c r="C5395" t="s">
        <v>11418</v>
      </c>
      <c r="D5395" t="s">
        <v>15130</v>
      </c>
      <c r="E5395" t="s">
        <v>16207</v>
      </c>
      <c r="F5395" t="s">
        <v>16208</v>
      </c>
      <c r="G5395" s="2" t="str">
        <f t="shared" si="84"/>
        <v>2013</v>
      </c>
      <c r="H5395" t="s">
        <v>987</v>
      </c>
      <c r="I5395" t="str">
        <f>VLOOKUP(RawData!H5395,PadCountry[],2)</f>
        <v>Kazakhstan</v>
      </c>
      <c r="J5395" t="str">
        <f>VLOOKUP(I5395,CountryGeoLoc[],3)</f>
        <v>48.019573</v>
      </c>
      <c r="K5395" t="str">
        <f>VLOOKUP(I5395,CountryGeoLoc[],4)</f>
        <v>66.923684</v>
      </c>
    </row>
    <row r="5396" spans="1:11" x14ac:dyDescent="0.3">
      <c r="A5396" t="s">
        <v>16209</v>
      </c>
      <c r="B5396" t="s">
        <v>8</v>
      </c>
      <c r="C5396" t="s">
        <v>7321</v>
      </c>
      <c r="D5396" t="s">
        <v>15859</v>
      </c>
      <c r="E5396" t="s">
        <v>16210</v>
      </c>
      <c r="F5396" t="s">
        <v>16211</v>
      </c>
      <c r="G5396" s="2" t="str">
        <f t="shared" si="84"/>
        <v>2013</v>
      </c>
      <c r="H5396" t="s">
        <v>15861</v>
      </c>
      <c r="I5396" t="str">
        <f>VLOOKUP(RawData!H5396,PadCountry[],2)</f>
        <v>French Guiana</v>
      </c>
      <c r="J5396" t="str">
        <f>VLOOKUP(I5396,CountryGeoLoc[],3)</f>
        <v>3.933889</v>
      </c>
      <c r="K5396" t="str">
        <f>VLOOKUP(I5396,CountryGeoLoc[],4)</f>
        <v>-53.125782</v>
      </c>
    </row>
    <row r="5397" spans="1:11" x14ac:dyDescent="0.3">
      <c r="A5397" t="s">
        <v>16212</v>
      </c>
      <c r="B5397" t="s">
        <v>8</v>
      </c>
      <c r="C5397" t="s">
        <v>11421</v>
      </c>
      <c r="D5397" t="s">
        <v>14261</v>
      </c>
      <c r="E5397" t="s">
        <v>357</v>
      </c>
      <c r="F5397" t="s">
        <v>16213</v>
      </c>
      <c r="G5397" s="2" t="str">
        <f t="shared" si="84"/>
        <v>2013</v>
      </c>
      <c r="H5397" t="s">
        <v>14264</v>
      </c>
      <c r="I5397" t="str">
        <f>VLOOKUP(RawData!H5397,PadCountry[],2)</f>
        <v>Kazakhstan</v>
      </c>
      <c r="J5397" t="str">
        <f>VLOOKUP(I5397,CountryGeoLoc[],3)</f>
        <v>48.019573</v>
      </c>
      <c r="K5397" t="str">
        <f>VLOOKUP(I5397,CountryGeoLoc[],4)</f>
        <v>66.923684</v>
      </c>
    </row>
    <row r="5398" spans="1:11" x14ac:dyDescent="0.3">
      <c r="A5398" t="s">
        <v>16214</v>
      </c>
      <c r="B5398" t="s">
        <v>8</v>
      </c>
      <c r="C5398" t="s">
        <v>10849</v>
      </c>
      <c r="D5398" t="s">
        <v>12067</v>
      </c>
      <c r="E5398" t="s">
        <v>16215</v>
      </c>
      <c r="F5398" t="s">
        <v>16216</v>
      </c>
      <c r="G5398" s="2" t="str">
        <f t="shared" si="84"/>
        <v>2013</v>
      </c>
      <c r="H5398" t="s">
        <v>12069</v>
      </c>
      <c r="I5398" t="str">
        <f>VLOOKUP(RawData!H5398,PadCountry[],2)</f>
        <v>United States</v>
      </c>
      <c r="J5398" t="str">
        <f>VLOOKUP(I5398,CountryGeoLoc[],3)</f>
        <v>37.09024</v>
      </c>
      <c r="K5398" t="str">
        <f>VLOOKUP(I5398,CountryGeoLoc[],4)</f>
        <v>-95.712891</v>
      </c>
    </row>
    <row r="5399" spans="1:11" x14ac:dyDescent="0.3">
      <c r="A5399" t="s">
        <v>16217</v>
      </c>
      <c r="B5399" t="s">
        <v>8</v>
      </c>
      <c r="C5399" t="s">
        <v>7087</v>
      </c>
      <c r="D5399" t="s">
        <v>15182</v>
      </c>
      <c r="E5399" t="s">
        <v>357</v>
      </c>
      <c r="F5399" t="s">
        <v>16218</v>
      </c>
      <c r="G5399" s="2" t="str">
        <f t="shared" si="84"/>
        <v>2013</v>
      </c>
      <c r="H5399" t="s">
        <v>11888</v>
      </c>
      <c r="I5399" t="str">
        <f>VLOOKUP(RawData!H5399,PadCountry[],2)</f>
        <v>India</v>
      </c>
      <c r="J5399" t="str">
        <f>VLOOKUP(I5399,CountryGeoLoc[],3)</f>
        <v>20.593684</v>
      </c>
      <c r="K5399" t="str">
        <f>VLOOKUP(I5399,CountryGeoLoc[],4)</f>
        <v>78.96288</v>
      </c>
    </row>
    <row r="5400" spans="1:11" x14ac:dyDescent="0.3">
      <c r="A5400" t="s">
        <v>16219</v>
      </c>
      <c r="B5400" t="s">
        <v>18</v>
      </c>
      <c r="C5400" t="s">
        <v>11421</v>
      </c>
      <c r="D5400" t="s">
        <v>14306</v>
      </c>
      <c r="E5400" t="s">
        <v>357</v>
      </c>
      <c r="F5400" t="s">
        <v>16220</v>
      </c>
      <c r="G5400" s="2" t="str">
        <f t="shared" si="84"/>
        <v>2013</v>
      </c>
      <c r="H5400" t="s">
        <v>2641</v>
      </c>
      <c r="I5400" t="str">
        <f>VLOOKUP(RawData!H5400,PadCountry[],2)</f>
        <v>Kazakhstan</v>
      </c>
      <c r="J5400" t="str">
        <f>VLOOKUP(I5400,CountryGeoLoc[],3)</f>
        <v>48.019573</v>
      </c>
      <c r="K5400" t="str">
        <f>VLOOKUP(I5400,CountryGeoLoc[],4)</f>
        <v>66.923684</v>
      </c>
    </row>
    <row r="5401" spans="1:11" x14ac:dyDescent="0.3">
      <c r="A5401" t="s">
        <v>16221</v>
      </c>
      <c r="B5401" t="s">
        <v>8</v>
      </c>
      <c r="C5401" t="s">
        <v>13407</v>
      </c>
      <c r="D5401" t="s">
        <v>5243</v>
      </c>
      <c r="E5401" t="s">
        <v>357</v>
      </c>
      <c r="F5401" t="s">
        <v>16222</v>
      </c>
      <c r="G5401" s="2" t="str">
        <f t="shared" si="84"/>
        <v>2013</v>
      </c>
      <c r="H5401" t="s">
        <v>14247</v>
      </c>
      <c r="I5401" t="str">
        <f>VLOOKUP(RawData!H5401,PadCountry[],2)</f>
        <v>China</v>
      </c>
      <c r="J5401" t="str">
        <f>VLOOKUP(I5401,CountryGeoLoc[],3)</f>
        <v>35.86166</v>
      </c>
      <c r="K5401" t="str">
        <f>VLOOKUP(I5401,CountryGeoLoc[],4)</f>
        <v>104.195397</v>
      </c>
    </row>
    <row r="5402" spans="1:11" x14ac:dyDescent="0.3">
      <c r="A5402" t="s">
        <v>16223</v>
      </c>
      <c r="B5402" t="s">
        <v>8</v>
      </c>
      <c r="C5402" t="s">
        <v>14618</v>
      </c>
      <c r="D5402" t="s">
        <v>14619</v>
      </c>
      <c r="E5402" t="s">
        <v>16224</v>
      </c>
      <c r="F5402" t="s">
        <v>16225</v>
      </c>
      <c r="G5402" s="2" t="str">
        <f t="shared" si="84"/>
        <v>2013</v>
      </c>
      <c r="H5402" t="s">
        <v>1782</v>
      </c>
      <c r="I5402" t="str">
        <f>VLOOKUP(RawData!H5402,PadCountry[],2)</f>
        <v>United States</v>
      </c>
      <c r="J5402" t="str">
        <f>VLOOKUP(I5402,CountryGeoLoc[],3)</f>
        <v>37.09024</v>
      </c>
      <c r="K5402" t="str">
        <f>VLOOKUP(I5402,CountryGeoLoc[],4)</f>
        <v>-95.712891</v>
      </c>
    </row>
    <row r="5403" spans="1:11" x14ac:dyDescent="0.3">
      <c r="A5403" t="s">
        <v>16226</v>
      </c>
      <c r="B5403" t="s">
        <v>8</v>
      </c>
      <c r="C5403" t="s">
        <v>13407</v>
      </c>
      <c r="D5403" t="s">
        <v>14669</v>
      </c>
      <c r="E5403" t="s">
        <v>357</v>
      </c>
      <c r="F5403" t="s">
        <v>16227</v>
      </c>
      <c r="G5403" s="2" t="str">
        <f t="shared" si="84"/>
        <v>2013</v>
      </c>
      <c r="H5403" t="s">
        <v>14031</v>
      </c>
      <c r="I5403" t="str">
        <f>VLOOKUP(RawData!H5403,PadCountry[],2)</f>
        <v>China</v>
      </c>
      <c r="J5403" t="str">
        <f>VLOOKUP(I5403,CountryGeoLoc[],3)</f>
        <v>35.86166</v>
      </c>
      <c r="K5403" t="str">
        <f>VLOOKUP(I5403,CountryGeoLoc[],4)</f>
        <v>104.195397</v>
      </c>
    </row>
    <row r="5404" spans="1:11" x14ac:dyDescent="0.3">
      <c r="A5404" t="s">
        <v>16228</v>
      </c>
      <c r="B5404" t="s">
        <v>8</v>
      </c>
      <c r="C5404" t="s">
        <v>15606</v>
      </c>
      <c r="D5404" t="s">
        <v>15607</v>
      </c>
      <c r="E5404" t="s">
        <v>16229</v>
      </c>
      <c r="F5404" t="s">
        <v>16230</v>
      </c>
      <c r="G5404" s="2" t="str">
        <f t="shared" si="84"/>
        <v>2013</v>
      </c>
      <c r="H5404" t="s">
        <v>15610</v>
      </c>
      <c r="I5404" t="str">
        <f>VLOOKUP(RawData!H5404,PadCountry[],2)</f>
        <v>United States</v>
      </c>
      <c r="J5404" t="str">
        <f>VLOOKUP(I5404,CountryGeoLoc[],3)</f>
        <v>37.09024</v>
      </c>
      <c r="K5404" t="str">
        <f>VLOOKUP(I5404,CountryGeoLoc[],4)</f>
        <v>-95.712891</v>
      </c>
    </row>
    <row r="5405" spans="1:11" x14ac:dyDescent="0.3">
      <c r="A5405" t="s">
        <v>16231</v>
      </c>
      <c r="B5405" t="s">
        <v>8</v>
      </c>
      <c r="C5405" t="s">
        <v>7321</v>
      </c>
      <c r="D5405" t="s">
        <v>14073</v>
      </c>
      <c r="E5405" t="s">
        <v>16232</v>
      </c>
      <c r="F5405" t="s">
        <v>16233</v>
      </c>
      <c r="G5405" s="2" t="str">
        <f t="shared" si="84"/>
        <v>2013</v>
      </c>
      <c r="H5405" t="s">
        <v>12587</v>
      </c>
      <c r="I5405" t="str">
        <f>VLOOKUP(RawData!H5405,PadCountry[],2)</f>
        <v>French Guiana</v>
      </c>
      <c r="J5405" t="str">
        <f>VLOOKUP(I5405,CountryGeoLoc[],3)</f>
        <v>3.933889</v>
      </c>
      <c r="K5405" t="str">
        <f>VLOOKUP(I5405,CountryGeoLoc[],4)</f>
        <v>-53.125782</v>
      </c>
    </row>
    <row r="5406" spans="1:11" x14ac:dyDescent="0.3">
      <c r="A5406" t="s">
        <v>16234</v>
      </c>
      <c r="B5406" t="s">
        <v>8</v>
      </c>
      <c r="C5406" t="s">
        <v>11418</v>
      </c>
      <c r="D5406" t="s">
        <v>4695</v>
      </c>
      <c r="E5406" t="s">
        <v>16235</v>
      </c>
      <c r="F5406" t="s">
        <v>16236</v>
      </c>
      <c r="G5406" s="2" t="str">
        <f t="shared" si="84"/>
        <v>2013</v>
      </c>
      <c r="H5406" t="s">
        <v>987</v>
      </c>
      <c r="I5406" t="str">
        <f>VLOOKUP(RawData!H5406,PadCountry[],2)</f>
        <v>Kazakhstan</v>
      </c>
      <c r="J5406" t="str">
        <f>VLOOKUP(I5406,CountryGeoLoc[],3)</f>
        <v>48.019573</v>
      </c>
      <c r="K5406" t="str">
        <f>VLOOKUP(I5406,CountryGeoLoc[],4)</f>
        <v>66.923684</v>
      </c>
    </row>
    <row r="5407" spans="1:11" x14ac:dyDescent="0.3">
      <c r="A5407" t="s">
        <v>16237</v>
      </c>
      <c r="B5407" t="s">
        <v>8</v>
      </c>
      <c r="C5407" t="s">
        <v>9620</v>
      </c>
      <c r="D5407" t="s">
        <v>15381</v>
      </c>
      <c r="E5407" t="s">
        <v>16238</v>
      </c>
      <c r="F5407" t="s">
        <v>16239</v>
      </c>
      <c r="G5407" s="2" t="str">
        <f t="shared" si="84"/>
        <v>2013</v>
      </c>
      <c r="H5407" t="s">
        <v>15384</v>
      </c>
      <c r="I5407" t="str">
        <f>VLOOKUP(RawData!H5407,PadCountry[],2)</f>
        <v>Japan</v>
      </c>
      <c r="J5407" t="str">
        <f>VLOOKUP(I5407,CountryGeoLoc[],3)</f>
        <v>36.204824</v>
      </c>
      <c r="K5407" t="str">
        <f>VLOOKUP(I5407,CountryGeoLoc[],4)</f>
        <v>138.252924</v>
      </c>
    </row>
    <row r="5408" spans="1:11" x14ac:dyDescent="0.3">
      <c r="A5408" t="s">
        <v>16240</v>
      </c>
      <c r="B5408" t="s">
        <v>8</v>
      </c>
      <c r="C5408" t="s">
        <v>14618</v>
      </c>
      <c r="D5408" t="s">
        <v>15444</v>
      </c>
      <c r="E5408" t="s">
        <v>16241</v>
      </c>
      <c r="F5408" t="s">
        <v>16242</v>
      </c>
      <c r="G5408" s="2" t="str">
        <f t="shared" si="84"/>
        <v>2013</v>
      </c>
      <c r="H5408" t="s">
        <v>1050</v>
      </c>
      <c r="I5408" t="str">
        <f>VLOOKUP(RawData!H5408,PadCountry[],2)</f>
        <v>United States</v>
      </c>
      <c r="J5408" t="str">
        <f>VLOOKUP(I5408,CountryGeoLoc[],3)</f>
        <v>37.09024</v>
      </c>
      <c r="K5408" t="str">
        <f>VLOOKUP(I5408,CountryGeoLoc[],4)</f>
        <v>-95.712891</v>
      </c>
    </row>
    <row r="5409" spans="1:11" x14ac:dyDescent="0.3">
      <c r="A5409" t="s">
        <v>16243</v>
      </c>
      <c r="B5409" t="s">
        <v>8</v>
      </c>
      <c r="C5409" t="s">
        <v>15606</v>
      </c>
      <c r="D5409" t="s">
        <v>15607</v>
      </c>
      <c r="E5409" t="s">
        <v>16244</v>
      </c>
      <c r="F5409" t="s">
        <v>16245</v>
      </c>
      <c r="G5409" s="2" t="str">
        <f t="shared" si="84"/>
        <v>2013</v>
      </c>
      <c r="H5409" t="s">
        <v>15610</v>
      </c>
      <c r="I5409" t="str">
        <f>VLOOKUP(RawData!H5409,PadCountry[],2)</f>
        <v>United States</v>
      </c>
      <c r="J5409" t="str">
        <f>VLOOKUP(I5409,CountryGeoLoc[],3)</f>
        <v>37.09024</v>
      </c>
      <c r="K5409" t="str">
        <f>VLOOKUP(I5409,CountryGeoLoc[],4)</f>
        <v>-95.712891</v>
      </c>
    </row>
    <row r="5410" spans="1:11" x14ac:dyDescent="0.3">
      <c r="A5410" t="s">
        <v>16246</v>
      </c>
      <c r="B5410" t="s">
        <v>8</v>
      </c>
      <c r="C5410" t="s">
        <v>13291</v>
      </c>
      <c r="D5410" t="s">
        <v>13292</v>
      </c>
      <c r="E5410" t="s">
        <v>357</v>
      </c>
      <c r="F5410" t="s">
        <v>16247</v>
      </c>
      <c r="G5410" s="2" t="str">
        <f t="shared" si="84"/>
        <v>2013</v>
      </c>
      <c r="H5410" t="s">
        <v>16248</v>
      </c>
      <c r="I5410" t="str">
        <f>VLOOKUP(RawData!H5410,PadCountry[],2)</f>
        <v>Russia</v>
      </c>
      <c r="J5410" t="str">
        <f>VLOOKUP(I5410,CountryGeoLoc[],3)</f>
        <v>61.52401</v>
      </c>
      <c r="K5410" t="str">
        <f>VLOOKUP(I5410,CountryGeoLoc[],4)</f>
        <v>105.318756</v>
      </c>
    </row>
    <row r="5411" spans="1:11" x14ac:dyDescent="0.3">
      <c r="A5411" t="s">
        <v>16249</v>
      </c>
      <c r="B5411" t="s">
        <v>8</v>
      </c>
      <c r="C5411" t="s">
        <v>14618</v>
      </c>
      <c r="D5411" t="s">
        <v>14437</v>
      </c>
      <c r="E5411" t="s">
        <v>16250</v>
      </c>
      <c r="F5411" t="s">
        <v>16251</v>
      </c>
      <c r="G5411" s="2" t="str">
        <f t="shared" si="84"/>
        <v>2013</v>
      </c>
      <c r="H5411" t="s">
        <v>12377</v>
      </c>
      <c r="I5411" t="str">
        <f>VLOOKUP(RawData!H5411,PadCountry[],2)</f>
        <v>United States</v>
      </c>
      <c r="J5411" t="str">
        <f>VLOOKUP(I5411,CountryGeoLoc[],3)</f>
        <v>37.09024</v>
      </c>
      <c r="K5411" t="str">
        <f>VLOOKUP(I5411,CountryGeoLoc[],4)</f>
        <v>-95.712891</v>
      </c>
    </row>
    <row r="5412" spans="1:11" x14ac:dyDescent="0.3">
      <c r="A5412" t="s">
        <v>16252</v>
      </c>
      <c r="B5412" t="s">
        <v>8</v>
      </c>
      <c r="C5412" t="s">
        <v>7321</v>
      </c>
      <c r="D5412" t="s">
        <v>14073</v>
      </c>
      <c r="E5412" t="s">
        <v>16253</v>
      </c>
      <c r="F5412" t="s">
        <v>16254</v>
      </c>
      <c r="G5412" s="2" t="str">
        <f t="shared" si="84"/>
        <v>2013</v>
      </c>
      <c r="H5412" t="s">
        <v>12587</v>
      </c>
      <c r="I5412" t="str">
        <f>VLOOKUP(RawData!H5412,PadCountry[],2)</f>
        <v>French Guiana</v>
      </c>
      <c r="J5412" t="str">
        <f>VLOOKUP(I5412,CountryGeoLoc[],3)</f>
        <v>3.933889</v>
      </c>
      <c r="K5412" t="str">
        <f>VLOOKUP(I5412,CountryGeoLoc[],4)</f>
        <v>-53.125782</v>
      </c>
    </row>
    <row r="5413" spans="1:11" x14ac:dyDescent="0.3">
      <c r="A5413" t="s">
        <v>16255</v>
      </c>
      <c r="B5413" t="s">
        <v>8</v>
      </c>
      <c r="C5413" t="s">
        <v>13268</v>
      </c>
      <c r="D5413" t="s">
        <v>13269</v>
      </c>
      <c r="E5413" t="s">
        <v>357</v>
      </c>
      <c r="F5413" t="s">
        <v>16256</v>
      </c>
      <c r="G5413" s="2" t="str">
        <f t="shared" si="84"/>
        <v>2013</v>
      </c>
      <c r="H5413" t="s">
        <v>9146</v>
      </c>
      <c r="I5413" t="str">
        <f>VLOOKUP(RawData!H5413,PadCountry[],2)</f>
        <v>Kazakhstan</v>
      </c>
      <c r="J5413" t="str">
        <f>VLOOKUP(I5413,CountryGeoLoc[],3)</f>
        <v>48.019573</v>
      </c>
      <c r="K5413" t="str">
        <f>VLOOKUP(I5413,CountryGeoLoc[],4)</f>
        <v>66.923684</v>
      </c>
    </row>
    <row r="5414" spans="1:11" x14ac:dyDescent="0.3">
      <c r="A5414" t="s">
        <v>16257</v>
      </c>
      <c r="B5414" t="s">
        <v>8</v>
      </c>
      <c r="C5414" t="s">
        <v>13407</v>
      </c>
      <c r="D5414" t="s">
        <v>14669</v>
      </c>
      <c r="E5414" t="s">
        <v>357</v>
      </c>
      <c r="F5414" t="s">
        <v>16258</v>
      </c>
      <c r="G5414" s="2" t="str">
        <f t="shared" si="84"/>
        <v>2013</v>
      </c>
      <c r="H5414" t="s">
        <v>14247</v>
      </c>
      <c r="I5414" t="str">
        <f>VLOOKUP(RawData!H5414,PadCountry[],2)</f>
        <v>China</v>
      </c>
      <c r="J5414" t="str">
        <f>VLOOKUP(I5414,CountryGeoLoc[],3)</f>
        <v>35.86166</v>
      </c>
      <c r="K5414" t="str">
        <f>VLOOKUP(I5414,CountryGeoLoc[],4)</f>
        <v>104.195397</v>
      </c>
    </row>
    <row r="5415" spans="1:11" x14ac:dyDescent="0.3">
      <c r="A5415" t="s">
        <v>16259</v>
      </c>
      <c r="B5415" t="s">
        <v>8</v>
      </c>
      <c r="C5415" t="s">
        <v>15606</v>
      </c>
      <c r="D5415" t="s">
        <v>15607</v>
      </c>
      <c r="E5415" t="s">
        <v>16260</v>
      </c>
      <c r="F5415" t="s">
        <v>16261</v>
      </c>
      <c r="G5415" s="2" t="str">
        <f t="shared" si="84"/>
        <v>2013</v>
      </c>
      <c r="H5415" t="s">
        <v>15610</v>
      </c>
      <c r="I5415" t="str">
        <f>VLOOKUP(RawData!H5415,PadCountry[],2)</f>
        <v>United States</v>
      </c>
      <c r="J5415" t="str">
        <f>VLOOKUP(I5415,CountryGeoLoc[],3)</f>
        <v>37.09024</v>
      </c>
      <c r="K5415" t="str">
        <f>VLOOKUP(I5415,CountryGeoLoc[],4)</f>
        <v>-95.712891</v>
      </c>
    </row>
    <row r="5416" spans="1:11" x14ac:dyDescent="0.3">
      <c r="A5416" t="s">
        <v>16262</v>
      </c>
      <c r="B5416" t="s">
        <v>8</v>
      </c>
      <c r="C5416" t="s">
        <v>10849</v>
      </c>
      <c r="D5416" t="s">
        <v>16263</v>
      </c>
      <c r="E5416" t="s">
        <v>16264</v>
      </c>
      <c r="F5416" t="s">
        <v>16265</v>
      </c>
      <c r="G5416" s="2" t="str">
        <f t="shared" si="84"/>
        <v>2013</v>
      </c>
      <c r="H5416" t="s">
        <v>14806</v>
      </c>
      <c r="I5416" t="str">
        <f>VLOOKUP(RawData!H5416,PadCountry[],2)</f>
        <v>United States</v>
      </c>
      <c r="J5416" t="str">
        <f>VLOOKUP(I5416,CountryGeoLoc[],3)</f>
        <v>37.09024</v>
      </c>
      <c r="K5416" t="str">
        <f>VLOOKUP(I5416,CountryGeoLoc[],4)</f>
        <v>-95.712891</v>
      </c>
    </row>
    <row r="5417" spans="1:11" x14ac:dyDescent="0.3">
      <c r="A5417" t="s">
        <v>16266</v>
      </c>
      <c r="B5417" t="s">
        <v>8</v>
      </c>
      <c r="C5417" t="s">
        <v>15908</v>
      </c>
      <c r="D5417" t="s">
        <v>13552</v>
      </c>
      <c r="E5417" t="s">
        <v>16267</v>
      </c>
      <c r="F5417" t="s">
        <v>16268</v>
      </c>
      <c r="G5417" s="2" t="str">
        <f t="shared" si="84"/>
        <v>2013</v>
      </c>
      <c r="H5417" t="s">
        <v>2313</v>
      </c>
      <c r="I5417" t="str">
        <f>VLOOKUP(RawData!H5417,PadCountry[],2)</f>
        <v>Russia</v>
      </c>
      <c r="J5417" t="str">
        <f>VLOOKUP(I5417,CountryGeoLoc[],3)</f>
        <v>61.52401</v>
      </c>
      <c r="K5417" t="str">
        <f>VLOOKUP(I5417,CountryGeoLoc[],4)</f>
        <v>105.318756</v>
      </c>
    </row>
    <row r="5418" spans="1:11" x14ac:dyDescent="0.3">
      <c r="A5418" t="s">
        <v>16269</v>
      </c>
      <c r="B5418" t="s">
        <v>8</v>
      </c>
      <c r="C5418" t="s">
        <v>11972</v>
      </c>
      <c r="D5418" t="s">
        <v>16270</v>
      </c>
      <c r="E5418" t="s">
        <v>357</v>
      </c>
      <c r="F5418" t="s">
        <v>16271</v>
      </c>
      <c r="G5418" s="2" t="str">
        <f t="shared" si="84"/>
        <v>2013</v>
      </c>
      <c r="H5418" t="s">
        <v>3722</v>
      </c>
      <c r="I5418" t="str">
        <f>VLOOKUP(RawData!H5418,PadCountry[],2)</f>
        <v>Japan</v>
      </c>
      <c r="J5418" t="str">
        <f>VLOOKUP(I5418,CountryGeoLoc[],3)</f>
        <v>36.204824</v>
      </c>
      <c r="K5418" t="str">
        <f>VLOOKUP(I5418,CountryGeoLoc[],4)</f>
        <v>138.252924</v>
      </c>
    </row>
    <row r="5419" spans="1:11" x14ac:dyDescent="0.3">
      <c r="A5419" t="s">
        <v>16272</v>
      </c>
      <c r="B5419" t="s">
        <v>8</v>
      </c>
      <c r="C5419" t="s">
        <v>14618</v>
      </c>
      <c r="D5419" t="s">
        <v>15570</v>
      </c>
      <c r="E5419" t="s">
        <v>16273</v>
      </c>
      <c r="F5419" t="s">
        <v>16274</v>
      </c>
      <c r="G5419" s="2" t="str">
        <f t="shared" si="84"/>
        <v>2013</v>
      </c>
      <c r="H5419" t="s">
        <v>1782</v>
      </c>
      <c r="I5419" t="str">
        <f>VLOOKUP(RawData!H5419,PadCountry[],2)</f>
        <v>United States</v>
      </c>
      <c r="J5419" t="str">
        <f>VLOOKUP(I5419,CountryGeoLoc[],3)</f>
        <v>37.09024</v>
      </c>
      <c r="K5419" t="str">
        <f>VLOOKUP(I5419,CountryGeoLoc[],4)</f>
        <v>-95.712891</v>
      </c>
    </row>
    <row r="5420" spans="1:11" x14ac:dyDescent="0.3">
      <c r="A5420" t="s">
        <v>16275</v>
      </c>
      <c r="B5420" t="s">
        <v>8</v>
      </c>
      <c r="C5420" t="s">
        <v>10849</v>
      </c>
      <c r="D5420" t="s">
        <v>16165</v>
      </c>
      <c r="E5420" t="s">
        <v>16276</v>
      </c>
      <c r="F5420" t="s">
        <v>16277</v>
      </c>
      <c r="G5420" s="2" t="str">
        <f t="shared" si="84"/>
        <v>2013</v>
      </c>
      <c r="H5420" t="s">
        <v>12427</v>
      </c>
      <c r="I5420" t="str">
        <f>VLOOKUP(RawData!H5420,PadCountry[],2)</f>
        <v>United States</v>
      </c>
      <c r="J5420" t="str">
        <f>VLOOKUP(I5420,CountryGeoLoc[],3)</f>
        <v>37.09024</v>
      </c>
      <c r="K5420" t="str">
        <f>VLOOKUP(I5420,CountryGeoLoc[],4)</f>
        <v>-95.712891</v>
      </c>
    </row>
    <row r="5421" spans="1:11" x14ac:dyDescent="0.3">
      <c r="A5421" t="s">
        <v>16278</v>
      </c>
      <c r="B5421" t="s">
        <v>8</v>
      </c>
      <c r="C5421" t="s">
        <v>13407</v>
      </c>
      <c r="D5421" t="s">
        <v>14669</v>
      </c>
      <c r="E5421" t="s">
        <v>357</v>
      </c>
      <c r="F5421" t="s">
        <v>16279</v>
      </c>
      <c r="G5421" s="2" t="str">
        <f t="shared" si="84"/>
        <v>2013</v>
      </c>
      <c r="H5421" t="s">
        <v>14031</v>
      </c>
      <c r="I5421" t="str">
        <f>VLOOKUP(RawData!H5421,PadCountry[],2)</f>
        <v>China</v>
      </c>
      <c r="J5421" t="str">
        <f>VLOOKUP(I5421,CountryGeoLoc[],3)</f>
        <v>35.86166</v>
      </c>
      <c r="K5421" t="str">
        <f>VLOOKUP(I5421,CountryGeoLoc[],4)</f>
        <v>104.195397</v>
      </c>
    </row>
    <row r="5422" spans="1:11" x14ac:dyDescent="0.3">
      <c r="A5422" t="s">
        <v>16280</v>
      </c>
      <c r="B5422" t="s">
        <v>8</v>
      </c>
      <c r="C5422" t="s">
        <v>16281</v>
      </c>
      <c r="D5422" t="s">
        <v>16282</v>
      </c>
      <c r="E5422" t="s">
        <v>357</v>
      </c>
      <c r="F5422" t="s">
        <v>16283</v>
      </c>
      <c r="G5422" s="2" t="str">
        <f t="shared" si="84"/>
        <v>2013</v>
      </c>
      <c r="H5422" t="s">
        <v>16284</v>
      </c>
      <c r="I5422" t="str">
        <f>VLOOKUP(RawData!H5422,PadCountry[],2)</f>
        <v>China</v>
      </c>
      <c r="J5422" t="str">
        <f>VLOOKUP(I5422,CountryGeoLoc[],3)</f>
        <v>35.86166</v>
      </c>
      <c r="K5422" t="str">
        <f>VLOOKUP(I5422,CountryGeoLoc[],4)</f>
        <v>104.195397</v>
      </c>
    </row>
    <row r="5423" spans="1:11" x14ac:dyDescent="0.3">
      <c r="A5423" t="s">
        <v>16285</v>
      </c>
      <c r="B5423" t="s">
        <v>8</v>
      </c>
      <c r="C5423" t="s">
        <v>11418</v>
      </c>
      <c r="D5423" t="s">
        <v>2191</v>
      </c>
      <c r="E5423" t="s">
        <v>16286</v>
      </c>
      <c r="F5423" t="s">
        <v>16287</v>
      </c>
      <c r="G5423" s="2" t="str">
        <f t="shared" si="84"/>
        <v>2013</v>
      </c>
      <c r="H5423" t="s">
        <v>13</v>
      </c>
      <c r="I5423" t="str">
        <f>VLOOKUP(RawData!H5423,PadCountry[],2)</f>
        <v>Kazakhstan</v>
      </c>
      <c r="J5423" t="str">
        <f>VLOOKUP(I5423,CountryGeoLoc[],3)</f>
        <v>48.019573</v>
      </c>
      <c r="K5423" t="str">
        <f>VLOOKUP(I5423,CountryGeoLoc[],4)</f>
        <v>66.923684</v>
      </c>
    </row>
    <row r="5424" spans="1:11" x14ac:dyDescent="0.3">
      <c r="A5424" t="s">
        <v>16288</v>
      </c>
      <c r="B5424" t="s">
        <v>8</v>
      </c>
      <c r="C5424" t="s">
        <v>14644</v>
      </c>
      <c r="D5424" t="s">
        <v>15534</v>
      </c>
      <c r="E5424" t="s">
        <v>16289</v>
      </c>
      <c r="F5424" t="s">
        <v>16290</v>
      </c>
      <c r="G5424" s="2" t="str">
        <f t="shared" si="84"/>
        <v>2013</v>
      </c>
      <c r="H5424" t="s">
        <v>1213</v>
      </c>
      <c r="I5424" t="str">
        <f>VLOOKUP(RawData!H5424,PadCountry[],2)</f>
        <v>United States</v>
      </c>
      <c r="J5424" t="str">
        <f>VLOOKUP(I5424,CountryGeoLoc[],3)</f>
        <v>37.09024</v>
      </c>
      <c r="K5424" t="str">
        <f>VLOOKUP(I5424,CountryGeoLoc[],4)</f>
        <v>-95.712891</v>
      </c>
    </row>
    <row r="5425" spans="1:11" x14ac:dyDescent="0.3">
      <c r="A5425" t="s">
        <v>16291</v>
      </c>
      <c r="B5425" t="s">
        <v>8</v>
      </c>
      <c r="C5425" t="s">
        <v>15314</v>
      </c>
      <c r="D5425" t="s">
        <v>13758</v>
      </c>
      <c r="E5425" t="s">
        <v>357</v>
      </c>
      <c r="F5425" t="s">
        <v>16292</v>
      </c>
      <c r="G5425" s="2" t="str">
        <f t="shared" si="84"/>
        <v>2013</v>
      </c>
      <c r="H5425" t="s">
        <v>7249</v>
      </c>
      <c r="I5425" t="str">
        <f>VLOOKUP(RawData!H5425,PadCountry[],2)</f>
        <v>Kazakhstan</v>
      </c>
      <c r="J5425" t="str">
        <f>VLOOKUP(I5425,CountryGeoLoc[],3)</f>
        <v>48.019573</v>
      </c>
      <c r="K5425" t="str">
        <f>VLOOKUP(I5425,CountryGeoLoc[],4)</f>
        <v>66.923684</v>
      </c>
    </row>
    <row r="5426" spans="1:11" x14ac:dyDescent="0.3">
      <c r="A5426" t="s">
        <v>16293</v>
      </c>
      <c r="B5426" t="s">
        <v>8</v>
      </c>
      <c r="C5426" t="s">
        <v>13407</v>
      </c>
      <c r="D5426" t="s">
        <v>13308</v>
      </c>
      <c r="E5426" t="s">
        <v>357</v>
      </c>
      <c r="F5426" t="s">
        <v>16294</v>
      </c>
      <c r="G5426" s="2" t="str">
        <f t="shared" si="84"/>
        <v>2013</v>
      </c>
      <c r="H5426" t="s">
        <v>14247</v>
      </c>
      <c r="I5426" t="str">
        <f>VLOOKUP(RawData!H5426,PadCountry[],2)</f>
        <v>China</v>
      </c>
      <c r="J5426" t="str">
        <f>VLOOKUP(I5426,CountryGeoLoc[],3)</f>
        <v>35.86166</v>
      </c>
      <c r="K5426" t="str">
        <f>VLOOKUP(I5426,CountryGeoLoc[],4)</f>
        <v>104.195397</v>
      </c>
    </row>
    <row r="5427" spans="1:11" x14ac:dyDescent="0.3">
      <c r="A5427" t="s">
        <v>16295</v>
      </c>
      <c r="B5427" t="s">
        <v>8</v>
      </c>
      <c r="C5427" t="s">
        <v>15314</v>
      </c>
      <c r="D5427" t="s">
        <v>13758</v>
      </c>
      <c r="E5427" t="s">
        <v>357</v>
      </c>
      <c r="F5427" t="s">
        <v>16296</v>
      </c>
      <c r="G5427" s="2" t="str">
        <f t="shared" si="84"/>
        <v>2013</v>
      </c>
      <c r="H5427" t="s">
        <v>7249</v>
      </c>
      <c r="I5427" t="str">
        <f>VLOOKUP(RawData!H5427,PadCountry[],2)</f>
        <v>Kazakhstan</v>
      </c>
      <c r="J5427" t="str">
        <f>VLOOKUP(I5427,CountryGeoLoc[],3)</f>
        <v>48.019573</v>
      </c>
      <c r="K5427" t="str">
        <f>VLOOKUP(I5427,CountryGeoLoc[],4)</f>
        <v>66.923684</v>
      </c>
    </row>
    <row r="5428" spans="1:11" x14ac:dyDescent="0.3">
      <c r="A5428" t="s">
        <v>16297</v>
      </c>
      <c r="B5428" t="s">
        <v>8</v>
      </c>
      <c r="C5428" t="s">
        <v>13407</v>
      </c>
      <c r="D5428" t="s">
        <v>5243</v>
      </c>
      <c r="E5428" t="s">
        <v>357</v>
      </c>
      <c r="F5428" t="s">
        <v>16298</v>
      </c>
      <c r="G5428" s="2" t="str">
        <f t="shared" si="84"/>
        <v>2013</v>
      </c>
      <c r="H5428" t="s">
        <v>14031</v>
      </c>
      <c r="I5428" t="str">
        <f>VLOOKUP(RawData!H5428,PadCountry[],2)</f>
        <v>China</v>
      </c>
      <c r="J5428" t="str">
        <f>VLOOKUP(I5428,CountryGeoLoc[],3)</f>
        <v>35.86166</v>
      </c>
      <c r="K5428" t="str">
        <f>VLOOKUP(I5428,CountryGeoLoc[],4)</f>
        <v>104.195397</v>
      </c>
    </row>
    <row r="5429" spans="1:11" x14ac:dyDescent="0.3">
      <c r="A5429" t="s">
        <v>16299</v>
      </c>
      <c r="B5429" t="s">
        <v>8</v>
      </c>
      <c r="C5429" t="s">
        <v>7087</v>
      </c>
      <c r="D5429" t="s">
        <v>15182</v>
      </c>
      <c r="E5429" t="s">
        <v>357</v>
      </c>
      <c r="F5429" t="s">
        <v>16300</v>
      </c>
      <c r="G5429" s="2" t="str">
        <f t="shared" si="84"/>
        <v>2013</v>
      </c>
      <c r="H5429" t="s">
        <v>11888</v>
      </c>
      <c r="I5429" t="str">
        <f>VLOOKUP(RawData!H5429,PadCountry[],2)</f>
        <v>India</v>
      </c>
      <c r="J5429" t="str">
        <f>VLOOKUP(I5429,CountryGeoLoc[],3)</f>
        <v>20.593684</v>
      </c>
      <c r="K5429" t="str">
        <f>VLOOKUP(I5429,CountryGeoLoc[],4)</f>
        <v>78.96288</v>
      </c>
    </row>
    <row r="5430" spans="1:11" x14ac:dyDescent="0.3">
      <c r="A5430" t="s">
        <v>16301</v>
      </c>
      <c r="B5430" t="s">
        <v>8</v>
      </c>
      <c r="C5430" t="s">
        <v>11418</v>
      </c>
      <c r="D5430" t="s">
        <v>2191</v>
      </c>
      <c r="E5430" t="s">
        <v>16302</v>
      </c>
      <c r="F5430" t="s">
        <v>16303</v>
      </c>
      <c r="G5430" s="2" t="str">
        <f t="shared" si="84"/>
        <v>2013</v>
      </c>
      <c r="H5430" t="s">
        <v>13</v>
      </c>
      <c r="I5430" t="str">
        <f>VLOOKUP(RawData!H5430,PadCountry[],2)</f>
        <v>Kazakhstan</v>
      </c>
      <c r="J5430" t="str">
        <f>VLOOKUP(I5430,CountryGeoLoc[],3)</f>
        <v>48.019573</v>
      </c>
      <c r="K5430" t="str">
        <f>VLOOKUP(I5430,CountryGeoLoc[],4)</f>
        <v>66.923684</v>
      </c>
    </row>
    <row r="5431" spans="1:11" x14ac:dyDescent="0.3">
      <c r="A5431" t="s">
        <v>16304</v>
      </c>
      <c r="B5431" t="s">
        <v>8</v>
      </c>
      <c r="C5431" t="s">
        <v>11421</v>
      </c>
      <c r="D5431" t="s">
        <v>13758</v>
      </c>
      <c r="E5431" t="s">
        <v>357</v>
      </c>
      <c r="F5431" t="s">
        <v>16305</v>
      </c>
      <c r="G5431" s="2" t="str">
        <f t="shared" si="84"/>
        <v>2013</v>
      </c>
      <c r="H5431" t="s">
        <v>2641</v>
      </c>
      <c r="I5431" t="str">
        <f>VLOOKUP(RawData!H5431,PadCountry[],2)</f>
        <v>Kazakhstan</v>
      </c>
      <c r="J5431" t="str">
        <f>VLOOKUP(I5431,CountryGeoLoc[],3)</f>
        <v>48.019573</v>
      </c>
      <c r="K5431" t="str">
        <f>VLOOKUP(I5431,CountryGeoLoc[],4)</f>
        <v>66.923684</v>
      </c>
    </row>
    <row r="5432" spans="1:11" x14ac:dyDescent="0.3">
      <c r="A5432" t="s">
        <v>16306</v>
      </c>
      <c r="B5432" t="s">
        <v>8</v>
      </c>
      <c r="C5432" t="s">
        <v>14618</v>
      </c>
      <c r="D5432" t="s">
        <v>14009</v>
      </c>
      <c r="E5432" t="s">
        <v>16307</v>
      </c>
      <c r="F5432" t="s">
        <v>16308</v>
      </c>
      <c r="G5432" s="2" t="str">
        <f t="shared" si="84"/>
        <v>2013</v>
      </c>
      <c r="H5432" t="s">
        <v>1782</v>
      </c>
      <c r="I5432" t="str">
        <f>VLOOKUP(RawData!H5432,PadCountry[],2)</f>
        <v>United States</v>
      </c>
      <c r="J5432" t="str">
        <f>VLOOKUP(I5432,CountryGeoLoc[],3)</f>
        <v>37.09024</v>
      </c>
      <c r="K5432" t="str">
        <f>VLOOKUP(I5432,CountryGeoLoc[],4)</f>
        <v>-95.712891</v>
      </c>
    </row>
    <row r="5433" spans="1:11" x14ac:dyDescent="0.3">
      <c r="A5433" t="s">
        <v>16309</v>
      </c>
      <c r="B5433" t="s">
        <v>8</v>
      </c>
      <c r="C5433" t="s">
        <v>10849</v>
      </c>
      <c r="D5433" t="s">
        <v>13478</v>
      </c>
      <c r="E5433" t="s">
        <v>16310</v>
      </c>
      <c r="F5433" t="s">
        <v>16311</v>
      </c>
      <c r="G5433" s="2" t="str">
        <f t="shared" si="84"/>
        <v>2013</v>
      </c>
      <c r="H5433" t="s">
        <v>14806</v>
      </c>
      <c r="I5433" t="str">
        <f>VLOOKUP(RawData!H5433,PadCountry[],2)</f>
        <v>United States</v>
      </c>
      <c r="J5433" t="str">
        <f>VLOOKUP(I5433,CountryGeoLoc[],3)</f>
        <v>37.09024</v>
      </c>
      <c r="K5433" t="str">
        <f>VLOOKUP(I5433,CountryGeoLoc[],4)</f>
        <v>-95.712891</v>
      </c>
    </row>
    <row r="5434" spans="1:11" x14ac:dyDescent="0.3">
      <c r="A5434" t="s">
        <v>16312</v>
      </c>
      <c r="B5434" t="s">
        <v>8</v>
      </c>
      <c r="C5434" t="s">
        <v>13407</v>
      </c>
      <c r="D5434" t="s">
        <v>14669</v>
      </c>
      <c r="E5434" t="s">
        <v>357</v>
      </c>
      <c r="F5434" t="s">
        <v>16313</v>
      </c>
      <c r="G5434" s="2" t="str">
        <f t="shared" si="84"/>
        <v>2013</v>
      </c>
      <c r="H5434" t="s">
        <v>14031</v>
      </c>
      <c r="I5434" t="str">
        <f>VLOOKUP(RawData!H5434,PadCountry[],2)</f>
        <v>China</v>
      </c>
      <c r="J5434" t="str">
        <f>VLOOKUP(I5434,CountryGeoLoc[],3)</f>
        <v>35.86166</v>
      </c>
      <c r="K5434" t="str">
        <f>VLOOKUP(I5434,CountryGeoLoc[],4)</f>
        <v>104.195397</v>
      </c>
    </row>
    <row r="5435" spans="1:11" x14ac:dyDescent="0.3">
      <c r="A5435" t="s">
        <v>16314</v>
      </c>
      <c r="B5435" t="s">
        <v>8</v>
      </c>
      <c r="C5435" t="s">
        <v>13291</v>
      </c>
      <c r="D5435" t="s">
        <v>13292</v>
      </c>
      <c r="E5435" t="s">
        <v>357</v>
      </c>
      <c r="F5435" t="s">
        <v>16315</v>
      </c>
      <c r="G5435" s="2" t="str">
        <f t="shared" si="84"/>
        <v>2013</v>
      </c>
      <c r="H5435" t="s">
        <v>16248</v>
      </c>
      <c r="I5435" t="str">
        <f>VLOOKUP(RawData!H5435,PadCountry[],2)</f>
        <v>Russia</v>
      </c>
      <c r="J5435" t="str">
        <f>VLOOKUP(I5435,CountryGeoLoc[],3)</f>
        <v>61.52401</v>
      </c>
      <c r="K5435" t="str">
        <f>VLOOKUP(I5435,CountryGeoLoc[],4)</f>
        <v>105.318756</v>
      </c>
    </row>
    <row r="5436" spans="1:11" x14ac:dyDescent="0.3">
      <c r="A5436" t="s">
        <v>16316</v>
      </c>
      <c r="B5436" t="s">
        <v>8</v>
      </c>
      <c r="C5436" t="s">
        <v>13551</v>
      </c>
      <c r="D5436" t="s">
        <v>13552</v>
      </c>
      <c r="E5436" t="s">
        <v>16317</v>
      </c>
      <c r="F5436" t="s">
        <v>16318</v>
      </c>
      <c r="G5436" s="2" t="str">
        <f t="shared" si="84"/>
        <v>2013</v>
      </c>
      <c r="H5436" t="s">
        <v>2313</v>
      </c>
      <c r="I5436" t="str">
        <f>VLOOKUP(RawData!H5436,PadCountry[],2)</f>
        <v>Russia</v>
      </c>
      <c r="J5436" t="str">
        <f>VLOOKUP(I5436,CountryGeoLoc[],3)</f>
        <v>61.52401</v>
      </c>
      <c r="K5436" t="str">
        <f>VLOOKUP(I5436,CountryGeoLoc[],4)</f>
        <v>105.318756</v>
      </c>
    </row>
    <row r="5437" spans="1:11" x14ac:dyDescent="0.3">
      <c r="A5437" t="s">
        <v>16319</v>
      </c>
      <c r="B5437" t="s">
        <v>8</v>
      </c>
      <c r="C5437" t="s">
        <v>13407</v>
      </c>
      <c r="D5437" t="s">
        <v>11563</v>
      </c>
      <c r="E5437" t="s">
        <v>357</v>
      </c>
      <c r="F5437" t="s">
        <v>16320</v>
      </c>
      <c r="G5437" s="2" t="str">
        <f t="shared" si="84"/>
        <v>2013</v>
      </c>
      <c r="H5437" t="s">
        <v>14247</v>
      </c>
      <c r="I5437" t="str">
        <f>VLOOKUP(RawData!H5437,PadCountry[],2)</f>
        <v>China</v>
      </c>
      <c r="J5437" t="str">
        <f>VLOOKUP(I5437,CountryGeoLoc[],3)</f>
        <v>35.86166</v>
      </c>
      <c r="K5437" t="str">
        <f>VLOOKUP(I5437,CountryGeoLoc[],4)</f>
        <v>104.195397</v>
      </c>
    </row>
    <row r="5438" spans="1:11" x14ac:dyDescent="0.3">
      <c r="A5438" t="s">
        <v>16321</v>
      </c>
      <c r="B5438" t="s">
        <v>8</v>
      </c>
      <c r="C5438" t="s">
        <v>11418</v>
      </c>
      <c r="D5438" t="s">
        <v>4695</v>
      </c>
      <c r="E5438" t="s">
        <v>16322</v>
      </c>
      <c r="F5438" t="s">
        <v>16323</v>
      </c>
      <c r="G5438" s="2" t="str">
        <f t="shared" si="84"/>
        <v>2013</v>
      </c>
      <c r="H5438" t="s">
        <v>987</v>
      </c>
      <c r="I5438" t="str">
        <f>VLOOKUP(RawData!H5438,PadCountry[],2)</f>
        <v>Kazakhstan</v>
      </c>
      <c r="J5438" t="str">
        <f>VLOOKUP(I5438,CountryGeoLoc[],3)</f>
        <v>48.019573</v>
      </c>
      <c r="K5438" t="str">
        <f>VLOOKUP(I5438,CountryGeoLoc[],4)</f>
        <v>66.923684</v>
      </c>
    </row>
    <row r="5439" spans="1:11" x14ac:dyDescent="0.3">
      <c r="A5439" t="s">
        <v>16324</v>
      </c>
      <c r="B5439" t="s">
        <v>8</v>
      </c>
      <c r="C5439" t="s">
        <v>13407</v>
      </c>
      <c r="D5439" t="s">
        <v>8695</v>
      </c>
      <c r="E5439" t="s">
        <v>16325</v>
      </c>
      <c r="F5439" t="s">
        <v>16326</v>
      </c>
      <c r="G5439" s="2" t="str">
        <f t="shared" si="84"/>
        <v>2013</v>
      </c>
      <c r="H5439" t="s">
        <v>10954</v>
      </c>
      <c r="I5439" t="str">
        <f>VLOOKUP(RawData!H5439,PadCountry[],2)</f>
        <v>China</v>
      </c>
      <c r="J5439" t="str">
        <f>VLOOKUP(I5439,CountryGeoLoc[],3)</f>
        <v>35.86166</v>
      </c>
      <c r="K5439" t="str">
        <f>VLOOKUP(I5439,CountryGeoLoc[],4)</f>
        <v>104.195397</v>
      </c>
    </row>
    <row r="5440" spans="1:11" x14ac:dyDescent="0.3">
      <c r="A5440" t="s">
        <v>16327</v>
      </c>
      <c r="B5440" t="s">
        <v>8</v>
      </c>
      <c r="C5440" t="s">
        <v>14644</v>
      </c>
      <c r="D5440" t="s">
        <v>15534</v>
      </c>
      <c r="E5440" t="s">
        <v>16328</v>
      </c>
      <c r="F5440" t="s">
        <v>16329</v>
      </c>
      <c r="G5440" s="2" t="str">
        <f t="shared" si="84"/>
        <v>2013</v>
      </c>
      <c r="H5440" t="s">
        <v>1555</v>
      </c>
      <c r="I5440" t="str">
        <f>VLOOKUP(RawData!H5440,PadCountry[],2)</f>
        <v>United States</v>
      </c>
      <c r="J5440" t="str">
        <f>VLOOKUP(I5440,CountryGeoLoc[],3)</f>
        <v>37.09024</v>
      </c>
      <c r="K5440" t="str">
        <f>VLOOKUP(I5440,CountryGeoLoc[],4)</f>
        <v>-95.712891</v>
      </c>
    </row>
    <row r="5441" spans="1:11" x14ac:dyDescent="0.3">
      <c r="A5441" t="s">
        <v>16330</v>
      </c>
      <c r="B5441" t="s">
        <v>8</v>
      </c>
      <c r="C5441" t="s">
        <v>14618</v>
      </c>
      <c r="D5441" t="s">
        <v>15504</v>
      </c>
      <c r="E5441" t="s">
        <v>16331</v>
      </c>
      <c r="F5441" t="s">
        <v>16332</v>
      </c>
      <c r="G5441" s="2" t="str">
        <f t="shared" si="84"/>
        <v>2013</v>
      </c>
      <c r="H5441" t="s">
        <v>433</v>
      </c>
      <c r="I5441" t="str">
        <f>VLOOKUP(RawData!H5441,PadCountry[],2)</f>
        <v>United States</v>
      </c>
      <c r="J5441" t="str">
        <f>VLOOKUP(I5441,CountryGeoLoc[],3)</f>
        <v>37.09024</v>
      </c>
      <c r="K5441" t="str">
        <f>VLOOKUP(I5441,CountryGeoLoc[],4)</f>
        <v>-95.712891</v>
      </c>
    </row>
    <row r="5442" spans="1:11" x14ac:dyDescent="0.3">
      <c r="A5442" t="s">
        <v>16333</v>
      </c>
      <c r="B5442" t="s">
        <v>8</v>
      </c>
      <c r="C5442" t="s">
        <v>15314</v>
      </c>
      <c r="D5442" t="s">
        <v>13758</v>
      </c>
      <c r="E5442" t="s">
        <v>357</v>
      </c>
      <c r="F5442" t="s">
        <v>16334</v>
      </c>
      <c r="G5442" s="2" t="str">
        <f t="shared" si="84"/>
        <v>2013</v>
      </c>
      <c r="H5442" t="s">
        <v>7249</v>
      </c>
      <c r="I5442" t="str">
        <f>VLOOKUP(RawData!H5442,PadCountry[],2)</f>
        <v>Kazakhstan</v>
      </c>
      <c r="J5442" t="str">
        <f>VLOOKUP(I5442,CountryGeoLoc[],3)</f>
        <v>48.019573</v>
      </c>
      <c r="K5442" t="str">
        <f>VLOOKUP(I5442,CountryGeoLoc[],4)</f>
        <v>66.923684</v>
      </c>
    </row>
    <row r="5443" spans="1:11" x14ac:dyDescent="0.3">
      <c r="A5443" t="s">
        <v>16335</v>
      </c>
      <c r="B5443" t="s">
        <v>18</v>
      </c>
      <c r="C5443" t="s">
        <v>13407</v>
      </c>
      <c r="D5443" t="s">
        <v>13308</v>
      </c>
      <c r="E5443" t="s">
        <v>16336</v>
      </c>
      <c r="F5443" t="s">
        <v>16337</v>
      </c>
      <c r="G5443" s="2" t="str">
        <f t="shared" ref="G5443:G5506" si="85">MID(F5443,7,4)</f>
        <v>2013</v>
      </c>
      <c r="H5443" t="s">
        <v>14031</v>
      </c>
      <c r="I5443" t="str">
        <f>VLOOKUP(RawData!H5443,PadCountry[],2)</f>
        <v>China</v>
      </c>
      <c r="J5443" t="str">
        <f>VLOOKUP(I5443,CountryGeoLoc[],3)</f>
        <v>35.86166</v>
      </c>
      <c r="K5443" t="str">
        <f>VLOOKUP(I5443,CountryGeoLoc[],4)</f>
        <v>104.195397</v>
      </c>
    </row>
    <row r="5444" spans="1:11" x14ac:dyDescent="0.3">
      <c r="A5444" t="s">
        <v>16338</v>
      </c>
      <c r="B5444" t="s">
        <v>8</v>
      </c>
      <c r="C5444" t="s">
        <v>15606</v>
      </c>
      <c r="D5444" t="s">
        <v>15607</v>
      </c>
      <c r="E5444" t="s">
        <v>16339</v>
      </c>
      <c r="F5444" t="s">
        <v>16340</v>
      </c>
      <c r="G5444" s="2" t="str">
        <f t="shared" si="85"/>
        <v>2013</v>
      </c>
      <c r="H5444" t="s">
        <v>15610</v>
      </c>
      <c r="I5444" t="str">
        <f>VLOOKUP(RawData!H5444,PadCountry[],2)</f>
        <v>United States</v>
      </c>
      <c r="J5444" t="str">
        <f>VLOOKUP(I5444,CountryGeoLoc[],3)</f>
        <v>37.09024</v>
      </c>
      <c r="K5444" t="str">
        <f>VLOOKUP(I5444,CountryGeoLoc[],4)</f>
        <v>-95.712891</v>
      </c>
    </row>
    <row r="5445" spans="1:11" x14ac:dyDescent="0.3">
      <c r="A5445" t="s">
        <v>16341</v>
      </c>
      <c r="B5445" t="s">
        <v>8</v>
      </c>
      <c r="C5445" t="s">
        <v>7321</v>
      </c>
      <c r="D5445" t="s">
        <v>15859</v>
      </c>
      <c r="E5445" t="s">
        <v>16342</v>
      </c>
      <c r="F5445" t="s">
        <v>16343</v>
      </c>
      <c r="G5445" s="2" t="str">
        <f t="shared" si="85"/>
        <v>2013</v>
      </c>
      <c r="H5445" t="s">
        <v>15861</v>
      </c>
      <c r="I5445" t="str">
        <f>VLOOKUP(RawData!H5445,PadCountry[],2)</f>
        <v>French Guiana</v>
      </c>
      <c r="J5445" t="str">
        <f>VLOOKUP(I5445,CountryGeoLoc[],3)</f>
        <v>3.933889</v>
      </c>
      <c r="K5445" t="str">
        <f>VLOOKUP(I5445,CountryGeoLoc[],4)</f>
        <v>-53.125782</v>
      </c>
    </row>
    <row r="5446" spans="1:11" x14ac:dyDescent="0.3">
      <c r="A5446" t="s">
        <v>16344</v>
      </c>
      <c r="B5446" t="s">
        <v>8</v>
      </c>
      <c r="C5446" t="s">
        <v>13407</v>
      </c>
      <c r="D5446" t="s">
        <v>8695</v>
      </c>
      <c r="E5446" t="s">
        <v>357</v>
      </c>
      <c r="F5446" t="s">
        <v>16345</v>
      </c>
      <c r="G5446" s="2" t="str">
        <f t="shared" si="85"/>
        <v>2013</v>
      </c>
      <c r="H5446" t="s">
        <v>10954</v>
      </c>
      <c r="I5446" t="str">
        <f>VLOOKUP(RawData!H5446,PadCountry[],2)</f>
        <v>China</v>
      </c>
      <c r="J5446" t="str">
        <f>VLOOKUP(I5446,CountryGeoLoc[],3)</f>
        <v>35.86166</v>
      </c>
      <c r="K5446" t="str">
        <f>VLOOKUP(I5446,CountryGeoLoc[],4)</f>
        <v>104.195397</v>
      </c>
    </row>
    <row r="5447" spans="1:11" x14ac:dyDescent="0.3">
      <c r="A5447" t="s">
        <v>16346</v>
      </c>
      <c r="B5447" t="s">
        <v>8</v>
      </c>
      <c r="C5447" t="s">
        <v>15908</v>
      </c>
      <c r="D5447" t="s">
        <v>13552</v>
      </c>
      <c r="E5447" t="s">
        <v>357</v>
      </c>
      <c r="F5447" t="s">
        <v>16347</v>
      </c>
      <c r="G5447" s="2" t="str">
        <f t="shared" si="85"/>
        <v>2013</v>
      </c>
      <c r="H5447" t="s">
        <v>2313</v>
      </c>
      <c r="I5447" t="str">
        <f>VLOOKUP(RawData!H5447,PadCountry[],2)</f>
        <v>Russia</v>
      </c>
      <c r="J5447" t="str">
        <f>VLOOKUP(I5447,CountryGeoLoc[],3)</f>
        <v>61.52401</v>
      </c>
      <c r="K5447" t="str">
        <f>VLOOKUP(I5447,CountryGeoLoc[],4)</f>
        <v>105.318756</v>
      </c>
    </row>
    <row r="5448" spans="1:11" x14ac:dyDescent="0.3">
      <c r="A5448" t="s">
        <v>16348</v>
      </c>
      <c r="B5448" t="s">
        <v>8</v>
      </c>
      <c r="C5448" t="s">
        <v>11421</v>
      </c>
      <c r="D5448" t="s">
        <v>13758</v>
      </c>
      <c r="E5448" t="s">
        <v>357</v>
      </c>
      <c r="F5448" t="s">
        <v>16349</v>
      </c>
      <c r="G5448" s="2" t="str">
        <f t="shared" si="85"/>
        <v>2013</v>
      </c>
      <c r="H5448" t="s">
        <v>2641</v>
      </c>
      <c r="I5448" t="str">
        <f>VLOOKUP(RawData!H5448,PadCountry[],2)</f>
        <v>Kazakhstan</v>
      </c>
      <c r="J5448" t="str">
        <f>VLOOKUP(I5448,CountryGeoLoc[],3)</f>
        <v>48.019573</v>
      </c>
      <c r="K5448" t="str">
        <f>VLOOKUP(I5448,CountryGeoLoc[],4)</f>
        <v>66.923684</v>
      </c>
    </row>
    <row r="5449" spans="1:11" x14ac:dyDescent="0.3">
      <c r="A5449" t="s">
        <v>16350</v>
      </c>
      <c r="B5449" t="s">
        <v>8</v>
      </c>
      <c r="C5449" t="s">
        <v>15908</v>
      </c>
      <c r="D5449" t="s">
        <v>16351</v>
      </c>
      <c r="E5449" t="s">
        <v>357</v>
      </c>
      <c r="F5449" t="s">
        <v>16352</v>
      </c>
      <c r="G5449" s="2" t="str">
        <f t="shared" si="85"/>
        <v>2013</v>
      </c>
      <c r="H5449" t="s">
        <v>3442</v>
      </c>
      <c r="I5449" t="str">
        <f>VLOOKUP(RawData!H5449,PadCountry[],2)</f>
        <v>Russia</v>
      </c>
      <c r="J5449" t="str">
        <f>VLOOKUP(I5449,CountryGeoLoc[],3)</f>
        <v>61.52401</v>
      </c>
      <c r="K5449" t="str">
        <f>VLOOKUP(I5449,CountryGeoLoc[],4)</f>
        <v>105.318756</v>
      </c>
    </row>
    <row r="5450" spans="1:11" x14ac:dyDescent="0.3">
      <c r="A5450" t="s">
        <v>16353</v>
      </c>
      <c r="B5450" t="s">
        <v>8</v>
      </c>
      <c r="C5450" t="s">
        <v>7087</v>
      </c>
      <c r="D5450" t="s">
        <v>15499</v>
      </c>
      <c r="E5450" t="s">
        <v>16354</v>
      </c>
      <c r="F5450" t="s">
        <v>16355</v>
      </c>
      <c r="G5450" s="2" t="str">
        <f t="shared" si="85"/>
        <v>2014</v>
      </c>
      <c r="H5450" t="s">
        <v>14499</v>
      </c>
      <c r="I5450" t="str">
        <f>VLOOKUP(RawData!H5450,PadCountry[],2)</f>
        <v>India</v>
      </c>
      <c r="J5450" t="str">
        <f>VLOOKUP(I5450,CountryGeoLoc[],3)</f>
        <v>20.593684</v>
      </c>
      <c r="K5450" t="str">
        <f>VLOOKUP(I5450,CountryGeoLoc[],4)</f>
        <v>78.96288</v>
      </c>
    </row>
    <row r="5451" spans="1:11" x14ac:dyDescent="0.3">
      <c r="A5451" t="s">
        <v>16356</v>
      </c>
      <c r="B5451" t="s">
        <v>8</v>
      </c>
      <c r="C5451" t="s">
        <v>14644</v>
      </c>
      <c r="D5451" t="s">
        <v>15534</v>
      </c>
      <c r="E5451" t="s">
        <v>16357</v>
      </c>
      <c r="F5451" t="s">
        <v>16358</v>
      </c>
      <c r="G5451" s="2" t="str">
        <f t="shared" si="85"/>
        <v>2014</v>
      </c>
      <c r="H5451" t="s">
        <v>1555</v>
      </c>
      <c r="I5451" t="str">
        <f>VLOOKUP(RawData!H5451,PadCountry[],2)</f>
        <v>United States</v>
      </c>
      <c r="J5451" t="str">
        <f>VLOOKUP(I5451,CountryGeoLoc[],3)</f>
        <v>37.09024</v>
      </c>
      <c r="K5451" t="str">
        <f>VLOOKUP(I5451,CountryGeoLoc[],4)</f>
        <v>-95.712891</v>
      </c>
    </row>
    <row r="5452" spans="1:11" x14ac:dyDescent="0.3">
      <c r="A5452" t="s">
        <v>16359</v>
      </c>
      <c r="B5452" t="s">
        <v>8</v>
      </c>
      <c r="C5452" t="s">
        <v>10849</v>
      </c>
      <c r="D5452" t="s">
        <v>16360</v>
      </c>
      <c r="E5452" t="s">
        <v>16361</v>
      </c>
      <c r="F5452" t="s">
        <v>16362</v>
      </c>
      <c r="G5452" s="2" t="str">
        <f t="shared" si="85"/>
        <v>2014</v>
      </c>
      <c r="H5452" t="s">
        <v>12427</v>
      </c>
      <c r="I5452" t="str">
        <f>VLOOKUP(RawData!H5452,PadCountry[],2)</f>
        <v>United States</v>
      </c>
      <c r="J5452" t="str">
        <f>VLOOKUP(I5452,CountryGeoLoc[],3)</f>
        <v>37.09024</v>
      </c>
      <c r="K5452" t="str">
        <f>VLOOKUP(I5452,CountryGeoLoc[],4)</f>
        <v>-95.712891</v>
      </c>
    </row>
    <row r="5453" spans="1:11" x14ac:dyDescent="0.3">
      <c r="A5453" t="s">
        <v>16363</v>
      </c>
      <c r="B5453" t="s">
        <v>8</v>
      </c>
      <c r="C5453" t="s">
        <v>15606</v>
      </c>
      <c r="D5453" t="s">
        <v>15607</v>
      </c>
      <c r="E5453" t="s">
        <v>16364</v>
      </c>
      <c r="F5453" t="s">
        <v>16365</v>
      </c>
      <c r="G5453" s="2" t="str">
        <f t="shared" si="85"/>
        <v>2014</v>
      </c>
      <c r="H5453" t="s">
        <v>15610</v>
      </c>
      <c r="I5453" t="str">
        <f>VLOOKUP(RawData!H5453,PadCountry[],2)</f>
        <v>United States</v>
      </c>
      <c r="J5453" t="str">
        <f>VLOOKUP(I5453,CountryGeoLoc[],3)</f>
        <v>37.09024</v>
      </c>
      <c r="K5453" t="str">
        <f>VLOOKUP(I5453,CountryGeoLoc[],4)</f>
        <v>-95.712891</v>
      </c>
    </row>
    <row r="5454" spans="1:11" x14ac:dyDescent="0.3">
      <c r="A5454" t="s">
        <v>16366</v>
      </c>
      <c r="B5454" t="s">
        <v>8</v>
      </c>
      <c r="C5454" t="s">
        <v>15606</v>
      </c>
      <c r="D5454" t="s">
        <v>15607</v>
      </c>
      <c r="E5454" t="s">
        <v>16367</v>
      </c>
      <c r="F5454" t="s">
        <v>16368</v>
      </c>
      <c r="G5454" s="2" t="str">
        <f t="shared" si="85"/>
        <v>2014</v>
      </c>
      <c r="H5454" t="s">
        <v>15610</v>
      </c>
      <c r="I5454" t="str">
        <f>VLOOKUP(RawData!H5454,PadCountry[],2)</f>
        <v>United States</v>
      </c>
      <c r="J5454" t="str">
        <f>VLOOKUP(I5454,CountryGeoLoc[],3)</f>
        <v>37.09024</v>
      </c>
      <c r="K5454" t="str">
        <f>VLOOKUP(I5454,CountryGeoLoc[],4)</f>
        <v>-95.712891</v>
      </c>
    </row>
    <row r="5455" spans="1:11" x14ac:dyDescent="0.3">
      <c r="A5455" t="s">
        <v>16369</v>
      </c>
      <c r="B5455" t="s">
        <v>8</v>
      </c>
      <c r="C5455" t="s">
        <v>14618</v>
      </c>
      <c r="D5455" t="s">
        <v>14009</v>
      </c>
      <c r="E5455" t="s">
        <v>16370</v>
      </c>
      <c r="F5455" t="s">
        <v>16371</v>
      </c>
      <c r="G5455" s="2" t="str">
        <f t="shared" si="85"/>
        <v>2014</v>
      </c>
      <c r="H5455" t="s">
        <v>1782</v>
      </c>
      <c r="I5455" t="str">
        <f>VLOOKUP(RawData!H5455,PadCountry[],2)</f>
        <v>United States</v>
      </c>
      <c r="J5455" t="str">
        <f>VLOOKUP(I5455,CountryGeoLoc[],3)</f>
        <v>37.09024</v>
      </c>
      <c r="K5455" t="str">
        <f>VLOOKUP(I5455,CountryGeoLoc[],4)</f>
        <v>-95.712891</v>
      </c>
    </row>
    <row r="5456" spans="1:11" x14ac:dyDescent="0.3">
      <c r="A5456" t="s">
        <v>16372</v>
      </c>
      <c r="B5456" t="s">
        <v>8</v>
      </c>
      <c r="C5456" t="s">
        <v>11418</v>
      </c>
      <c r="D5456" t="s">
        <v>4695</v>
      </c>
      <c r="E5456" t="s">
        <v>357</v>
      </c>
      <c r="F5456" t="s">
        <v>16373</v>
      </c>
      <c r="G5456" s="2" t="str">
        <f t="shared" si="85"/>
        <v>2014</v>
      </c>
      <c r="H5456" t="s">
        <v>13</v>
      </c>
      <c r="I5456" t="str">
        <f>VLOOKUP(RawData!H5456,PadCountry[],2)</f>
        <v>Kazakhstan</v>
      </c>
      <c r="J5456" t="str">
        <f>VLOOKUP(I5456,CountryGeoLoc[],3)</f>
        <v>48.019573</v>
      </c>
      <c r="K5456" t="str">
        <f>VLOOKUP(I5456,CountryGeoLoc[],4)</f>
        <v>66.923684</v>
      </c>
    </row>
    <row r="5457" spans="1:11" x14ac:dyDescent="0.3">
      <c r="A5457" t="s">
        <v>16374</v>
      </c>
      <c r="B5457" t="s">
        <v>8</v>
      </c>
      <c r="C5457" t="s">
        <v>7321</v>
      </c>
      <c r="D5457" t="s">
        <v>14073</v>
      </c>
      <c r="E5457" t="s">
        <v>16375</v>
      </c>
      <c r="F5457" t="s">
        <v>16376</v>
      </c>
      <c r="G5457" s="2" t="str">
        <f t="shared" si="85"/>
        <v>2014</v>
      </c>
      <c r="H5457" t="s">
        <v>12587</v>
      </c>
      <c r="I5457" t="str">
        <f>VLOOKUP(RawData!H5457,PadCountry[],2)</f>
        <v>French Guiana</v>
      </c>
      <c r="J5457" t="str">
        <f>VLOOKUP(I5457,CountryGeoLoc[],3)</f>
        <v>3.933889</v>
      </c>
      <c r="K5457" t="str">
        <f>VLOOKUP(I5457,CountryGeoLoc[],4)</f>
        <v>-53.125782</v>
      </c>
    </row>
    <row r="5458" spans="1:11" x14ac:dyDescent="0.3">
      <c r="A5458" t="s">
        <v>16377</v>
      </c>
      <c r="B5458" t="s">
        <v>8</v>
      </c>
      <c r="C5458" t="s">
        <v>15314</v>
      </c>
      <c r="D5458" t="s">
        <v>13758</v>
      </c>
      <c r="E5458" t="s">
        <v>16378</v>
      </c>
      <c r="F5458" t="s">
        <v>16379</v>
      </c>
      <c r="G5458" s="2" t="str">
        <f t="shared" si="85"/>
        <v>2014</v>
      </c>
      <c r="H5458" t="s">
        <v>2641</v>
      </c>
      <c r="I5458" t="str">
        <f>VLOOKUP(RawData!H5458,PadCountry[],2)</f>
        <v>Kazakhstan</v>
      </c>
      <c r="J5458" t="str">
        <f>VLOOKUP(I5458,CountryGeoLoc[],3)</f>
        <v>48.019573</v>
      </c>
      <c r="K5458" t="str">
        <f>VLOOKUP(I5458,CountryGeoLoc[],4)</f>
        <v>66.923684</v>
      </c>
    </row>
    <row r="5459" spans="1:11" x14ac:dyDescent="0.3">
      <c r="A5459" t="s">
        <v>16380</v>
      </c>
      <c r="B5459" t="s">
        <v>8</v>
      </c>
      <c r="C5459" t="s">
        <v>14618</v>
      </c>
      <c r="D5459" t="s">
        <v>14057</v>
      </c>
      <c r="E5459" t="s">
        <v>16381</v>
      </c>
      <c r="F5459" t="s">
        <v>16382</v>
      </c>
      <c r="G5459" s="2" t="str">
        <f t="shared" si="85"/>
        <v>2014</v>
      </c>
      <c r="H5459" t="s">
        <v>1050</v>
      </c>
      <c r="I5459" t="str">
        <f>VLOOKUP(RawData!H5459,PadCountry[],2)</f>
        <v>United States</v>
      </c>
      <c r="J5459" t="str">
        <f>VLOOKUP(I5459,CountryGeoLoc[],3)</f>
        <v>37.09024</v>
      </c>
      <c r="K5459" t="str">
        <f>VLOOKUP(I5459,CountryGeoLoc[],4)</f>
        <v>-95.712891</v>
      </c>
    </row>
    <row r="5460" spans="1:11" x14ac:dyDescent="0.3">
      <c r="A5460" t="s">
        <v>16383</v>
      </c>
      <c r="B5460" t="s">
        <v>8</v>
      </c>
      <c r="C5460" t="s">
        <v>9620</v>
      </c>
      <c r="D5460" t="s">
        <v>13833</v>
      </c>
      <c r="E5460" t="s">
        <v>16384</v>
      </c>
      <c r="F5460" t="s">
        <v>16385</v>
      </c>
      <c r="G5460" s="2" t="str">
        <f t="shared" si="85"/>
        <v>2014</v>
      </c>
      <c r="H5460" t="s">
        <v>11976</v>
      </c>
      <c r="I5460" t="str">
        <f>VLOOKUP(RawData!H5460,PadCountry[],2)</f>
        <v>Japan</v>
      </c>
      <c r="J5460" t="str">
        <f>VLOOKUP(I5460,CountryGeoLoc[],3)</f>
        <v>36.204824</v>
      </c>
      <c r="K5460" t="str">
        <f>VLOOKUP(I5460,CountryGeoLoc[],4)</f>
        <v>138.252924</v>
      </c>
    </row>
    <row r="5461" spans="1:11" x14ac:dyDescent="0.3">
      <c r="A5461" t="s">
        <v>16386</v>
      </c>
      <c r="B5461" t="s">
        <v>8</v>
      </c>
      <c r="C5461" t="s">
        <v>11421</v>
      </c>
      <c r="D5461" t="s">
        <v>13758</v>
      </c>
      <c r="E5461" t="s">
        <v>16387</v>
      </c>
      <c r="F5461" t="s">
        <v>16388</v>
      </c>
      <c r="G5461" s="2" t="str">
        <f t="shared" si="85"/>
        <v>2014</v>
      </c>
      <c r="H5461" t="s">
        <v>2641</v>
      </c>
      <c r="I5461" t="str">
        <f>VLOOKUP(RawData!H5461,PadCountry[],2)</f>
        <v>Kazakhstan</v>
      </c>
      <c r="J5461" t="str">
        <f>VLOOKUP(I5461,CountryGeoLoc[],3)</f>
        <v>48.019573</v>
      </c>
      <c r="K5461" t="str">
        <f>VLOOKUP(I5461,CountryGeoLoc[],4)</f>
        <v>66.923684</v>
      </c>
    </row>
    <row r="5462" spans="1:11" x14ac:dyDescent="0.3">
      <c r="A5462" t="s">
        <v>16389</v>
      </c>
      <c r="B5462" t="s">
        <v>8</v>
      </c>
      <c r="C5462" t="s">
        <v>7321</v>
      </c>
      <c r="D5462" t="s">
        <v>14073</v>
      </c>
      <c r="E5462" t="s">
        <v>16390</v>
      </c>
      <c r="F5462" t="s">
        <v>16391</v>
      </c>
      <c r="G5462" s="2" t="str">
        <f t="shared" si="85"/>
        <v>2014</v>
      </c>
      <c r="H5462" t="s">
        <v>12587</v>
      </c>
      <c r="I5462" t="str">
        <f>VLOOKUP(RawData!H5462,PadCountry[],2)</f>
        <v>French Guiana</v>
      </c>
      <c r="J5462" t="str">
        <f>VLOOKUP(I5462,CountryGeoLoc[],3)</f>
        <v>3.933889</v>
      </c>
      <c r="K5462" t="str">
        <f>VLOOKUP(I5462,CountryGeoLoc[],4)</f>
        <v>-53.125782</v>
      </c>
    </row>
    <row r="5463" spans="1:11" x14ac:dyDescent="0.3">
      <c r="A5463" t="s">
        <v>16392</v>
      </c>
      <c r="B5463" t="s">
        <v>8</v>
      </c>
      <c r="C5463" t="s">
        <v>15908</v>
      </c>
      <c r="D5463" t="s">
        <v>14821</v>
      </c>
      <c r="E5463" t="s">
        <v>16393</v>
      </c>
      <c r="F5463" t="s">
        <v>16394</v>
      </c>
      <c r="G5463" s="2" t="str">
        <f t="shared" si="85"/>
        <v>2014</v>
      </c>
      <c r="H5463" t="s">
        <v>3442</v>
      </c>
      <c r="I5463" t="str">
        <f>VLOOKUP(RawData!H5463,PadCountry[],2)</f>
        <v>Russia</v>
      </c>
      <c r="J5463" t="str">
        <f>VLOOKUP(I5463,CountryGeoLoc[],3)</f>
        <v>61.52401</v>
      </c>
      <c r="K5463" t="str">
        <f>VLOOKUP(I5463,CountryGeoLoc[],4)</f>
        <v>105.318756</v>
      </c>
    </row>
    <row r="5464" spans="1:11" x14ac:dyDescent="0.3">
      <c r="A5464" t="s">
        <v>16395</v>
      </c>
      <c r="B5464" t="s">
        <v>8</v>
      </c>
      <c r="C5464" t="s">
        <v>11418</v>
      </c>
      <c r="D5464" t="s">
        <v>2191</v>
      </c>
      <c r="E5464" t="s">
        <v>16396</v>
      </c>
      <c r="F5464" t="s">
        <v>16397</v>
      </c>
      <c r="G5464" s="2" t="str">
        <f t="shared" si="85"/>
        <v>2014</v>
      </c>
      <c r="H5464" t="s">
        <v>13</v>
      </c>
      <c r="I5464" t="str">
        <f>VLOOKUP(RawData!H5464,PadCountry[],2)</f>
        <v>Kazakhstan</v>
      </c>
      <c r="J5464" t="str">
        <f>VLOOKUP(I5464,CountryGeoLoc[],3)</f>
        <v>48.019573</v>
      </c>
      <c r="K5464" t="str">
        <f>VLOOKUP(I5464,CountryGeoLoc[],4)</f>
        <v>66.923684</v>
      </c>
    </row>
    <row r="5465" spans="1:11" x14ac:dyDescent="0.3">
      <c r="A5465" t="s">
        <v>16398</v>
      </c>
      <c r="B5465" t="s">
        <v>8</v>
      </c>
      <c r="C5465" t="s">
        <v>13407</v>
      </c>
      <c r="D5465" t="s">
        <v>5243</v>
      </c>
      <c r="E5465" t="s">
        <v>357</v>
      </c>
      <c r="F5465" t="s">
        <v>16399</v>
      </c>
      <c r="G5465" s="2" t="str">
        <f t="shared" si="85"/>
        <v>2014</v>
      </c>
      <c r="H5465" t="s">
        <v>14247</v>
      </c>
      <c r="I5465" t="str">
        <f>VLOOKUP(RawData!H5465,PadCountry[],2)</f>
        <v>China</v>
      </c>
      <c r="J5465" t="str">
        <f>VLOOKUP(I5465,CountryGeoLoc[],3)</f>
        <v>35.86166</v>
      </c>
      <c r="K5465" t="str">
        <f>VLOOKUP(I5465,CountryGeoLoc[],4)</f>
        <v>104.195397</v>
      </c>
    </row>
    <row r="5466" spans="1:11" x14ac:dyDescent="0.3">
      <c r="A5466" t="s">
        <v>16400</v>
      </c>
      <c r="B5466" t="s">
        <v>8</v>
      </c>
      <c r="C5466" t="s">
        <v>14618</v>
      </c>
      <c r="D5466" t="s">
        <v>14009</v>
      </c>
      <c r="E5466" t="s">
        <v>16401</v>
      </c>
      <c r="F5466" t="s">
        <v>16402</v>
      </c>
      <c r="G5466" s="2" t="str">
        <f t="shared" si="85"/>
        <v>2014</v>
      </c>
      <c r="H5466" t="s">
        <v>433</v>
      </c>
      <c r="I5466" t="str">
        <f>VLOOKUP(RawData!H5466,PadCountry[],2)</f>
        <v>United States</v>
      </c>
      <c r="J5466" t="str">
        <f>VLOOKUP(I5466,CountryGeoLoc[],3)</f>
        <v>37.09024</v>
      </c>
      <c r="K5466" t="str">
        <f>VLOOKUP(I5466,CountryGeoLoc[],4)</f>
        <v>-95.712891</v>
      </c>
    </row>
    <row r="5467" spans="1:11" x14ac:dyDescent="0.3">
      <c r="A5467" t="s">
        <v>16403</v>
      </c>
      <c r="B5467" t="s">
        <v>8</v>
      </c>
      <c r="C5467" t="s">
        <v>7321</v>
      </c>
      <c r="D5467" t="s">
        <v>15898</v>
      </c>
      <c r="E5467" t="s">
        <v>16404</v>
      </c>
      <c r="F5467" t="s">
        <v>16405</v>
      </c>
      <c r="G5467" s="2" t="str">
        <f t="shared" si="85"/>
        <v>2014</v>
      </c>
      <c r="H5467" t="s">
        <v>15861</v>
      </c>
      <c r="I5467" t="str">
        <f>VLOOKUP(RawData!H5467,PadCountry[],2)</f>
        <v>French Guiana</v>
      </c>
      <c r="J5467" t="str">
        <f>VLOOKUP(I5467,CountryGeoLoc[],3)</f>
        <v>3.933889</v>
      </c>
      <c r="K5467" t="str">
        <f>VLOOKUP(I5467,CountryGeoLoc[],4)</f>
        <v>-53.125782</v>
      </c>
    </row>
    <row r="5468" spans="1:11" x14ac:dyDescent="0.3">
      <c r="A5468" t="s">
        <v>16406</v>
      </c>
      <c r="B5468" t="s">
        <v>8</v>
      </c>
      <c r="C5468" t="s">
        <v>7087</v>
      </c>
      <c r="D5468" t="s">
        <v>15182</v>
      </c>
      <c r="E5468" t="s">
        <v>16407</v>
      </c>
      <c r="F5468" t="s">
        <v>16408</v>
      </c>
      <c r="G5468" s="2" t="str">
        <f t="shared" si="85"/>
        <v>2014</v>
      </c>
      <c r="H5468" t="s">
        <v>11888</v>
      </c>
      <c r="I5468" t="str">
        <f>VLOOKUP(RawData!H5468,PadCountry[],2)</f>
        <v>India</v>
      </c>
      <c r="J5468" t="str">
        <f>VLOOKUP(I5468,CountryGeoLoc[],3)</f>
        <v>20.593684</v>
      </c>
      <c r="K5468" t="str">
        <f>VLOOKUP(I5468,CountryGeoLoc[],4)</f>
        <v>78.96288</v>
      </c>
    </row>
    <row r="5469" spans="1:11" x14ac:dyDescent="0.3">
      <c r="A5469" t="s">
        <v>16409</v>
      </c>
      <c r="B5469" t="s">
        <v>8</v>
      </c>
      <c r="C5469" t="s">
        <v>11418</v>
      </c>
      <c r="D5469" t="s">
        <v>4695</v>
      </c>
      <c r="E5469" t="s">
        <v>16410</v>
      </c>
      <c r="F5469" t="s">
        <v>16411</v>
      </c>
      <c r="G5469" s="2" t="str">
        <f t="shared" si="85"/>
        <v>2014</v>
      </c>
      <c r="H5469" t="s">
        <v>13</v>
      </c>
      <c r="I5469" t="str">
        <f>VLOOKUP(RawData!H5469,PadCountry[],2)</f>
        <v>Kazakhstan</v>
      </c>
      <c r="J5469" t="str">
        <f>VLOOKUP(I5469,CountryGeoLoc[],3)</f>
        <v>48.019573</v>
      </c>
      <c r="K5469" t="str">
        <f>VLOOKUP(I5469,CountryGeoLoc[],4)</f>
        <v>66.923684</v>
      </c>
    </row>
    <row r="5470" spans="1:11" x14ac:dyDescent="0.3">
      <c r="A5470" t="s">
        <v>16412</v>
      </c>
      <c r="B5470" t="s">
        <v>8</v>
      </c>
      <c r="C5470" t="s">
        <v>15550</v>
      </c>
      <c r="D5470" t="s">
        <v>12297</v>
      </c>
      <c r="E5470" t="s">
        <v>357</v>
      </c>
      <c r="F5470" t="s">
        <v>16413</v>
      </c>
      <c r="G5470" s="2" t="str">
        <f t="shared" si="85"/>
        <v>2014</v>
      </c>
      <c r="H5470" t="s">
        <v>10359</v>
      </c>
      <c r="I5470" t="str">
        <f>VLOOKUP(RawData!H5470,PadCountry[],2)</f>
        <v>Israel</v>
      </c>
      <c r="J5470" t="str">
        <f>VLOOKUP(I5470,CountryGeoLoc[],3)</f>
        <v>31.046051</v>
      </c>
      <c r="K5470" t="str">
        <f>VLOOKUP(I5470,CountryGeoLoc[],4)</f>
        <v>34.851612</v>
      </c>
    </row>
    <row r="5471" spans="1:11" x14ac:dyDescent="0.3">
      <c r="A5471" t="s">
        <v>16414</v>
      </c>
      <c r="B5471" t="s">
        <v>8</v>
      </c>
      <c r="C5471" t="s">
        <v>14618</v>
      </c>
      <c r="D5471" t="s">
        <v>15884</v>
      </c>
      <c r="E5471" t="s">
        <v>16415</v>
      </c>
      <c r="F5471" t="s">
        <v>16416</v>
      </c>
      <c r="G5471" s="2" t="str">
        <f t="shared" si="85"/>
        <v>2014</v>
      </c>
      <c r="H5471" t="s">
        <v>1782</v>
      </c>
      <c r="I5471" t="str">
        <f>VLOOKUP(RawData!H5471,PadCountry[],2)</f>
        <v>United States</v>
      </c>
      <c r="J5471" t="str">
        <f>VLOOKUP(I5471,CountryGeoLoc[],3)</f>
        <v>37.09024</v>
      </c>
      <c r="K5471" t="str">
        <f>VLOOKUP(I5471,CountryGeoLoc[],4)</f>
        <v>-95.712891</v>
      </c>
    </row>
    <row r="5472" spans="1:11" x14ac:dyDescent="0.3">
      <c r="A5472" t="s">
        <v>16417</v>
      </c>
      <c r="B5472" t="s">
        <v>8</v>
      </c>
      <c r="C5472" t="s">
        <v>11418</v>
      </c>
      <c r="D5472" t="s">
        <v>4695</v>
      </c>
      <c r="E5472" t="s">
        <v>16418</v>
      </c>
      <c r="F5472" t="s">
        <v>16419</v>
      </c>
      <c r="G5472" s="2" t="str">
        <f t="shared" si="85"/>
        <v>2014</v>
      </c>
      <c r="H5472" t="s">
        <v>987</v>
      </c>
      <c r="I5472" t="str">
        <f>VLOOKUP(RawData!H5472,PadCountry[],2)</f>
        <v>Kazakhstan</v>
      </c>
      <c r="J5472" t="str">
        <f>VLOOKUP(I5472,CountryGeoLoc[],3)</f>
        <v>48.019573</v>
      </c>
      <c r="K5472" t="str">
        <f>VLOOKUP(I5472,CountryGeoLoc[],4)</f>
        <v>66.923684</v>
      </c>
    </row>
    <row r="5473" spans="1:11" x14ac:dyDescent="0.3">
      <c r="A5473" t="s">
        <v>16420</v>
      </c>
      <c r="B5473" t="s">
        <v>8</v>
      </c>
      <c r="C5473" t="s">
        <v>14644</v>
      </c>
      <c r="D5473" t="s">
        <v>15534</v>
      </c>
      <c r="E5473" t="s">
        <v>16421</v>
      </c>
      <c r="F5473" t="s">
        <v>16422</v>
      </c>
      <c r="G5473" s="2" t="str">
        <f t="shared" si="85"/>
        <v>2014</v>
      </c>
      <c r="H5473" t="s">
        <v>1555</v>
      </c>
      <c r="I5473" t="str">
        <f>VLOOKUP(RawData!H5473,PadCountry[],2)</f>
        <v>United States</v>
      </c>
      <c r="J5473" t="str">
        <f>VLOOKUP(I5473,CountryGeoLoc[],3)</f>
        <v>37.09024</v>
      </c>
      <c r="K5473" t="str">
        <f>VLOOKUP(I5473,CountryGeoLoc[],4)</f>
        <v>-95.712891</v>
      </c>
    </row>
    <row r="5474" spans="1:11" x14ac:dyDescent="0.3">
      <c r="A5474" t="s">
        <v>16423</v>
      </c>
      <c r="B5474" t="s">
        <v>8</v>
      </c>
      <c r="C5474" t="s">
        <v>11421</v>
      </c>
      <c r="D5474" t="s">
        <v>13758</v>
      </c>
      <c r="E5474" t="s">
        <v>16424</v>
      </c>
      <c r="F5474" t="s">
        <v>16425</v>
      </c>
      <c r="G5474" s="2" t="str">
        <f t="shared" si="85"/>
        <v>2014</v>
      </c>
      <c r="H5474" t="s">
        <v>2641</v>
      </c>
      <c r="I5474" t="str">
        <f>VLOOKUP(RawData!H5474,PadCountry[],2)</f>
        <v>Kazakhstan</v>
      </c>
      <c r="J5474" t="str">
        <f>VLOOKUP(I5474,CountryGeoLoc[],3)</f>
        <v>48.019573</v>
      </c>
      <c r="K5474" t="str">
        <f>VLOOKUP(I5474,CountryGeoLoc[],4)</f>
        <v>66.923684</v>
      </c>
    </row>
    <row r="5475" spans="1:11" x14ac:dyDescent="0.3">
      <c r="A5475" t="s">
        <v>16426</v>
      </c>
      <c r="B5475" t="s">
        <v>8</v>
      </c>
      <c r="C5475" t="s">
        <v>7321</v>
      </c>
      <c r="D5475" t="s">
        <v>15923</v>
      </c>
      <c r="E5475" t="s">
        <v>16427</v>
      </c>
      <c r="F5475" t="s">
        <v>16428</v>
      </c>
      <c r="G5475" s="2" t="str">
        <f t="shared" si="85"/>
        <v>2014</v>
      </c>
      <c r="H5475" t="s">
        <v>4173</v>
      </c>
      <c r="I5475" t="str">
        <f>VLOOKUP(RawData!H5475,PadCountry[],2)</f>
        <v>French Guiana</v>
      </c>
      <c r="J5475" t="str">
        <f>VLOOKUP(I5475,CountryGeoLoc[],3)</f>
        <v>3.933889</v>
      </c>
      <c r="K5475" t="str">
        <f>VLOOKUP(I5475,CountryGeoLoc[],4)</f>
        <v>-53.125782</v>
      </c>
    </row>
    <row r="5476" spans="1:11" x14ac:dyDescent="0.3">
      <c r="A5476" t="s">
        <v>16429</v>
      </c>
      <c r="B5476" t="s">
        <v>8</v>
      </c>
      <c r="C5476" t="s">
        <v>15908</v>
      </c>
      <c r="D5476" t="s">
        <v>14421</v>
      </c>
      <c r="E5476" t="s">
        <v>357</v>
      </c>
      <c r="F5476" t="s">
        <v>16430</v>
      </c>
      <c r="G5476" s="2" t="str">
        <f t="shared" si="85"/>
        <v>2014</v>
      </c>
      <c r="H5476" t="s">
        <v>3442</v>
      </c>
      <c r="I5476" t="str">
        <f>VLOOKUP(RawData!H5476,PadCountry[],2)</f>
        <v>Russia</v>
      </c>
      <c r="J5476" t="str">
        <f>VLOOKUP(I5476,CountryGeoLoc[],3)</f>
        <v>61.52401</v>
      </c>
      <c r="K5476" t="str">
        <f>VLOOKUP(I5476,CountryGeoLoc[],4)</f>
        <v>105.318756</v>
      </c>
    </row>
    <row r="5477" spans="1:11" x14ac:dyDescent="0.3">
      <c r="A5477" t="s">
        <v>16431</v>
      </c>
      <c r="B5477" t="s">
        <v>18</v>
      </c>
      <c r="C5477" t="s">
        <v>11421</v>
      </c>
      <c r="D5477" t="s">
        <v>13758</v>
      </c>
      <c r="E5477" t="s">
        <v>357</v>
      </c>
      <c r="F5477" t="s">
        <v>16432</v>
      </c>
      <c r="G5477" s="2" t="str">
        <f t="shared" si="85"/>
        <v>2014</v>
      </c>
      <c r="H5477" t="s">
        <v>7249</v>
      </c>
      <c r="I5477" t="str">
        <f>VLOOKUP(RawData!H5477,PadCountry[],2)</f>
        <v>Kazakhstan</v>
      </c>
      <c r="J5477" t="str">
        <f>VLOOKUP(I5477,CountryGeoLoc[],3)</f>
        <v>48.019573</v>
      </c>
      <c r="K5477" t="str">
        <f>VLOOKUP(I5477,CountryGeoLoc[],4)</f>
        <v>66.923684</v>
      </c>
    </row>
    <row r="5478" spans="1:11" x14ac:dyDescent="0.3">
      <c r="A5478" t="s">
        <v>16433</v>
      </c>
      <c r="B5478" t="s">
        <v>8</v>
      </c>
      <c r="C5478" t="s">
        <v>14618</v>
      </c>
      <c r="D5478" t="s">
        <v>14057</v>
      </c>
      <c r="E5478" t="s">
        <v>16434</v>
      </c>
      <c r="F5478" t="s">
        <v>16435</v>
      </c>
      <c r="G5478" s="2" t="str">
        <f t="shared" si="85"/>
        <v>2014</v>
      </c>
      <c r="H5478" t="s">
        <v>1050</v>
      </c>
      <c r="I5478" t="str">
        <f>VLOOKUP(RawData!H5478,PadCountry[],2)</f>
        <v>United States</v>
      </c>
      <c r="J5478" t="str">
        <f>VLOOKUP(I5478,CountryGeoLoc[],3)</f>
        <v>37.09024</v>
      </c>
      <c r="K5478" t="str">
        <f>VLOOKUP(I5478,CountryGeoLoc[],4)</f>
        <v>-95.712891</v>
      </c>
    </row>
    <row r="5479" spans="1:11" x14ac:dyDescent="0.3">
      <c r="A5479" t="s">
        <v>16436</v>
      </c>
      <c r="B5479" t="s">
        <v>8</v>
      </c>
      <c r="C5479" t="s">
        <v>14618</v>
      </c>
      <c r="D5479" t="s">
        <v>14009</v>
      </c>
      <c r="E5479" t="s">
        <v>16437</v>
      </c>
      <c r="F5479" t="s">
        <v>16438</v>
      </c>
      <c r="G5479" s="2" t="str">
        <f t="shared" si="85"/>
        <v>2014</v>
      </c>
      <c r="H5479" t="s">
        <v>1782</v>
      </c>
      <c r="I5479" t="str">
        <f>VLOOKUP(RawData!H5479,PadCountry[],2)</f>
        <v>United States</v>
      </c>
      <c r="J5479" t="str">
        <f>VLOOKUP(I5479,CountryGeoLoc[],3)</f>
        <v>37.09024</v>
      </c>
      <c r="K5479" t="str">
        <f>VLOOKUP(I5479,CountryGeoLoc[],4)</f>
        <v>-95.712891</v>
      </c>
    </row>
    <row r="5480" spans="1:11" x14ac:dyDescent="0.3">
      <c r="A5480" t="s">
        <v>16439</v>
      </c>
      <c r="B5480" t="s">
        <v>8</v>
      </c>
      <c r="C5480" t="s">
        <v>15908</v>
      </c>
      <c r="D5480" t="s">
        <v>13552</v>
      </c>
      <c r="E5480" t="s">
        <v>16440</v>
      </c>
      <c r="F5480" t="s">
        <v>16441</v>
      </c>
      <c r="G5480" s="2" t="str">
        <f t="shared" si="85"/>
        <v>2014</v>
      </c>
      <c r="H5480" t="s">
        <v>2313</v>
      </c>
      <c r="I5480" t="str">
        <f>VLOOKUP(RawData!H5480,PadCountry[],2)</f>
        <v>Russia</v>
      </c>
      <c r="J5480" t="str">
        <f>VLOOKUP(I5480,CountryGeoLoc[],3)</f>
        <v>61.52401</v>
      </c>
      <c r="K5480" t="str">
        <f>VLOOKUP(I5480,CountryGeoLoc[],4)</f>
        <v>105.318756</v>
      </c>
    </row>
    <row r="5481" spans="1:11" x14ac:dyDescent="0.3">
      <c r="A5481" t="s">
        <v>16442</v>
      </c>
      <c r="B5481" t="s">
        <v>8</v>
      </c>
      <c r="C5481" t="s">
        <v>9620</v>
      </c>
      <c r="D5481" t="s">
        <v>13833</v>
      </c>
      <c r="E5481" t="s">
        <v>16443</v>
      </c>
      <c r="F5481" t="s">
        <v>16444</v>
      </c>
      <c r="G5481" s="2" t="str">
        <f t="shared" si="85"/>
        <v>2014</v>
      </c>
      <c r="H5481" t="s">
        <v>11976</v>
      </c>
      <c r="I5481" t="str">
        <f>VLOOKUP(RawData!H5481,PadCountry[],2)</f>
        <v>Japan</v>
      </c>
      <c r="J5481" t="str">
        <f>VLOOKUP(I5481,CountryGeoLoc[],3)</f>
        <v>36.204824</v>
      </c>
      <c r="K5481" t="str">
        <f>VLOOKUP(I5481,CountryGeoLoc[],4)</f>
        <v>138.252924</v>
      </c>
    </row>
    <row r="5482" spans="1:11" x14ac:dyDescent="0.3">
      <c r="A5482" t="s">
        <v>16445</v>
      </c>
      <c r="B5482" t="s">
        <v>8</v>
      </c>
      <c r="C5482" t="s">
        <v>13268</v>
      </c>
      <c r="D5482" t="s">
        <v>13269</v>
      </c>
      <c r="E5482" t="s">
        <v>16446</v>
      </c>
      <c r="F5482" t="s">
        <v>16447</v>
      </c>
      <c r="G5482" s="2" t="str">
        <f t="shared" si="85"/>
        <v>2014</v>
      </c>
      <c r="H5482" t="s">
        <v>13272</v>
      </c>
      <c r="I5482">
        <f>VLOOKUP(RawData!H5482,PadCountry[],2)</f>
        <v>0</v>
      </c>
      <c r="J5482" t="e">
        <f>VLOOKUP(I5482,CountryGeoLoc[],3)</f>
        <v>#N/A</v>
      </c>
      <c r="K5482" t="e">
        <f>VLOOKUP(I5482,CountryGeoLoc[],4)</f>
        <v>#N/A</v>
      </c>
    </row>
    <row r="5483" spans="1:11" x14ac:dyDescent="0.3">
      <c r="A5483" t="s">
        <v>16448</v>
      </c>
      <c r="B5483" t="s">
        <v>8</v>
      </c>
      <c r="C5483" t="s">
        <v>11418</v>
      </c>
      <c r="D5483" t="s">
        <v>2191</v>
      </c>
      <c r="E5483" t="s">
        <v>16449</v>
      </c>
      <c r="F5483" t="s">
        <v>16450</v>
      </c>
      <c r="G5483" s="2" t="str">
        <f t="shared" si="85"/>
        <v>2014</v>
      </c>
      <c r="H5483" t="s">
        <v>13</v>
      </c>
      <c r="I5483" t="str">
        <f>VLOOKUP(RawData!H5483,PadCountry[],2)</f>
        <v>Kazakhstan</v>
      </c>
      <c r="J5483" t="str">
        <f>VLOOKUP(I5483,CountryGeoLoc[],3)</f>
        <v>48.019573</v>
      </c>
      <c r="K5483" t="str">
        <f>VLOOKUP(I5483,CountryGeoLoc[],4)</f>
        <v>66.923684</v>
      </c>
    </row>
    <row r="5484" spans="1:11" x14ac:dyDescent="0.3">
      <c r="A5484" t="s">
        <v>16451</v>
      </c>
      <c r="B5484" t="s">
        <v>8</v>
      </c>
      <c r="C5484" t="s">
        <v>15908</v>
      </c>
      <c r="D5484" t="s">
        <v>14821</v>
      </c>
      <c r="E5484" t="s">
        <v>16452</v>
      </c>
      <c r="F5484" t="s">
        <v>16453</v>
      </c>
      <c r="G5484" s="2" t="str">
        <f t="shared" si="85"/>
        <v>2014</v>
      </c>
      <c r="H5484" t="s">
        <v>3442</v>
      </c>
      <c r="I5484" t="str">
        <f>VLOOKUP(RawData!H5484,PadCountry[],2)</f>
        <v>Russia</v>
      </c>
      <c r="J5484" t="str">
        <f>VLOOKUP(I5484,CountryGeoLoc[],3)</f>
        <v>61.52401</v>
      </c>
      <c r="K5484" t="str">
        <f>VLOOKUP(I5484,CountryGeoLoc[],4)</f>
        <v>105.318756</v>
      </c>
    </row>
    <row r="5485" spans="1:11" x14ac:dyDescent="0.3">
      <c r="A5485" t="s">
        <v>16454</v>
      </c>
      <c r="B5485" t="s">
        <v>8</v>
      </c>
      <c r="C5485" t="s">
        <v>13291</v>
      </c>
      <c r="D5485" t="s">
        <v>13292</v>
      </c>
      <c r="E5485" t="s">
        <v>357</v>
      </c>
      <c r="F5485" t="s">
        <v>16455</v>
      </c>
      <c r="G5485" s="2" t="str">
        <f t="shared" si="85"/>
        <v>2014</v>
      </c>
      <c r="H5485" t="s">
        <v>16248</v>
      </c>
      <c r="I5485" t="str">
        <f>VLOOKUP(RawData!H5485,PadCountry[],2)</f>
        <v>Russia</v>
      </c>
      <c r="J5485" t="str">
        <f>VLOOKUP(I5485,CountryGeoLoc[],3)</f>
        <v>61.52401</v>
      </c>
      <c r="K5485" t="str">
        <f>VLOOKUP(I5485,CountryGeoLoc[],4)</f>
        <v>105.318756</v>
      </c>
    </row>
    <row r="5486" spans="1:11" x14ac:dyDescent="0.3">
      <c r="A5486" t="s">
        <v>16456</v>
      </c>
      <c r="B5486" t="s">
        <v>8</v>
      </c>
      <c r="C5486" t="s">
        <v>16049</v>
      </c>
      <c r="D5486" t="s">
        <v>11885</v>
      </c>
      <c r="E5486" t="s">
        <v>357</v>
      </c>
      <c r="F5486" t="s">
        <v>16457</v>
      </c>
      <c r="G5486" s="2" t="str">
        <f t="shared" si="85"/>
        <v>2014</v>
      </c>
      <c r="H5486" t="s">
        <v>11888</v>
      </c>
      <c r="I5486" t="str">
        <f>VLOOKUP(RawData!H5486,PadCountry[],2)</f>
        <v>India</v>
      </c>
      <c r="J5486" t="str">
        <f>VLOOKUP(I5486,CountryGeoLoc[],3)</f>
        <v>20.593684</v>
      </c>
      <c r="K5486" t="str">
        <f>VLOOKUP(I5486,CountryGeoLoc[],4)</f>
        <v>78.96288</v>
      </c>
    </row>
    <row r="5487" spans="1:11" x14ac:dyDescent="0.3">
      <c r="A5487" t="s">
        <v>16458</v>
      </c>
      <c r="B5487" t="s">
        <v>8</v>
      </c>
      <c r="C5487" t="s">
        <v>14618</v>
      </c>
      <c r="D5487" t="s">
        <v>11093</v>
      </c>
      <c r="E5487" t="s">
        <v>357</v>
      </c>
      <c r="F5487" t="s">
        <v>16459</v>
      </c>
      <c r="G5487" s="2" t="str">
        <f t="shared" si="85"/>
        <v>2014</v>
      </c>
      <c r="H5487" t="s">
        <v>682</v>
      </c>
      <c r="I5487" t="str">
        <f>VLOOKUP(RawData!H5487,PadCountry[],2)</f>
        <v>United States</v>
      </c>
      <c r="J5487" t="str">
        <f>VLOOKUP(I5487,CountryGeoLoc[],3)</f>
        <v>37.09024</v>
      </c>
      <c r="K5487" t="str">
        <f>VLOOKUP(I5487,CountryGeoLoc[],4)</f>
        <v>-95.712891</v>
      </c>
    </row>
    <row r="5488" spans="1:11" x14ac:dyDescent="0.3">
      <c r="A5488" t="s">
        <v>16460</v>
      </c>
      <c r="B5488" t="s">
        <v>8</v>
      </c>
      <c r="C5488" t="s">
        <v>15908</v>
      </c>
      <c r="D5488" t="s">
        <v>13552</v>
      </c>
      <c r="E5488" t="s">
        <v>16461</v>
      </c>
      <c r="F5488" t="s">
        <v>16462</v>
      </c>
      <c r="G5488" s="2" t="str">
        <f t="shared" si="85"/>
        <v>2014</v>
      </c>
      <c r="H5488" t="s">
        <v>2313</v>
      </c>
      <c r="I5488" t="str">
        <f>VLOOKUP(RawData!H5488,PadCountry[],2)</f>
        <v>Russia</v>
      </c>
      <c r="J5488" t="str">
        <f>VLOOKUP(I5488,CountryGeoLoc[],3)</f>
        <v>61.52401</v>
      </c>
      <c r="K5488" t="str">
        <f>VLOOKUP(I5488,CountryGeoLoc[],4)</f>
        <v>105.318756</v>
      </c>
    </row>
    <row r="5489" spans="1:11" x14ac:dyDescent="0.3">
      <c r="A5489" t="s">
        <v>16463</v>
      </c>
      <c r="B5489" t="s">
        <v>8</v>
      </c>
      <c r="C5489" t="s">
        <v>11418</v>
      </c>
      <c r="D5489" t="s">
        <v>14821</v>
      </c>
      <c r="E5489" t="s">
        <v>357</v>
      </c>
      <c r="F5489" t="s">
        <v>16464</v>
      </c>
      <c r="G5489" s="2" t="str">
        <f t="shared" si="85"/>
        <v>2014</v>
      </c>
      <c r="H5489" t="s">
        <v>987</v>
      </c>
      <c r="I5489" t="str">
        <f>VLOOKUP(RawData!H5489,PadCountry[],2)</f>
        <v>Kazakhstan</v>
      </c>
      <c r="J5489" t="str">
        <f>VLOOKUP(I5489,CountryGeoLoc[],3)</f>
        <v>48.019573</v>
      </c>
      <c r="K5489" t="str">
        <f>VLOOKUP(I5489,CountryGeoLoc[],4)</f>
        <v>66.923684</v>
      </c>
    </row>
    <row r="5490" spans="1:11" x14ac:dyDescent="0.3">
      <c r="A5490" t="s">
        <v>16465</v>
      </c>
      <c r="B5490" t="s">
        <v>8</v>
      </c>
      <c r="C5490" t="s">
        <v>11421</v>
      </c>
      <c r="D5490" t="s">
        <v>16466</v>
      </c>
      <c r="E5490" t="s">
        <v>357</v>
      </c>
      <c r="F5490" t="s">
        <v>16467</v>
      </c>
      <c r="G5490" s="2" t="str">
        <f t="shared" si="85"/>
        <v>2014</v>
      </c>
      <c r="H5490" t="s">
        <v>16468</v>
      </c>
      <c r="I5490" t="str">
        <f>VLOOKUP(RawData!H5490,PadCountry[],2)</f>
        <v>Russia</v>
      </c>
      <c r="J5490" t="str">
        <f>VLOOKUP(I5490,CountryGeoLoc[],3)</f>
        <v>61.52401</v>
      </c>
      <c r="K5490" t="str">
        <f>VLOOKUP(I5490,CountryGeoLoc[],4)</f>
        <v>105.318756</v>
      </c>
    </row>
    <row r="5491" spans="1:11" x14ac:dyDescent="0.3">
      <c r="A5491" t="s">
        <v>16469</v>
      </c>
      <c r="B5491" t="s">
        <v>8</v>
      </c>
      <c r="C5491" t="s">
        <v>7321</v>
      </c>
      <c r="D5491" t="s">
        <v>15859</v>
      </c>
      <c r="E5491" t="s">
        <v>16470</v>
      </c>
      <c r="F5491" t="s">
        <v>16471</v>
      </c>
      <c r="G5491" s="2" t="str">
        <f t="shared" si="85"/>
        <v>2014</v>
      </c>
      <c r="H5491" t="s">
        <v>15861</v>
      </c>
      <c r="I5491" t="str">
        <f>VLOOKUP(RawData!H5491,PadCountry[],2)</f>
        <v>French Guiana</v>
      </c>
      <c r="J5491" t="str">
        <f>VLOOKUP(I5491,CountryGeoLoc[],3)</f>
        <v>3.933889</v>
      </c>
      <c r="K5491" t="str">
        <f>VLOOKUP(I5491,CountryGeoLoc[],4)</f>
        <v>-53.125782</v>
      </c>
    </row>
    <row r="5492" spans="1:11" x14ac:dyDescent="0.3">
      <c r="A5492" t="s">
        <v>16472</v>
      </c>
      <c r="B5492" t="s">
        <v>8</v>
      </c>
      <c r="C5492" t="s">
        <v>10849</v>
      </c>
      <c r="D5492" t="s">
        <v>16360</v>
      </c>
      <c r="E5492" t="s">
        <v>16473</v>
      </c>
      <c r="F5492" t="s">
        <v>16474</v>
      </c>
      <c r="G5492" s="2" t="str">
        <f t="shared" si="85"/>
        <v>2014</v>
      </c>
      <c r="H5492" t="s">
        <v>12427</v>
      </c>
      <c r="I5492" t="str">
        <f>VLOOKUP(RawData!H5492,PadCountry[],2)</f>
        <v>United States</v>
      </c>
      <c r="J5492" t="str">
        <f>VLOOKUP(I5492,CountryGeoLoc[],3)</f>
        <v>37.09024</v>
      </c>
      <c r="K5492" t="str">
        <f>VLOOKUP(I5492,CountryGeoLoc[],4)</f>
        <v>-95.712891</v>
      </c>
    </row>
    <row r="5493" spans="1:11" x14ac:dyDescent="0.3">
      <c r="A5493" t="s">
        <v>16475</v>
      </c>
      <c r="B5493" t="s">
        <v>8</v>
      </c>
      <c r="C5493" t="s">
        <v>14644</v>
      </c>
      <c r="D5493" t="s">
        <v>15534</v>
      </c>
      <c r="E5493" t="s">
        <v>16476</v>
      </c>
      <c r="F5493" t="s">
        <v>16477</v>
      </c>
      <c r="G5493" s="2" t="str">
        <f t="shared" si="85"/>
        <v>2014</v>
      </c>
      <c r="H5493" t="s">
        <v>1555</v>
      </c>
      <c r="I5493" t="str">
        <f>VLOOKUP(RawData!H5493,PadCountry[],2)</f>
        <v>United States</v>
      </c>
      <c r="J5493" t="str">
        <f>VLOOKUP(I5493,CountryGeoLoc[],3)</f>
        <v>37.09024</v>
      </c>
      <c r="K5493" t="str">
        <f>VLOOKUP(I5493,CountryGeoLoc[],4)</f>
        <v>-95.712891</v>
      </c>
    </row>
    <row r="5494" spans="1:11" x14ac:dyDescent="0.3">
      <c r="A5494" t="s">
        <v>16478</v>
      </c>
      <c r="B5494" t="s">
        <v>8</v>
      </c>
      <c r="C5494" t="s">
        <v>11418</v>
      </c>
      <c r="D5494" t="s">
        <v>14421</v>
      </c>
      <c r="E5494" t="s">
        <v>357</v>
      </c>
      <c r="F5494" t="s">
        <v>16479</v>
      </c>
      <c r="G5494" s="2" t="str">
        <f t="shared" si="85"/>
        <v>2014</v>
      </c>
      <c r="H5494" t="s">
        <v>987</v>
      </c>
      <c r="I5494" t="str">
        <f>VLOOKUP(RawData!H5494,PadCountry[],2)</f>
        <v>Kazakhstan</v>
      </c>
      <c r="J5494" t="str">
        <f>VLOOKUP(I5494,CountryGeoLoc[],3)</f>
        <v>48.019573</v>
      </c>
      <c r="K5494" t="str">
        <f>VLOOKUP(I5494,CountryGeoLoc[],4)</f>
        <v>66.923684</v>
      </c>
    </row>
    <row r="5495" spans="1:11" x14ac:dyDescent="0.3">
      <c r="A5495" t="s">
        <v>16480</v>
      </c>
      <c r="B5495" t="s">
        <v>8</v>
      </c>
      <c r="C5495" t="s">
        <v>11418</v>
      </c>
      <c r="D5495" t="s">
        <v>4695</v>
      </c>
      <c r="E5495" t="s">
        <v>357</v>
      </c>
      <c r="F5495" t="s">
        <v>16481</v>
      </c>
      <c r="G5495" s="2" t="str">
        <f t="shared" si="85"/>
        <v>2014</v>
      </c>
      <c r="H5495" t="s">
        <v>13</v>
      </c>
      <c r="I5495" t="str">
        <f>VLOOKUP(RawData!H5495,PadCountry[],2)</f>
        <v>Kazakhstan</v>
      </c>
      <c r="J5495" t="str">
        <f>VLOOKUP(I5495,CountryGeoLoc[],3)</f>
        <v>48.019573</v>
      </c>
      <c r="K5495" t="str">
        <f>VLOOKUP(I5495,CountryGeoLoc[],4)</f>
        <v>66.923684</v>
      </c>
    </row>
    <row r="5496" spans="1:11" x14ac:dyDescent="0.3">
      <c r="A5496" t="s">
        <v>16482</v>
      </c>
      <c r="B5496" t="s">
        <v>8</v>
      </c>
      <c r="C5496" t="s">
        <v>14618</v>
      </c>
      <c r="D5496" t="s">
        <v>14057</v>
      </c>
      <c r="E5496" t="s">
        <v>357</v>
      </c>
      <c r="F5496" t="s">
        <v>16483</v>
      </c>
      <c r="G5496" s="2" t="str">
        <f t="shared" si="85"/>
        <v>2014</v>
      </c>
      <c r="H5496" t="s">
        <v>1050</v>
      </c>
      <c r="I5496" t="str">
        <f>VLOOKUP(RawData!H5496,PadCountry[],2)</f>
        <v>United States</v>
      </c>
      <c r="J5496" t="str">
        <f>VLOOKUP(I5496,CountryGeoLoc[],3)</f>
        <v>37.09024</v>
      </c>
      <c r="K5496" t="str">
        <f>VLOOKUP(I5496,CountryGeoLoc[],4)</f>
        <v>-95.712891</v>
      </c>
    </row>
    <row r="5497" spans="1:11" x14ac:dyDescent="0.3">
      <c r="A5497" t="s">
        <v>16484</v>
      </c>
      <c r="B5497" t="s">
        <v>8</v>
      </c>
      <c r="C5497" t="s">
        <v>15606</v>
      </c>
      <c r="D5497" t="s">
        <v>15607</v>
      </c>
      <c r="E5497" t="s">
        <v>16485</v>
      </c>
      <c r="F5497" t="s">
        <v>16486</v>
      </c>
      <c r="G5497" s="2" t="str">
        <f t="shared" si="85"/>
        <v>2014</v>
      </c>
      <c r="H5497" t="s">
        <v>15610</v>
      </c>
      <c r="I5497" t="str">
        <f>VLOOKUP(RawData!H5497,PadCountry[],2)</f>
        <v>United States</v>
      </c>
      <c r="J5497" t="str">
        <f>VLOOKUP(I5497,CountryGeoLoc[],3)</f>
        <v>37.09024</v>
      </c>
      <c r="K5497" t="str">
        <f>VLOOKUP(I5497,CountryGeoLoc[],4)</f>
        <v>-95.712891</v>
      </c>
    </row>
    <row r="5498" spans="1:11" x14ac:dyDescent="0.3">
      <c r="A5498" t="s">
        <v>16487</v>
      </c>
      <c r="B5498" t="s">
        <v>8</v>
      </c>
      <c r="C5498" t="s">
        <v>7321</v>
      </c>
      <c r="D5498" t="s">
        <v>15044</v>
      </c>
      <c r="E5498" t="s">
        <v>16488</v>
      </c>
      <c r="F5498" t="s">
        <v>16489</v>
      </c>
      <c r="G5498" s="2" t="str">
        <f t="shared" si="85"/>
        <v>2014</v>
      </c>
      <c r="H5498" t="s">
        <v>12587</v>
      </c>
      <c r="I5498" t="str">
        <f>VLOOKUP(RawData!H5498,PadCountry[],2)</f>
        <v>French Guiana</v>
      </c>
      <c r="J5498" t="str">
        <f>VLOOKUP(I5498,CountryGeoLoc[],3)</f>
        <v>3.933889</v>
      </c>
      <c r="K5498" t="str">
        <f>VLOOKUP(I5498,CountryGeoLoc[],4)</f>
        <v>-53.125782</v>
      </c>
    </row>
    <row r="5499" spans="1:11" x14ac:dyDescent="0.3">
      <c r="A5499" t="s">
        <v>16490</v>
      </c>
      <c r="B5499" t="s">
        <v>8</v>
      </c>
      <c r="C5499" t="s">
        <v>14618</v>
      </c>
      <c r="D5499" t="s">
        <v>14009</v>
      </c>
      <c r="E5499" t="s">
        <v>357</v>
      </c>
      <c r="F5499" t="s">
        <v>16491</v>
      </c>
      <c r="G5499" s="2" t="str">
        <f t="shared" si="85"/>
        <v>2014</v>
      </c>
      <c r="H5499" t="s">
        <v>1782</v>
      </c>
      <c r="I5499" t="str">
        <f>VLOOKUP(RawData!H5499,PadCountry[],2)</f>
        <v>United States</v>
      </c>
      <c r="J5499" t="str">
        <f>VLOOKUP(I5499,CountryGeoLoc[],3)</f>
        <v>37.09024</v>
      </c>
      <c r="K5499" t="str">
        <f>VLOOKUP(I5499,CountryGeoLoc[],4)</f>
        <v>-95.712891</v>
      </c>
    </row>
    <row r="5500" spans="1:11" x14ac:dyDescent="0.3">
      <c r="A5500" t="s">
        <v>16492</v>
      </c>
      <c r="B5500" t="s">
        <v>8</v>
      </c>
      <c r="C5500" t="s">
        <v>14644</v>
      </c>
      <c r="D5500" t="s">
        <v>15534</v>
      </c>
      <c r="E5500" t="s">
        <v>16493</v>
      </c>
      <c r="F5500" t="s">
        <v>16494</v>
      </c>
      <c r="G5500" s="2" t="str">
        <f t="shared" si="85"/>
        <v>2014</v>
      </c>
      <c r="H5500" t="s">
        <v>1555</v>
      </c>
      <c r="I5500" t="str">
        <f>VLOOKUP(RawData!H5500,PadCountry[],2)</f>
        <v>United States</v>
      </c>
      <c r="J5500" t="str">
        <f>VLOOKUP(I5500,CountryGeoLoc[],3)</f>
        <v>37.09024</v>
      </c>
      <c r="K5500" t="str">
        <f>VLOOKUP(I5500,CountryGeoLoc[],4)</f>
        <v>-95.712891</v>
      </c>
    </row>
    <row r="5501" spans="1:11" x14ac:dyDescent="0.3">
      <c r="A5501" t="s">
        <v>16495</v>
      </c>
      <c r="B5501" t="s">
        <v>8</v>
      </c>
      <c r="C5501" t="s">
        <v>13407</v>
      </c>
      <c r="D5501" t="s">
        <v>14669</v>
      </c>
      <c r="E5501" t="s">
        <v>357</v>
      </c>
      <c r="F5501" t="s">
        <v>16496</v>
      </c>
      <c r="G5501" s="2" t="str">
        <f t="shared" si="85"/>
        <v>2014</v>
      </c>
      <c r="H5501" t="s">
        <v>14247</v>
      </c>
      <c r="I5501" t="str">
        <f>VLOOKUP(RawData!H5501,PadCountry[],2)</f>
        <v>China</v>
      </c>
      <c r="J5501" t="str">
        <f>VLOOKUP(I5501,CountryGeoLoc[],3)</f>
        <v>35.86166</v>
      </c>
      <c r="K5501" t="str">
        <f>VLOOKUP(I5501,CountryGeoLoc[],4)</f>
        <v>104.195397</v>
      </c>
    </row>
    <row r="5502" spans="1:11" x14ac:dyDescent="0.3">
      <c r="A5502" t="s">
        <v>16497</v>
      </c>
      <c r="B5502" t="s">
        <v>8</v>
      </c>
      <c r="C5502" t="s">
        <v>14618</v>
      </c>
      <c r="D5502" t="s">
        <v>14009</v>
      </c>
      <c r="E5502" t="s">
        <v>16498</v>
      </c>
      <c r="F5502" t="s">
        <v>16499</v>
      </c>
      <c r="G5502" s="2" t="str">
        <f t="shared" si="85"/>
        <v>2014</v>
      </c>
      <c r="H5502" t="s">
        <v>433</v>
      </c>
      <c r="I5502" t="str">
        <f>VLOOKUP(RawData!H5502,PadCountry[],2)</f>
        <v>United States</v>
      </c>
      <c r="J5502" t="str">
        <f>VLOOKUP(I5502,CountryGeoLoc[],3)</f>
        <v>37.09024</v>
      </c>
      <c r="K5502" t="str">
        <f>VLOOKUP(I5502,CountryGeoLoc[],4)</f>
        <v>-95.712891</v>
      </c>
    </row>
    <row r="5503" spans="1:11" x14ac:dyDescent="0.3">
      <c r="A5503" t="s">
        <v>16500</v>
      </c>
      <c r="B5503" t="s">
        <v>8</v>
      </c>
      <c r="C5503" t="s">
        <v>13407</v>
      </c>
      <c r="D5503" t="s">
        <v>13308</v>
      </c>
      <c r="E5503" t="s">
        <v>357</v>
      </c>
      <c r="F5503" t="s">
        <v>16501</v>
      </c>
      <c r="G5503" s="2" t="str">
        <f t="shared" si="85"/>
        <v>2014</v>
      </c>
      <c r="H5503" t="s">
        <v>14031</v>
      </c>
      <c r="I5503" t="str">
        <f>VLOOKUP(RawData!H5503,PadCountry[],2)</f>
        <v>China</v>
      </c>
      <c r="J5503" t="str">
        <f>VLOOKUP(I5503,CountryGeoLoc[],3)</f>
        <v>35.86166</v>
      </c>
      <c r="K5503" t="str">
        <f>VLOOKUP(I5503,CountryGeoLoc[],4)</f>
        <v>104.195397</v>
      </c>
    </row>
    <row r="5504" spans="1:11" x14ac:dyDescent="0.3">
      <c r="A5504" t="s">
        <v>16502</v>
      </c>
      <c r="B5504" t="s">
        <v>162</v>
      </c>
      <c r="C5504" t="s">
        <v>7321</v>
      </c>
      <c r="D5504" t="s">
        <v>15859</v>
      </c>
      <c r="E5504" t="s">
        <v>16503</v>
      </c>
      <c r="F5504" t="s">
        <v>16504</v>
      </c>
      <c r="G5504" s="2" t="str">
        <f t="shared" si="85"/>
        <v>2014</v>
      </c>
      <c r="H5504" t="s">
        <v>15861</v>
      </c>
      <c r="I5504" t="str">
        <f>VLOOKUP(RawData!H5504,PadCountry[],2)</f>
        <v>French Guiana</v>
      </c>
      <c r="J5504" t="str">
        <f>VLOOKUP(I5504,CountryGeoLoc[],3)</f>
        <v>3.933889</v>
      </c>
      <c r="K5504" t="str">
        <f>VLOOKUP(I5504,CountryGeoLoc[],4)</f>
        <v>-53.125782</v>
      </c>
    </row>
    <row r="5505" spans="1:11" x14ac:dyDescent="0.3">
      <c r="A5505" t="s">
        <v>16505</v>
      </c>
      <c r="B5505" t="s">
        <v>8</v>
      </c>
      <c r="C5505" t="s">
        <v>15606</v>
      </c>
      <c r="D5505" t="s">
        <v>15607</v>
      </c>
      <c r="E5505" t="s">
        <v>16506</v>
      </c>
      <c r="F5505" t="s">
        <v>16507</v>
      </c>
      <c r="G5505" s="2" t="str">
        <f t="shared" si="85"/>
        <v>2014</v>
      </c>
      <c r="H5505" t="s">
        <v>15610</v>
      </c>
      <c r="I5505" t="str">
        <f>VLOOKUP(RawData!H5505,PadCountry[],2)</f>
        <v>United States</v>
      </c>
      <c r="J5505" t="str">
        <f>VLOOKUP(I5505,CountryGeoLoc[],3)</f>
        <v>37.09024</v>
      </c>
      <c r="K5505" t="str">
        <f>VLOOKUP(I5505,CountryGeoLoc[],4)</f>
        <v>-95.712891</v>
      </c>
    </row>
    <row r="5506" spans="1:11" x14ac:dyDescent="0.3">
      <c r="A5506" t="s">
        <v>16508</v>
      </c>
      <c r="B5506" t="s">
        <v>8</v>
      </c>
      <c r="C5506" t="s">
        <v>13407</v>
      </c>
      <c r="D5506" t="s">
        <v>11563</v>
      </c>
      <c r="E5506" t="s">
        <v>357</v>
      </c>
      <c r="F5506" t="s">
        <v>16509</v>
      </c>
      <c r="G5506" s="2" t="str">
        <f t="shared" si="85"/>
        <v>2014</v>
      </c>
      <c r="H5506" t="s">
        <v>14247</v>
      </c>
      <c r="I5506" t="str">
        <f>VLOOKUP(RawData!H5506,PadCountry[],2)</f>
        <v>China</v>
      </c>
      <c r="J5506" t="str">
        <f>VLOOKUP(I5506,CountryGeoLoc[],3)</f>
        <v>35.86166</v>
      </c>
      <c r="K5506" t="str">
        <f>VLOOKUP(I5506,CountryGeoLoc[],4)</f>
        <v>104.195397</v>
      </c>
    </row>
    <row r="5507" spans="1:11" x14ac:dyDescent="0.3">
      <c r="A5507" t="s">
        <v>16510</v>
      </c>
      <c r="B5507" t="s">
        <v>8</v>
      </c>
      <c r="C5507" t="s">
        <v>14644</v>
      </c>
      <c r="D5507" t="s">
        <v>15534</v>
      </c>
      <c r="E5507" t="s">
        <v>16511</v>
      </c>
      <c r="F5507" t="s">
        <v>16512</v>
      </c>
      <c r="G5507" s="2" t="str">
        <f t="shared" ref="G5507:G5570" si="86">MID(F5507,7,4)</f>
        <v>2014</v>
      </c>
      <c r="H5507" t="s">
        <v>1555</v>
      </c>
      <c r="I5507" t="str">
        <f>VLOOKUP(RawData!H5507,PadCountry[],2)</f>
        <v>United States</v>
      </c>
      <c r="J5507" t="str">
        <f>VLOOKUP(I5507,CountryGeoLoc[],3)</f>
        <v>37.09024</v>
      </c>
      <c r="K5507" t="str">
        <f>VLOOKUP(I5507,CountryGeoLoc[],4)</f>
        <v>-95.712891</v>
      </c>
    </row>
    <row r="5508" spans="1:11" x14ac:dyDescent="0.3">
      <c r="A5508" t="s">
        <v>16513</v>
      </c>
      <c r="B5508" t="s">
        <v>8</v>
      </c>
      <c r="C5508" t="s">
        <v>13407</v>
      </c>
      <c r="D5508" t="s">
        <v>13308</v>
      </c>
      <c r="E5508" t="s">
        <v>357</v>
      </c>
      <c r="F5508" t="s">
        <v>16514</v>
      </c>
      <c r="G5508" s="2" t="str">
        <f t="shared" si="86"/>
        <v>2014</v>
      </c>
      <c r="H5508" t="s">
        <v>14031</v>
      </c>
      <c r="I5508" t="str">
        <f>VLOOKUP(RawData!H5508,PadCountry[],2)</f>
        <v>China</v>
      </c>
      <c r="J5508" t="str">
        <f>VLOOKUP(I5508,CountryGeoLoc[],3)</f>
        <v>35.86166</v>
      </c>
      <c r="K5508" t="str">
        <f>VLOOKUP(I5508,CountryGeoLoc[],4)</f>
        <v>104.195397</v>
      </c>
    </row>
    <row r="5509" spans="1:11" x14ac:dyDescent="0.3">
      <c r="A5509" t="s">
        <v>16515</v>
      </c>
      <c r="B5509" t="s">
        <v>8</v>
      </c>
      <c r="C5509" t="s">
        <v>7321</v>
      </c>
      <c r="D5509" t="s">
        <v>14073</v>
      </c>
      <c r="E5509" t="s">
        <v>16516</v>
      </c>
      <c r="F5509" t="s">
        <v>16517</v>
      </c>
      <c r="G5509" s="2" t="str">
        <f t="shared" si="86"/>
        <v>2014</v>
      </c>
      <c r="H5509" t="s">
        <v>12587</v>
      </c>
      <c r="I5509" t="str">
        <f>VLOOKUP(RawData!H5509,PadCountry[],2)</f>
        <v>French Guiana</v>
      </c>
      <c r="J5509" t="str">
        <f>VLOOKUP(I5509,CountryGeoLoc[],3)</f>
        <v>3.933889</v>
      </c>
      <c r="K5509" t="str">
        <f>VLOOKUP(I5509,CountryGeoLoc[],4)</f>
        <v>-53.125782</v>
      </c>
    </row>
    <row r="5510" spans="1:11" x14ac:dyDescent="0.3">
      <c r="A5510" t="s">
        <v>16518</v>
      </c>
      <c r="B5510" t="s">
        <v>8</v>
      </c>
      <c r="C5510" t="s">
        <v>14618</v>
      </c>
      <c r="D5510" t="s">
        <v>14009</v>
      </c>
      <c r="E5510" t="s">
        <v>16519</v>
      </c>
      <c r="F5510" t="s">
        <v>16520</v>
      </c>
      <c r="G5510" s="2" t="str">
        <f t="shared" si="86"/>
        <v>2014</v>
      </c>
      <c r="H5510" t="s">
        <v>1782</v>
      </c>
      <c r="I5510" t="str">
        <f>VLOOKUP(RawData!H5510,PadCountry[],2)</f>
        <v>United States</v>
      </c>
      <c r="J5510" t="str">
        <f>VLOOKUP(I5510,CountryGeoLoc[],3)</f>
        <v>37.09024</v>
      </c>
      <c r="K5510" t="str">
        <f>VLOOKUP(I5510,CountryGeoLoc[],4)</f>
        <v>-95.712891</v>
      </c>
    </row>
    <row r="5511" spans="1:11" x14ac:dyDescent="0.3">
      <c r="A5511" t="s">
        <v>16521</v>
      </c>
      <c r="B5511" t="s">
        <v>8</v>
      </c>
      <c r="C5511" t="s">
        <v>14644</v>
      </c>
      <c r="D5511" t="s">
        <v>15534</v>
      </c>
      <c r="E5511" t="s">
        <v>16522</v>
      </c>
      <c r="F5511" t="s">
        <v>16523</v>
      </c>
      <c r="G5511" s="2" t="str">
        <f t="shared" si="86"/>
        <v>2014</v>
      </c>
      <c r="H5511" t="s">
        <v>1555</v>
      </c>
      <c r="I5511" t="str">
        <f>VLOOKUP(RawData!H5511,PadCountry[],2)</f>
        <v>United States</v>
      </c>
      <c r="J5511" t="str">
        <f>VLOOKUP(I5511,CountryGeoLoc[],3)</f>
        <v>37.09024</v>
      </c>
      <c r="K5511" t="str">
        <f>VLOOKUP(I5511,CountryGeoLoc[],4)</f>
        <v>-95.712891</v>
      </c>
    </row>
    <row r="5512" spans="1:11" x14ac:dyDescent="0.3">
      <c r="A5512" t="s">
        <v>16524</v>
      </c>
      <c r="B5512" t="s">
        <v>8</v>
      </c>
      <c r="C5512" t="s">
        <v>11418</v>
      </c>
      <c r="D5512" t="s">
        <v>2191</v>
      </c>
      <c r="E5512" t="s">
        <v>16525</v>
      </c>
      <c r="F5512" t="s">
        <v>16526</v>
      </c>
      <c r="G5512" s="2" t="str">
        <f t="shared" si="86"/>
        <v>2014</v>
      </c>
      <c r="H5512" t="s">
        <v>13</v>
      </c>
      <c r="I5512" t="str">
        <f>VLOOKUP(RawData!H5512,PadCountry[],2)</f>
        <v>Kazakhstan</v>
      </c>
      <c r="J5512" t="str">
        <f>VLOOKUP(I5512,CountryGeoLoc[],3)</f>
        <v>48.019573</v>
      </c>
      <c r="K5512" t="str">
        <f>VLOOKUP(I5512,CountryGeoLoc[],4)</f>
        <v>66.923684</v>
      </c>
    </row>
    <row r="5513" spans="1:11" x14ac:dyDescent="0.3">
      <c r="A5513" t="s">
        <v>16527</v>
      </c>
      <c r="B5513" t="s">
        <v>8</v>
      </c>
      <c r="C5513" t="s">
        <v>11421</v>
      </c>
      <c r="D5513" t="s">
        <v>13758</v>
      </c>
      <c r="E5513" t="s">
        <v>16528</v>
      </c>
      <c r="F5513" t="s">
        <v>16529</v>
      </c>
      <c r="G5513" s="2" t="str">
        <f t="shared" si="86"/>
        <v>2014</v>
      </c>
      <c r="H5513" t="s">
        <v>2641</v>
      </c>
      <c r="I5513" t="str">
        <f>VLOOKUP(RawData!H5513,PadCountry[],2)</f>
        <v>Kazakhstan</v>
      </c>
      <c r="J5513" t="str">
        <f>VLOOKUP(I5513,CountryGeoLoc[],3)</f>
        <v>48.019573</v>
      </c>
      <c r="K5513" t="str">
        <f>VLOOKUP(I5513,CountryGeoLoc[],4)</f>
        <v>66.923684</v>
      </c>
    </row>
    <row r="5514" spans="1:11" x14ac:dyDescent="0.3">
      <c r="A5514" t="s">
        <v>16530</v>
      </c>
      <c r="B5514" t="s">
        <v>8</v>
      </c>
      <c r="C5514" t="s">
        <v>13407</v>
      </c>
      <c r="D5514" t="s">
        <v>5243</v>
      </c>
      <c r="E5514" t="s">
        <v>357</v>
      </c>
      <c r="F5514" t="s">
        <v>16531</v>
      </c>
      <c r="G5514" s="2" t="str">
        <f t="shared" si="86"/>
        <v>2014</v>
      </c>
      <c r="H5514" t="s">
        <v>14247</v>
      </c>
      <c r="I5514" t="str">
        <f>VLOOKUP(RawData!H5514,PadCountry[],2)</f>
        <v>China</v>
      </c>
      <c r="J5514" t="str">
        <f>VLOOKUP(I5514,CountryGeoLoc[],3)</f>
        <v>35.86166</v>
      </c>
      <c r="K5514" t="str">
        <f>VLOOKUP(I5514,CountryGeoLoc[],4)</f>
        <v>104.195397</v>
      </c>
    </row>
    <row r="5515" spans="1:11" x14ac:dyDescent="0.3">
      <c r="A5515" t="s">
        <v>16532</v>
      </c>
      <c r="B5515" t="s">
        <v>8</v>
      </c>
      <c r="C5515" t="s">
        <v>9620</v>
      </c>
      <c r="D5515" t="s">
        <v>13833</v>
      </c>
      <c r="E5515" t="s">
        <v>16533</v>
      </c>
      <c r="F5515" t="s">
        <v>16534</v>
      </c>
      <c r="G5515" s="2" t="str">
        <f t="shared" si="86"/>
        <v>2014</v>
      </c>
      <c r="H5515" t="s">
        <v>11976</v>
      </c>
      <c r="I5515" t="str">
        <f>VLOOKUP(RawData!H5515,PadCountry[],2)</f>
        <v>Japan</v>
      </c>
      <c r="J5515" t="str">
        <f>VLOOKUP(I5515,CountryGeoLoc[],3)</f>
        <v>36.204824</v>
      </c>
      <c r="K5515" t="str">
        <f>VLOOKUP(I5515,CountryGeoLoc[],4)</f>
        <v>138.252924</v>
      </c>
    </row>
    <row r="5516" spans="1:11" x14ac:dyDescent="0.3">
      <c r="A5516" t="s">
        <v>16535</v>
      </c>
      <c r="B5516" t="s">
        <v>8</v>
      </c>
      <c r="C5516" t="s">
        <v>15606</v>
      </c>
      <c r="D5516" t="s">
        <v>15607</v>
      </c>
      <c r="E5516" t="s">
        <v>16536</v>
      </c>
      <c r="F5516" t="s">
        <v>16537</v>
      </c>
      <c r="G5516" s="2" t="str">
        <f t="shared" si="86"/>
        <v>2014</v>
      </c>
      <c r="H5516" t="s">
        <v>15610</v>
      </c>
      <c r="I5516" t="str">
        <f>VLOOKUP(RawData!H5516,PadCountry[],2)</f>
        <v>United States</v>
      </c>
      <c r="J5516" t="str">
        <f>VLOOKUP(I5516,CountryGeoLoc[],3)</f>
        <v>37.09024</v>
      </c>
      <c r="K5516" t="str">
        <f>VLOOKUP(I5516,CountryGeoLoc[],4)</f>
        <v>-95.712891</v>
      </c>
    </row>
    <row r="5517" spans="1:11" x14ac:dyDescent="0.3">
      <c r="A5517" t="s">
        <v>16538</v>
      </c>
      <c r="B5517" t="s">
        <v>8</v>
      </c>
      <c r="C5517" t="s">
        <v>7087</v>
      </c>
      <c r="D5517" t="s">
        <v>15182</v>
      </c>
      <c r="E5517" t="s">
        <v>357</v>
      </c>
      <c r="F5517" t="s">
        <v>16539</v>
      </c>
      <c r="G5517" s="2" t="str">
        <f t="shared" si="86"/>
        <v>2014</v>
      </c>
      <c r="H5517" t="s">
        <v>11888</v>
      </c>
      <c r="I5517" t="str">
        <f>VLOOKUP(RawData!H5517,PadCountry[],2)</f>
        <v>India</v>
      </c>
      <c r="J5517" t="str">
        <f>VLOOKUP(I5517,CountryGeoLoc[],3)</f>
        <v>20.593684</v>
      </c>
      <c r="K5517" t="str">
        <f>VLOOKUP(I5517,CountryGeoLoc[],4)</f>
        <v>78.96288</v>
      </c>
    </row>
    <row r="5518" spans="1:11" x14ac:dyDescent="0.3">
      <c r="A5518" t="s">
        <v>16540</v>
      </c>
      <c r="B5518" t="s">
        <v>8</v>
      </c>
      <c r="C5518" t="s">
        <v>7321</v>
      </c>
      <c r="D5518" t="s">
        <v>14073</v>
      </c>
      <c r="E5518" t="s">
        <v>16541</v>
      </c>
      <c r="F5518" t="s">
        <v>16542</v>
      </c>
      <c r="G5518" s="2" t="str">
        <f t="shared" si="86"/>
        <v>2014</v>
      </c>
      <c r="H5518" t="s">
        <v>12587</v>
      </c>
      <c r="I5518" t="str">
        <f>VLOOKUP(RawData!H5518,PadCountry[],2)</f>
        <v>French Guiana</v>
      </c>
      <c r="J5518" t="str">
        <f>VLOOKUP(I5518,CountryGeoLoc[],3)</f>
        <v>3.933889</v>
      </c>
      <c r="K5518" t="str">
        <f>VLOOKUP(I5518,CountryGeoLoc[],4)</f>
        <v>-53.125782</v>
      </c>
    </row>
    <row r="5519" spans="1:11" x14ac:dyDescent="0.3">
      <c r="A5519" t="s">
        <v>16543</v>
      </c>
      <c r="B5519" t="s">
        <v>8</v>
      </c>
      <c r="C5519" t="s">
        <v>13407</v>
      </c>
      <c r="D5519" t="s">
        <v>14669</v>
      </c>
      <c r="E5519" t="s">
        <v>357</v>
      </c>
      <c r="F5519" t="s">
        <v>16544</v>
      </c>
      <c r="G5519" s="2" t="str">
        <f t="shared" si="86"/>
        <v>2014</v>
      </c>
      <c r="H5519" t="s">
        <v>14031</v>
      </c>
      <c r="I5519" t="str">
        <f>VLOOKUP(RawData!H5519,PadCountry[],2)</f>
        <v>China</v>
      </c>
      <c r="J5519" t="str">
        <f>VLOOKUP(I5519,CountryGeoLoc[],3)</f>
        <v>35.86166</v>
      </c>
      <c r="K5519" t="str">
        <f>VLOOKUP(I5519,CountryGeoLoc[],4)</f>
        <v>104.195397</v>
      </c>
    </row>
    <row r="5520" spans="1:11" x14ac:dyDescent="0.3">
      <c r="A5520" t="s">
        <v>16545</v>
      </c>
      <c r="B5520" t="s">
        <v>162</v>
      </c>
      <c r="C5520" t="s">
        <v>11421</v>
      </c>
      <c r="D5520" t="s">
        <v>13758</v>
      </c>
      <c r="E5520" t="s">
        <v>16546</v>
      </c>
      <c r="F5520" t="s">
        <v>16547</v>
      </c>
      <c r="G5520" s="2" t="str">
        <f t="shared" si="86"/>
        <v>2014</v>
      </c>
      <c r="H5520" t="s">
        <v>2641</v>
      </c>
      <c r="I5520" t="str">
        <f>VLOOKUP(RawData!H5520,PadCountry[],2)</f>
        <v>Kazakhstan</v>
      </c>
      <c r="J5520" t="str">
        <f>VLOOKUP(I5520,CountryGeoLoc[],3)</f>
        <v>48.019573</v>
      </c>
      <c r="K5520" t="str">
        <f>VLOOKUP(I5520,CountryGeoLoc[],4)</f>
        <v>66.923684</v>
      </c>
    </row>
    <row r="5521" spans="1:11" x14ac:dyDescent="0.3">
      <c r="A5521" t="s">
        <v>16548</v>
      </c>
      <c r="B5521" t="s">
        <v>8</v>
      </c>
      <c r="C5521" t="s">
        <v>13407</v>
      </c>
      <c r="D5521" t="s">
        <v>8695</v>
      </c>
      <c r="E5521" t="s">
        <v>357</v>
      </c>
      <c r="F5521" t="s">
        <v>16549</v>
      </c>
      <c r="G5521" s="2" t="str">
        <f t="shared" si="86"/>
        <v>2014</v>
      </c>
      <c r="H5521" t="s">
        <v>10954</v>
      </c>
      <c r="I5521" t="str">
        <f>VLOOKUP(RawData!H5521,PadCountry[],2)</f>
        <v>China</v>
      </c>
      <c r="J5521" t="str">
        <f>VLOOKUP(I5521,CountryGeoLoc[],3)</f>
        <v>35.86166</v>
      </c>
      <c r="K5521" t="str">
        <f>VLOOKUP(I5521,CountryGeoLoc[],4)</f>
        <v>104.195397</v>
      </c>
    </row>
    <row r="5522" spans="1:11" x14ac:dyDescent="0.3">
      <c r="A5522" t="s">
        <v>16550</v>
      </c>
      <c r="B5522" t="s">
        <v>8</v>
      </c>
      <c r="C5522" t="s">
        <v>13407</v>
      </c>
      <c r="D5522" t="s">
        <v>5243</v>
      </c>
      <c r="E5522" t="s">
        <v>357</v>
      </c>
      <c r="F5522" t="s">
        <v>16551</v>
      </c>
      <c r="G5522" s="2" t="str">
        <f t="shared" si="86"/>
        <v>2014</v>
      </c>
      <c r="H5522" t="s">
        <v>14247</v>
      </c>
      <c r="I5522" t="str">
        <f>VLOOKUP(RawData!H5522,PadCountry[],2)</f>
        <v>China</v>
      </c>
      <c r="J5522" t="str">
        <f>VLOOKUP(I5522,CountryGeoLoc[],3)</f>
        <v>35.86166</v>
      </c>
      <c r="K5522" t="str">
        <f>VLOOKUP(I5522,CountryGeoLoc[],4)</f>
        <v>104.195397</v>
      </c>
    </row>
    <row r="5523" spans="1:11" x14ac:dyDescent="0.3">
      <c r="A5523" t="s">
        <v>16552</v>
      </c>
      <c r="B5523" t="s">
        <v>18</v>
      </c>
      <c r="C5523" t="s">
        <v>10849</v>
      </c>
      <c r="D5523" t="s">
        <v>16553</v>
      </c>
      <c r="E5523" t="s">
        <v>16554</v>
      </c>
      <c r="F5523" t="s">
        <v>16555</v>
      </c>
      <c r="G5523" s="2" t="str">
        <f t="shared" si="86"/>
        <v>2014</v>
      </c>
      <c r="H5523" t="s">
        <v>12427</v>
      </c>
      <c r="I5523" t="str">
        <f>VLOOKUP(RawData!H5523,PadCountry[],2)</f>
        <v>United States</v>
      </c>
      <c r="J5523" t="str">
        <f>VLOOKUP(I5523,CountryGeoLoc[],3)</f>
        <v>37.09024</v>
      </c>
      <c r="K5523" t="str">
        <f>VLOOKUP(I5523,CountryGeoLoc[],4)</f>
        <v>-95.712891</v>
      </c>
    </row>
    <row r="5524" spans="1:11" x14ac:dyDescent="0.3">
      <c r="A5524" t="s">
        <v>16556</v>
      </c>
      <c r="B5524" t="s">
        <v>8</v>
      </c>
      <c r="C5524" t="s">
        <v>11418</v>
      </c>
      <c r="D5524" t="s">
        <v>14421</v>
      </c>
      <c r="E5524" t="s">
        <v>16557</v>
      </c>
      <c r="F5524" t="s">
        <v>16558</v>
      </c>
      <c r="G5524" s="2" t="str">
        <f t="shared" si="86"/>
        <v>2014</v>
      </c>
      <c r="H5524" t="s">
        <v>987</v>
      </c>
      <c r="I5524" t="str">
        <f>VLOOKUP(RawData!H5524,PadCountry[],2)</f>
        <v>Kazakhstan</v>
      </c>
      <c r="J5524" t="str">
        <f>VLOOKUP(I5524,CountryGeoLoc[],3)</f>
        <v>48.019573</v>
      </c>
      <c r="K5524" t="str">
        <f>VLOOKUP(I5524,CountryGeoLoc[],4)</f>
        <v>66.923684</v>
      </c>
    </row>
    <row r="5525" spans="1:11" x14ac:dyDescent="0.3">
      <c r="A5525" t="s">
        <v>16559</v>
      </c>
      <c r="B5525" t="s">
        <v>8</v>
      </c>
      <c r="C5525" t="s">
        <v>14618</v>
      </c>
      <c r="D5525" t="s">
        <v>14009</v>
      </c>
      <c r="E5525" t="s">
        <v>16560</v>
      </c>
      <c r="F5525" t="s">
        <v>16561</v>
      </c>
      <c r="G5525" s="2" t="str">
        <f t="shared" si="86"/>
        <v>2014</v>
      </c>
      <c r="H5525" t="s">
        <v>1782</v>
      </c>
      <c r="I5525" t="str">
        <f>VLOOKUP(RawData!H5525,PadCountry[],2)</f>
        <v>United States</v>
      </c>
      <c r="J5525" t="str">
        <f>VLOOKUP(I5525,CountryGeoLoc[],3)</f>
        <v>37.09024</v>
      </c>
      <c r="K5525" t="str">
        <f>VLOOKUP(I5525,CountryGeoLoc[],4)</f>
        <v>-95.712891</v>
      </c>
    </row>
    <row r="5526" spans="1:11" x14ac:dyDescent="0.3">
      <c r="A5526" t="s">
        <v>16562</v>
      </c>
      <c r="B5526" t="s">
        <v>8</v>
      </c>
      <c r="C5526" t="s">
        <v>15908</v>
      </c>
      <c r="D5526" t="s">
        <v>15615</v>
      </c>
      <c r="E5526" t="s">
        <v>357</v>
      </c>
      <c r="F5526" t="s">
        <v>16563</v>
      </c>
      <c r="G5526" s="2" t="str">
        <f t="shared" si="86"/>
        <v>2014</v>
      </c>
      <c r="H5526" t="s">
        <v>3442</v>
      </c>
      <c r="I5526" t="str">
        <f>VLOOKUP(RawData!H5526,PadCountry[],2)</f>
        <v>Russia</v>
      </c>
      <c r="J5526" t="str">
        <f>VLOOKUP(I5526,CountryGeoLoc[],3)</f>
        <v>61.52401</v>
      </c>
      <c r="K5526" t="str">
        <f>VLOOKUP(I5526,CountryGeoLoc[],4)</f>
        <v>105.318756</v>
      </c>
    </row>
    <row r="5527" spans="1:11" x14ac:dyDescent="0.3">
      <c r="A5527" t="s">
        <v>16564</v>
      </c>
      <c r="B5527" t="s">
        <v>18</v>
      </c>
      <c r="C5527" t="s">
        <v>15606</v>
      </c>
      <c r="D5527" t="s">
        <v>15607</v>
      </c>
      <c r="E5527" t="s">
        <v>16565</v>
      </c>
      <c r="F5527" t="s">
        <v>16566</v>
      </c>
      <c r="G5527" s="2" t="str">
        <f t="shared" si="86"/>
        <v>2014</v>
      </c>
      <c r="H5527" t="s">
        <v>15610</v>
      </c>
      <c r="I5527" t="str">
        <f>VLOOKUP(RawData!H5527,PadCountry[],2)</f>
        <v>United States</v>
      </c>
      <c r="J5527" t="str">
        <f>VLOOKUP(I5527,CountryGeoLoc[],3)</f>
        <v>37.09024</v>
      </c>
      <c r="K5527" t="str">
        <f>VLOOKUP(I5527,CountryGeoLoc[],4)</f>
        <v>-95.712891</v>
      </c>
    </row>
    <row r="5528" spans="1:11" x14ac:dyDescent="0.3">
      <c r="A5528" t="s">
        <v>16567</v>
      </c>
      <c r="B5528" t="s">
        <v>8</v>
      </c>
      <c r="C5528" t="s">
        <v>13291</v>
      </c>
      <c r="D5528" t="s">
        <v>13292</v>
      </c>
      <c r="E5528" t="s">
        <v>357</v>
      </c>
      <c r="F5528" t="s">
        <v>16568</v>
      </c>
      <c r="G5528" s="2" t="str">
        <f t="shared" si="86"/>
        <v>2014</v>
      </c>
      <c r="H5528" t="s">
        <v>16248</v>
      </c>
      <c r="I5528" t="str">
        <f>VLOOKUP(RawData!H5528,PadCountry[],2)</f>
        <v>Russia</v>
      </c>
      <c r="J5528" t="str">
        <f>VLOOKUP(I5528,CountryGeoLoc[],3)</f>
        <v>61.52401</v>
      </c>
      <c r="K5528" t="str">
        <f>VLOOKUP(I5528,CountryGeoLoc[],4)</f>
        <v>105.318756</v>
      </c>
    </row>
    <row r="5529" spans="1:11" x14ac:dyDescent="0.3">
      <c r="A5529" t="s">
        <v>16569</v>
      </c>
      <c r="B5529" t="s">
        <v>8</v>
      </c>
      <c r="C5529" t="s">
        <v>13407</v>
      </c>
      <c r="D5529" t="s">
        <v>5243</v>
      </c>
      <c r="E5529" t="s">
        <v>357</v>
      </c>
      <c r="F5529" t="s">
        <v>16570</v>
      </c>
      <c r="G5529" s="2" t="str">
        <f t="shared" si="86"/>
        <v>2014</v>
      </c>
      <c r="H5529" t="s">
        <v>14031</v>
      </c>
      <c r="I5529" t="str">
        <f>VLOOKUP(RawData!H5529,PadCountry[],2)</f>
        <v>China</v>
      </c>
      <c r="J5529" t="str">
        <f>VLOOKUP(I5529,CountryGeoLoc[],3)</f>
        <v>35.86166</v>
      </c>
      <c r="K5529" t="str">
        <f>VLOOKUP(I5529,CountryGeoLoc[],4)</f>
        <v>104.195397</v>
      </c>
    </row>
    <row r="5530" spans="1:11" x14ac:dyDescent="0.3">
      <c r="A5530" t="s">
        <v>16571</v>
      </c>
      <c r="B5530" t="s">
        <v>8</v>
      </c>
      <c r="C5530" t="s">
        <v>13407</v>
      </c>
      <c r="D5530" t="s">
        <v>11563</v>
      </c>
      <c r="E5530" t="s">
        <v>357</v>
      </c>
      <c r="F5530" t="s">
        <v>16572</v>
      </c>
      <c r="G5530" s="2" t="str">
        <f t="shared" si="86"/>
        <v>2014</v>
      </c>
      <c r="H5530" t="s">
        <v>14247</v>
      </c>
      <c r="I5530" t="str">
        <f>VLOOKUP(RawData!H5530,PadCountry[],2)</f>
        <v>China</v>
      </c>
      <c r="J5530" t="str">
        <f>VLOOKUP(I5530,CountryGeoLoc[],3)</f>
        <v>35.86166</v>
      </c>
      <c r="K5530" t="str">
        <f>VLOOKUP(I5530,CountryGeoLoc[],4)</f>
        <v>104.195397</v>
      </c>
    </row>
    <row r="5531" spans="1:11" x14ac:dyDescent="0.3">
      <c r="A5531" t="s">
        <v>16573</v>
      </c>
      <c r="B5531" t="s">
        <v>8</v>
      </c>
      <c r="C5531" t="s">
        <v>16281</v>
      </c>
      <c r="D5531" t="s">
        <v>16282</v>
      </c>
      <c r="E5531" t="s">
        <v>357</v>
      </c>
      <c r="F5531" t="s">
        <v>16574</v>
      </c>
      <c r="G5531" s="2" t="str">
        <f t="shared" si="86"/>
        <v>2014</v>
      </c>
      <c r="H5531" t="s">
        <v>16284</v>
      </c>
      <c r="I5531" t="str">
        <f>VLOOKUP(RawData!H5531,PadCountry[],2)</f>
        <v>China</v>
      </c>
      <c r="J5531" t="str">
        <f>VLOOKUP(I5531,CountryGeoLoc[],3)</f>
        <v>35.86166</v>
      </c>
      <c r="K5531" t="str">
        <f>VLOOKUP(I5531,CountryGeoLoc[],4)</f>
        <v>104.195397</v>
      </c>
    </row>
    <row r="5532" spans="1:11" x14ac:dyDescent="0.3">
      <c r="A5532" t="s">
        <v>16575</v>
      </c>
      <c r="B5532" t="s">
        <v>8</v>
      </c>
      <c r="C5532" t="s">
        <v>11418</v>
      </c>
      <c r="D5532" t="s">
        <v>2191</v>
      </c>
      <c r="E5532" t="s">
        <v>16576</v>
      </c>
      <c r="F5532" t="s">
        <v>16577</v>
      </c>
      <c r="G5532" s="2" t="str">
        <f t="shared" si="86"/>
        <v>2014</v>
      </c>
      <c r="H5532" t="s">
        <v>13</v>
      </c>
      <c r="I5532" t="str">
        <f>VLOOKUP(RawData!H5532,PadCountry[],2)</f>
        <v>Kazakhstan</v>
      </c>
      <c r="J5532" t="str">
        <f>VLOOKUP(I5532,CountryGeoLoc[],3)</f>
        <v>48.019573</v>
      </c>
      <c r="K5532" t="str">
        <f>VLOOKUP(I5532,CountryGeoLoc[],4)</f>
        <v>66.923684</v>
      </c>
    </row>
    <row r="5533" spans="1:11" x14ac:dyDescent="0.3">
      <c r="A5533" t="s">
        <v>16578</v>
      </c>
      <c r="B5533" t="s">
        <v>8</v>
      </c>
      <c r="C5533" t="s">
        <v>15908</v>
      </c>
      <c r="D5533" t="s">
        <v>14821</v>
      </c>
      <c r="E5533" t="s">
        <v>16579</v>
      </c>
      <c r="F5533" t="s">
        <v>16580</v>
      </c>
      <c r="G5533" s="2" t="str">
        <f t="shared" si="86"/>
        <v>2014</v>
      </c>
      <c r="H5533" t="s">
        <v>3442</v>
      </c>
      <c r="I5533" t="str">
        <f>VLOOKUP(RawData!H5533,PadCountry[],2)</f>
        <v>Russia</v>
      </c>
      <c r="J5533" t="str">
        <f>VLOOKUP(I5533,CountryGeoLoc[],3)</f>
        <v>61.52401</v>
      </c>
      <c r="K5533" t="str">
        <f>VLOOKUP(I5533,CountryGeoLoc[],4)</f>
        <v>105.318756</v>
      </c>
    </row>
    <row r="5534" spans="1:11" x14ac:dyDescent="0.3">
      <c r="A5534" t="s">
        <v>16581</v>
      </c>
      <c r="B5534" t="s">
        <v>8</v>
      </c>
      <c r="C5534" t="s">
        <v>9620</v>
      </c>
      <c r="D5534" t="s">
        <v>13833</v>
      </c>
      <c r="E5534" t="s">
        <v>16582</v>
      </c>
      <c r="F5534" t="s">
        <v>16583</v>
      </c>
      <c r="G5534" s="2" t="str">
        <f t="shared" si="86"/>
        <v>2014</v>
      </c>
      <c r="H5534" t="s">
        <v>11976</v>
      </c>
      <c r="I5534" t="str">
        <f>VLOOKUP(RawData!H5534,PadCountry[],2)</f>
        <v>Japan</v>
      </c>
      <c r="J5534" t="str">
        <f>VLOOKUP(I5534,CountryGeoLoc[],3)</f>
        <v>36.204824</v>
      </c>
      <c r="K5534" t="str">
        <f>VLOOKUP(I5534,CountryGeoLoc[],4)</f>
        <v>138.252924</v>
      </c>
    </row>
    <row r="5535" spans="1:11" x14ac:dyDescent="0.3">
      <c r="A5535" t="s">
        <v>16584</v>
      </c>
      <c r="B5535" t="s">
        <v>8</v>
      </c>
      <c r="C5535" t="s">
        <v>14618</v>
      </c>
      <c r="D5535" t="s">
        <v>14437</v>
      </c>
      <c r="E5535" t="s">
        <v>16585</v>
      </c>
      <c r="F5535" t="s">
        <v>16586</v>
      </c>
      <c r="G5535" s="2" t="str">
        <f t="shared" si="86"/>
        <v>2014</v>
      </c>
      <c r="H5535" t="s">
        <v>1050</v>
      </c>
      <c r="I5535" t="str">
        <f>VLOOKUP(RawData!H5535,PadCountry[],2)</f>
        <v>United States</v>
      </c>
      <c r="J5535" t="str">
        <f>VLOOKUP(I5535,CountryGeoLoc[],3)</f>
        <v>37.09024</v>
      </c>
      <c r="K5535" t="str">
        <f>VLOOKUP(I5535,CountryGeoLoc[],4)</f>
        <v>-95.712891</v>
      </c>
    </row>
    <row r="5536" spans="1:11" x14ac:dyDescent="0.3">
      <c r="A5536" t="s">
        <v>16587</v>
      </c>
      <c r="B5536" t="s">
        <v>8</v>
      </c>
      <c r="C5536" t="s">
        <v>7321</v>
      </c>
      <c r="D5536" t="s">
        <v>14073</v>
      </c>
      <c r="E5536" t="s">
        <v>16588</v>
      </c>
      <c r="F5536" t="s">
        <v>16589</v>
      </c>
      <c r="G5536" s="2" t="str">
        <f t="shared" si="86"/>
        <v>2014</v>
      </c>
      <c r="H5536" t="s">
        <v>12587</v>
      </c>
      <c r="I5536" t="str">
        <f>VLOOKUP(RawData!H5536,PadCountry[],2)</f>
        <v>French Guiana</v>
      </c>
      <c r="J5536" t="str">
        <f>VLOOKUP(I5536,CountryGeoLoc[],3)</f>
        <v>3.933889</v>
      </c>
      <c r="K5536" t="str">
        <f>VLOOKUP(I5536,CountryGeoLoc[],4)</f>
        <v>-53.125782</v>
      </c>
    </row>
    <row r="5537" spans="1:11" x14ac:dyDescent="0.3">
      <c r="A5537" t="s">
        <v>16590</v>
      </c>
      <c r="B5537" t="s">
        <v>8</v>
      </c>
      <c r="C5537" t="s">
        <v>13407</v>
      </c>
      <c r="D5537" t="s">
        <v>13308</v>
      </c>
      <c r="E5537" t="s">
        <v>357</v>
      </c>
      <c r="F5537" t="s">
        <v>16591</v>
      </c>
      <c r="G5537" s="2" t="str">
        <f t="shared" si="86"/>
        <v>2014</v>
      </c>
      <c r="H5537" t="s">
        <v>14031</v>
      </c>
      <c r="I5537" t="str">
        <f>VLOOKUP(RawData!H5537,PadCountry[],2)</f>
        <v>China</v>
      </c>
      <c r="J5537" t="str">
        <f>VLOOKUP(I5537,CountryGeoLoc[],3)</f>
        <v>35.86166</v>
      </c>
      <c r="K5537" t="str">
        <f>VLOOKUP(I5537,CountryGeoLoc[],4)</f>
        <v>104.195397</v>
      </c>
    </row>
    <row r="5538" spans="1:11" x14ac:dyDescent="0.3">
      <c r="A5538" t="s">
        <v>16592</v>
      </c>
      <c r="B5538" t="s">
        <v>8</v>
      </c>
      <c r="C5538" t="s">
        <v>13407</v>
      </c>
      <c r="D5538" t="s">
        <v>14669</v>
      </c>
      <c r="E5538" t="s">
        <v>357</v>
      </c>
      <c r="F5538" t="s">
        <v>16593</v>
      </c>
      <c r="G5538" s="2" t="str">
        <f t="shared" si="86"/>
        <v>2014</v>
      </c>
      <c r="H5538" t="s">
        <v>14247</v>
      </c>
      <c r="I5538" t="str">
        <f>VLOOKUP(RawData!H5538,PadCountry[],2)</f>
        <v>China</v>
      </c>
      <c r="J5538" t="str">
        <f>VLOOKUP(I5538,CountryGeoLoc[],3)</f>
        <v>35.86166</v>
      </c>
      <c r="K5538" t="str">
        <f>VLOOKUP(I5538,CountryGeoLoc[],4)</f>
        <v>104.195397</v>
      </c>
    </row>
    <row r="5539" spans="1:11" x14ac:dyDescent="0.3">
      <c r="A5539" t="s">
        <v>16594</v>
      </c>
      <c r="B5539" t="s">
        <v>8</v>
      </c>
      <c r="C5539" t="s">
        <v>14618</v>
      </c>
      <c r="D5539" t="s">
        <v>15884</v>
      </c>
      <c r="E5539" t="s">
        <v>16595</v>
      </c>
      <c r="F5539" t="s">
        <v>16596</v>
      </c>
      <c r="G5539" s="2" t="str">
        <f t="shared" si="86"/>
        <v>2014</v>
      </c>
      <c r="H5539" t="s">
        <v>433</v>
      </c>
      <c r="I5539" t="str">
        <f>VLOOKUP(RawData!H5539,PadCountry[],2)</f>
        <v>United States</v>
      </c>
      <c r="J5539" t="str">
        <f>VLOOKUP(I5539,CountryGeoLoc[],3)</f>
        <v>37.09024</v>
      </c>
      <c r="K5539" t="str">
        <f>VLOOKUP(I5539,CountryGeoLoc[],4)</f>
        <v>-95.712891</v>
      </c>
    </row>
    <row r="5540" spans="1:11" x14ac:dyDescent="0.3">
      <c r="A5540" t="s">
        <v>16597</v>
      </c>
      <c r="B5540" t="s">
        <v>8</v>
      </c>
      <c r="C5540" t="s">
        <v>15314</v>
      </c>
      <c r="D5540" t="s">
        <v>13758</v>
      </c>
      <c r="E5540" t="s">
        <v>357</v>
      </c>
      <c r="F5540" t="s">
        <v>16598</v>
      </c>
      <c r="G5540" s="2" t="str">
        <f t="shared" si="86"/>
        <v>2014</v>
      </c>
      <c r="H5540" t="s">
        <v>2641</v>
      </c>
      <c r="I5540" t="str">
        <f>VLOOKUP(RawData!H5540,PadCountry[],2)</f>
        <v>Kazakhstan</v>
      </c>
      <c r="J5540" t="str">
        <f>VLOOKUP(I5540,CountryGeoLoc[],3)</f>
        <v>48.019573</v>
      </c>
      <c r="K5540" t="str">
        <f>VLOOKUP(I5540,CountryGeoLoc[],4)</f>
        <v>66.923684</v>
      </c>
    </row>
    <row r="5541" spans="1:11" x14ac:dyDescent="0.3">
      <c r="A5541" t="s">
        <v>16599</v>
      </c>
      <c r="B5541" t="s">
        <v>8</v>
      </c>
      <c r="C5541" t="s">
        <v>7087</v>
      </c>
      <c r="D5541" t="s">
        <v>16600</v>
      </c>
      <c r="E5541" t="s">
        <v>16601</v>
      </c>
      <c r="F5541" t="s">
        <v>16602</v>
      </c>
      <c r="G5541" s="2" t="str">
        <f t="shared" si="86"/>
        <v>2014</v>
      </c>
      <c r="H5541" t="s">
        <v>14499</v>
      </c>
      <c r="I5541" t="str">
        <f>VLOOKUP(RawData!H5541,PadCountry[],2)</f>
        <v>India</v>
      </c>
      <c r="J5541" t="str">
        <f>VLOOKUP(I5541,CountryGeoLoc[],3)</f>
        <v>20.593684</v>
      </c>
      <c r="K5541" t="str">
        <f>VLOOKUP(I5541,CountryGeoLoc[],4)</f>
        <v>78.96288</v>
      </c>
    </row>
    <row r="5542" spans="1:11" x14ac:dyDescent="0.3">
      <c r="A5542" t="s">
        <v>16603</v>
      </c>
      <c r="B5542" t="s">
        <v>8</v>
      </c>
      <c r="C5542" t="s">
        <v>7321</v>
      </c>
      <c r="D5542" t="s">
        <v>15859</v>
      </c>
      <c r="E5542" t="s">
        <v>16604</v>
      </c>
      <c r="F5542" t="s">
        <v>16605</v>
      </c>
      <c r="G5542" s="2" t="str">
        <f t="shared" si="86"/>
        <v>2014</v>
      </c>
      <c r="H5542" t="s">
        <v>15861</v>
      </c>
      <c r="I5542" t="str">
        <f>VLOOKUP(RawData!H5542,PadCountry[],2)</f>
        <v>French Guiana</v>
      </c>
      <c r="J5542" t="str">
        <f>VLOOKUP(I5542,CountryGeoLoc[],3)</f>
        <v>3.933889</v>
      </c>
      <c r="K5542" t="str">
        <f>VLOOKUP(I5542,CountryGeoLoc[],4)</f>
        <v>-53.125782</v>
      </c>
    </row>
    <row r="5543" spans="1:11" x14ac:dyDescent="0.3">
      <c r="A5543" t="s">
        <v>16606</v>
      </c>
      <c r="B5543" t="s">
        <v>8</v>
      </c>
      <c r="C5543" t="s">
        <v>11421</v>
      </c>
      <c r="D5543" t="s">
        <v>14261</v>
      </c>
      <c r="E5543" t="s">
        <v>357</v>
      </c>
      <c r="F5543" t="s">
        <v>16607</v>
      </c>
      <c r="G5543" s="2" t="str">
        <f t="shared" si="86"/>
        <v>2014</v>
      </c>
      <c r="H5543" t="s">
        <v>14264</v>
      </c>
      <c r="I5543" t="str">
        <f>VLOOKUP(RawData!H5543,PadCountry[],2)</f>
        <v>Kazakhstan</v>
      </c>
      <c r="J5543" t="str">
        <f>VLOOKUP(I5543,CountryGeoLoc[],3)</f>
        <v>48.019573</v>
      </c>
      <c r="K5543" t="str">
        <f>VLOOKUP(I5543,CountryGeoLoc[],4)</f>
        <v>66.923684</v>
      </c>
    </row>
    <row r="5544" spans="1:11" x14ac:dyDescent="0.3">
      <c r="A5544" t="s">
        <v>16608</v>
      </c>
      <c r="B5544" t="s">
        <v>8</v>
      </c>
      <c r="C5544" t="s">
        <v>11421</v>
      </c>
      <c r="D5544" t="s">
        <v>16609</v>
      </c>
      <c r="E5544" t="s">
        <v>357</v>
      </c>
      <c r="F5544" t="s">
        <v>16610</v>
      </c>
      <c r="G5544" s="2" t="str">
        <f t="shared" si="86"/>
        <v>2014</v>
      </c>
      <c r="H5544" t="s">
        <v>16611</v>
      </c>
      <c r="I5544" t="str">
        <f>VLOOKUP(RawData!H5544,PadCountry[],2)</f>
        <v>Russia</v>
      </c>
      <c r="J5544" t="str">
        <f>VLOOKUP(I5544,CountryGeoLoc[],3)</f>
        <v>61.52401</v>
      </c>
      <c r="K5544" t="str">
        <f>VLOOKUP(I5544,CountryGeoLoc[],4)</f>
        <v>105.318756</v>
      </c>
    </row>
    <row r="5545" spans="1:11" x14ac:dyDescent="0.3">
      <c r="A5545" t="s">
        <v>16612</v>
      </c>
      <c r="B5545" t="s">
        <v>8</v>
      </c>
      <c r="C5545" t="s">
        <v>15908</v>
      </c>
      <c r="D5545" t="s">
        <v>15130</v>
      </c>
      <c r="E5545" t="s">
        <v>357</v>
      </c>
      <c r="F5545" t="s">
        <v>16613</v>
      </c>
      <c r="G5545" s="2" t="str">
        <f t="shared" si="86"/>
        <v>2014</v>
      </c>
      <c r="H5545" t="s">
        <v>3442</v>
      </c>
      <c r="I5545" t="str">
        <f>VLOOKUP(RawData!H5545,PadCountry[],2)</f>
        <v>Russia</v>
      </c>
      <c r="J5545" t="str">
        <f>VLOOKUP(I5545,CountryGeoLoc[],3)</f>
        <v>61.52401</v>
      </c>
      <c r="K5545" t="str">
        <f>VLOOKUP(I5545,CountryGeoLoc[],4)</f>
        <v>105.318756</v>
      </c>
    </row>
    <row r="5546" spans="1:11" x14ac:dyDescent="0.3">
      <c r="A5546" t="s">
        <v>16614</v>
      </c>
      <c r="B5546" t="s">
        <v>8</v>
      </c>
      <c r="C5546" t="s">
        <v>11418</v>
      </c>
      <c r="D5546" t="s">
        <v>15130</v>
      </c>
      <c r="E5546" t="s">
        <v>357</v>
      </c>
      <c r="F5546" t="s">
        <v>16615</v>
      </c>
      <c r="G5546" s="2" t="str">
        <f t="shared" si="86"/>
        <v>2014</v>
      </c>
      <c r="H5546" t="s">
        <v>987</v>
      </c>
      <c r="I5546" t="str">
        <f>VLOOKUP(RawData!H5546,PadCountry[],2)</f>
        <v>Kazakhstan</v>
      </c>
      <c r="J5546" t="str">
        <f>VLOOKUP(I5546,CountryGeoLoc[],3)</f>
        <v>48.019573</v>
      </c>
      <c r="K5546" t="str">
        <f>VLOOKUP(I5546,CountryGeoLoc[],4)</f>
        <v>66.923684</v>
      </c>
    </row>
    <row r="5547" spans="1:11" x14ac:dyDescent="0.3">
      <c r="A5547" t="s">
        <v>16616</v>
      </c>
      <c r="B5547" t="s">
        <v>8</v>
      </c>
      <c r="C5547" t="s">
        <v>13407</v>
      </c>
      <c r="D5547" t="s">
        <v>13308</v>
      </c>
      <c r="E5547" t="s">
        <v>357</v>
      </c>
      <c r="F5547" t="s">
        <v>16617</v>
      </c>
      <c r="G5547" s="2" t="str">
        <f t="shared" si="86"/>
        <v>2014</v>
      </c>
      <c r="H5547" t="s">
        <v>14031</v>
      </c>
      <c r="I5547" t="str">
        <f>VLOOKUP(RawData!H5547,PadCountry[],2)</f>
        <v>China</v>
      </c>
      <c r="J5547" t="str">
        <f>VLOOKUP(I5547,CountryGeoLoc[],3)</f>
        <v>35.86166</v>
      </c>
      <c r="K5547" t="str">
        <f>VLOOKUP(I5547,CountryGeoLoc[],4)</f>
        <v>104.195397</v>
      </c>
    </row>
    <row r="5548" spans="1:11" x14ac:dyDescent="0.3">
      <c r="A5548" t="s">
        <v>16618</v>
      </c>
      <c r="B5548" t="s">
        <v>8</v>
      </c>
      <c r="C5548" t="s">
        <v>15314</v>
      </c>
      <c r="D5548" t="s">
        <v>13758</v>
      </c>
      <c r="E5548" t="s">
        <v>357</v>
      </c>
      <c r="F5548" t="s">
        <v>16619</v>
      </c>
      <c r="G5548" s="2" t="str">
        <f t="shared" si="86"/>
        <v>2014</v>
      </c>
      <c r="H5548" t="s">
        <v>7249</v>
      </c>
      <c r="I5548" t="str">
        <f>VLOOKUP(RawData!H5548,PadCountry[],2)</f>
        <v>Kazakhstan</v>
      </c>
      <c r="J5548" t="str">
        <f>VLOOKUP(I5548,CountryGeoLoc[],3)</f>
        <v>48.019573</v>
      </c>
      <c r="K5548" t="str">
        <f>VLOOKUP(I5548,CountryGeoLoc[],4)</f>
        <v>66.923684</v>
      </c>
    </row>
    <row r="5549" spans="1:11" x14ac:dyDescent="0.3">
      <c r="A5549" t="s">
        <v>16620</v>
      </c>
      <c r="B5549" t="s">
        <v>8</v>
      </c>
      <c r="C5549" t="s">
        <v>13407</v>
      </c>
      <c r="D5549" t="s">
        <v>11985</v>
      </c>
      <c r="E5549" t="s">
        <v>357</v>
      </c>
      <c r="F5549" t="s">
        <v>16621</v>
      </c>
      <c r="G5549" s="2" t="str">
        <f t="shared" si="86"/>
        <v>2014</v>
      </c>
      <c r="H5549" t="s">
        <v>10954</v>
      </c>
      <c r="I5549" t="str">
        <f>VLOOKUP(RawData!H5549,PadCountry[],2)</f>
        <v>China</v>
      </c>
      <c r="J5549" t="str">
        <f>VLOOKUP(I5549,CountryGeoLoc[],3)</f>
        <v>35.86166</v>
      </c>
      <c r="K5549" t="str">
        <f>VLOOKUP(I5549,CountryGeoLoc[],4)</f>
        <v>104.195397</v>
      </c>
    </row>
    <row r="5550" spans="1:11" x14ac:dyDescent="0.3">
      <c r="A5550" t="s">
        <v>16622</v>
      </c>
      <c r="B5550" t="s">
        <v>8</v>
      </c>
      <c r="C5550" t="s">
        <v>14644</v>
      </c>
      <c r="D5550" t="s">
        <v>15534</v>
      </c>
      <c r="E5550" t="s">
        <v>16623</v>
      </c>
      <c r="F5550" t="s">
        <v>16624</v>
      </c>
      <c r="G5550" s="2" t="str">
        <f t="shared" si="86"/>
        <v>2015</v>
      </c>
      <c r="H5550" t="s">
        <v>1555</v>
      </c>
      <c r="I5550" t="str">
        <f>VLOOKUP(RawData!H5550,PadCountry[],2)</f>
        <v>United States</v>
      </c>
      <c r="J5550" t="str">
        <f>VLOOKUP(I5550,CountryGeoLoc[],3)</f>
        <v>37.09024</v>
      </c>
      <c r="K5550" t="str">
        <f>VLOOKUP(I5550,CountryGeoLoc[],4)</f>
        <v>-95.712891</v>
      </c>
    </row>
    <row r="5551" spans="1:11" x14ac:dyDescent="0.3">
      <c r="A5551" t="s">
        <v>16625</v>
      </c>
      <c r="B5551" t="s">
        <v>8</v>
      </c>
      <c r="C5551" t="s">
        <v>14618</v>
      </c>
      <c r="D5551" t="s">
        <v>14619</v>
      </c>
      <c r="E5551" t="s">
        <v>16626</v>
      </c>
      <c r="F5551" t="s">
        <v>16627</v>
      </c>
      <c r="G5551" s="2" t="str">
        <f t="shared" si="86"/>
        <v>2015</v>
      </c>
      <c r="H5551" t="s">
        <v>1782</v>
      </c>
      <c r="I5551" t="str">
        <f>VLOOKUP(RawData!H5551,PadCountry[],2)</f>
        <v>United States</v>
      </c>
      <c r="J5551" t="str">
        <f>VLOOKUP(I5551,CountryGeoLoc[],3)</f>
        <v>37.09024</v>
      </c>
      <c r="K5551" t="str">
        <f>VLOOKUP(I5551,CountryGeoLoc[],4)</f>
        <v>-95.712891</v>
      </c>
    </row>
    <row r="5552" spans="1:11" x14ac:dyDescent="0.3">
      <c r="A5552" t="s">
        <v>16628</v>
      </c>
      <c r="B5552" t="s">
        <v>8</v>
      </c>
      <c r="C5552" t="s">
        <v>14618</v>
      </c>
      <c r="D5552" t="s">
        <v>11093</v>
      </c>
      <c r="E5552" t="s">
        <v>16629</v>
      </c>
      <c r="F5552" t="s">
        <v>16630</v>
      </c>
      <c r="G5552" s="2" t="str">
        <f t="shared" si="86"/>
        <v>2015</v>
      </c>
      <c r="H5552" t="s">
        <v>682</v>
      </c>
      <c r="I5552" t="str">
        <f>VLOOKUP(RawData!H5552,PadCountry[],2)</f>
        <v>United States</v>
      </c>
      <c r="J5552" t="str">
        <f>VLOOKUP(I5552,CountryGeoLoc[],3)</f>
        <v>37.09024</v>
      </c>
      <c r="K5552" t="str">
        <f>VLOOKUP(I5552,CountryGeoLoc[],4)</f>
        <v>-95.712891</v>
      </c>
    </row>
    <row r="5553" spans="1:11" x14ac:dyDescent="0.3">
      <c r="A5553" t="s">
        <v>16631</v>
      </c>
      <c r="B5553" t="s">
        <v>8</v>
      </c>
      <c r="C5553" t="s">
        <v>9620</v>
      </c>
      <c r="D5553" t="s">
        <v>13833</v>
      </c>
      <c r="E5553" t="s">
        <v>16632</v>
      </c>
      <c r="F5553" t="s">
        <v>16633</v>
      </c>
      <c r="G5553" s="2" t="str">
        <f t="shared" si="86"/>
        <v>2015</v>
      </c>
      <c r="H5553" t="s">
        <v>5568</v>
      </c>
      <c r="I5553" t="str">
        <f>VLOOKUP(RawData!H5553,PadCountry[],2)</f>
        <v>Japan</v>
      </c>
      <c r="J5553" t="str">
        <f>VLOOKUP(I5553,CountryGeoLoc[],3)</f>
        <v>36.204824</v>
      </c>
      <c r="K5553" t="str">
        <f>VLOOKUP(I5553,CountryGeoLoc[],4)</f>
        <v>138.252924</v>
      </c>
    </row>
    <row r="5554" spans="1:11" x14ac:dyDescent="0.3">
      <c r="A5554" t="s">
        <v>16634</v>
      </c>
      <c r="B5554" t="s">
        <v>8</v>
      </c>
      <c r="C5554" t="s">
        <v>15314</v>
      </c>
      <c r="D5554" t="s">
        <v>13758</v>
      </c>
      <c r="E5554" t="s">
        <v>357</v>
      </c>
      <c r="F5554" t="s">
        <v>16635</v>
      </c>
      <c r="G5554" s="2" t="str">
        <f t="shared" si="86"/>
        <v>2015</v>
      </c>
      <c r="H5554" t="s">
        <v>7249</v>
      </c>
      <c r="I5554" t="str">
        <f>VLOOKUP(RawData!H5554,PadCountry[],2)</f>
        <v>Kazakhstan</v>
      </c>
      <c r="J5554" t="str">
        <f>VLOOKUP(I5554,CountryGeoLoc[],3)</f>
        <v>48.019573</v>
      </c>
      <c r="K5554" t="str">
        <f>VLOOKUP(I5554,CountryGeoLoc[],4)</f>
        <v>66.923684</v>
      </c>
    </row>
    <row r="5555" spans="1:11" x14ac:dyDescent="0.3">
      <c r="A5555" t="s">
        <v>16636</v>
      </c>
      <c r="B5555" t="s">
        <v>8</v>
      </c>
      <c r="C5555" t="s">
        <v>15139</v>
      </c>
      <c r="D5555" t="s">
        <v>15140</v>
      </c>
      <c r="E5555" t="s">
        <v>357</v>
      </c>
      <c r="F5555" t="s">
        <v>16637</v>
      </c>
      <c r="G5555" s="2" t="str">
        <f t="shared" si="86"/>
        <v>2015</v>
      </c>
      <c r="H5555" t="s">
        <v>15143</v>
      </c>
      <c r="I5555" t="str">
        <f>VLOOKUP(RawData!H5555,PadCountry[],2)</f>
        <v>Iran</v>
      </c>
      <c r="J5555" t="str">
        <f>VLOOKUP(I5555,CountryGeoLoc[],3)</f>
        <v>32.427908</v>
      </c>
      <c r="K5555" t="str">
        <f>VLOOKUP(I5555,CountryGeoLoc[],4)</f>
        <v>53.688046</v>
      </c>
    </row>
    <row r="5556" spans="1:11" x14ac:dyDescent="0.3">
      <c r="A5556" t="s">
        <v>16638</v>
      </c>
      <c r="B5556" t="s">
        <v>8</v>
      </c>
      <c r="C5556" t="s">
        <v>7321</v>
      </c>
      <c r="D5556" t="s">
        <v>15923</v>
      </c>
      <c r="E5556" t="s">
        <v>357</v>
      </c>
      <c r="F5556" t="s">
        <v>16639</v>
      </c>
      <c r="G5556" s="2" t="str">
        <f t="shared" si="86"/>
        <v>2015</v>
      </c>
      <c r="H5556" t="s">
        <v>4173</v>
      </c>
      <c r="I5556" t="str">
        <f>VLOOKUP(RawData!H5556,PadCountry[],2)</f>
        <v>French Guiana</v>
      </c>
      <c r="J5556" t="str">
        <f>VLOOKUP(I5556,CountryGeoLoc[],3)</f>
        <v>3.933889</v>
      </c>
      <c r="K5556" t="str">
        <f>VLOOKUP(I5556,CountryGeoLoc[],4)</f>
        <v>-53.125782</v>
      </c>
    </row>
    <row r="5557" spans="1:11" x14ac:dyDescent="0.3">
      <c r="A5557" t="s">
        <v>16640</v>
      </c>
      <c r="B5557" t="s">
        <v>8</v>
      </c>
      <c r="C5557" t="s">
        <v>14644</v>
      </c>
      <c r="D5557" t="s">
        <v>15534</v>
      </c>
      <c r="E5557" t="s">
        <v>16641</v>
      </c>
      <c r="F5557" t="s">
        <v>16642</v>
      </c>
      <c r="G5557" s="2" t="str">
        <f t="shared" si="86"/>
        <v>2015</v>
      </c>
      <c r="H5557" t="s">
        <v>1555</v>
      </c>
      <c r="I5557" t="str">
        <f>VLOOKUP(RawData!H5557,PadCountry[],2)</f>
        <v>United States</v>
      </c>
      <c r="J5557" t="str">
        <f>VLOOKUP(I5557,CountryGeoLoc[],3)</f>
        <v>37.09024</v>
      </c>
      <c r="K5557" t="str">
        <f>VLOOKUP(I5557,CountryGeoLoc[],4)</f>
        <v>-95.712891</v>
      </c>
    </row>
    <row r="5558" spans="1:11" x14ac:dyDescent="0.3">
      <c r="A5558" t="s">
        <v>16643</v>
      </c>
      <c r="B5558" t="s">
        <v>8</v>
      </c>
      <c r="C5558" t="s">
        <v>11418</v>
      </c>
      <c r="D5558" t="s">
        <v>4695</v>
      </c>
      <c r="E5558" t="s">
        <v>357</v>
      </c>
      <c r="F5558" t="s">
        <v>16644</v>
      </c>
      <c r="G5558" s="2" t="str">
        <f t="shared" si="86"/>
        <v>2015</v>
      </c>
      <c r="H5558" t="s">
        <v>13</v>
      </c>
      <c r="I5558" t="str">
        <f>VLOOKUP(RawData!H5558,PadCountry[],2)</f>
        <v>Kazakhstan</v>
      </c>
      <c r="J5558" t="str">
        <f>VLOOKUP(I5558,CountryGeoLoc[],3)</f>
        <v>48.019573</v>
      </c>
      <c r="K5558" t="str">
        <f>VLOOKUP(I5558,CountryGeoLoc[],4)</f>
        <v>66.923684</v>
      </c>
    </row>
    <row r="5559" spans="1:11" x14ac:dyDescent="0.3">
      <c r="A5559" t="s">
        <v>16645</v>
      </c>
      <c r="B5559" t="s">
        <v>8</v>
      </c>
      <c r="C5559" t="s">
        <v>15908</v>
      </c>
      <c r="D5559" t="s">
        <v>14421</v>
      </c>
      <c r="E5559" t="s">
        <v>357</v>
      </c>
      <c r="F5559" t="s">
        <v>16646</v>
      </c>
      <c r="G5559" s="2" t="str">
        <f t="shared" si="86"/>
        <v>2015</v>
      </c>
      <c r="H5559" t="s">
        <v>3442</v>
      </c>
      <c r="I5559" t="str">
        <f>VLOOKUP(RawData!H5559,PadCountry[],2)</f>
        <v>Russia</v>
      </c>
      <c r="J5559" t="str">
        <f>VLOOKUP(I5559,CountryGeoLoc[],3)</f>
        <v>61.52401</v>
      </c>
      <c r="K5559" t="str">
        <f>VLOOKUP(I5559,CountryGeoLoc[],4)</f>
        <v>105.318756</v>
      </c>
    </row>
    <row r="5560" spans="1:11" x14ac:dyDescent="0.3">
      <c r="A5560" t="s">
        <v>16647</v>
      </c>
      <c r="B5560" t="s">
        <v>8</v>
      </c>
      <c r="C5560" t="s">
        <v>14644</v>
      </c>
      <c r="D5560" t="s">
        <v>15534</v>
      </c>
      <c r="E5560" t="s">
        <v>16648</v>
      </c>
      <c r="F5560" t="s">
        <v>16649</v>
      </c>
      <c r="G5560" s="2" t="str">
        <f t="shared" si="86"/>
        <v>2015</v>
      </c>
      <c r="H5560" t="s">
        <v>1555</v>
      </c>
      <c r="I5560" t="str">
        <f>VLOOKUP(RawData!H5560,PadCountry[],2)</f>
        <v>United States</v>
      </c>
      <c r="J5560" t="str">
        <f>VLOOKUP(I5560,CountryGeoLoc[],3)</f>
        <v>37.09024</v>
      </c>
      <c r="K5560" t="str">
        <f>VLOOKUP(I5560,CountryGeoLoc[],4)</f>
        <v>-95.712891</v>
      </c>
    </row>
    <row r="5561" spans="1:11" x14ac:dyDescent="0.3">
      <c r="A5561" t="s">
        <v>16650</v>
      </c>
      <c r="B5561" t="s">
        <v>8</v>
      </c>
      <c r="C5561" t="s">
        <v>14618</v>
      </c>
      <c r="D5561" t="s">
        <v>14964</v>
      </c>
      <c r="E5561" t="s">
        <v>357</v>
      </c>
      <c r="F5561" t="s">
        <v>16651</v>
      </c>
      <c r="G5561" s="2" t="str">
        <f t="shared" si="86"/>
        <v>2015</v>
      </c>
      <c r="H5561" t="s">
        <v>1782</v>
      </c>
      <c r="I5561" t="str">
        <f>VLOOKUP(RawData!H5561,PadCountry[],2)</f>
        <v>United States</v>
      </c>
      <c r="J5561" t="str">
        <f>VLOOKUP(I5561,CountryGeoLoc[],3)</f>
        <v>37.09024</v>
      </c>
      <c r="K5561" t="str">
        <f>VLOOKUP(I5561,CountryGeoLoc[],4)</f>
        <v>-95.712891</v>
      </c>
    </row>
    <row r="5562" spans="1:11" x14ac:dyDescent="0.3">
      <c r="A5562" t="s">
        <v>16652</v>
      </c>
      <c r="B5562" t="s">
        <v>8</v>
      </c>
      <c r="C5562" t="s">
        <v>11421</v>
      </c>
      <c r="D5562" t="s">
        <v>13758</v>
      </c>
      <c r="E5562" t="s">
        <v>357</v>
      </c>
      <c r="F5562" t="s">
        <v>16653</v>
      </c>
      <c r="G5562" s="2" t="str">
        <f t="shared" si="86"/>
        <v>2015</v>
      </c>
      <c r="H5562" t="s">
        <v>7249</v>
      </c>
      <c r="I5562" t="str">
        <f>VLOOKUP(RawData!H5562,PadCountry[],2)</f>
        <v>Kazakhstan</v>
      </c>
      <c r="J5562" t="str">
        <f>VLOOKUP(I5562,CountryGeoLoc[],3)</f>
        <v>48.019573</v>
      </c>
      <c r="K5562" t="str">
        <f>VLOOKUP(I5562,CountryGeoLoc[],4)</f>
        <v>66.923684</v>
      </c>
    </row>
    <row r="5563" spans="1:11" x14ac:dyDescent="0.3">
      <c r="A5563" t="s">
        <v>16654</v>
      </c>
      <c r="B5563" t="s">
        <v>8</v>
      </c>
      <c r="C5563" t="s">
        <v>14618</v>
      </c>
      <c r="D5563" t="s">
        <v>14057</v>
      </c>
      <c r="E5563" t="s">
        <v>357</v>
      </c>
      <c r="F5563" t="s">
        <v>16655</v>
      </c>
      <c r="G5563" s="2" t="str">
        <f t="shared" si="86"/>
        <v>2015</v>
      </c>
      <c r="H5563" t="s">
        <v>1050</v>
      </c>
      <c r="I5563" t="str">
        <f>VLOOKUP(RawData!H5563,PadCountry[],2)</f>
        <v>United States</v>
      </c>
      <c r="J5563" t="str">
        <f>VLOOKUP(I5563,CountryGeoLoc[],3)</f>
        <v>37.09024</v>
      </c>
      <c r="K5563" t="str">
        <f>VLOOKUP(I5563,CountryGeoLoc[],4)</f>
        <v>-95.712891</v>
      </c>
    </row>
    <row r="5564" spans="1:11" x14ac:dyDescent="0.3">
      <c r="A5564" t="s">
        <v>16656</v>
      </c>
      <c r="B5564" t="s">
        <v>8</v>
      </c>
      <c r="C5564" t="s">
        <v>13291</v>
      </c>
      <c r="D5564" t="s">
        <v>13292</v>
      </c>
      <c r="E5564" t="s">
        <v>357</v>
      </c>
      <c r="F5564" t="s">
        <v>16657</v>
      </c>
      <c r="G5564" s="2" t="str">
        <f t="shared" si="86"/>
        <v>2015</v>
      </c>
      <c r="H5564" t="s">
        <v>16248</v>
      </c>
      <c r="I5564" t="str">
        <f>VLOOKUP(RawData!H5564,PadCountry[],2)</f>
        <v>Russia</v>
      </c>
      <c r="J5564" t="str">
        <f>VLOOKUP(I5564,CountryGeoLoc[],3)</f>
        <v>61.52401</v>
      </c>
      <c r="K5564" t="str">
        <f>VLOOKUP(I5564,CountryGeoLoc[],4)</f>
        <v>105.318756</v>
      </c>
    </row>
    <row r="5565" spans="1:11" x14ac:dyDescent="0.3">
      <c r="A5565" t="s">
        <v>16658</v>
      </c>
      <c r="B5565" t="s">
        <v>8</v>
      </c>
      <c r="C5565" t="s">
        <v>9620</v>
      </c>
      <c r="D5565" t="s">
        <v>13833</v>
      </c>
      <c r="E5565" t="s">
        <v>357</v>
      </c>
      <c r="F5565" t="s">
        <v>16659</v>
      </c>
      <c r="G5565" s="2" t="str">
        <f t="shared" si="86"/>
        <v>2015</v>
      </c>
      <c r="H5565" t="s">
        <v>5568</v>
      </c>
      <c r="I5565" t="str">
        <f>VLOOKUP(RawData!H5565,PadCountry[],2)</f>
        <v>Japan</v>
      </c>
      <c r="J5565" t="str">
        <f>VLOOKUP(I5565,CountryGeoLoc[],3)</f>
        <v>36.204824</v>
      </c>
      <c r="K5565" t="str">
        <f>VLOOKUP(I5565,CountryGeoLoc[],4)</f>
        <v>138.252924</v>
      </c>
    </row>
    <row r="5566" spans="1:11" x14ac:dyDescent="0.3">
      <c r="A5566" t="s">
        <v>16660</v>
      </c>
      <c r="B5566" t="s">
        <v>8</v>
      </c>
      <c r="C5566" t="s">
        <v>11418</v>
      </c>
      <c r="D5566" t="s">
        <v>2191</v>
      </c>
      <c r="E5566" t="s">
        <v>16661</v>
      </c>
      <c r="F5566" t="s">
        <v>16662</v>
      </c>
      <c r="G5566" s="2" t="str">
        <f t="shared" si="86"/>
        <v>2015</v>
      </c>
      <c r="H5566" t="s">
        <v>13</v>
      </c>
      <c r="I5566" t="str">
        <f>VLOOKUP(RawData!H5566,PadCountry[],2)</f>
        <v>Kazakhstan</v>
      </c>
      <c r="J5566" t="str">
        <f>VLOOKUP(I5566,CountryGeoLoc[],3)</f>
        <v>48.019573</v>
      </c>
      <c r="K5566" t="str">
        <f>VLOOKUP(I5566,CountryGeoLoc[],4)</f>
        <v>66.923684</v>
      </c>
    </row>
    <row r="5567" spans="1:11" x14ac:dyDescent="0.3">
      <c r="A5567" t="s">
        <v>16663</v>
      </c>
      <c r="B5567" t="s">
        <v>8</v>
      </c>
      <c r="C5567" t="s">
        <v>7321</v>
      </c>
      <c r="D5567" t="s">
        <v>15859</v>
      </c>
      <c r="E5567" t="s">
        <v>357</v>
      </c>
      <c r="F5567" t="s">
        <v>16664</v>
      </c>
      <c r="G5567" s="2" t="str">
        <f t="shared" si="86"/>
        <v>2015</v>
      </c>
      <c r="H5567" t="s">
        <v>15861</v>
      </c>
      <c r="I5567" t="str">
        <f>VLOOKUP(RawData!H5567,PadCountry[],2)</f>
        <v>French Guiana</v>
      </c>
      <c r="J5567" t="str">
        <f>VLOOKUP(I5567,CountryGeoLoc[],3)</f>
        <v>3.933889</v>
      </c>
      <c r="K5567" t="str">
        <f>VLOOKUP(I5567,CountryGeoLoc[],4)</f>
        <v>-53.125782</v>
      </c>
    </row>
    <row r="5568" spans="1:11" x14ac:dyDescent="0.3">
      <c r="A5568" t="s">
        <v>16665</v>
      </c>
      <c r="B5568" t="s">
        <v>8</v>
      </c>
      <c r="C5568" t="s">
        <v>7087</v>
      </c>
      <c r="D5568" t="s">
        <v>15182</v>
      </c>
      <c r="E5568" t="s">
        <v>357</v>
      </c>
      <c r="F5568" t="s">
        <v>16666</v>
      </c>
      <c r="G5568" s="2" t="str">
        <f t="shared" si="86"/>
        <v>2015</v>
      </c>
      <c r="H5568" t="s">
        <v>11888</v>
      </c>
      <c r="I5568" t="str">
        <f>VLOOKUP(RawData!H5568,PadCountry[],2)</f>
        <v>India</v>
      </c>
      <c r="J5568" t="str">
        <f>VLOOKUP(I5568,CountryGeoLoc[],3)</f>
        <v>20.593684</v>
      </c>
      <c r="K5568" t="str">
        <f>VLOOKUP(I5568,CountryGeoLoc[],4)</f>
        <v>78.96288</v>
      </c>
    </row>
    <row r="5569" spans="1:11" x14ac:dyDescent="0.3">
      <c r="A5569" t="s">
        <v>16667</v>
      </c>
      <c r="B5569" t="s">
        <v>8</v>
      </c>
      <c r="C5569" t="s">
        <v>13407</v>
      </c>
      <c r="D5569" t="s">
        <v>16668</v>
      </c>
      <c r="E5569" t="s">
        <v>357</v>
      </c>
      <c r="F5569" t="s">
        <v>16669</v>
      </c>
      <c r="G5569" s="2" t="str">
        <f t="shared" si="86"/>
        <v>2015</v>
      </c>
      <c r="H5569" t="s">
        <v>14283</v>
      </c>
      <c r="I5569" t="str">
        <f>VLOOKUP(RawData!H5569,PadCountry[],2)</f>
        <v>China</v>
      </c>
      <c r="J5569" t="str">
        <f>VLOOKUP(I5569,CountryGeoLoc[],3)</f>
        <v>35.86166</v>
      </c>
      <c r="K5569" t="str">
        <f>VLOOKUP(I5569,CountryGeoLoc[],4)</f>
        <v>104.195397</v>
      </c>
    </row>
    <row r="5570" spans="1:11" x14ac:dyDescent="0.3">
      <c r="A5570" t="s">
        <v>16670</v>
      </c>
      <c r="B5570" t="s">
        <v>8</v>
      </c>
      <c r="C5570" t="s">
        <v>15908</v>
      </c>
      <c r="D5570" t="s">
        <v>13552</v>
      </c>
      <c r="E5570" t="s">
        <v>16671</v>
      </c>
      <c r="F5570" t="s">
        <v>16672</v>
      </c>
      <c r="G5570" s="2" t="str">
        <f t="shared" si="86"/>
        <v>2015</v>
      </c>
      <c r="H5570" t="s">
        <v>2313</v>
      </c>
      <c r="I5570" t="str">
        <f>VLOOKUP(RawData!H5570,PadCountry[],2)</f>
        <v>Russia</v>
      </c>
      <c r="J5570" t="str">
        <f>VLOOKUP(I5570,CountryGeoLoc[],3)</f>
        <v>61.52401</v>
      </c>
      <c r="K5570" t="str">
        <f>VLOOKUP(I5570,CountryGeoLoc[],4)</f>
        <v>105.318756</v>
      </c>
    </row>
    <row r="5571" spans="1:11" x14ac:dyDescent="0.3">
      <c r="A5571" t="s">
        <v>16673</v>
      </c>
      <c r="B5571" t="s">
        <v>8</v>
      </c>
      <c r="C5571" t="s">
        <v>14644</v>
      </c>
      <c r="D5571" t="s">
        <v>15534</v>
      </c>
      <c r="E5571" t="s">
        <v>16674</v>
      </c>
      <c r="F5571" t="s">
        <v>16675</v>
      </c>
      <c r="G5571" s="2" t="str">
        <f t="shared" ref="G5571:G5634" si="87">MID(F5571,7,4)</f>
        <v>2015</v>
      </c>
      <c r="H5571" t="s">
        <v>1555</v>
      </c>
      <c r="I5571" t="str">
        <f>VLOOKUP(RawData!H5571,PadCountry[],2)</f>
        <v>United States</v>
      </c>
      <c r="J5571" t="str">
        <f>VLOOKUP(I5571,CountryGeoLoc[],3)</f>
        <v>37.09024</v>
      </c>
      <c r="K5571" t="str">
        <f>VLOOKUP(I5571,CountryGeoLoc[],4)</f>
        <v>-95.712891</v>
      </c>
    </row>
    <row r="5572" spans="1:11" x14ac:dyDescent="0.3">
      <c r="A5572" t="s">
        <v>16676</v>
      </c>
      <c r="B5572" t="s">
        <v>8</v>
      </c>
      <c r="C5572" t="s">
        <v>7321</v>
      </c>
      <c r="D5572" t="s">
        <v>14073</v>
      </c>
      <c r="E5572" t="s">
        <v>16677</v>
      </c>
      <c r="F5572" t="s">
        <v>16678</v>
      </c>
      <c r="G5572" s="2" t="str">
        <f t="shared" si="87"/>
        <v>2015</v>
      </c>
      <c r="H5572" t="s">
        <v>12587</v>
      </c>
      <c r="I5572" t="str">
        <f>VLOOKUP(RawData!H5572,PadCountry[],2)</f>
        <v>French Guiana</v>
      </c>
      <c r="J5572" t="str">
        <f>VLOOKUP(I5572,CountryGeoLoc[],3)</f>
        <v>3.933889</v>
      </c>
      <c r="K5572" t="str">
        <f>VLOOKUP(I5572,CountryGeoLoc[],4)</f>
        <v>-53.125782</v>
      </c>
    </row>
    <row r="5573" spans="1:11" x14ac:dyDescent="0.3">
      <c r="A5573" t="s">
        <v>16679</v>
      </c>
      <c r="B5573" t="s">
        <v>8</v>
      </c>
      <c r="C5573" t="s">
        <v>14644</v>
      </c>
      <c r="D5573" t="s">
        <v>15534</v>
      </c>
      <c r="E5573" t="s">
        <v>16680</v>
      </c>
      <c r="F5573" t="s">
        <v>16681</v>
      </c>
      <c r="G5573" s="2" t="str">
        <f t="shared" si="87"/>
        <v>2015</v>
      </c>
      <c r="H5573" t="s">
        <v>1555</v>
      </c>
      <c r="I5573" t="str">
        <f>VLOOKUP(RawData!H5573,PadCountry[],2)</f>
        <v>United States</v>
      </c>
      <c r="J5573" t="str">
        <f>VLOOKUP(I5573,CountryGeoLoc[],3)</f>
        <v>37.09024</v>
      </c>
      <c r="K5573" t="str">
        <f>VLOOKUP(I5573,CountryGeoLoc[],4)</f>
        <v>-95.712891</v>
      </c>
    </row>
    <row r="5574" spans="1:11" x14ac:dyDescent="0.3">
      <c r="A5574" t="s">
        <v>16682</v>
      </c>
      <c r="B5574" t="s">
        <v>18</v>
      </c>
      <c r="C5574" t="s">
        <v>11418</v>
      </c>
      <c r="D5574" t="s">
        <v>14421</v>
      </c>
      <c r="E5574" t="s">
        <v>357</v>
      </c>
      <c r="F5574" t="s">
        <v>16683</v>
      </c>
      <c r="G5574" s="2" t="str">
        <f t="shared" si="87"/>
        <v>2015</v>
      </c>
      <c r="H5574" t="s">
        <v>987</v>
      </c>
      <c r="I5574" t="str">
        <f>VLOOKUP(RawData!H5574,PadCountry[],2)</f>
        <v>Kazakhstan</v>
      </c>
      <c r="J5574" t="str">
        <f>VLOOKUP(I5574,CountryGeoLoc[],3)</f>
        <v>48.019573</v>
      </c>
      <c r="K5574" t="str">
        <f>VLOOKUP(I5574,CountryGeoLoc[],4)</f>
        <v>66.923684</v>
      </c>
    </row>
    <row r="5575" spans="1:11" x14ac:dyDescent="0.3">
      <c r="A5575" t="s">
        <v>16684</v>
      </c>
      <c r="B5575" t="s">
        <v>8</v>
      </c>
      <c r="C5575" t="s">
        <v>16685</v>
      </c>
      <c r="D5575" t="s">
        <v>16686</v>
      </c>
      <c r="E5575" t="s">
        <v>16687</v>
      </c>
      <c r="F5575" t="s">
        <v>16688</v>
      </c>
      <c r="G5575" s="2" t="str">
        <f t="shared" si="87"/>
        <v>2015</v>
      </c>
      <c r="H5575" t="s">
        <v>16689</v>
      </c>
      <c r="I5575" t="str">
        <f>VLOOKUP(RawData!H5575,PadCountry[],2)</f>
        <v>United States</v>
      </c>
      <c r="J5575" t="str">
        <f>VLOOKUP(I5575,CountryGeoLoc[],3)</f>
        <v>37.09024</v>
      </c>
      <c r="K5575" t="str">
        <f>VLOOKUP(I5575,CountryGeoLoc[],4)</f>
        <v>-95.712891</v>
      </c>
    </row>
    <row r="5576" spans="1:11" x14ac:dyDescent="0.3">
      <c r="A5576" t="s">
        <v>16690</v>
      </c>
      <c r="B5576" t="s">
        <v>18</v>
      </c>
      <c r="C5576" t="s">
        <v>15314</v>
      </c>
      <c r="D5576" t="s">
        <v>13758</v>
      </c>
      <c r="E5576" t="s">
        <v>357</v>
      </c>
      <c r="F5576" t="s">
        <v>16691</v>
      </c>
      <c r="G5576" s="2" t="str">
        <f t="shared" si="87"/>
        <v>2015</v>
      </c>
      <c r="H5576" t="s">
        <v>7249</v>
      </c>
      <c r="I5576" t="str">
        <f>VLOOKUP(RawData!H5576,PadCountry[],2)</f>
        <v>Kazakhstan</v>
      </c>
      <c r="J5576" t="str">
        <f>VLOOKUP(I5576,CountryGeoLoc[],3)</f>
        <v>48.019573</v>
      </c>
      <c r="K5576" t="str">
        <f>VLOOKUP(I5576,CountryGeoLoc[],4)</f>
        <v>66.923684</v>
      </c>
    </row>
    <row r="5577" spans="1:11" x14ac:dyDescent="0.3">
      <c r="A5577" t="s">
        <v>16692</v>
      </c>
      <c r="B5577" t="s">
        <v>8</v>
      </c>
      <c r="C5577" t="s">
        <v>14618</v>
      </c>
      <c r="D5577" t="s">
        <v>15504</v>
      </c>
      <c r="E5577" t="s">
        <v>16693</v>
      </c>
      <c r="F5577" t="s">
        <v>16694</v>
      </c>
      <c r="G5577" s="2" t="str">
        <f t="shared" si="87"/>
        <v>2015</v>
      </c>
      <c r="H5577" t="s">
        <v>1782</v>
      </c>
      <c r="I5577" t="str">
        <f>VLOOKUP(RawData!H5577,PadCountry[],2)</f>
        <v>United States</v>
      </c>
      <c r="J5577" t="str">
        <f>VLOOKUP(I5577,CountryGeoLoc[],3)</f>
        <v>37.09024</v>
      </c>
      <c r="K5577" t="str">
        <f>VLOOKUP(I5577,CountryGeoLoc[],4)</f>
        <v>-95.712891</v>
      </c>
    </row>
    <row r="5578" spans="1:11" x14ac:dyDescent="0.3">
      <c r="A5578" t="s">
        <v>16695</v>
      </c>
      <c r="B5578" t="s">
        <v>8</v>
      </c>
      <c r="C5578" t="s">
        <v>7321</v>
      </c>
      <c r="D5578" t="s">
        <v>14073</v>
      </c>
      <c r="E5578" t="s">
        <v>16696</v>
      </c>
      <c r="F5578" t="s">
        <v>16697</v>
      </c>
      <c r="G5578" s="2" t="str">
        <f t="shared" si="87"/>
        <v>2015</v>
      </c>
      <c r="H5578" t="s">
        <v>12587</v>
      </c>
      <c r="I5578" t="str">
        <f>VLOOKUP(RawData!H5578,PadCountry[],2)</f>
        <v>French Guiana</v>
      </c>
      <c r="J5578" t="str">
        <f>VLOOKUP(I5578,CountryGeoLoc[],3)</f>
        <v>3.933889</v>
      </c>
      <c r="K5578" t="str">
        <f>VLOOKUP(I5578,CountryGeoLoc[],4)</f>
        <v>-53.125782</v>
      </c>
    </row>
    <row r="5579" spans="1:11" x14ac:dyDescent="0.3">
      <c r="A5579" t="s">
        <v>16698</v>
      </c>
      <c r="B5579" t="s">
        <v>8</v>
      </c>
      <c r="C5579" t="s">
        <v>15908</v>
      </c>
      <c r="D5579" t="s">
        <v>14421</v>
      </c>
      <c r="E5579" t="s">
        <v>357</v>
      </c>
      <c r="F5579" t="s">
        <v>16699</v>
      </c>
      <c r="G5579" s="2" t="str">
        <f t="shared" si="87"/>
        <v>2015</v>
      </c>
      <c r="H5579" t="s">
        <v>15779</v>
      </c>
      <c r="I5579" t="str">
        <f>VLOOKUP(RawData!H5579,PadCountry[],2)</f>
        <v>Russia</v>
      </c>
      <c r="J5579" t="str">
        <f>VLOOKUP(I5579,CountryGeoLoc[],3)</f>
        <v>61.52401</v>
      </c>
      <c r="K5579" t="str">
        <f>VLOOKUP(I5579,CountryGeoLoc[],4)</f>
        <v>105.318756</v>
      </c>
    </row>
    <row r="5580" spans="1:11" x14ac:dyDescent="0.3">
      <c r="A5580" t="s">
        <v>16700</v>
      </c>
      <c r="B5580" t="s">
        <v>8</v>
      </c>
      <c r="C5580" t="s">
        <v>7321</v>
      </c>
      <c r="D5580" t="s">
        <v>15923</v>
      </c>
      <c r="E5580" t="s">
        <v>357</v>
      </c>
      <c r="F5580" t="s">
        <v>16701</v>
      </c>
      <c r="G5580" s="2" t="str">
        <f t="shared" si="87"/>
        <v>2015</v>
      </c>
      <c r="H5580" t="s">
        <v>4173</v>
      </c>
      <c r="I5580" t="str">
        <f>VLOOKUP(RawData!H5580,PadCountry[],2)</f>
        <v>French Guiana</v>
      </c>
      <c r="J5580" t="str">
        <f>VLOOKUP(I5580,CountryGeoLoc[],3)</f>
        <v>3.933889</v>
      </c>
      <c r="K5580" t="str">
        <f>VLOOKUP(I5580,CountryGeoLoc[],4)</f>
        <v>-53.125782</v>
      </c>
    </row>
    <row r="5581" spans="1:11" x14ac:dyDescent="0.3">
      <c r="A5581" t="s">
        <v>16702</v>
      </c>
      <c r="B5581" t="s">
        <v>8</v>
      </c>
      <c r="C5581" t="s">
        <v>15908</v>
      </c>
      <c r="D5581" t="s">
        <v>15130</v>
      </c>
      <c r="E5581" t="s">
        <v>16703</v>
      </c>
      <c r="F5581" t="s">
        <v>16704</v>
      </c>
      <c r="G5581" s="2" t="str">
        <f t="shared" si="87"/>
        <v>2015</v>
      </c>
      <c r="H5581" t="s">
        <v>3442</v>
      </c>
      <c r="I5581" t="str">
        <f>VLOOKUP(RawData!H5581,PadCountry[],2)</f>
        <v>Russia</v>
      </c>
      <c r="J5581" t="str">
        <f>VLOOKUP(I5581,CountryGeoLoc[],3)</f>
        <v>61.52401</v>
      </c>
      <c r="K5581" t="str">
        <f>VLOOKUP(I5581,CountryGeoLoc[],4)</f>
        <v>105.318756</v>
      </c>
    </row>
    <row r="5582" spans="1:11" x14ac:dyDescent="0.3">
      <c r="A5582" t="s">
        <v>16705</v>
      </c>
      <c r="B5582" t="s">
        <v>8</v>
      </c>
      <c r="C5582" t="s">
        <v>13407</v>
      </c>
      <c r="D5582" t="s">
        <v>13308</v>
      </c>
      <c r="E5582" t="s">
        <v>357</v>
      </c>
      <c r="F5582" t="s">
        <v>16706</v>
      </c>
      <c r="G5582" s="2" t="str">
        <f t="shared" si="87"/>
        <v>2015</v>
      </c>
      <c r="H5582" t="s">
        <v>14031</v>
      </c>
      <c r="I5582" t="str">
        <f>VLOOKUP(RawData!H5582,PadCountry[],2)</f>
        <v>China</v>
      </c>
      <c r="J5582" t="str">
        <f>VLOOKUP(I5582,CountryGeoLoc[],3)</f>
        <v>35.86166</v>
      </c>
      <c r="K5582" t="str">
        <f>VLOOKUP(I5582,CountryGeoLoc[],4)</f>
        <v>104.195397</v>
      </c>
    </row>
    <row r="5583" spans="1:11" x14ac:dyDescent="0.3">
      <c r="A5583" t="s">
        <v>16707</v>
      </c>
      <c r="B5583" t="s">
        <v>18</v>
      </c>
      <c r="C5583" t="s">
        <v>14644</v>
      </c>
      <c r="D5583" t="s">
        <v>15534</v>
      </c>
      <c r="E5583" t="s">
        <v>16708</v>
      </c>
      <c r="F5583" t="s">
        <v>16709</v>
      </c>
      <c r="G5583" s="2" t="str">
        <f t="shared" si="87"/>
        <v>2015</v>
      </c>
      <c r="H5583" t="s">
        <v>1555</v>
      </c>
      <c r="I5583" t="str">
        <f>VLOOKUP(RawData!H5583,PadCountry[],2)</f>
        <v>United States</v>
      </c>
      <c r="J5583" t="str">
        <f>VLOOKUP(I5583,CountryGeoLoc[],3)</f>
        <v>37.09024</v>
      </c>
      <c r="K5583" t="str">
        <f>VLOOKUP(I5583,CountryGeoLoc[],4)</f>
        <v>-95.712891</v>
      </c>
    </row>
    <row r="5584" spans="1:11" x14ac:dyDescent="0.3">
      <c r="A5584" t="s">
        <v>16710</v>
      </c>
      <c r="B5584" t="s">
        <v>8</v>
      </c>
      <c r="C5584" t="s">
        <v>11418</v>
      </c>
      <c r="D5584" t="s">
        <v>4695</v>
      </c>
      <c r="E5584" t="s">
        <v>16711</v>
      </c>
      <c r="F5584" t="s">
        <v>16712</v>
      </c>
      <c r="G5584" s="2" t="str">
        <f t="shared" si="87"/>
        <v>2015</v>
      </c>
      <c r="H5584" t="s">
        <v>13</v>
      </c>
      <c r="I5584" t="str">
        <f>VLOOKUP(RawData!H5584,PadCountry[],2)</f>
        <v>Kazakhstan</v>
      </c>
      <c r="J5584" t="str">
        <f>VLOOKUP(I5584,CountryGeoLoc[],3)</f>
        <v>48.019573</v>
      </c>
      <c r="K5584" t="str">
        <f>VLOOKUP(I5584,CountryGeoLoc[],4)</f>
        <v>66.923684</v>
      </c>
    </row>
    <row r="5585" spans="1:11" x14ac:dyDescent="0.3">
      <c r="A5585" t="s">
        <v>16713</v>
      </c>
      <c r="B5585" t="s">
        <v>8</v>
      </c>
      <c r="C5585" t="s">
        <v>16049</v>
      </c>
      <c r="D5585" t="s">
        <v>15182</v>
      </c>
      <c r="E5585" t="s">
        <v>16714</v>
      </c>
      <c r="F5585" t="s">
        <v>16715</v>
      </c>
      <c r="G5585" s="2" t="str">
        <f t="shared" si="87"/>
        <v>2015</v>
      </c>
      <c r="H5585" t="s">
        <v>11888</v>
      </c>
      <c r="I5585" t="str">
        <f>VLOOKUP(RawData!H5585,PadCountry[],2)</f>
        <v>India</v>
      </c>
      <c r="J5585" t="str">
        <f>VLOOKUP(I5585,CountryGeoLoc[],3)</f>
        <v>20.593684</v>
      </c>
      <c r="K5585" t="str">
        <f>VLOOKUP(I5585,CountryGeoLoc[],4)</f>
        <v>78.96288</v>
      </c>
    </row>
    <row r="5586" spans="1:11" x14ac:dyDescent="0.3">
      <c r="A5586" t="s">
        <v>16716</v>
      </c>
      <c r="B5586" t="s">
        <v>8</v>
      </c>
      <c r="C5586" t="s">
        <v>14618</v>
      </c>
      <c r="D5586" t="s">
        <v>14009</v>
      </c>
      <c r="E5586" t="s">
        <v>16717</v>
      </c>
      <c r="F5586" t="s">
        <v>16718</v>
      </c>
      <c r="G5586" s="2" t="str">
        <f t="shared" si="87"/>
        <v>2015</v>
      </c>
      <c r="H5586" t="s">
        <v>1782</v>
      </c>
      <c r="I5586" t="str">
        <f>VLOOKUP(RawData!H5586,PadCountry[],2)</f>
        <v>United States</v>
      </c>
      <c r="J5586" t="str">
        <f>VLOOKUP(I5586,CountryGeoLoc[],3)</f>
        <v>37.09024</v>
      </c>
      <c r="K5586" t="str">
        <f>VLOOKUP(I5586,CountryGeoLoc[],4)</f>
        <v>-95.712891</v>
      </c>
    </row>
    <row r="5587" spans="1:11" x14ac:dyDescent="0.3">
      <c r="A5587" t="s">
        <v>16719</v>
      </c>
      <c r="B5587" t="s">
        <v>8</v>
      </c>
      <c r="C5587" t="s">
        <v>7321</v>
      </c>
      <c r="D5587" t="s">
        <v>14073</v>
      </c>
      <c r="E5587" t="s">
        <v>16720</v>
      </c>
      <c r="F5587" t="s">
        <v>16721</v>
      </c>
      <c r="G5587" s="2" t="str">
        <f t="shared" si="87"/>
        <v>2015</v>
      </c>
      <c r="H5587" t="s">
        <v>12587</v>
      </c>
      <c r="I5587" t="str">
        <f>VLOOKUP(RawData!H5587,PadCountry[],2)</f>
        <v>French Guiana</v>
      </c>
      <c r="J5587" t="str">
        <f>VLOOKUP(I5587,CountryGeoLoc[],3)</f>
        <v>3.933889</v>
      </c>
      <c r="K5587" t="str">
        <f>VLOOKUP(I5587,CountryGeoLoc[],4)</f>
        <v>-53.125782</v>
      </c>
    </row>
    <row r="5588" spans="1:11" x14ac:dyDescent="0.3">
      <c r="A5588" t="s">
        <v>16722</v>
      </c>
      <c r="B5588" t="s">
        <v>8</v>
      </c>
      <c r="C5588" t="s">
        <v>11418</v>
      </c>
      <c r="D5588" t="s">
        <v>2191</v>
      </c>
      <c r="E5588" t="s">
        <v>16723</v>
      </c>
      <c r="F5588" t="s">
        <v>16724</v>
      </c>
      <c r="G5588" s="2" t="str">
        <f t="shared" si="87"/>
        <v>2015</v>
      </c>
      <c r="H5588" t="s">
        <v>13</v>
      </c>
      <c r="I5588" t="str">
        <f>VLOOKUP(RawData!H5588,PadCountry[],2)</f>
        <v>Kazakhstan</v>
      </c>
      <c r="J5588" t="str">
        <f>VLOOKUP(I5588,CountryGeoLoc[],3)</f>
        <v>48.019573</v>
      </c>
      <c r="K5588" t="str">
        <f>VLOOKUP(I5588,CountryGeoLoc[],4)</f>
        <v>66.923684</v>
      </c>
    </row>
    <row r="5589" spans="1:11" x14ac:dyDescent="0.3">
      <c r="A5589" t="s">
        <v>16725</v>
      </c>
      <c r="B5589" t="s">
        <v>8</v>
      </c>
      <c r="C5589" t="s">
        <v>14618</v>
      </c>
      <c r="D5589" t="s">
        <v>15444</v>
      </c>
      <c r="E5589" t="s">
        <v>16726</v>
      </c>
      <c r="F5589" t="s">
        <v>16727</v>
      </c>
      <c r="G5589" s="2" t="str">
        <f t="shared" si="87"/>
        <v>2015</v>
      </c>
      <c r="H5589" t="s">
        <v>1050</v>
      </c>
      <c r="I5589" t="str">
        <f>VLOOKUP(RawData!H5589,PadCountry[],2)</f>
        <v>United States</v>
      </c>
      <c r="J5589" t="str">
        <f>VLOOKUP(I5589,CountryGeoLoc[],3)</f>
        <v>37.09024</v>
      </c>
      <c r="K5589" t="str">
        <f>VLOOKUP(I5589,CountryGeoLoc[],4)</f>
        <v>-95.712891</v>
      </c>
    </row>
    <row r="5590" spans="1:11" x14ac:dyDescent="0.3">
      <c r="A5590" t="s">
        <v>16728</v>
      </c>
      <c r="B5590" t="s">
        <v>8</v>
      </c>
      <c r="C5590" t="s">
        <v>13407</v>
      </c>
      <c r="D5590" t="s">
        <v>16729</v>
      </c>
      <c r="E5590" t="s">
        <v>16730</v>
      </c>
      <c r="F5590" t="s">
        <v>16731</v>
      </c>
      <c r="G5590" s="2" t="str">
        <f t="shared" si="87"/>
        <v>2015</v>
      </c>
      <c r="H5590" t="s">
        <v>10954</v>
      </c>
      <c r="I5590" t="str">
        <f>VLOOKUP(RawData!H5590,PadCountry[],2)</f>
        <v>China</v>
      </c>
      <c r="J5590" t="str">
        <f>VLOOKUP(I5590,CountryGeoLoc[],3)</f>
        <v>35.86166</v>
      </c>
      <c r="K5590" t="str">
        <f>VLOOKUP(I5590,CountryGeoLoc[],4)</f>
        <v>104.195397</v>
      </c>
    </row>
    <row r="5591" spans="1:11" x14ac:dyDescent="0.3">
      <c r="A5591" t="s">
        <v>16732</v>
      </c>
      <c r="B5591" t="s">
        <v>8</v>
      </c>
      <c r="C5591" t="s">
        <v>9620</v>
      </c>
      <c r="D5591" t="s">
        <v>15381</v>
      </c>
      <c r="E5591" t="s">
        <v>16733</v>
      </c>
      <c r="F5591" t="s">
        <v>16734</v>
      </c>
      <c r="G5591" s="2" t="str">
        <f t="shared" si="87"/>
        <v>2015</v>
      </c>
      <c r="H5591" t="s">
        <v>15384</v>
      </c>
      <c r="I5591" t="str">
        <f>VLOOKUP(RawData!H5591,PadCountry[],2)</f>
        <v>Japan</v>
      </c>
      <c r="J5591" t="str">
        <f>VLOOKUP(I5591,CountryGeoLoc[],3)</f>
        <v>36.204824</v>
      </c>
      <c r="K5591" t="str">
        <f>VLOOKUP(I5591,CountryGeoLoc[],4)</f>
        <v>138.252924</v>
      </c>
    </row>
    <row r="5592" spans="1:11" x14ac:dyDescent="0.3">
      <c r="A5592" t="s">
        <v>16735</v>
      </c>
      <c r="B5592" t="s">
        <v>8</v>
      </c>
      <c r="C5592" t="s">
        <v>7321</v>
      </c>
      <c r="D5592" t="s">
        <v>14073</v>
      </c>
      <c r="E5592" t="s">
        <v>16736</v>
      </c>
      <c r="F5592" t="s">
        <v>16737</v>
      </c>
      <c r="G5592" s="2" t="str">
        <f t="shared" si="87"/>
        <v>2015</v>
      </c>
      <c r="H5592" t="s">
        <v>12587</v>
      </c>
      <c r="I5592" t="str">
        <f>VLOOKUP(RawData!H5592,PadCountry[],2)</f>
        <v>French Guiana</v>
      </c>
      <c r="J5592" t="str">
        <f>VLOOKUP(I5592,CountryGeoLoc[],3)</f>
        <v>3.933889</v>
      </c>
      <c r="K5592" t="str">
        <f>VLOOKUP(I5592,CountryGeoLoc[],4)</f>
        <v>-53.125782</v>
      </c>
    </row>
    <row r="5593" spans="1:11" x14ac:dyDescent="0.3">
      <c r="A5593" t="s">
        <v>16738</v>
      </c>
      <c r="B5593" t="s">
        <v>8</v>
      </c>
      <c r="C5593" t="s">
        <v>13407</v>
      </c>
      <c r="D5593" t="s">
        <v>14669</v>
      </c>
      <c r="E5593" t="s">
        <v>357</v>
      </c>
      <c r="F5593" t="s">
        <v>16739</v>
      </c>
      <c r="G5593" s="2" t="str">
        <f t="shared" si="87"/>
        <v>2015</v>
      </c>
      <c r="H5593" t="s">
        <v>14031</v>
      </c>
      <c r="I5593" t="str">
        <f>VLOOKUP(RawData!H5593,PadCountry[],2)</f>
        <v>China</v>
      </c>
      <c r="J5593" t="str">
        <f>VLOOKUP(I5593,CountryGeoLoc[],3)</f>
        <v>35.86166</v>
      </c>
      <c r="K5593" t="str">
        <f>VLOOKUP(I5593,CountryGeoLoc[],4)</f>
        <v>104.195397</v>
      </c>
    </row>
    <row r="5594" spans="1:11" x14ac:dyDescent="0.3">
      <c r="A5594" t="s">
        <v>16740</v>
      </c>
      <c r="B5594" t="s">
        <v>8</v>
      </c>
      <c r="C5594" t="s">
        <v>7087</v>
      </c>
      <c r="D5594" t="s">
        <v>15499</v>
      </c>
      <c r="E5594" t="s">
        <v>357</v>
      </c>
      <c r="F5594" t="s">
        <v>16741</v>
      </c>
      <c r="G5594" s="2" t="str">
        <f t="shared" si="87"/>
        <v>2015</v>
      </c>
      <c r="H5594" t="s">
        <v>14499</v>
      </c>
      <c r="I5594" t="str">
        <f>VLOOKUP(RawData!H5594,PadCountry[],2)</f>
        <v>India</v>
      </c>
      <c r="J5594" t="str">
        <f>VLOOKUP(I5594,CountryGeoLoc[],3)</f>
        <v>20.593684</v>
      </c>
      <c r="K5594" t="str">
        <f>VLOOKUP(I5594,CountryGeoLoc[],4)</f>
        <v>78.96288</v>
      </c>
    </row>
    <row r="5595" spans="1:11" x14ac:dyDescent="0.3">
      <c r="A5595" t="s">
        <v>16742</v>
      </c>
      <c r="B5595" t="s">
        <v>8</v>
      </c>
      <c r="C5595" t="s">
        <v>15314</v>
      </c>
      <c r="D5595" t="s">
        <v>13758</v>
      </c>
      <c r="E5595" t="s">
        <v>16743</v>
      </c>
      <c r="F5595" t="s">
        <v>16744</v>
      </c>
      <c r="G5595" s="2" t="str">
        <f t="shared" si="87"/>
        <v>2015</v>
      </c>
      <c r="H5595" t="s">
        <v>7249</v>
      </c>
      <c r="I5595" t="str">
        <f>VLOOKUP(RawData!H5595,PadCountry[],2)</f>
        <v>Kazakhstan</v>
      </c>
      <c r="J5595" t="str">
        <f>VLOOKUP(I5595,CountryGeoLoc[],3)</f>
        <v>48.019573</v>
      </c>
      <c r="K5595" t="str">
        <f>VLOOKUP(I5595,CountryGeoLoc[],4)</f>
        <v>66.923684</v>
      </c>
    </row>
    <row r="5596" spans="1:11" x14ac:dyDescent="0.3">
      <c r="A5596" t="s">
        <v>16745</v>
      </c>
      <c r="B5596" t="s">
        <v>8</v>
      </c>
      <c r="C5596" t="s">
        <v>11418</v>
      </c>
      <c r="D5596" t="s">
        <v>2191</v>
      </c>
      <c r="E5596" t="s">
        <v>16746</v>
      </c>
      <c r="F5596" t="s">
        <v>16747</v>
      </c>
      <c r="G5596" s="2" t="str">
        <f t="shared" si="87"/>
        <v>2015</v>
      </c>
      <c r="H5596" t="s">
        <v>13</v>
      </c>
      <c r="I5596" t="str">
        <f>VLOOKUP(RawData!H5596,PadCountry[],2)</f>
        <v>Kazakhstan</v>
      </c>
      <c r="J5596" t="str">
        <f>VLOOKUP(I5596,CountryGeoLoc[],3)</f>
        <v>48.019573</v>
      </c>
      <c r="K5596" t="str">
        <f>VLOOKUP(I5596,CountryGeoLoc[],4)</f>
        <v>66.923684</v>
      </c>
    </row>
    <row r="5597" spans="1:11" x14ac:dyDescent="0.3">
      <c r="A5597" t="s">
        <v>16748</v>
      </c>
      <c r="B5597" t="s">
        <v>8</v>
      </c>
      <c r="C5597" t="s">
        <v>14618</v>
      </c>
      <c r="D5597" t="s">
        <v>14619</v>
      </c>
      <c r="E5597" t="s">
        <v>16749</v>
      </c>
      <c r="F5597" t="s">
        <v>16750</v>
      </c>
      <c r="G5597" s="2" t="str">
        <f t="shared" si="87"/>
        <v>2015</v>
      </c>
      <c r="H5597" t="s">
        <v>1782</v>
      </c>
      <c r="I5597" t="str">
        <f>VLOOKUP(RawData!H5597,PadCountry[],2)</f>
        <v>United States</v>
      </c>
      <c r="J5597" t="str">
        <f>VLOOKUP(I5597,CountryGeoLoc[],3)</f>
        <v>37.09024</v>
      </c>
      <c r="K5597" t="str">
        <f>VLOOKUP(I5597,CountryGeoLoc[],4)</f>
        <v>-95.712891</v>
      </c>
    </row>
    <row r="5598" spans="1:11" x14ac:dyDescent="0.3">
      <c r="A5598" t="s">
        <v>16751</v>
      </c>
      <c r="B5598" t="s">
        <v>8</v>
      </c>
      <c r="C5598" t="s">
        <v>7321</v>
      </c>
      <c r="D5598" t="s">
        <v>15859</v>
      </c>
      <c r="E5598" t="s">
        <v>357</v>
      </c>
      <c r="F5598" t="s">
        <v>16752</v>
      </c>
      <c r="G5598" s="2" t="str">
        <f t="shared" si="87"/>
        <v>2015</v>
      </c>
      <c r="H5598" t="s">
        <v>15861</v>
      </c>
      <c r="I5598" t="str">
        <f>VLOOKUP(RawData!H5598,PadCountry[],2)</f>
        <v>French Guiana</v>
      </c>
      <c r="J5598" t="str">
        <f>VLOOKUP(I5598,CountryGeoLoc[],3)</f>
        <v>3.933889</v>
      </c>
      <c r="K5598" t="str">
        <f>VLOOKUP(I5598,CountryGeoLoc[],4)</f>
        <v>-53.125782</v>
      </c>
    </row>
    <row r="5599" spans="1:11" x14ac:dyDescent="0.3">
      <c r="A5599" t="s">
        <v>16753</v>
      </c>
      <c r="B5599" t="s">
        <v>8</v>
      </c>
      <c r="C5599" t="s">
        <v>13407</v>
      </c>
      <c r="D5599" t="s">
        <v>8695</v>
      </c>
      <c r="E5599" t="s">
        <v>357</v>
      </c>
      <c r="F5599" t="s">
        <v>16754</v>
      </c>
      <c r="G5599" s="2" t="str">
        <f t="shared" si="87"/>
        <v>2015</v>
      </c>
      <c r="H5599" t="s">
        <v>10954</v>
      </c>
      <c r="I5599" t="str">
        <f>VLOOKUP(RawData!H5599,PadCountry[],2)</f>
        <v>China</v>
      </c>
      <c r="J5599" t="str">
        <f>VLOOKUP(I5599,CountryGeoLoc[],3)</f>
        <v>35.86166</v>
      </c>
      <c r="K5599" t="str">
        <f>VLOOKUP(I5599,CountryGeoLoc[],4)</f>
        <v>104.195397</v>
      </c>
    </row>
    <row r="5600" spans="1:11" x14ac:dyDescent="0.3">
      <c r="A5600" t="s">
        <v>16755</v>
      </c>
      <c r="B5600" t="s">
        <v>8</v>
      </c>
      <c r="C5600" t="s">
        <v>13407</v>
      </c>
      <c r="D5600" t="s">
        <v>11563</v>
      </c>
      <c r="E5600" t="s">
        <v>357</v>
      </c>
      <c r="F5600" t="s">
        <v>16756</v>
      </c>
      <c r="G5600" s="2" t="str">
        <f t="shared" si="87"/>
        <v>2015</v>
      </c>
      <c r="H5600" t="s">
        <v>14247</v>
      </c>
      <c r="I5600" t="str">
        <f>VLOOKUP(RawData!H5600,PadCountry[],2)</f>
        <v>China</v>
      </c>
      <c r="J5600" t="str">
        <f>VLOOKUP(I5600,CountryGeoLoc[],3)</f>
        <v>35.86166</v>
      </c>
      <c r="K5600" t="str">
        <f>VLOOKUP(I5600,CountryGeoLoc[],4)</f>
        <v>104.195397</v>
      </c>
    </row>
    <row r="5601" spans="1:11" x14ac:dyDescent="0.3">
      <c r="A5601" t="s">
        <v>16757</v>
      </c>
      <c r="B5601" t="s">
        <v>8</v>
      </c>
      <c r="C5601" t="s">
        <v>11421</v>
      </c>
      <c r="D5601" t="s">
        <v>14306</v>
      </c>
      <c r="E5601" t="s">
        <v>357</v>
      </c>
      <c r="F5601" t="s">
        <v>16758</v>
      </c>
      <c r="G5601" s="2" t="str">
        <f t="shared" si="87"/>
        <v>2015</v>
      </c>
      <c r="H5601" t="s">
        <v>2641</v>
      </c>
      <c r="I5601" t="str">
        <f>VLOOKUP(RawData!H5601,PadCountry[],2)</f>
        <v>Kazakhstan</v>
      </c>
      <c r="J5601" t="str">
        <f>VLOOKUP(I5601,CountryGeoLoc[],3)</f>
        <v>48.019573</v>
      </c>
      <c r="K5601" t="str">
        <f>VLOOKUP(I5601,CountryGeoLoc[],4)</f>
        <v>66.923684</v>
      </c>
    </row>
    <row r="5602" spans="1:11" x14ac:dyDescent="0.3">
      <c r="A5602" t="s">
        <v>16759</v>
      </c>
      <c r="B5602" t="s">
        <v>8</v>
      </c>
      <c r="C5602" t="s">
        <v>13407</v>
      </c>
      <c r="D5602" t="s">
        <v>16760</v>
      </c>
      <c r="E5602" t="s">
        <v>357</v>
      </c>
      <c r="F5602" t="s">
        <v>16761</v>
      </c>
      <c r="G5602" s="2" t="str">
        <f t="shared" si="87"/>
        <v>2015</v>
      </c>
      <c r="H5602" t="s">
        <v>16762</v>
      </c>
      <c r="I5602" t="str">
        <f>VLOOKUP(RawData!H5602,PadCountry[],2)</f>
        <v>China</v>
      </c>
      <c r="J5602" t="str">
        <f>VLOOKUP(I5602,CountryGeoLoc[],3)</f>
        <v>35.86166</v>
      </c>
      <c r="K5602" t="str">
        <f>VLOOKUP(I5602,CountryGeoLoc[],4)</f>
        <v>104.195397</v>
      </c>
    </row>
    <row r="5603" spans="1:11" x14ac:dyDescent="0.3">
      <c r="A5603" t="s">
        <v>16763</v>
      </c>
      <c r="B5603" t="s">
        <v>8</v>
      </c>
      <c r="C5603" t="s">
        <v>11407</v>
      </c>
      <c r="D5603" t="s">
        <v>13552</v>
      </c>
      <c r="E5603" t="s">
        <v>357</v>
      </c>
      <c r="F5603" t="s">
        <v>16764</v>
      </c>
      <c r="G5603" s="2" t="str">
        <f t="shared" si="87"/>
        <v>2015</v>
      </c>
      <c r="H5603" t="s">
        <v>2313</v>
      </c>
      <c r="I5603" t="str">
        <f>VLOOKUP(RawData!H5603,PadCountry[],2)</f>
        <v>Russia</v>
      </c>
      <c r="J5603" t="str">
        <f>VLOOKUP(I5603,CountryGeoLoc[],3)</f>
        <v>61.52401</v>
      </c>
      <c r="K5603" t="str">
        <f>VLOOKUP(I5603,CountryGeoLoc[],4)</f>
        <v>105.318756</v>
      </c>
    </row>
    <row r="5604" spans="1:11" x14ac:dyDescent="0.3">
      <c r="A5604" t="s">
        <v>16765</v>
      </c>
      <c r="B5604" t="s">
        <v>8</v>
      </c>
      <c r="C5604" t="s">
        <v>13407</v>
      </c>
      <c r="D5604" t="s">
        <v>16766</v>
      </c>
      <c r="E5604" t="s">
        <v>357</v>
      </c>
      <c r="F5604" t="s">
        <v>16767</v>
      </c>
      <c r="G5604" s="2" t="str">
        <f t="shared" si="87"/>
        <v>2015</v>
      </c>
      <c r="H5604" t="s">
        <v>16284</v>
      </c>
      <c r="I5604" t="str">
        <f>VLOOKUP(RawData!H5604,PadCountry[],2)</f>
        <v>China</v>
      </c>
      <c r="J5604" t="str">
        <f>VLOOKUP(I5604,CountryGeoLoc[],3)</f>
        <v>35.86166</v>
      </c>
      <c r="K5604" t="str">
        <f>VLOOKUP(I5604,CountryGeoLoc[],4)</f>
        <v>104.195397</v>
      </c>
    </row>
    <row r="5605" spans="1:11" x14ac:dyDescent="0.3">
      <c r="A5605" t="s">
        <v>16768</v>
      </c>
      <c r="B5605" t="s">
        <v>8</v>
      </c>
      <c r="C5605" t="s">
        <v>7087</v>
      </c>
      <c r="D5605" t="s">
        <v>15182</v>
      </c>
      <c r="E5605" t="s">
        <v>357</v>
      </c>
      <c r="F5605" t="s">
        <v>16769</v>
      </c>
      <c r="G5605" s="2" t="str">
        <f t="shared" si="87"/>
        <v>2015</v>
      </c>
      <c r="H5605" t="s">
        <v>11888</v>
      </c>
      <c r="I5605" t="str">
        <f>VLOOKUP(RawData!H5605,PadCountry[],2)</f>
        <v>India</v>
      </c>
      <c r="J5605" t="str">
        <f>VLOOKUP(I5605,CountryGeoLoc[],3)</f>
        <v>20.593684</v>
      </c>
      <c r="K5605" t="str">
        <f>VLOOKUP(I5605,CountryGeoLoc[],4)</f>
        <v>78.96288</v>
      </c>
    </row>
    <row r="5606" spans="1:11" x14ac:dyDescent="0.3">
      <c r="A5606" t="s">
        <v>16770</v>
      </c>
      <c r="B5606" t="s">
        <v>8</v>
      </c>
      <c r="C5606" t="s">
        <v>13407</v>
      </c>
      <c r="D5606" t="s">
        <v>8695</v>
      </c>
      <c r="E5606" t="s">
        <v>357</v>
      </c>
      <c r="F5606" t="s">
        <v>16771</v>
      </c>
      <c r="G5606" s="2" t="str">
        <f t="shared" si="87"/>
        <v>2015</v>
      </c>
      <c r="H5606" t="s">
        <v>8698</v>
      </c>
      <c r="I5606" t="str">
        <f>VLOOKUP(RawData!H5606,PadCountry[],2)</f>
        <v>China</v>
      </c>
      <c r="J5606" t="str">
        <f>VLOOKUP(I5606,CountryGeoLoc[],3)</f>
        <v>35.86166</v>
      </c>
      <c r="K5606" t="str">
        <f>VLOOKUP(I5606,CountryGeoLoc[],4)</f>
        <v>104.195397</v>
      </c>
    </row>
    <row r="5607" spans="1:11" x14ac:dyDescent="0.3">
      <c r="A5607" t="s">
        <v>16772</v>
      </c>
      <c r="B5607" t="s">
        <v>8</v>
      </c>
      <c r="C5607" t="s">
        <v>7321</v>
      </c>
      <c r="D5607" t="s">
        <v>14073</v>
      </c>
      <c r="E5607" t="s">
        <v>16773</v>
      </c>
      <c r="F5607" t="s">
        <v>16774</v>
      </c>
      <c r="G5607" s="2" t="str">
        <f t="shared" si="87"/>
        <v>2015</v>
      </c>
      <c r="H5607" t="s">
        <v>12587</v>
      </c>
      <c r="I5607" t="str">
        <f>VLOOKUP(RawData!H5607,PadCountry[],2)</f>
        <v>French Guiana</v>
      </c>
      <c r="J5607" t="str">
        <f>VLOOKUP(I5607,CountryGeoLoc[],3)</f>
        <v>3.933889</v>
      </c>
      <c r="K5607" t="str">
        <f>VLOOKUP(I5607,CountryGeoLoc[],4)</f>
        <v>-53.125782</v>
      </c>
    </row>
    <row r="5608" spans="1:11" x14ac:dyDescent="0.3">
      <c r="A5608" t="s">
        <v>16775</v>
      </c>
      <c r="B5608" t="s">
        <v>8</v>
      </c>
      <c r="C5608" t="s">
        <v>11418</v>
      </c>
      <c r="D5608" t="s">
        <v>4695</v>
      </c>
      <c r="E5608" t="s">
        <v>357</v>
      </c>
      <c r="F5608" t="s">
        <v>16776</v>
      </c>
      <c r="G5608" s="2" t="str">
        <f t="shared" si="87"/>
        <v>2015</v>
      </c>
      <c r="H5608" t="s">
        <v>13</v>
      </c>
      <c r="I5608" t="str">
        <f>VLOOKUP(RawData!H5608,PadCountry[],2)</f>
        <v>Kazakhstan</v>
      </c>
      <c r="J5608" t="str">
        <f>VLOOKUP(I5608,CountryGeoLoc[],3)</f>
        <v>48.019573</v>
      </c>
      <c r="K5608" t="str">
        <f>VLOOKUP(I5608,CountryGeoLoc[],4)</f>
        <v>66.923684</v>
      </c>
    </row>
    <row r="5609" spans="1:11" x14ac:dyDescent="0.3">
      <c r="A5609" t="s">
        <v>16777</v>
      </c>
      <c r="B5609" t="s">
        <v>8</v>
      </c>
      <c r="C5609" t="s">
        <v>14618</v>
      </c>
      <c r="D5609" t="s">
        <v>14964</v>
      </c>
      <c r="E5609" t="s">
        <v>357</v>
      </c>
      <c r="F5609" t="s">
        <v>16778</v>
      </c>
      <c r="G5609" s="2" t="str">
        <f t="shared" si="87"/>
        <v>2015</v>
      </c>
      <c r="H5609" t="s">
        <v>1782</v>
      </c>
      <c r="I5609" t="str">
        <f>VLOOKUP(RawData!H5609,PadCountry[],2)</f>
        <v>United States</v>
      </c>
      <c r="J5609" t="str">
        <f>VLOOKUP(I5609,CountryGeoLoc[],3)</f>
        <v>37.09024</v>
      </c>
      <c r="K5609" t="str">
        <f>VLOOKUP(I5609,CountryGeoLoc[],4)</f>
        <v>-95.712891</v>
      </c>
    </row>
    <row r="5610" spans="1:11" x14ac:dyDescent="0.3">
      <c r="A5610" t="s">
        <v>16779</v>
      </c>
      <c r="B5610" t="s">
        <v>8</v>
      </c>
      <c r="C5610" t="s">
        <v>13407</v>
      </c>
      <c r="D5610" t="s">
        <v>11563</v>
      </c>
      <c r="E5610" t="s">
        <v>16780</v>
      </c>
      <c r="F5610" t="s">
        <v>16781</v>
      </c>
      <c r="G5610" s="2" t="str">
        <f t="shared" si="87"/>
        <v>2015</v>
      </c>
      <c r="H5610" t="s">
        <v>14247</v>
      </c>
      <c r="I5610" t="str">
        <f>VLOOKUP(RawData!H5610,PadCountry[],2)</f>
        <v>China</v>
      </c>
      <c r="J5610" t="str">
        <f>VLOOKUP(I5610,CountryGeoLoc[],3)</f>
        <v>35.86166</v>
      </c>
      <c r="K5610" t="str">
        <f>VLOOKUP(I5610,CountryGeoLoc[],4)</f>
        <v>104.195397</v>
      </c>
    </row>
    <row r="5611" spans="1:11" x14ac:dyDescent="0.3">
      <c r="A5611" t="s">
        <v>16782</v>
      </c>
      <c r="B5611" t="s">
        <v>8</v>
      </c>
      <c r="C5611" t="s">
        <v>14618</v>
      </c>
      <c r="D5611" t="s">
        <v>14009</v>
      </c>
      <c r="E5611" t="s">
        <v>16783</v>
      </c>
      <c r="F5611" t="s">
        <v>16784</v>
      </c>
      <c r="G5611" s="2" t="str">
        <f t="shared" si="87"/>
        <v>2015</v>
      </c>
      <c r="H5611" t="s">
        <v>433</v>
      </c>
      <c r="I5611" t="str">
        <f>VLOOKUP(RawData!H5611,PadCountry[],2)</f>
        <v>United States</v>
      </c>
      <c r="J5611" t="str">
        <f>VLOOKUP(I5611,CountryGeoLoc[],3)</f>
        <v>37.09024</v>
      </c>
      <c r="K5611" t="str">
        <f>VLOOKUP(I5611,CountryGeoLoc[],4)</f>
        <v>-95.712891</v>
      </c>
    </row>
    <row r="5612" spans="1:11" x14ac:dyDescent="0.3">
      <c r="A5612" t="s">
        <v>16785</v>
      </c>
      <c r="B5612" t="s">
        <v>8</v>
      </c>
      <c r="C5612" t="s">
        <v>13407</v>
      </c>
      <c r="D5612" t="s">
        <v>8695</v>
      </c>
      <c r="E5612" t="s">
        <v>357</v>
      </c>
      <c r="F5612" t="s">
        <v>16786</v>
      </c>
      <c r="G5612" s="2" t="str">
        <f t="shared" si="87"/>
        <v>2015</v>
      </c>
      <c r="H5612" t="s">
        <v>14283</v>
      </c>
      <c r="I5612" t="str">
        <f>VLOOKUP(RawData!H5612,PadCountry[],2)</f>
        <v>China</v>
      </c>
      <c r="J5612" t="str">
        <f>VLOOKUP(I5612,CountryGeoLoc[],3)</f>
        <v>35.86166</v>
      </c>
      <c r="K5612" t="str">
        <f>VLOOKUP(I5612,CountryGeoLoc[],4)</f>
        <v>104.195397</v>
      </c>
    </row>
    <row r="5613" spans="1:11" x14ac:dyDescent="0.3">
      <c r="A5613" t="s">
        <v>16787</v>
      </c>
      <c r="B5613" t="s">
        <v>8</v>
      </c>
      <c r="C5613" t="s">
        <v>15314</v>
      </c>
      <c r="D5613" t="s">
        <v>13758</v>
      </c>
      <c r="E5613" t="s">
        <v>16788</v>
      </c>
      <c r="F5613" t="s">
        <v>16789</v>
      </c>
      <c r="G5613" s="2" t="str">
        <f t="shared" si="87"/>
        <v>2015</v>
      </c>
      <c r="H5613" t="s">
        <v>7249</v>
      </c>
      <c r="I5613" t="str">
        <f>VLOOKUP(RawData!H5613,PadCountry[],2)</f>
        <v>Kazakhstan</v>
      </c>
      <c r="J5613" t="str">
        <f>VLOOKUP(I5613,CountryGeoLoc[],3)</f>
        <v>48.019573</v>
      </c>
      <c r="K5613" t="str">
        <f>VLOOKUP(I5613,CountryGeoLoc[],4)</f>
        <v>66.923684</v>
      </c>
    </row>
    <row r="5614" spans="1:11" x14ac:dyDescent="0.3">
      <c r="A5614" t="s">
        <v>16790</v>
      </c>
      <c r="B5614" t="s">
        <v>8</v>
      </c>
      <c r="C5614" t="s">
        <v>13407</v>
      </c>
      <c r="D5614" t="s">
        <v>11563</v>
      </c>
      <c r="E5614" t="s">
        <v>357</v>
      </c>
      <c r="F5614" t="s">
        <v>16791</v>
      </c>
      <c r="G5614" s="2" t="str">
        <f t="shared" si="87"/>
        <v>2015</v>
      </c>
      <c r="H5614" t="s">
        <v>14247</v>
      </c>
      <c r="I5614" t="str">
        <f>VLOOKUP(RawData!H5614,PadCountry[],2)</f>
        <v>China</v>
      </c>
      <c r="J5614" t="str">
        <f>VLOOKUP(I5614,CountryGeoLoc[],3)</f>
        <v>35.86166</v>
      </c>
      <c r="K5614" t="str">
        <f>VLOOKUP(I5614,CountryGeoLoc[],4)</f>
        <v>104.195397</v>
      </c>
    </row>
    <row r="5615" spans="1:11" x14ac:dyDescent="0.3">
      <c r="A5615" t="s">
        <v>16792</v>
      </c>
      <c r="B5615" t="s">
        <v>8</v>
      </c>
      <c r="C5615" t="s">
        <v>14618</v>
      </c>
      <c r="D5615" t="s">
        <v>14009</v>
      </c>
      <c r="E5615" t="s">
        <v>16793</v>
      </c>
      <c r="F5615" t="s">
        <v>16794</v>
      </c>
      <c r="G5615" s="2" t="str">
        <f t="shared" si="87"/>
        <v>2015</v>
      </c>
      <c r="H5615" t="s">
        <v>1782</v>
      </c>
      <c r="I5615" t="str">
        <f>VLOOKUP(RawData!H5615,PadCountry[],2)</f>
        <v>United States</v>
      </c>
      <c r="J5615" t="str">
        <f>VLOOKUP(I5615,CountryGeoLoc[],3)</f>
        <v>37.09024</v>
      </c>
      <c r="K5615" t="str">
        <f>VLOOKUP(I5615,CountryGeoLoc[],4)</f>
        <v>-95.712891</v>
      </c>
    </row>
    <row r="5616" spans="1:11" x14ac:dyDescent="0.3">
      <c r="A5616" t="s">
        <v>16795</v>
      </c>
      <c r="B5616" t="s">
        <v>8</v>
      </c>
      <c r="C5616" t="s">
        <v>13407</v>
      </c>
      <c r="D5616" t="s">
        <v>8695</v>
      </c>
      <c r="E5616" t="s">
        <v>357</v>
      </c>
      <c r="F5616" t="s">
        <v>16796</v>
      </c>
      <c r="G5616" s="2" t="str">
        <f t="shared" si="87"/>
        <v>2015</v>
      </c>
      <c r="H5616" t="s">
        <v>14283</v>
      </c>
      <c r="I5616" t="str">
        <f>VLOOKUP(RawData!H5616,PadCountry[],2)</f>
        <v>China</v>
      </c>
      <c r="J5616" t="str">
        <f>VLOOKUP(I5616,CountryGeoLoc[],3)</f>
        <v>35.86166</v>
      </c>
      <c r="K5616" t="str">
        <f>VLOOKUP(I5616,CountryGeoLoc[],4)</f>
        <v>104.195397</v>
      </c>
    </row>
    <row r="5617" spans="1:11" x14ac:dyDescent="0.3">
      <c r="A5617" t="s">
        <v>16797</v>
      </c>
      <c r="B5617" t="s">
        <v>18</v>
      </c>
      <c r="C5617" t="s">
        <v>16798</v>
      </c>
      <c r="D5617" t="s">
        <v>16799</v>
      </c>
      <c r="E5617" t="s">
        <v>357</v>
      </c>
      <c r="F5617" t="s">
        <v>16800</v>
      </c>
      <c r="G5617" s="2" t="str">
        <f t="shared" si="87"/>
        <v>2015</v>
      </c>
      <c r="H5617" t="s">
        <v>16801</v>
      </c>
      <c r="I5617" t="str">
        <f>VLOOKUP(RawData!H5617,PadCountry[],2)</f>
        <v>United States</v>
      </c>
      <c r="J5617" t="str">
        <f>VLOOKUP(I5617,CountryGeoLoc[],3)</f>
        <v>37.09024</v>
      </c>
      <c r="K5617" t="str">
        <f>VLOOKUP(I5617,CountryGeoLoc[],4)</f>
        <v>-95.712891</v>
      </c>
    </row>
    <row r="5618" spans="1:11" x14ac:dyDescent="0.3">
      <c r="A5618" t="s">
        <v>16802</v>
      </c>
      <c r="B5618" t="s">
        <v>8</v>
      </c>
      <c r="C5618" t="s">
        <v>13407</v>
      </c>
      <c r="D5618" t="s">
        <v>13308</v>
      </c>
      <c r="E5618" t="s">
        <v>357</v>
      </c>
      <c r="F5618" t="s">
        <v>16803</v>
      </c>
      <c r="G5618" s="2" t="str">
        <f t="shared" si="87"/>
        <v>2015</v>
      </c>
      <c r="H5618" t="s">
        <v>14031</v>
      </c>
      <c r="I5618" t="str">
        <f>VLOOKUP(RawData!H5618,PadCountry[],2)</f>
        <v>China</v>
      </c>
      <c r="J5618" t="str">
        <f>VLOOKUP(I5618,CountryGeoLoc[],3)</f>
        <v>35.86166</v>
      </c>
      <c r="K5618" t="str">
        <f>VLOOKUP(I5618,CountryGeoLoc[],4)</f>
        <v>104.195397</v>
      </c>
    </row>
    <row r="5619" spans="1:11" x14ac:dyDescent="0.3">
      <c r="A5619" t="s">
        <v>16804</v>
      </c>
      <c r="B5619" t="s">
        <v>8</v>
      </c>
      <c r="C5619" t="s">
        <v>7321</v>
      </c>
      <c r="D5619" t="s">
        <v>14073</v>
      </c>
      <c r="E5619" t="s">
        <v>16805</v>
      </c>
      <c r="F5619" t="s">
        <v>16806</v>
      </c>
      <c r="G5619" s="2" t="str">
        <f t="shared" si="87"/>
        <v>2015</v>
      </c>
      <c r="H5619" t="s">
        <v>12587</v>
      </c>
      <c r="I5619" t="str">
        <f>VLOOKUP(RawData!H5619,PadCountry[],2)</f>
        <v>French Guiana</v>
      </c>
      <c r="J5619" t="str">
        <f>VLOOKUP(I5619,CountryGeoLoc[],3)</f>
        <v>3.933889</v>
      </c>
      <c r="K5619" t="str">
        <f>VLOOKUP(I5619,CountryGeoLoc[],4)</f>
        <v>-53.125782</v>
      </c>
    </row>
    <row r="5620" spans="1:11" x14ac:dyDescent="0.3">
      <c r="A5620" t="s">
        <v>16807</v>
      </c>
      <c r="B5620" t="s">
        <v>8</v>
      </c>
      <c r="C5620" t="s">
        <v>11407</v>
      </c>
      <c r="D5620" t="s">
        <v>14821</v>
      </c>
      <c r="E5620" t="s">
        <v>16808</v>
      </c>
      <c r="F5620" t="s">
        <v>16809</v>
      </c>
      <c r="G5620" s="2" t="str">
        <f t="shared" si="87"/>
        <v>2015</v>
      </c>
      <c r="H5620" t="s">
        <v>3442</v>
      </c>
      <c r="I5620" t="str">
        <f>VLOOKUP(RawData!H5620,PadCountry[],2)</f>
        <v>Russia</v>
      </c>
      <c r="J5620" t="str">
        <f>VLOOKUP(I5620,CountryGeoLoc[],3)</f>
        <v>61.52401</v>
      </c>
      <c r="K5620" t="str">
        <f>VLOOKUP(I5620,CountryGeoLoc[],4)</f>
        <v>105.318756</v>
      </c>
    </row>
    <row r="5621" spans="1:11" x14ac:dyDescent="0.3">
      <c r="A5621" t="s">
        <v>16810</v>
      </c>
      <c r="B5621" t="s">
        <v>8</v>
      </c>
      <c r="C5621" t="s">
        <v>13407</v>
      </c>
      <c r="D5621" t="s">
        <v>8695</v>
      </c>
      <c r="E5621" t="s">
        <v>16811</v>
      </c>
      <c r="F5621" t="s">
        <v>16812</v>
      </c>
      <c r="G5621" s="2" t="str">
        <f t="shared" si="87"/>
        <v>2015</v>
      </c>
      <c r="H5621" t="s">
        <v>8698</v>
      </c>
      <c r="I5621" t="str">
        <f>VLOOKUP(RawData!H5621,PadCountry[],2)</f>
        <v>China</v>
      </c>
      <c r="J5621" t="str">
        <f>VLOOKUP(I5621,CountryGeoLoc[],3)</f>
        <v>35.86166</v>
      </c>
      <c r="K5621" t="str">
        <f>VLOOKUP(I5621,CountryGeoLoc[],4)</f>
        <v>104.195397</v>
      </c>
    </row>
    <row r="5622" spans="1:11" x14ac:dyDescent="0.3">
      <c r="A5622" t="s">
        <v>16813</v>
      </c>
      <c r="B5622" t="s">
        <v>8</v>
      </c>
      <c r="C5622" t="s">
        <v>16685</v>
      </c>
      <c r="D5622" t="s">
        <v>16686</v>
      </c>
      <c r="E5622" t="s">
        <v>16814</v>
      </c>
      <c r="F5622" t="s">
        <v>16815</v>
      </c>
      <c r="G5622" s="2" t="str">
        <f t="shared" si="87"/>
        <v>2015</v>
      </c>
      <c r="H5622" t="s">
        <v>16689</v>
      </c>
      <c r="I5622" t="str">
        <f>VLOOKUP(RawData!H5622,PadCountry[],2)</f>
        <v>United States</v>
      </c>
      <c r="J5622" t="str">
        <f>VLOOKUP(I5622,CountryGeoLoc[],3)</f>
        <v>37.09024</v>
      </c>
      <c r="K5622" t="str">
        <f>VLOOKUP(I5622,CountryGeoLoc[],4)</f>
        <v>-95.712891</v>
      </c>
    </row>
    <row r="5623" spans="1:11" x14ac:dyDescent="0.3">
      <c r="A5623" t="s">
        <v>16816</v>
      </c>
      <c r="B5623" t="s">
        <v>8</v>
      </c>
      <c r="C5623" t="s">
        <v>9620</v>
      </c>
      <c r="D5623" t="s">
        <v>15973</v>
      </c>
      <c r="E5623" t="s">
        <v>16817</v>
      </c>
      <c r="F5623" t="s">
        <v>16818</v>
      </c>
      <c r="G5623" s="2" t="str">
        <f t="shared" si="87"/>
        <v>2015</v>
      </c>
      <c r="H5623" t="s">
        <v>5568</v>
      </c>
      <c r="I5623" t="str">
        <f>VLOOKUP(RawData!H5623,PadCountry[],2)</f>
        <v>Japan</v>
      </c>
      <c r="J5623" t="str">
        <f>VLOOKUP(I5623,CountryGeoLoc[],3)</f>
        <v>36.204824</v>
      </c>
      <c r="K5623" t="str">
        <f>VLOOKUP(I5623,CountryGeoLoc[],4)</f>
        <v>138.252924</v>
      </c>
    </row>
    <row r="5624" spans="1:11" x14ac:dyDescent="0.3">
      <c r="A5624" t="s">
        <v>16819</v>
      </c>
      <c r="B5624" t="s">
        <v>8</v>
      </c>
      <c r="C5624" t="s">
        <v>13407</v>
      </c>
      <c r="D5624" t="s">
        <v>14669</v>
      </c>
      <c r="E5624" t="s">
        <v>357</v>
      </c>
      <c r="F5624" t="s">
        <v>16820</v>
      </c>
      <c r="G5624" s="2" t="str">
        <f t="shared" si="87"/>
        <v>2015</v>
      </c>
      <c r="H5624" t="s">
        <v>14031</v>
      </c>
      <c r="I5624" t="str">
        <f>VLOOKUP(RawData!H5624,PadCountry[],2)</f>
        <v>China</v>
      </c>
      <c r="J5624" t="str">
        <f>VLOOKUP(I5624,CountryGeoLoc[],3)</f>
        <v>35.86166</v>
      </c>
      <c r="K5624" t="str">
        <f>VLOOKUP(I5624,CountryGeoLoc[],4)</f>
        <v>104.195397</v>
      </c>
    </row>
    <row r="5625" spans="1:11" x14ac:dyDescent="0.3">
      <c r="A5625" t="s">
        <v>16821</v>
      </c>
      <c r="B5625" t="s">
        <v>8</v>
      </c>
      <c r="C5625" t="s">
        <v>7321</v>
      </c>
      <c r="D5625" t="s">
        <v>15923</v>
      </c>
      <c r="E5625" t="s">
        <v>16822</v>
      </c>
      <c r="F5625" t="s">
        <v>16823</v>
      </c>
      <c r="G5625" s="2" t="str">
        <f t="shared" si="87"/>
        <v>2015</v>
      </c>
      <c r="H5625" t="s">
        <v>4173</v>
      </c>
      <c r="I5625" t="str">
        <f>VLOOKUP(RawData!H5625,PadCountry[],2)</f>
        <v>French Guiana</v>
      </c>
      <c r="J5625" t="str">
        <f>VLOOKUP(I5625,CountryGeoLoc[],3)</f>
        <v>3.933889</v>
      </c>
      <c r="K5625" t="str">
        <f>VLOOKUP(I5625,CountryGeoLoc[],4)</f>
        <v>-53.125782</v>
      </c>
    </row>
    <row r="5626" spans="1:11" x14ac:dyDescent="0.3">
      <c r="A5626" t="s">
        <v>16824</v>
      </c>
      <c r="B5626" t="s">
        <v>18</v>
      </c>
      <c r="C5626" t="s">
        <v>11407</v>
      </c>
      <c r="D5626" t="s">
        <v>16351</v>
      </c>
      <c r="E5626" t="s">
        <v>357</v>
      </c>
      <c r="F5626" t="s">
        <v>16825</v>
      </c>
      <c r="G5626" s="2" t="str">
        <f t="shared" si="87"/>
        <v>2015</v>
      </c>
      <c r="H5626" t="s">
        <v>3442</v>
      </c>
      <c r="I5626" t="str">
        <f>VLOOKUP(RawData!H5626,PadCountry[],2)</f>
        <v>Russia</v>
      </c>
      <c r="J5626" t="str">
        <f>VLOOKUP(I5626,CountryGeoLoc[],3)</f>
        <v>61.52401</v>
      </c>
      <c r="K5626" t="str">
        <f>VLOOKUP(I5626,CountryGeoLoc[],4)</f>
        <v>105.318756</v>
      </c>
    </row>
    <row r="5627" spans="1:11" x14ac:dyDescent="0.3">
      <c r="A5627" t="s">
        <v>16826</v>
      </c>
      <c r="B5627" t="s">
        <v>8</v>
      </c>
      <c r="C5627" t="s">
        <v>14618</v>
      </c>
      <c r="D5627" t="s">
        <v>14009</v>
      </c>
      <c r="E5627" t="s">
        <v>16827</v>
      </c>
      <c r="F5627" t="s">
        <v>16828</v>
      </c>
      <c r="G5627" s="2" t="str">
        <f t="shared" si="87"/>
        <v>2015</v>
      </c>
      <c r="H5627" t="s">
        <v>1782</v>
      </c>
      <c r="I5627" t="str">
        <f>VLOOKUP(RawData!H5627,PadCountry[],2)</f>
        <v>United States</v>
      </c>
      <c r="J5627" t="str">
        <f>VLOOKUP(I5627,CountryGeoLoc[],3)</f>
        <v>37.09024</v>
      </c>
      <c r="K5627" t="str">
        <f>VLOOKUP(I5627,CountryGeoLoc[],4)</f>
        <v>-95.712891</v>
      </c>
    </row>
    <row r="5628" spans="1:11" x14ac:dyDescent="0.3">
      <c r="A5628" t="s">
        <v>16829</v>
      </c>
      <c r="B5628" t="s">
        <v>8</v>
      </c>
      <c r="C5628" t="s">
        <v>13407</v>
      </c>
      <c r="D5628" t="s">
        <v>8695</v>
      </c>
      <c r="E5628" t="s">
        <v>357</v>
      </c>
      <c r="F5628" t="s">
        <v>16830</v>
      </c>
      <c r="G5628" s="2" t="str">
        <f t="shared" si="87"/>
        <v>2015</v>
      </c>
      <c r="H5628" t="s">
        <v>14283</v>
      </c>
      <c r="I5628" t="str">
        <f>VLOOKUP(RawData!H5628,PadCountry[],2)</f>
        <v>China</v>
      </c>
      <c r="J5628" t="str">
        <f>VLOOKUP(I5628,CountryGeoLoc[],3)</f>
        <v>35.86166</v>
      </c>
      <c r="K5628" t="str">
        <f>VLOOKUP(I5628,CountryGeoLoc[],4)</f>
        <v>104.195397</v>
      </c>
    </row>
    <row r="5629" spans="1:11" x14ac:dyDescent="0.3">
      <c r="A5629" t="s">
        <v>16831</v>
      </c>
      <c r="B5629" t="s">
        <v>8</v>
      </c>
      <c r="C5629" t="s">
        <v>11418</v>
      </c>
      <c r="D5629" t="s">
        <v>15671</v>
      </c>
      <c r="E5629" t="s">
        <v>16832</v>
      </c>
      <c r="F5629" t="s">
        <v>16833</v>
      </c>
      <c r="G5629" s="2" t="str">
        <f t="shared" si="87"/>
        <v>2015</v>
      </c>
      <c r="H5629" t="s">
        <v>9146</v>
      </c>
      <c r="I5629" t="str">
        <f>VLOOKUP(RawData!H5629,PadCountry[],2)</f>
        <v>Kazakhstan</v>
      </c>
      <c r="J5629" t="str">
        <f>VLOOKUP(I5629,CountryGeoLoc[],3)</f>
        <v>48.019573</v>
      </c>
      <c r="K5629" t="str">
        <f>VLOOKUP(I5629,CountryGeoLoc[],4)</f>
        <v>66.923684</v>
      </c>
    </row>
    <row r="5630" spans="1:11" x14ac:dyDescent="0.3">
      <c r="A5630" t="s">
        <v>16834</v>
      </c>
      <c r="B5630" t="s">
        <v>8</v>
      </c>
      <c r="C5630" t="s">
        <v>11421</v>
      </c>
      <c r="D5630" t="s">
        <v>13758</v>
      </c>
      <c r="E5630" t="s">
        <v>16835</v>
      </c>
      <c r="F5630" t="s">
        <v>16836</v>
      </c>
      <c r="G5630" s="2" t="str">
        <f t="shared" si="87"/>
        <v>2015</v>
      </c>
      <c r="H5630" t="s">
        <v>2641</v>
      </c>
      <c r="I5630" t="str">
        <f>VLOOKUP(RawData!H5630,PadCountry[],2)</f>
        <v>Kazakhstan</v>
      </c>
      <c r="J5630" t="str">
        <f>VLOOKUP(I5630,CountryGeoLoc[],3)</f>
        <v>48.019573</v>
      </c>
      <c r="K5630" t="str">
        <f>VLOOKUP(I5630,CountryGeoLoc[],4)</f>
        <v>66.923684</v>
      </c>
    </row>
    <row r="5631" spans="1:11" x14ac:dyDescent="0.3">
      <c r="A5631" t="s">
        <v>16837</v>
      </c>
      <c r="B5631" t="s">
        <v>8</v>
      </c>
      <c r="C5631" t="s">
        <v>11418</v>
      </c>
      <c r="D5631" t="s">
        <v>2191</v>
      </c>
      <c r="E5631" t="s">
        <v>16838</v>
      </c>
      <c r="F5631" t="s">
        <v>16839</v>
      </c>
      <c r="G5631" s="2" t="str">
        <f t="shared" si="87"/>
        <v>2015</v>
      </c>
      <c r="H5631" t="s">
        <v>13</v>
      </c>
      <c r="I5631" t="str">
        <f>VLOOKUP(RawData!H5631,PadCountry[],2)</f>
        <v>Kazakhstan</v>
      </c>
      <c r="J5631" t="str">
        <f>VLOOKUP(I5631,CountryGeoLoc[],3)</f>
        <v>48.019573</v>
      </c>
      <c r="K5631" t="str">
        <f>VLOOKUP(I5631,CountryGeoLoc[],4)</f>
        <v>66.923684</v>
      </c>
    </row>
    <row r="5632" spans="1:11" x14ac:dyDescent="0.3">
      <c r="A5632" t="s">
        <v>16840</v>
      </c>
      <c r="B5632" t="s">
        <v>8</v>
      </c>
      <c r="C5632" t="s">
        <v>16049</v>
      </c>
      <c r="D5632" t="s">
        <v>11885</v>
      </c>
      <c r="E5632" t="s">
        <v>16841</v>
      </c>
      <c r="F5632" t="s">
        <v>16842</v>
      </c>
      <c r="G5632" s="2" t="str">
        <f t="shared" si="87"/>
        <v>2015</v>
      </c>
      <c r="H5632" t="s">
        <v>11888</v>
      </c>
      <c r="I5632" t="str">
        <f>VLOOKUP(RawData!H5632,PadCountry[],2)</f>
        <v>India</v>
      </c>
      <c r="J5632" t="str">
        <f>VLOOKUP(I5632,CountryGeoLoc[],3)</f>
        <v>20.593684</v>
      </c>
      <c r="K5632" t="str">
        <f>VLOOKUP(I5632,CountryGeoLoc[],4)</f>
        <v>78.96288</v>
      </c>
    </row>
    <row r="5633" spans="1:11" x14ac:dyDescent="0.3">
      <c r="A5633" t="s">
        <v>16843</v>
      </c>
      <c r="B5633" t="s">
        <v>8</v>
      </c>
      <c r="C5633" t="s">
        <v>13407</v>
      </c>
      <c r="D5633" t="s">
        <v>11563</v>
      </c>
      <c r="E5633" t="s">
        <v>16844</v>
      </c>
      <c r="F5633" t="s">
        <v>16845</v>
      </c>
      <c r="G5633" s="2" t="str">
        <f t="shared" si="87"/>
        <v>2015</v>
      </c>
      <c r="H5633" t="s">
        <v>14247</v>
      </c>
      <c r="I5633" t="str">
        <f>VLOOKUP(RawData!H5633,PadCountry[],2)</f>
        <v>China</v>
      </c>
      <c r="J5633" t="str">
        <f>VLOOKUP(I5633,CountryGeoLoc[],3)</f>
        <v>35.86166</v>
      </c>
      <c r="K5633" t="str">
        <f>VLOOKUP(I5633,CountryGeoLoc[],4)</f>
        <v>104.195397</v>
      </c>
    </row>
    <row r="5634" spans="1:11" x14ac:dyDescent="0.3">
      <c r="A5634" t="s">
        <v>16846</v>
      </c>
      <c r="B5634" t="s">
        <v>8</v>
      </c>
      <c r="C5634" t="s">
        <v>7321</v>
      </c>
      <c r="D5634" t="s">
        <v>15859</v>
      </c>
      <c r="E5634" t="s">
        <v>16847</v>
      </c>
      <c r="F5634" t="s">
        <v>16848</v>
      </c>
      <c r="G5634" s="2" t="str">
        <f t="shared" si="87"/>
        <v>2015</v>
      </c>
      <c r="H5634" t="s">
        <v>15861</v>
      </c>
      <c r="I5634" t="str">
        <f>VLOOKUP(RawData!H5634,PadCountry[],2)</f>
        <v>French Guiana</v>
      </c>
      <c r="J5634" t="str">
        <f>VLOOKUP(I5634,CountryGeoLoc[],3)</f>
        <v>3.933889</v>
      </c>
      <c r="K5634" t="str">
        <f>VLOOKUP(I5634,CountryGeoLoc[],4)</f>
        <v>-53.125782</v>
      </c>
    </row>
    <row r="5635" spans="1:11" x14ac:dyDescent="0.3">
      <c r="A5635" t="s">
        <v>16849</v>
      </c>
      <c r="B5635" t="s">
        <v>8</v>
      </c>
      <c r="C5635" t="s">
        <v>11418</v>
      </c>
      <c r="D5635" t="s">
        <v>14421</v>
      </c>
      <c r="E5635" t="s">
        <v>16850</v>
      </c>
      <c r="F5635" t="s">
        <v>16851</v>
      </c>
      <c r="G5635" s="2" t="str">
        <f t="shared" ref="G5635:G5698" si="88">MID(F5635,7,4)</f>
        <v>2015</v>
      </c>
      <c r="H5635" t="s">
        <v>987</v>
      </c>
      <c r="I5635" t="str">
        <f>VLOOKUP(RawData!H5635,PadCountry[],2)</f>
        <v>Kazakhstan</v>
      </c>
      <c r="J5635" t="str">
        <f>VLOOKUP(I5635,CountryGeoLoc[],3)</f>
        <v>48.019573</v>
      </c>
      <c r="K5635" t="str">
        <f>VLOOKUP(I5635,CountryGeoLoc[],4)</f>
        <v>66.923684</v>
      </c>
    </row>
    <row r="5636" spans="1:11" x14ac:dyDescent="0.3">
      <c r="A5636" t="s">
        <v>16852</v>
      </c>
      <c r="B5636" t="s">
        <v>8</v>
      </c>
      <c r="C5636" t="s">
        <v>14644</v>
      </c>
      <c r="D5636" t="s">
        <v>15534</v>
      </c>
      <c r="E5636" t="s">
        <v>16853</v>
      </c>
      <c r="F5636" t="s">
        <v>16854</v>
      </c>
      <c r="G5636" s="2" t="str">
        <f t="shared" si="88"/>
        <v>2015</v>
      </c>
      <c r="H5636" t="s">
        <v>1555</v>
      </c>
      <c r="I5636" t="str">
        <f>VLOOKUP(RawData!H5636,PadCountry[],2)</f>
        <v>United States</v>
      </c>
      <c r="J5636" t="str">
        <f>VLOOKUP(I5636,CountryGeoLoc[],3)</f>
        <v>37.09024</v>
      </c>
      <c r="K5636" t="str">
        <f>VLOOKUP(I5636,CountryGeoLoc[],4)</f>
        <v>-95.712891</v>
      </c>
    </row>
    <row r="5637" spans="1:11" x14ac:dyDescent="0.3">
      <c r="A5637" t="s">
        <v>16855</v>
      </c>
      <c r="B5637" t="s">
        <v>8</v>
      </c>
      <c r="C5637" t="s">
        <v>11421</v>
      </c>
      <c r="D5637" t="s">
        <v>13758</v>
      </c>
      <c r="E5637" t="s">
        <v>16856</v>
      </c>
      <c r="F5637" t="s">
        <v>16857</v>
      </c>
      <c r="G5637" s="2" t="str">
        <f t="shared" si="88"/>
        <v>2015</v>
      </c>
      <c r="H5637" t="s">
        <v>2641</v>
      </c>
      <c r="I5637" t="str">
        <f>VLOOKUP(RawData!H5637,PadCountry[],2)</f>
        <v>Kazakhstan</v>
      </c>
      <c r="J5637" t="str">
        <f>VLOOKUP(I5637,CountryGeoLoc[],3)</f>
        <v>48.019573</v>
      </c>
      <c r="K5637" t="str">
        <f>VLOOKUP(I5637,CountryGeoLoc[],4)</f>
        <v>66.923684</v>
      </c>
    </row>
    <row r="5638" spans="1:11" x14ac:dyDescent="0.3">
      <c r="A5638" t="s">
        <v>16858</v>
      </c>
      <c r="B5638" t="s">
        <v>8</v>
      </c>
      <c r="C5638" t="s">
        <v>13407</v>
      </c>
      <c r="D5638" t="s">
        <v>8695</v>
      </c>
      <c r="E5638" t="s">
        <v>16859</v>
      </c>
      <c r="F5638" t="s">
        <v>16860</v>
      </c>
      <c r="G5638" s="2" t="str">
        <f t="shared" si="88"/>
        <v>2015</v>
      </c>
      <c r="H5638" t="s">
        <v>10954</v>
      </c>
      <c r="I5638" t="str">
        <f>VLOOKUP(RawData!H5638,PadCountry[],2)</f>
        <v>China</v>
      </c>
      <c r="J5638" t="str">
        <f>VLOOKUP(I5638,CountryGeoLoc[],3)</f>
        <v>35.86166</v>
      </c>
      <c r="K5638" t="str">
        <f>VLOOKUP(I5638,CountryGeoLoc[],4)</f>
        <v>104.195397</v>
      </c>
    </row>
    <row r="5639" spans="1:11" x14ac:dyDescent="0.3">
      <c r="A5639" t="s">
        <v>16861</v>
      </c>
      <c r="B5639" t="s">
        <v>8</v>
      </c>
      <c r="C5639" t="s">
        <v>13407</v>
      </c>
      <c r="D5639" t="s">
        <v>8695</v>
      </c>
      <c r="E5639" t="s">
        <v>16862</v>
      </c>
      <c r="F5639" t="s">
        <v>16863</v>
      </c>
      <c r="G5639" s="2" t="str">
        <f t="shared" si="88"/>
        <v>2016</v>
      </c>
      <c r="H5639" t="s">
        <v>10954</v>
      </c>
      <c r="I5639" t="str">
        <f>VLOOKUP(RawData!H5639,PadCountry[],2)</f>
        <v>China</v>
      </c>
      <c r="J5639" t="str">
        <f>VLOOKUP(I5639,CountryGeoLoc[],3)</f>
        <v>35.86166</v>
      </c>
      <c r="K5639" t="str">
        <f>VLOOKUP(I5639,CountryGeoLoc[],4)</f>
        <v>104.195397</v>
      </c>
    </row>
    <row r="5640" spans="1:11" x14ac:dyDescent="0.3">
      <c r="A5640" t="s">
        <v>16864</v>
      </c>
      <c r="B5640" t="s">
        <v>8</v>
      </c>
      <c r="C5640" t="s">
        <v>14644</v>
      </c>
      <c r="D5640" t="s">
        <v>15534</v>
      </c>
      <c r="E5640" t="s">
        <v>16865</v>
      </c>
      <c r="F5640" t="s">
        <v>16866</v>
      </c>
      <c r="G5640" s="2" t="str">
        <f t="shared" si="88"/>
        <v>2016</v>
      </c>
      <c r="H5640" t="s">
        <v>1213</v>
      </c>
      <c r="I5640" t="str">
        <f>VLOOKUP(RawData!H5640,PadCountry[],2)</f>
        <v>United States</v>
      </c>
      <c r="J5640" t="str">
        <f>VLOOKUP(I5640,CountryGeoLoc[],3)</f>
        <v>37.09024</v>
      </c>
      <c r="K5640" t="str">
        <f>VLOOKUP(I5640,CountryGeoLoc[],4)</f>
        <v>-95.712891</v>
      </c>
    </row>
    <row r="5641" spans="1:11" x14ac:dyDescent="0.3">
      <c r="A5641" t="s">
        <v>16867</v>
      </c>
      <c r="B5641" t="s">
        <v>8</v>
      </c>
      <c r="C5641" t="s">
        <v>7087</v>
      </c>
      <c r="D5641" t="s">
        <v>15182</v>
      </c>
      <c r="E5641" t="s">
        <v>16868</v>
      </c>
      <c r="F5641" t="s">
        <v>16869</v>
      </c>
      <c r="G5641" s="2" t="str">
        <f t="shared" si="88"/>
        <v>2016</v>
      </c>
      <c r="H5641" t="s">
        <v>11888</v>
      </c>
      <c r="I5641" t="str">
        <f>VLOOKUP(RawData!H5641,PadCountry[],2)</f>
        <v>India</v>
      </c>
      <c r="J5641" t="str">
        <f>VLOOKUP(I5641,CountryGeoLoc[],3)</f>
        <v>20.593684</v>
      </c>
      <c r="K5641" t="str">
        <f>VLOOKUP(I5641,CountryGeoLoc[],4)</f>
        <v>78.96288</v>
      </c>
    </row>
    <row r="5642" spans="1:11" x14ac:dyDescent="0.3">
      <c r="A5642" t="s">
        <v>16870</v>
      </c>
      <c r="B5642" t="s">
        <v>8</v>
      </c>
      <c r="C5642" t="s">
        <v>16685</v>
      </c>
      <c r="D5642" t="s">
        <v>16686</v>
      </c>
      <c r="E5642" t="s">
        <v>16871</v>
      </c>
      <c r="F5642" t="s">
        <v>16872</v>
      </c>
      <c r="G5642" s="2" t="str">
        <f t="shared" si="88"/>
        <v>2016</v>
      </c>
      <c r="H5642" t="s">
        <v>16689</v>
      </c>
      <c r="I5642" t="str">
        <f>VLOOKUP(RawData!H5642,PadCountry[],2)</f>
        <v>United States</v>
      </c>
      <c r="J5642" t="str">
        <f>VLOOKUP(I5642,CountryGeoLoc[],3)</f>
        <v>37.09024</v>
      </c>
      <c r="K5642" t="str">
        <f>VLOOKUP(I5642,CountryGeoLoc[],4)</f>
        <v>-95.712891</v>
      </c>
    </row>
    <row r="5643" spans="1:11" x14ac:dyDescent="0.3">
      <c r="A5643" t="s">
        <v>16873</v>
      </c>
      <c r="B5643" t="s">
        <v>8</v>
      </c>
      <c r="C5643" t="s">
        <v>7321</v>
      </c>
      <c r="D5643" t="s">
        <v>14073</v>
      </c>
      <c r="E5643" t="s">
        <v>16874</v>
      </c>
      <c r="F5643" t="s">
        <v>16875</v>
      </c>
      <c r="G5643" s="2" t="str">
        <f t="shared" si="88"/>
        <v>2016</v>
      </c>
      <c r="H5643" t="s">
        <v>12587</v>
      </c>
      <c r="I5643" t="str">
        <f>VLOOKUP(RawData!H5643,PadCountry[],2)</f>
        <v>French Guiana</v>
      </c>
      <c r="J5643" t="str">
        <f>VLOOKUP(I5643,CountryGeoLoc[],3)</f>
        <v>3.933889</v>
      </c>
      <c r="K5643" t="str">
        <f>VLOOKUP(I5643,CountryGeoLoc[],4)</f>
        <v>-53.125782</v>
      </c>
    </row>
    <row r="5644" spans="1:11" x14ac:dyDescent="0.3">
      <c r="A5644" t="s">
        <v>16876</v>
      </c>
      <c r="B5644" t="s">
        <v>8</v>
      </c>
      <c r="C5644" t="s">
        <v>15314</v>
      </c>
      <c r="D5644" t="s">
        <v>13758</v>
      </c>
      <c r="E5644" t="s">
        <v>16877</v>
      </c>
      <c r="F5644" t="s">
        <v>16878</v>
      </c>
      <c r="G5644" s="2" t="str">
        <f t="shared" si="88"/>
        <v>2016</v>
      </c>
      <c r="H5644" t="s">
        <v>13</v>
      </c>
      <c r="I5644" t="str">
        <f>VLOOKUP(RawData!H5644,PadCountry[],2)</f>
        <v>Kazakhstan</v>
      </c>
      <c r="J5644" t="str">
        <f>VLOOKUP(I5644,CountryGeoLoc[],3)</f>
        <v>48.019573</v>
      </c>
      <c r="K5644" t="str">
        <f>VLOOKUP(I5644,CountryGeoLoc[],4)</f>
        <v>66.923684</v>
      </c>
    </row>
    <row r="5645" spans="1:11" x14ac:dyDescent="0.3">
      <c r="A5645" t="s">
        <v>16879</v>
      </c>
      <c r="B5645" t="s">
        <v>8</v>
      </c>
      <c r="C5645" t="s">
        <v>13407</v>
      </c>
      <c r="D5645" t="s">
        <v>16668</v>
      </c>
      <c r="E5645" t="s">
        <v>357</v>
      </c>
      <c r="F5645" t="s">
        <v>16880</v>
      </c>
      <c r="G5645" s="2" t="str">
        <f t="shared" si="88"/>
        <v>2016</v>
      </c>
      <c r="H5645" t="s">
        <v>10954</v>
      </c>
      <c r="I5645" t="str">
        <f>VLOOKUP(RawData!H5645,PadCountry[],2)</f>
        <v>China</v>
      </c>
      <c r="J5645" t="str">
        <f>VLOOKUP(I5645,CountryGeoLoc[],3)</f>
        <v>35.86166</v>
      </c>
      <c r="K5645" t="str">
        <f>VLOOKUP(I5645,CountryGeoLoc[],4)</f>
        <v>104.195397</v>
      </c>
    </row>
    <row r="5646" spans="1:11" x14ac:dyDescent="0.3">
      <c r="A5646" t="s">
        <v>16881</v>
      </c>
      <c r="B5646" t="s">
        <v>8</v>
      </c>
      <c r="C5646" t="s">
        <v>14618</v>
      </c>
      <c r="D5646" t="s">
        <v>14009</v>
      </c>
      <c r="E5646" t="s">
        <v>16882</v>
      </c>
      <c r="F5646" t="s">
        <v>16883</v>
      </c>
      <c r="G5646" s="2" t="str">
        <f t="shared" si="88"/>
        <v>2016</v>
      </c>
      <c r="H5646" t="s">
        <v>1782</v>
      </c>
      <c r="I5646" t="str">
        <f>VLOOKUP(RawData!H5646,PadCountry[],2)</f>
        <v>United States</v>
      </c>
      <c r="J5646" t="str">
        <f>VLOOKUP(I5646,CountryGeoLoc[],3)</f>
        <v>37.09024</v>
      </c>
      <c r="K5646" t="str">
        <f>VLOOKUP(I5646,CountryGeoLoc[],4)</f>
        <v>-95.712891</v>
      </c>
    </row>
    <row r="5647" spans="1:11" x14ac:dyDescent="0.3">
      <c r="A5647" t="s">
        <v>16884</v>
      </c>
      <c r="B5647" t="s">
        <v>8</v>
      </c>
      <c r="C5647" t="s">
        <v>11407</v>
      </c>
      <c r="D5647" t="s">
        <v>14821</v>
      </c>
      <c r="E5647" t="s">
        <v>16885</v>
      </c>
      <c r="F5647" t="s">
        <v>16886</v>
      </c>
      <c r="G5647" s="2" t="str">
        <f t="shared" si="88"/>
        <v>2016</v>
      </c>
      <c r="H5647" t="s">
        <v>3442</v>
      </c>
      <c r="I5647" t="str">
        <f>VLOOKUP(RawData!H5647,PadCountry[],2)</f>
        <v>Russia</v>
      </c>
      <c r="J5647" t="str">
        <f>VLOOKUP(I5647,CountryGeoLoc[],3)</f>
        <v>61.52401</v>
      </c>
      <c r="K5647" t="str">
        <f>VLOOKUP(I5647,CountryGeoLoc[],4)</f>
        <v>105.318756</v>
      </c>
    </row>
    <row r="5648" spans="1:11" x14ac:dyDescent="0.3">
      <c r="A5648" t="s">
        <v>16887</v>
      </c>
      <c r="B5648" t="s">
        <v>8</v>
      </c>
      <c r="C5648" t="s">
        <v>13139</v>
      </c>
      <c r="D5648" t="s">
        <v>15283</v>
      </c>
      <c r="E5648" t="s">
        <v>16888</v>
      </c>
      <c r="F5648" t="s">
        <v>16889</v>
      </c>
      <c r="G5648" s="2" t="str">
        <f t="shared" si="88"/>
        <v>2016</v>
      </c>
      <c r="H5648" t="s">
        <v>15948</v>
      </c>
      <c r="I5648" t="str">
        <f>VLOOKUP(RawData!H5648,PadCountry[],2)</f>
        <v>North Korea</v>
      </c>
      <c r="J5648" t="str">
        <f>VLOOKUP(I5648,CountryGeoLoc[],3)</f>
        <v>40.339852</v>
      </c>
      <c r="K5648" t="str">
        <f>VLOOKUP(I5648,CountryGeoLoc[],4)</f>
        <v>127.510093</v>
      </c>
    </row>
    <row r="5649" spans="1:11" x14ac:dyDescent="0.3">
      <c r="A5649" t="s">
        <v>16890</v>
      </c>
      <c r="B5649" t="s">
        <v>8</v>
      </c>
      <c r="C5649" t="s">
        <v>14618</v>
      </c>
      <c r="D5649" t="s">
        <v>15943</v>
      </c>
      <c r="E5649" t="s">
        <v>16891</v>
      </c>
      <c r="F5649" t="s">
        <v>16892</v>
      </c>
      <c r="G5649" s="2" t="str">
        <f t="shared" si="88"/>
        <v>2016</v>
      </c>
      <c r="H5649" t="s">
        <v>12377</v>
      </c>
      <c r="I5649" t="str">
        <f>VLOOKUP(RawData!H5649,PadCountry[],2)</f>
        <v>United States</v>
      </c>
      <c r="J5649" t="str">
        <f>VLOOKUP(I5649,CountryGeoLoc[],3)</f>
        <v>37.09024</v>
      </c>
      <c r="K5649" t="str">
        <f>VLOOKUP(I5649,CountryGeoLoc[],4)</f>
        <v>-95.712891</v>
      </c>
    </row>
    <row r="5650" spans="1:11" x14ac:dyDescent="0.3">
      <c r="A5650" t="s">
        <v>16893</v>
      </c>
      <c r="B5650" t="s">
        <v>8</v>
      </c>
      <c r="C5650" t="s">
        <v>13551</v>
      </c>
      <c r="D5650" t="s">
        <v>13552</v>
      </c>
      <c r="E5650" t="s">
        <v>16894</v>
      </c>
      <c r="F5650" t="s">
        <v>16895</v>
      </c>
      <c r="G5650" s="2" t="str">
        <f t="shared" si="88"/>
        <v>2016</v>
      </c>
      <c r="H5650" t="s">
        <v>2313</v>
      </c>
      <c r="I5650" t="str">
        <f>VLOOKUP(RawData!H5650,PadCountry[],2)</f>
        <v>Russia</v>
      </c>
      <c r="J5650" t="str">
        <f>VLOOKUP(I5650,CountryGeoLoc[],3)</f>
        <v>61.52401</v>
      </c>
      <c r="K5650" t="str">
        <f>VLOOKUP(I5650,CountryGeoLoc[],4)</f>
        <v>105.318756</v>
      </c>
    </row>
    <row r="5651" spans="1:11" x14ac:dyDescent="0.3">
      <c r="A5651" t="s">
        <v>16896</v>
      </c>
      <c r="B5651" t="s">
        <v>8</v>
      </c>
      <c r="C5651" t="s">
        <v>9620</v>
      </c>
      <c r="D5651" t="s">
        <v>13833</v>
      </c>
      <c r="E5651" t="s">
        <v>16897</v>
      </c>
      <c r="F5651" t="s">
        <v>16898</v>
      </c>
      <c r="G5651" s="2" t="str">
        <f t="shared" si="88"/>
        <v>2016</v>
      </c>
      <c r="H5651" t="s">
        <v>15520</v>
      </c>
      <c r="I5651" t="str">
        <f>VLOOKUP(RawData!H5651,PadCountry[],2)</f>
        <v>Japan</v>
      </c>
      <c r="J5651" t="str">
        <f>VLOOKUP(I5651,CountryGeoLoc[],3)</f>
        <v>36.204824</v>
      </c>
      <c r="K5651" t="str">
        <f>VLOOKUP(I5651,CountryGeoLoc[],4)</f>
        <v>138.252924</v>
      </c>
    </row>
    <row r="5652" spans="1:11" x14ac:dyDescent="0.3">
      <c r="A5652" t="s">
        <v>16899</v>
      </c>
      <c r="B5652" t="s">
        <v>8</v>
      </c>
      <c r="C5652" t="s">
        <v>14644</v>
      </c>
      <c r="D5652" t="s">
        <v>15534</v>
      </c>
      <c r="E5652" t="s">
        <v>16900</v>
      </c>
      <c r="F5652" t="s">
        <v>16901</v>
      </c>
      <c r="G5652" s="2" t="str">
        <f t="shared" si="88"/>
        <v>2016</v>
      </c>
      <c r="H5652" t="s">
        <v>1555</v>
      </c>
      <c r="I5652" t="str">
        <f>VLOOKUP(RawData!H5652,PadCountry[],2)</f>
        <v>United States</v>
      </c>
      <c r="J5652" t="str">
        <f>VLOOKUP(I5652,CountryGeoLoc[],3)</f>
        <v>37.09024</v>
      </c>
      <c r="K5652" t="str">
        <f>VLOOKUP(I5652,CountryGeoLoc[],4)</f>
        <v>-95.712891</v>
      </c>
    </row>
    <row r="5653" spans="1:11" x14ac:dyDescent="0.3">
      <c r="A5653" t="s">
        <v>16902</v>
      </c>
      <c r="B5653" t="s">
        <v>8</v>
      </c>
      <c r="C5653" t="s">
        <v>7321</v>
      </c>
      <c r="D5653" t="s">
        <v>14073</v>
      </c>
      <c r="E5653" t="s">
        <v>16903</v>
      </c>
      <c r="F5653" t="s">
        <v>16904</v>
      </c>
      <c r="G5653" s="2" t="str">
        <f t="shared" si="88"/>
        <v>2016</v>
      </c>
      <c r="H5653" t="s">
        <v>12587</v>
      </c>
      <c r="I5653" t="str">
        <f>VLOOKUP(RawData!H5653,PadCountry[],2)</f>
        <v>French Guiana</v>
      </c>
      <c r="J5653" t="str">
        <f>VLOOKUP(I5653,CountryGeoLoc[],3)</f>
        <v>3.933889</v>
      </c>
      <c r="K5653" t="str">
        <f>VLOOKUP(I5653,CountryGeoLoc[],4)</f>
        <v>-53.125782</v>
      </c>
    </row>
    <row r="5654" spans="1:11" x14ac:dyDescent="0.3">
      <c r="A5654" t="s">
        <v>16905</v>
      </c>
      <c r="B5654" t="s">
        <v>8</v>
      </c>
      <c r="C5654" t="s">
        <v>7087</v>
      </c>
      <c r="D5654" t="s">
        <v>15182</v>
      </c>
      <c r="E5654" t="s">
        <v>16906</v>
      </c>
      <c r="F5654" t="s">
        <v>16907</v>
      </c>
      <c r="G5654" s="2" t="str">
        <f t="shared" si="88"/>
        <v>2016</v>
      </c>
      <c r="H5654" t="s">
        <v>11888</v>
      </c>
      <c r="I5654" t="str">
        <f>VLOOKUP(RawData!H5654,PadCountry[],2)</f>
        <v>India</v>
      </c>
      <c r="J5654" t="str">
        <f>VLOOKUP(I5654,CountryGeoLoc[],3)</f>
        <v>20.593684</v>
      </c>
      <c r="K5654" t="str">
        <f>VLOOKUP(I5654,CountryGeoLoc[],4)</f>
        <v>78.96288</v>
      </c>
    </row>
    <row r="5655" spans="1:11" x14ac:dyDescent="0.3">
      <c r="A5655" t="s">
        <v>16908</v>
      </c>
      <c r="B5655" t="s">
        <v>8</v>
      </c>
      <c r="C5655" t="s">
        <v>11418</v>
      </c>
      <c r="D5655" t="s">
        <v>15130</v>
      </c>
      <c r="E5655" t="s">
        <v>16909</v>
      </c>
      <c r="F5655" t="s">
        <v>16910</v>
      </c>
      <c r="G5655" s="2" t="str">
        <f t="shared" si="88"/>
        <v>2016</v>
      </c>
      <c r="H5655" t="s">
        <v>987</v>
      </c>
      <c r="I5655" t="str">
        <f>VLOOKUP(RawData!H5655,PadCountry[],2)</f>
        <v>Kazakhstan</v>
      </c>
      <c r="J5655" t="str">
        <f>VLOOKUP(I5655,CountryGeoLoc[],3)</f>
        <v>48.019573</v>
      </c>
      <c r="K5655" t="str">
        <f>VLOOKUP(I5655,CountryGeoLoc[],4)</f>
        <v>66.923684</v>
      </c>
    </row>
    <row r="5656" spans="1:11" x14ac:dyDescent="0.3">
      <c r="A5656" t="s">
        <v>16911</v>
      </c>
      <c r="B5656" t="s">
        <v>8</v>
      </c>
      <c r="C5656" t="s">
        <v>11421</v>
      </c>
      <c r="D5656" t="s">
        <v>13758</v>
      </c>
      <c r="E5656" t="s">
        <v>16912</v>
      </c>
      <c r="F5656" t="s">
        <v>16913</v>
      </c>
      <c r="G5656" s="2" t="str">
        <f t="shared" si="88"/>
        <v>2016</v>
      </c>
      <c r="H5656" t="s">
        <v>7249</v>
      </c>
      <c r="I5656" t="str">
        <f>VLOOKUP(RawData!H5656,PadCountry[],2)</f>
        <v>Kazakhstan</v>
      </c>
      <c r="J5656" t="str">
        <f>VLOOKUP(I5656,CountryGeoLoc[],3)</f>
        <v>48.019573</v>
      </c>
      <c r="K5656" t="str">
        <f>VLOOKUP(I5656,CountryGeoLoc[],4)</f>
        <v>66.923684</v>
      </c>
    </row>
    <row r="5657" spans="1:11" x14ac:dyDescent="0.3">
      <c r="A5657" t="s">
        <v>16914</v>
      </c>
      <c r="B5657" t="s">
        <v>8</v>
      </c>
      <c r="C5657" t="s">
        <v>11418</v>
      </c>
      <c r="D5657" t="s">
        <v>2191</v>
      </c>
      <c r="E5657" t="s">
        <v>16915</v>
      </c>
      <c r="F5657" t="s">
        <v>16916</v>
      </c>
      <c r="G5657" s="2" t="str">
        <f t="shared" si="88"/>
        <v>2016</v>
      </c>
      <c r="H5657" t="s">
        <v>13</v>
      </c>
      <c r="I5657" t="str">
        <f>VLOOKUP(RawData!H5657,PadCountry[],2)</f>
        <v>Kazakhstan</v>
      </c>
      <c r="J5657" t="str">
        <f>VLOOKUP(I5657,CountryGeoLoc[],3)</f>
        <v>48.019573</v>
      </c>
      <c r="K5657" t="str">
        <f>VLOOKUP(I5657,CountryGeoLoc[],4)</f>
        <v>66.923684</v>
      </c>
    </row>
    <row r="5658" spans="1:11" x14ac:dyDescent="0.3">
      <c r="A5658" t="s">
        <v>16917</v>
      </c>
      <c r="B5658" t="s">
        <v>8</v>
      </c>
      <c r="C5658" t="s">
        <v>14618</v>
      </c>
      <c r="D5658" t="s">
        <v>14009</v>
      </c>
      <c r="E5658" t="s">
        <v>16918</v>
      </c>
      <c r="F5658" t="s">
        <v>16919</v>
      </c>
      <c r="G5658" s="2" t="str">
        <f t="shared" si="88"/>
        <v>2016</v>
      </c>
      <c r="H5658" t="s">
        <v>1782</v>
      </c>
      <c r="I5658" t="str">
        <f>VLOOKUP(RawData!H5658,PadCountry[],2)</f>
        <v>United States</v>
      </c>
      <c r="J5658" t="str">
        <f>VLOOKUP(I5658,CountryGeoLoc[],3)</f>
        <v>37.09024</v>
      </c>
      <c r="K5658" t="str">
        <f>VLOOKUP(I5658,CountryGeoLoc[],4)</f>
        <v>-95.712891</v>
      </c>
    </row>
    <row r="5659" spans="1:11" x14ac:dyDescent="0.3">
      <c r="A5659" t="s">
        <v>16920</v>
      </c>
      <c r="B5659" t="s">
        <v>8</v>
      </c>
      <c r="C5659" t="s">
        <v>11407</v>
      </c>
      <c r="D5659" t="s">
        <v>14421</v>
      </c>
      <c r="E5659" t="s">
        <v>357</v>
      </c>
      <c r="F5659" t="s">
        <v>16921</v>
      </c>
      <c r="G5659" s="2" t="str">
        <f t="shared" si="88"/>
        <v>2016</v>
      </c>
      <c r="H5659" t="s">
        <v>15779</v>
      </c>
      <c r="I5659" t="str">
        <f>VLOOKUP(RawData!H5659,PadCountry[],2)</f>
        <v>Russia</v>
      </c>
      <c r="J5659" t="str">
        <f>VLOOKUP(I5659,CountryGeoLoc[],3)</f>
        <v>61.52401</v>
      </c>
      <c r="K5659" t="str">
        <f>VLOOKUP(I5659,CountryGeoLoc[],4)</f>
        <v>105.318756</v>
      </c>
    </row>
    <row r="5660" spans="1:11" x14ac:dyDescent="0.3">
      <c r="A5660" t="s">
        <v>16922</v>
      </c>
      <c r="B5660" t="s">
        <v>8</v>
      </c>
      <c r="C5660" t="s">
        <v>13407</v>
      </c>
      <c r="D5660" t="s">
        <v>11985</v>
      </c>
      <c r="E5660" t="s">
        <v>357</v>
      </c>
      <c r="F5660" t="s">
        <v>16923</v>
      </c>
      <c r="G5660" s="2" t="str">
        <f t="shared" si="88"/>
        <v>2016</v>
      </c>
      <c r="H5660" t="s">
        <v>8698</v>
      </c>
      <c r="I5660" t="str">
        <f>VLOOKUP(RawData!H5660,PadCountry[],2)</f>
        <v>China</v>
      </c>
      <c r="J5660" t="str">
        <f>VLOOKUP(I5660,CountryGeoLoc[],3)</f>
        <v>35.86166</v>
      </c>
      <c r="K5660" t="str">
        <f>VLOOKUP(I5660,CountryGeoLoc[],4)</f>
        <v>104.195397</v>
      </c>
    </row>
    <row r="5661" spans="1:11" x14ac:dyDescent="0.3">
      <c r="A5661" t="s">
        <v>16924</v>
      </c>
      <c r="B5661" t="s">
        <v>8</v>
      </c>
      <c r="C5661" t="s">
        <v>11418</v>
      </c>
      <c r="D5661" t="s">
        <v>14421</v>
      </c>
      <c r="E5661" t="s">
        <v>16925</v>
      </c>
      <c r="F5661" t="s">
        <v>16926</v>
      </c>
      <c r="G5661" s="2" t="str">
        <f t="shared" si="88"/>
        <v>2016</v>
      </c>
      <c r="H5661" t="s">
        <v>987</v>
      </c>
      <c r="I5661" t="str">
        <f>VLOOKUP(RawData!H5661,PadCountry[],2)</f>
        <v>Kazakhstan</v>
      </c>
      <c r="J5661" t="str">
        <f>VLOOKUP(I5661,CountryGeoLoc[],3)</f>
        <v>48.019573</v>
      </c>
      <c r="K5661" t="str">
        <f>VLOOKUP(I5661,CountryGeoLoc[],4)</f>
        <v>66.923684</v>
      </c>
    </row>
    <row r="5662" spans="1:11" x14ac:dyDescent="0.3">
      <c r="A5662" t="s">
        <v>16927</v>
      </c>
      <c r="B5662" t="s">
        <v>8</v>
      </c>
      <c r="C5662" t="s">
        <v>16685</v>
      </c>
      <c r="D5662" t="s">
        <v>16686</v>
      </c>
      <c r="E5662" t="s">
        <v>16928</v>
      </c>
      <c r="F5662" t="s">
        <v>16929</v>
      </c>
      <c r="G5662" s="2" t="str">
        <f t="shared" si="88"/>
        <v>2016</v>
      </c>
      <c r="H5662" t="s">
        <v>16689</v>
      </c>
      <c r="I5662" t="str">
        <f>VLOOKUP(RawData!H5662,PadCountry[],2)</f>
        <v>United States</v>
      </c>
      <c r="J5662" t="str">
        <f>VLOOKUP(I5662,CountryGeoLoc[],3)</f>
        <v>37.09024</v>
      </c>
      <c r="K5662" t="str">
        <f>VLOOKUP(I5662,CountryGeoLoc[],4)</f>
        <v>-95.712891</v>
      </c>
    </row>
    <row r="5663" spans="1:11" x14ac:dyDescent="0.3">
      <c r="A5663" t="s">
        <v>16930</v>
      </c>
      <c r="B5663" t="s">
        <v>8</v>
      </c>
      <c r="C5663" t="s">
        <v>13407</v>
      </c>
      <c r="D5663" t="s">
        <v>11563</v>
      </c>
      <c r="E5663" t="s">
        <v>16931</v>
      </c>
      <c r="F5663" t="s">
        <v>16932</v>
      </c>
      <c r="G5663" s="2" t="str">
        <f t="shared" si="88"/>
        <v>2016</v>
      </c>
      <c r="H5663" t="s">
        <v>14247</v>
      </c>
      <c r="I5663" t="str">
        <f>VLOOKUP(RawData!H5663,PadCountry[],2)</f>
        <v>China</v>
      </c>
      <c r="J5663" t="str">
        <f>VLOOKUP(I5663,CountryGeoLoc[],3)</f>
        <v>35.86166</v>
      </c>
      <c r="K5663" t="str">
        <f>VLOOKUP(I5663,CountryGeoLoc[],4)</f>
        <v>104.195397</v>
      </c>
    </row>
    <row r="5664" spans="1:11" x14ac:dyDescent="0.3">
      <c r="A5664" t="s">
        <v>16933</v>
      </c>
      <c r="B5664" t="s">
        <v>8</v>
      </c>
      <c r="C5664" t="s">
        <v>14644</v>
      </c>
      <c r="D5664" t="s">
        <v>15534</v>
      </c>
      <c r="E5664" t="s">
        <v>16934</v>
      </c>
      <c r="F5664" t="s">
        <v>16935</v>
      </c>
      <c r="G5664" s="2" t="str">
        <f t="shared" si="88"/>
        <v>2016</v>
      </c>
      <c r="H5664" t="s">
        <v>1555</v>
      </c>
      <c r="I5664" t="str">
        <f>VLOOKUP(RawData!H5664,PadCountry[],2)</f>
        <v>United States</v>
      </c>
      <c r="J5664" t="str">
        <f>VLOOKUP(I5664,CountryGeoLoc[],3)</f>
        <v>37.09024</v>
      </c>
      <c r="K5664" t="str">
        <f>VLOOKUP(I5664,CountryGeoLoc[],4)</f>
        <v>-95.712891</v>
      </c>
    </row>
    <row r="5665" spans="1:11" x14ac:dyDescent="0.3">
      <c r="A5665" t="s">
        <v>16936</v>
      </c>
      <c r="B5665" t="s">
        <v>8</v>
      </c>
      <c r="C5665" t="s">
        <v>7321</v>
      </c>
      <c r="D5665" t="s">
        <v>15898</v>
      </c>
      <c r="E5665" t="s">
        <v>16937</v>
      </c>
      <c r="F5665" t="s">
        <v>16938</v>
      </c>
      <c r="G5665" s="2" t="str">
        <f t="shared" si="88"/>
        <v>2016</v>
      </c>
      <c r="H5665" t="s">
        <v>15861</v>
      </c>
      <c r="I5665" t="str">
        <f>VLOOKUP(RawData!H5665,PadCountry[],2)</f>
        <v>French Guiana</v>
      </c>
      <c r="J5665" t="str">
        <f>VLOOKUP(I5665,CountryGeoLoc[],3)</f>
        <v>3.933889</v>
      </c>
      <c r="K5665" t="str">
        <f>VLOOKUP(I5665,CountryGeoLoc[],4)</f>
        <v>-53.125782</v>
      </c>
    </row>
    <row r="5666" spans="1:11" x14ac:dyDescent="0.3">
      <c r="A5666" t="s">
        <v>16939</v>
      </c>
      <c r="B5666" t="s">
        <v>8</v>
      </c>
      <c r="C5666" t="s">
        <v>11418</v>
      </c>
      <c r="D5666" t="s">
        <v>16940</v>
      </c>
      <c r="E5666" t="s">
        <v>16941</v>
      </c>
      <c r="F5666" t="s">
        <v>16942</v>
      </c>
      <c r="G5666" s="2" t="str">
        <f t="shared" si="88"/>
        <v>2016</v>
      </c>
      <c r="H5666" t="s">
        <v>16943</v>
      </c>
      <c r="I5666" t="str">
        <f>VLOOKUP(RawData!H5666,PadCountry[],2)</f>
        <v>Russia</v>
      </c>
      <c r="J5666" t="str">
        <f>VLOOKUP(I5666,CountryGeoLoc[],3)</f>
        <v>61.52401</v>
      </c>
      <c r="K5666" t="str">
        <f>VLOOKUP(I5666,CountryGeoLoc[],4)</f>
        <v>105.318756</v>
      </c>
    </row>
    <row r="5667" spans="1:11" x14ac:dyDescent="0.3">
      <c r="A5667" t="s">
        <v>16944</v>
      </c>
      <c r="B5667" t="s">
        <v>8</v>
      </c>
      <c r="C5667" t="s">
        <v>7087</v>
      </c>
      <c r="D5667" t="s">
        <v>15182</v>
      </c>
      <c r="E5667" t="s">
        <v>16945</v>
      </c>
      <c r="F5667" t="s">
        <v>16946</v>
      </c>
      <c r="G5667" s="2" t="str">
        <f t="shared" si="88"/>
        <v>2016</v>
      </c>
      <c r="H5667" t="s">
        <v>11888</v>
      </c>
      <c r="I5667" t="str">
        <f>VLOOKUP(RawData!H5667,PadCountry[],2)</f>
        <v>India</v>
      </c>
      <c r="J5667" t="str">
        <f>VLOOKUP(I5667,CountryGeoLoc[],3)</f>
        <v>20.593684</v>
      </c>
      <c r="K5667" t="str">
        <f>VLOOKUP(I5667,CountryGeoLoc[],4)</f>
        <v>78.96288</v>
      </c>
    </row>
    <row r="5668" spans="1:11" x14ac:dyDescent="0.3">
      <c r="A5668" t="s">
        <v>16947</v>
      </c>
      <c r="B5668" t="s">
        <v>8</v>
      </c>
      <c r="C5668" t="s">
        <v>14644</v>
      </c>
      <c r="D5668" t="s">
        <v>15534</v>
      </c>
      <c r="E5668" t="s">
        <v>16948</v>
      </c>
      <c r="F5668" t="s">
        <v>16949</v>
      </c>
      <c r="G5668" s="2" t="str">
        <f t="shared" si="88"/>
        <v>2016</v>
      </c>
      <c r="H5668" t="s">
        <v>1555</v>
      </c>
      <c r="I5668" t="str">
        <f>VLOOKUP(RawData!H5668,PadCountry[],2)</f>
        <v>United States</v>
      </c>
      <c r="J5668" t="str">
        <f>VLOOKUP(I5668,CountryGeoLoc[],3)</f>
        <v>37.09024</v>
      </c>
      <c r="K5668" t="str">
        <f>VLOOKUP(I5668,CountryGeoLoc[],4)</f>
        <v>-95.712891</v>
      </c>
    </row>
    <row r="5669" spans="1:11" x14ac:dyDescent="0.3">
      <c r="A5669" t="s">
        <v>16950</v>
      </c>
      <c r="B5669" t="s">
        <v>8</v>
      </c>
      <c r="C5669" t="s">
        <v>13407</v>
      </c>
      <c r="D5669" t="s">
        <v>11563</v>
      </c>
      <c r="E5669" t="s">
        <v>16951</v>
      </c>
      <c r="F5669" t="s">
        <v>16952</v>
      </c>
      <c r="G5669" s="2" t="str">
        <f t="shared" si="88"/>
        <v>2016</v>
      </c>
      <c r="H5669" t="s">
        <v>14247</v>
      </c>
      <c r="I5669" t="str">
        <f>VLOOKUP(RawData!H5669,PadCountry[],2)</f>
        <v>China</v>
      </c>
      <c r="J5669" t="str">
        <f>VLOOKUP(I5669,CountryGeoLoc[],3)</f>
        <v>35.86166</v>
      </c>
      <c r="K5669" t="str">
        <f>VLOOKUP(I5669,CountryGeoLoc[],4)</f>
        <v>104.195397</v>
      </c>
    </row>
    <row r="5670" spans="1:11" x14ac:dyDescent="0.3">
      <c r="A5670" t="s">
        <v>16953</v>
      </c>
      <c r="B5670" t="s">
        <v>8</v>
      </c>
      <c r="C5670" t="s">
        <v>7321</v>
      </c>
      <c r="D5670" t="s">
        <v>15859</v>
      </c>
      <c r="E5670" t="s">
        <v>16954</v>
      </c>
      <c r="F5670" t="s">
        <v>16955</v>
      </c>
      <c r="G5670" s="2" t="str">
        <f t="shared" si="88"/>
        <v>2016</v>
      </c>
      <c r="H5670" t="s">
        <v>15861</v>
      </c>
      <c r="I5670" t="str">
        <f>VLOOKUP(RawData!H5670,PadCountry[],2)</f>
        <v>French Guiana</v>
      </c>
      <c r="J5670" t="str">
        <f>VLOOKUP(I5670,CountryGeoLoc[],3)</f>
        <v>3.933889</v>
      </c>
      <c r="K5670" t="str">
        <f>VLOOKUP(I5670,CountryGeoLoc[],4)</f>
        <v>-53.125782</v>
      </c>
    </row>
    <row r="5671" spans="1:11" x14ac:dyDescent="0.3">
      <c r="A5671" t="s">
        <v>16956</v>
      </c>
      <c r="B5671" t="s">
        <v>8</v>
      </c>
      <c r="C5671" t="s">
        <v>14644</v>
      </c>
      <c r="D5671" t="s">
        <v>15534</v>
      </c>
      <c r="E5671" t="s">
        <v>16957</v>
      </c>
      <c r="F5671" t="s">
        <v>16958</v>
      </c>
      <c r="G5671" s="2" t="str">
        <f t="shared" si="88"/>
        <v>2016</v>
      </c>
      <c r="H5671" t="s">
        <v>1555</v>
      </c>
      <c r="I5671" t="str">
        <f>VLOOKUP(RawData!H5671,PadCountry[],2)</f>
        <v>United States</v>
      </c>
      <c r="J5671" t="str">
        <f>VLOOKUP(I5671,CountryGeoLoc[],3)</f>
        <v>37.09024</v>
      </c>
      <c r="K5671" t="str">
        <f>VLOOKUP(I5671,CountryGeoLoc[],4)</f>
        <v>-95.712891</v>
      </c>
    </row>
    <row r="5672" spans="1:11" x14ac:dyDescent="0.3">
      <c r="A5672" t="s">
        <v>16959</v>
      </c>
      <c r="B5672" t="s">
        <v>8</v>
      </c>
      <c r="C5672" t="s">
        <v>11407</v>
      </c>
      <c r="D5672" t="s">
        <v>14821</v>
      </c>
      <c r="E5672" t="s">
        <v>16960</v>
      </c>
      <c r="F5672" t="s">
        <v>16961</v>
      </c>
      <c r="G5672" s="2" t="str">
        <f t="shared" si="88"/>
        <v>2016</v>
      </c>
      <c r="H5672" t="s">
        <v>3442</v>
      </c>
      <c r="I5672" t="str">
        <f>VLOOKUP(RawData!H5672,PadCountry[],2)</f>
        <v>Russia</v>
      </c>
      <c r="J5672" t="str">
        <f>VLOOKUP(I5672,CountryGeoLoc[],3)</f>
        <v>61.52401</v>
      </c>
      <c r="K5672" t="str">
        <f>VLOOKUP(I5672,CountryGeoLoc[],4)</f>
        <v>105.318756</v>
      </c>
    </row>
    <row r="5673" spans="1:11" x14ac:dyDescent="0.3">
      <c r="A5673" t="s">
        <v>16962</v>
      </c>
      <c r="B5673" t="s">
        <v>8</v>
      </c>
      <c r="C5673" t="s">
        <v>13407</v>
      </c>
      <c r="D5673" t="s">
        <v>13308</v>
      </c>
      <c r="E5673" t="s">
        <v>16963</v>
      </c>
      <c r="F5673" t="s">
        <v>16964</v>
      </c>
      <c r="G5673" s="2" t="str">
        <f t="shared" si="88"/>
        <v>2016</v>
      </c>
      <c r="H5673" t="s">
        <v>14031</v>
      </c>
      <c r="I5673" t="str">
        <f>VLOOKUP(RawData!H5673,PadCountry[],2)</f>
        <v>China</v>
      </c>
      <c r="J5673" t="str">
        <f>VLOOKUP(I5673,CountryGeoLoc[],3)</f>
        <v>35.86166</v>
      </c>
      <c r="K5673" t="str">
        <f>VLOOKUP(I5673,CountryGeoLoc[],4)</f>
        <v>104.195397</v>
      </c>
    </row>
    <row r="5674" spans="1:11" x14ac:dyDescent="0.3">
      <c r="A5674" t="s">
        <v>16965</v>
      </c>
      <c r="B5674" t="s">
        <v>8</v>
      </c>
      <c r="C5674" t="s">
        <v>11407</v>
      </c>
      <c r="D5674" t="s">
        <v>13552</v>
      </c>
      <c r="E5674" t="s">
        <v>16966</v>
      </c>
      <c r="F5674" t="s">
        <v>16967</v>
      </c>
      <c r="G5674" s="2" t="str">
        <f t="shared" si="88"/>
        <v>2016</v>
      </c>
      <c r="H5674" t="s">
        <v>2313</v>
      </c>
      <c r="I5674" t="str">
        <f>VLOOKUP(RawData!H5674,PadCountry[],2)</f>
        <v>Russia</v>
      </c>
      <c r="J5674" t="str">
        <f>VLOOKUP(I5674,CountryGeoLoc[],3)</f>
        <v>61.52401</v>
      </c>
      <c r="K5674" t="str">
        <f>VLOOKUP(I5674,CountryGeoLoc[],4)</f>
        <v>105.318756</v>
      </c>
    </row>
    <row r="5675" spans="1:11" x14ac:dyDescent="0.3">
      <c r="A5675" t="s">
        <v>16968</v>
      </c>
      <c r="B5675" t="s">
        <v>8</v>
      </c>
      <c r="C5675" t="s">
        <v>15314</v>
      </c>
      <c r="D5675" t="s">
        <v>13758</v>
      </c>
      <c r="E5675" t="s">
        <v>16969</v>
      </c>
      <c r="F5675" t="s">
        <v>16970</v>
      </c>
      <c r="G5675" s="2" t="str">
        <f t="shared" si="88"/>
        <v>2016</v>
      </c>
      <c r="H5675" t="s">
        <v>2641</v>
      </c>
      <c r="I5675" t="str">
        <f>VLOOKUP(RawData!H5675,PadCountry[],2)</f>
        <v>Kazakhstan</v>
      </c>
      <c r="J5675" t="str">
        <f>VLOOKUP(I5675,CountryGeoLoc[],3)</f>
        <v>48.019573</v>
      </c>
      <c r="K5675" t="str">
        <f>VLOOKUP(I5675,CountryGeoLoc[],4)</f>
        <v>66.923684</v>
      </c>
    </row>
    <row r="5676" spans="1:11" x14ac:dyDescent="0.3">
      <c r="A5676" t="s">
        <v>16971</v>
      </c>
      <c r="B5676" t="s">
        <v>8</v>
      </c>
      <c r="C5676" t="s">
        <v>14618</v>
      </c>
      <c r="D5676" t="s">
        <v>14437</v>
      </c>
      <c r="E5676" t="s">
        <v>16972</v>
      </c>
      <c r="F5676" t="s">
        <v>16973</v>
      </c>
      <c r="G5676" s="2" t="str">
        <f t="shared" si="88"/>
        <v>2016</v>
      </c>
      <c r="H5676" t="s">
        <v>16974</v>
      </c>
      <c r="I5676" t="str">
        <f>VLOOKUP(RawData!H5676,PadCountry[],2)</f>
        <v>United States</v>
      </c>
      <c r="J5676" t="str">
        <f>VLOOKUP(I5676,CountryGeoLoc[],3)</f>
        <v>37.09024</v>
      </c>
      <c r="K5676" t="str">
        <f>VLOOKUP(I5676,CountryGeoLoc[],4)</f>
        <v>-95.712891</v>
      </c>
    </row>
    <row r="5677" spans="1:11" x14ac:dyDescent="0.3">
      <c r="A5677" t="s">
        <v>16975</v>
      </c>
      <c r="B5677" t="s">
        <v>8</v>
      </c>
      <c r="C5677" t="s">
        <v>13407</v>
      </c>
      <c r="D5677" t="s">
        <v>8695</v>
      </c>
      <c r="E5677" t="s">
        <v>16976</v>
      </c>
      <c r="F5677" t="s">
        <v>16977</v>
      </c>
      <c r="G5677" s="2" t="str">
        <f t="shared" si="88"/>
        <v>2016</v>
      </c>
      <c r="H5677" t="s">
        <v>14283</v>
      </c>
      <c r="I5677" t="str">
        <f>VLOOKUP(RawData!H5677,PadCountry[],2)</f>
        <v>China</v>
      </c>
      <c r="J5677" t="str">
        <f>VLOOKUP(I5677,CountryGeoLoc[],3)</f>
        <v>35.86166</v>
      </c>
      <c r="K5677" t="str">
        <f>VLOOKUP(I5677,CountryGeoLoc[],4)</f>
        <v>104.195397</v>
      </c>
    </row>
    <row r="5678" spans="1:11" x14ac:dyDescent="0.3">
      <c r="A5678" t="s">
        <v>16978</v>
      </c>
      <c r="B5678" t="s">
        <v>8</v>
      </c>
      <c r="C5678" t="s">
        <v>14644</v>
      </c>
      <c r="D5678" t="s">
        <v>15534</v>
      </c>
      <c r="E5678" t="s">
        <v>16979</v>
      </c>
      <c r="F5678" t="s">
        <v>16980</v>
      </c>
      <c r="G5678" s="2" t="str">
        <f t="shared" si="88"/>
        <v>2016</v>
      </c>
      <c r="H5678" t="s">
        <v>1555</v>
      </c>
      <c r="I5678" t="str">
        <f>VLOOKUP(RawData!H5678,PadCountry[],2)</f>
        <v>United States</v>
      </c>
      <c r="J5678" t="str">
        <f>VLOOKUP(I5678,CountryGeoLoc[],3)</f>
        <v>37.09024</v>
      </c>
      <c r="K5678" t="str">
        <f>VLOOKUP(I5678,CountryGeoLoc[],4)</f>
        <v>-95.712891</v>
      </c>
    </row>
    <row r="5679" spans="1:11" x14ac:dyDescent="0.3">
      <c r="A5679" t="s">
        <v>16981</v>
      </c>
      <c r="B5679" t="s">
        <v>8</v>
      </c>
      <c r="C5679" t="s">
        <v>7321</v>
      </c>
      <c r="D5679" t="s">
        <v>14073</v>
      </c>
      <c r="E5679" t="s">
        <v>16982</v>
      </c>
      <c r="F5679" t="s">
        <v>16983</v>
      </c>
      <c r="G5679" s="2" t="str">
        <f t="shared" si="88"/>
        <v>2016</v>
      </c>
      <c r="H5679" t="s">
        <v>12587</v>
      </c>
      <c r="I5679" t="str">
        <f>VLOOKUP(RawData!H5679,PadCountry[],2)</f>
        <v>French Guiana</v>
      </c>
      <c r="J5679" t="str">
        <f>VLOOKUP(I5679,CountryGeoLoc[],3)</f>
        <v>3.933889</v>
      </c>
      <c r="K5679" t="str">
        <f>VLOOKUP(I5679,CountryGeoLoc[],4)</f>
        <v>-53.125782</v>
      </c>
    </row>
    <row r="5680" spans="1:11" x14ac:dyDescent="0.3">
      <c r="A5680" t="s">
        <v>16984</v>
      </c>
      <c r="B5680" t="s">
        <v>8</v>
      </c>
      <c r="C5680" t="s">
        <v>16685</v>
      </c>
      <c r="D5680" t="s">
        <v>16686</v>
      </c>
      <c r="E5680" t="s">
        <v>16985</v>
      </c>
      <c r="F5680" t="s">
        <v>16986</v>
      </c>
      <c r="G5680" s="2" t="str">
        <f t="shared" si="88"/>
        <v>2016</v>
      </c>
      <c r="H5680" t="s">
        <v>16689</v>
      </c>
      <c r="I5680" t="str">
        <f>VLOOKUP(RawData!H5680,PadCountry[],2)</f>
        <v>United States</v>
      </c>
      <c r="J5680" t="str">
        <f>VLOOKUP(I5680,CountryGeoLoc[],3)</f>
        <v>37.09024</v>
      </c>
      <c r="K5680" t="str">
        <f>VLOOKUP(I5680,CountryGeoLoc[],4)</f>
        <v>-95.712891</v>
      </c>
    </row>
    <row r="5681" spans="1:11" x14ac:dyDescent="0.3">
      <c r="A5681" t="s">
        <v>16987</v>
      </c>
      <c r="B5681" t="s">
        <v>8</v>
      </c>
      <c r="C5681" t="s">
        <v>7087</v>
      </c>
      <c r="D5681" t="s">
        <v>15182</v>
      </c>
      <c r="E5681" t="s">
        <v>16988</v>
      </c>
      <c r="F5681" t="s">
        <v>16989</v>
      </c>
      <c r="G5681" s="2" t="str">
        <f t="shared" si="88"/>
        <v>2016</v>
      </c>
      <c r="H5681" t="s">
        <v>11888</v>
      </c>
      <c r="I5681" t="str">
        <f>VLOOKUP(RawData!H5681,PadCountry[],2)</f>
        <v>India</v>
      </c>
      <c r="J5681" t="str">
        <f>VLOOKUP(I5681,CountryGeoLoc[],3)</f>
        <v>20.593684</v>
      </c>
      <c r="K5681" t="str">
        <f>VLOOKUP(I5681,CountryGeoLoc[],4)</f>
        <v>78.96288</v>
      </c>
    </row>
    <row r="5682" spans="1:11" x14ac:dyDescent="0.3">
      <c r="A5682" t="s">
        <v>16990</v>
      </c>
      <c r="B5682" t="s">
        <v>8</v>
      </c>
      <c r="C5682" t="s">
        <v>14618</v>
      </c>
      <c r="D5682" t="s">
        <v>14619</v>
      </c>
      <c r="E5682" t="s">
        <v>16991</v>
      </c>
      <c r="F5682" t="s">
        <v>16992</v>
      </c>
      <c r="G5682" s="2" t="str">
        <f t="shared" si="88"/>
        <v>2016</v>
      </c>
      <c r="H5682" t="s">
        <v>1782</v>
      </c>
      <c r="I5682" t="str">
        <f>VLOOKUP(RawData!H5682,PadCountry[],2)</f>
        <v>United States</v>
      </c>
      <c r="J5682" t="str">
        <f>VLOOKUP(I5682,CountryGeoLoc[],3)</f>
        <v>37.09024</v>
      </c>
      <c r="K5682" t="str">
        <f>VLOOKUP(I5682,CountryGeoLoc[],4)</f>
        <v>-95.712891</v>
      </c>
    </row>
    <row r="5683" spans="1:11" x14ac:dyDescent="0.3">
      <c r="A5683" t="s">
        <v>16993</v>
      </c>
      <c r="B5683" t="s">
        <v>8</v>
      </c>
      <c r="C5683" t="s">
        <v>13407</v>
      </c>
      <c r="D5683" t="s">
        <v>16994</v>
      </c>
      <c r="E5683" t="s">
        <v>16995</v>
      </c>
      <c r="F5683" t="s">
        <v>16996</v>
      </c>
      <c r="G5683" s="2" t="str">
        <f t="shared" si="88"/>
        <v>2016</v>
      </c>
      <c r="H5683" t="s">
        <v>16997</v>
      </c>
      <c r="I5683" t="str">
        <f>VLOOKUP(RawData!H5683,PadCountry[],2)</f>
        <v>China</v>
      </c>
      <c r="J5683" t="str">
        <f>VLOOKUP(I5683,CountryGeoLoc[],3)</f>
        <v>35.86166</v>
      </c>
      <c r="K5683" t="str">
        <f>VLOOKUP(I5683,CountryGeoLoc[],4)</f>
        <v>104.195397</v>
      </c>
    </row>
    <row r="5684" spans="1:11" x14ac:dyDescent="0.3">
      <c r="A5684" t="s">
        <v>16998</v>
      </c>
      <c r="B5684" t="s">
        <v>8</v>
      </c>
      <c r="C5684" t="s">
        <v>13407</v>
      </c>
      <c r="D5684" t="s">
        <v>13308</v>
      </c>
      <c r="E5684" t="s">
        <v>357</v>
      </c>
      <c r="F5684" t="s">
        <v>16999</v>
      </c>
      <c r="G5684" s="2" t="str">
        <f t="shared" si="88"/>
        <v>2016</v>
      </c>
      <c r="H5684" t="s">
        <v>14247</v>
      </c>
      <c r="I5684" t="str">
        <f>VLOOKUP(RawData!H5684,PadCountry[],2)</f>
        <v>China</v>
      </c>
      <c r="J5684" t="str">
        <f>VLOOKUP(I5684,CountryGeoLoc[],3)</f>
        <v>35.86166</v>
      </c>
      <c r="K5684" t="str">
        <f>VLOOKUP(I5684,CountryGeoLoc[],4)</f>
        <v>104.195397</v>
      </c>
    </row>
    <row r="5685" spans="1:11" x14ac:dyDescent="0.3">
      <c r="A5685" t="s">
        <v>17000</v>
      </c>
      <c r="B5685" t="s">
        <v>8</v>
      </c>
      <c r="C5685" t="s">
        <v>11418</v>
      </c>
      <c r="D5685" t="s">
        <v>2191</v>
      </c>
      <c r="E5685" t="s">
        <v>17001</v>
      </c>
      <c r="F5685" t="s">
        <v>17002</v>
      </c>
      <c r="G5685" s="2" t="str">
        <f t="shared" si="88"/>
        <v>2016</v>
      </c>
      <c r="H5685" t="s">
        <v>13</v>
      </c>
      <c r="I5685" t="str">
        <f>VLOOKUP(RawData!H5685,PadCountry[],2)</f>
        <v>Kazakhstan</v>
      </c>
      <c r="J5685" t="str">
        <f>VLOOKUP(I5685,CountryGeoLoc[],3)</f>
        <v>48.019573</v>
      </c>
      <c r="K5685" t="str">
        <f>VLOOKUP(I5685,CountryGeoLoc[],4)</f>
        <v>66.923684</v>
      </c>
    </row>
    <row r="5686" spans="1:11" x14ac:dyDescent="0.3">
      <c r="A5686" t="s">
        <v>17003</v>
      </c>
      <c r="B5686" t="s">
        <v>8</v>
      </c>
      <c r="C5686" t="s">
        <v>11418</v>
      </c>
      <c r="D5686" t="s">
        <v>4695</v>
      </c>
      <c r="E5686" t="s">
        <v>17004</v>
      </c>
      <c r="F5686" t="s">
        <v>17005</v>
      </c>
      <c r="G5686" s="2" t="str">
        <f t="shared" si="88"/>
        <v>2016</v>
      </c>
      <c r="H5686" t="s">
        <v>987</v>
      </c>
      <c r="I5686" t="str">
        <f>VLOOKUP(RawData!H5686,PadCountry[],2)</f>
        <v>Kazakhstan</v>
      </c>
      <c r="J5686" t="str">
        <f>VLOOKUP(I5686,CountryGeoLoc[],3)</f>
        <v>48.019573</v>
      </c>
      <c r="K5686" t="str">
        <f>VLOOKUP(I5686,CountryGeoLoc[],4)</f>
        <v>66.923684</v>
      </c>
    </row>
    <row r="5687" spans="1:11" x14ac:dyDescent="0.3">
      <c r="A5687" t="s">
        <v>17006</v>
      </c>
      <c r="B5687" t="s">
        <v>8</v>
      </c>
      <c r="C5687" t="s">
        <v>14644</v>
      </c>
      <c r="D5687" t="s">
        <v>15534</v>
      </c>
      <c r="E5687" t="s">
        <v>17007</v>
      </c>
      <c r="F5687" t="s">
        <v>17008</v>
      </c>
      <c r="G5687" s="2" t="str">
        <f t="shared" si="88"/>
        <v>2016</v>
      </c>
      <c r="H5687" t="s">
        <v>1555</v>
      </c>
      <c r="I5687" t="str">
        <f>VLOOKUP(RawData!H5687,PadCountry[],2)</f>
        <v>United States</v>
      </c>
      <c r="J5687" t="str">
        <f>VLOOKUP(I5687,CountryGeoLoc[],3)</f>
        <v>37.09024</v>
      </c>
      <c r="K5687" t="str">
        <f>VLOOKUP(I5687,CountryGeoLoc[],4)</f>
        <v>-95.712891</v>
      </c>
    </row>
    <row r="5688" spans="1:11" x14ac:dyDescent="0.3">
      <c r="A5688" t="s">
        <v>17009</v>
      </c>
      <c r="B5688" t="s">
        <v>8</v>
      </c>
      <c r="C5688" t="s">
        <v>14618</v>
      </c>
      <c r="D5688" t="s">
        <v>14964</v>
      </c>
      <c r="E5688" t="s">
        <v>17010</v>
      </c>
      <c r="F5688" t="s">
        <v>17011</v>
      </c>
      <c r="G5688" s="2" t="str">
        <f t="shared" si="88"/>
        <v>2016</v>
      </c>
      <c r="H5688" t="s">
        <v>1782</v>
      </c>
      <c r="I5688" t="str">
        <f>VLOOKUP(RawData!H5688,PadCountry[],2)</f>
        <v>United States</v>
      </c>
      <c r="J5688" t="str">
        <f>VLOOKUP(I5688,CountryGeoLoc[],3)</f>
        <v>37.09024</v>
      </c>
      <c r="K5688" t="str">
        <f>VLOOKUP(I5688,CountryGeoLoc[],4)</f>
        <v>-95.712891</v>
      </c>
    </row>
    <row r="5689" spans="1:11" x14ac:dyDescent="0.3">
      <c r="A5689" t="s">
        <v>17012</v>
      </c>
      <c r="B5689" t="s">
        <v>8</v>
      </c>
      <c r="C5689" t="s">
        <v>13407</v>
      </c>
      <c r="D5689" t="s">
        <v>8695</v>
      </c>
      <c r="E5689" t="s">
        <v>17013</v>
      </c>
      <c r="F5689" t="s">
        <v>17014</v>
      </c>
      <c r="G5689" s="2" t="str">
        <f t="shared" si="88"/>
        <v>2016</v>
      </c>
      <c r="H5689" t="s">
        <v>8698</v>
      </c>
      <c r="I5689" t="str">
        <f>VLOOKUP(RawData!H5689,PadCountry[],2)</f>
        <v>China</v>
      </c>
      <c r="J5689" t="str">
        <f>VLOOKUP(I5689,CountryGeoLoc[],3)</f>
        <v>35.86166</v>
      </c>
      <c r="K5689" t="str">
        <f>VLOOKUP(I5689,CountryGeoLoc[],4)</f>
        <v>104.195397</v>
      </c>
    </row>
    <row r="5690" spans="1:11" x14ac:dyDescent="0.3">
      <c r="A5690" t="s">
        <v>17015</v>
      </c>
      <c r="B5690" t="s">
        <v>8</v>
      </c>
      <c r="C5690" t="s">
        <v>13407</v>
      </c>
      <c r="D5690" t="s">
        <v>14669</v>
      </c>
      <c r="E5690" t="s">
        <v>17016</v>
      </c>
      <c r="F5690" t="s">
        <v>17017</v>
      </c>
      <c r="G5690" s="2" t="str">
        <f t="shared" si="88"/>
        <v>2016</v>
      </c>
      <c r="H5690" t="s">
        <v>15187</v>
      </c>
      <c r="I5690" t="str">
        <f>VLOOKUP(RawData!H5690,PadCountry[],2)</f>
        <v>China</v>
      </c>
      <c r="J5690" t="str">
        <f>VLOOKUP(I5690,CountryGeoLoc[],3)</f>
        <v>35.86166</v>
      </c>
      <c r="K5690" t="str">
        <f>VLOOKUP(I5690,CountryGeoLoc[],4)</f>
        <v>104.195397</v>
      </c>
    </row>
    <row r="5691" spans="1:11" x14ac:dyDescent="0.3">
      <c r="A5691" t="s">
        <v>17018</v>
      </c>
      <c r="B5691" t="s">
        <v>8</v>
      </c>
      <c r="C5691" t="s">
        <v>14644</v>
      </c>
      <c r="D5691" t="s">
        <v>15534</v>
      </c>
      <c r="E5691" t="s">
        <v>17019</v>
      </c>
      <c r="F5691" t="s">
        <v>17020</v>
      </c>
      <c r="G5691" s="2" t="str">
        <f t="shared" si="88"/>
        <v>2016</v>
      </c>
      <c r="H5691" t="s">
        <v>1555</v>
      </c>
      <c r="I5691" t="str">
        <f>VLOOKUP(RawData!H5691,PadCountry[],2)</f>
        <v>United States</v>
      </c>
      <c r="J5691" t="str">
        <f>VLOOKUP(I5691,CountryGeoLoc[],3)</f>
        <v>37.09024</v>
      </c>
      <c r="K5691" t="str">
        <f>VLOOKUP(I5691,CountryGeoLoc[],4)</f>
        <v>-95.712891</v>
      </c>
    </row>
    <row r="5692" spans="1:11" x14ac:dyDescent="0.3">
      <c r="A5692" t="s">
        <v>17021</v>
      </c>
      <c r="B5692" t="s">
        <v>8</v>
      </c>
      <c r="C5692" t="s">
        <v>13407</v>
      </c>
      <c r="D5692" t="s">
        <v>11563</v>
      </c>
      <c r="E5692" t="s">
        <v>17022</v>
      </c>
      <c r="F5692" t="s">
        <v>17023</v>
      </c>
      <c r="G5692" s="2" t="str">
        <f t="shared" si="88"/>
        <v>2016</v>
      </c>
      <c r="H5692" t="s">
        <v>14247</v>
      </c>
      <c r="I5692" t="str">
        <f>VLOOKUP(RawData!H5692,PadCountry[],2)</f>
        <v>China</v>
      </c>
      <c r="J5692" t="str">
        <f>VLOOKUP(I5692,CountryGeoLoc[],3)</f>
        <v>35.86166</v>
      </c>
      <c r="K5692" t="str">
        <f>VLOOKUP(I5692,CountryGeoLoc[],4)</f>
        <v>104.195397</v>
      </c>
    </row>
    <row r="5693" spans="1:11" x14ac:dyDescent="0.3">
      <c r="A5693" t="s">
        <v>17024</v>
      </c>
      <c r="B5693" t="s">
        <v>8</v>
      </c>
      <c r="C5693" t="s">
        <v>14618</v>
      </c>
      <c r="D5693" t="s">
        <v>14057</v>
      </c>
      <c r="E5693" t="s">
        <v>17025</v>
      </c>
      <c r="F5693" t="s">
        <v>17026</v>
      </c>
      <c r="G5693" s="2" t="str">
        <f t="shared" si="88"/>
        <v>2016</v>
      </c>
      <c r="H5693" t="s">
        <v>1782</v>
      </c>
      <c r="I5693" t="str">
        <f>VLOOKUP(RawData!H5693,PadCountry[],2)</f>
        <v>United States</v>
      </c>
      <c r="J5693" t="str">
        <f>VLOOKUP(I5693,CountryGeoLoc[],3)</f>
        <v>37.09024</v>
      </c>
      <c r="K5693" t="str">
        <f>VLOOKUP(I5693,CountryGeoLoc[],4)</f>
        <v>-95.712891</v>
      </c>
    </row>
    <row r="5694" spans="1:11" x14ac:dyDescent="0.3">
      <c r="A5694" t="s">
        <v>17027</v>
      </c>
      <c r="B5694" t="s">
        <v>8</v>
      </c>
      <c r="C5694" t="s">
        <v>7321</v>
      </c>
      <c r="D5694" t="s">
        <v>14073</v>
      </c>
      <c r="E5694" t="s">
        <v>17028</v>
      </c>
      <c r="F5694" t="s">
        <v>17029</v>
      </c>
      <c r="G5694" s="2" t="str">
        <f t="shared" si="88"/>
        <v>2016</v>
      </c>
      <c r="H5694" t="s">
        <v>12587</v>
      </c>
      <c r="I5694" t="str">
        <f>VLOOKUP(RawData!H5694,PadCountry[],2)</f>
        <v>French Guiana</v>
      </c>
      <c r="J5694" t="str">
        <f>VLOOKUP(I5694,CountryGeoLoc[],3)</f>
        <v>3.933889</v>
      </c>
      <c r="K5694" t="str">
        <f>VLOOKUP(I5694,CountryGeoLoc[],4)</f>
        <v>-53.125782</v>
      </c>
    </row>
    <row r="5695" spans="1:11" x14ac:dyDescent="0.3">
      <c r="A5695" t="s">
        <v>17030</v>
      </c>
      <c r="B5695" t="s">
        <v>18</v>
      </c>
      <c r="C5695" t="s">
        <v>13407</v>
      </c>
      <c r="D5695" t="s">
        <v>14669</v>
      </c>
      <c r="E5695" t="s">
        <v>17031</v>
      </c>
      <c r="F5695" t="s">
        <v>17032</v>
      </c>
      <c r="G5695" s="2" t="str">
        <f t="shared" si="88"/>
        <v>2016</v>
      </c>
      <c r="H5695" t="s">
        <v>15187</v>
      </c>
      <c r="I5695" t="str">
        <f>VLOOKUP(RawData!H5695,PadCountry[],2)</f>
        <v>China</v>
      </c>
      <c r="J5695" t="str">
        <f>VLOOKUP(I5695,CountryGeoLoc[],3)</f>
        <v>35.86166</v>
      </c>
      <c r="K5695" t="str">
        <f>VLOOKUP(I5695,CountryGeoLoc[],4)</f>
        <v>104.195397</v>
      </c>
    </row>
    <row r="5696" spans="1:11" x14ac:dyDescent="0.3">
      <c r="A5696" t="s">
        <v>17033</v>
      </c>
      <c r="B5696" t="s">
        <v>18</v>
      </c>
      <c r="C5696" t="s">
        <v>14644</v>
      </c>
      <c r="D5696" t="s">
        <v>15534</v>
      </c>
      <c r="E5696" t="s">
        <v>17034</v>
      </c>
      <c r="F5696" t="s">
        <v>17035</v>
      </c>
      <c r="G5696" s="2" t="str">
        <f t="shared" si="88"/>
        <v>2016</v>
      </c>
      <c r="H5696" t="s">
        <v>1555</v>
      </c>
      <c r="I5696" t="str">
        <f>VLOOKUP(RawData!H5696,PadCountry[],2)</f>
        <v>United States</v>
      </c>
      <c r="J5696" t="str">
        <f>VLOOKUP(I5696,CountryGeoLoc[],3)</f>
        <v>37.09024</v>
      </c>
      <c r="K5696" t="str">
        <f>VLOOKUP(I5696,CountryGeoLoc[],4)</f>
        <v>-95.712891</v>
      </c>
    </row>
    <row r="5697" spans="1:11" x14ac:dyDescent="0.3">
      <c r="A5697" t="s">
        <v>17036</v>
      </c>
      <c r="B5697" t="s">
        <v>8</v>
      </c>
      <c r="C5697" t="s">
        <v>7087</v>
      </c>
      <c r="D5697" t="s">
        <v>15499</v>
      </c>
      <c r="E5697" t="s">
        <v>17037</v>
      </c>
      <c r="F5697" t="s">
        <v>17038</v>
      </c>
      <c r="G5697" s="2" t="str">
        <f t="shared" si="88"/>
        <v>2016</v>
      </c>
      <c r="H5697" t="s">
        <v>14499</v>
      </c>
      <c r="I5697" t="str">
        <f>VLOOKUP(RawData!H5697,PadCountry[],2)</f>
        <v>India</v>
      </c>
      <c r="J5697" t="str">
        <f>VLOOKUP(I5697,CountryGeoLoc[],3)</f>
        <v>20.593684</v>
      </c>
      <c r="K5697" t="str">
        <f>VLOOKUP(I5697,CountryGeoLoc[],4)</f>
        <v>78.96288</v>
      </c>
    </row>
    <row r="5698" spans="1:11" x14ac:dyDescent="0.3">
      <c r="A5698" t="s">
        <v>17039</v>
      </c>
      <c r="B5698" t="s">
        <v>8</v>
      </c>
      <c r="C5698" t="s">
        <v>15606</v>
      </c>
      <c r="D5698" t="s">
        <v>15607</v>
      </c>
      <c r="E5698" t="s">
        <v>17040</v>
      </c>
      <c r="F5698" t="s">
        <v>17041</v>
      </c>
      <c r="G5698" s="2" t="str">
        <f t="shared" si="88"/>
        <v>2016</v>
      </c>
      <c r="H5698" t="s">
        <v>15610</v>
      </c>
      <c r="I5698" t="str">
        <f>VLOOKUP(RawData!H5698,PadCountry[],2)</f>
        <v>United States</v>
      </c>
      <c r="J5698" t="str">
        <f>VLOOKUP(I5698,CountryGeoLoc[],3)</f>
        <v>37.09024</v>
      </c>
      <c r="K5698" t="str">
        <f>VLOOKUP(I5698,CountryGeoLoc[],4)</f>
        <v>-95.712891</v>
      </c>
    </row>
    <row r="5699" spans="1:11" x14ac:dyDescent="0.3">
      <c r="A5699" t="s">
        <v>17042</v>
      </c>
      <c r="B5699" t="s">
        <v>8</v>
      </c>
      <c r="C5699" t="s">
        <v>14618</v>
      </c>
      <c r="D5699" t="s">
        <v>14660</v>
      </c>
      <c r="E5699" t="s">
        <v>17043</v>
      </c>
      <c r="F5699" t="s">
        <v>17044</v>
      </c>
      <c r="G5699" s="2" t="str">
        <f t="shared" ref="G5699:G5762" si="89">MID(F5699,7,4)</f>
        <v>2016</v>
      </c>
      <c r="H5699" t="s">
        <v>1782</v>
      </c>
      <c r="I5699" t="str">
        <f>VLOOKUP(RawData!H5699,PadCountry[],2)</f>
        <v>United States</v>
      </c>
      <c r="J5699" t="str">
        <f>VLOOKUP(I5699,CountryGeoLoc[],3)</f>
        <v>37.09024</v>
      </c>
      <c r="K5699" t="str">
        <f>VLOOKUP(I5699,CountryGeoLoc[],4)</f>
        <v>-95.712891</v>
      </c>
    </row>
    <row r="5700" spans="1:11" x14ac:dyDescent="0.3">
      <c r="A5700" t="s">
        <v>17045</v>
      </c>
      <c r="B5700" t="s">
        <v>8</v>
      </c>
      <c r="C5700" t="s">
        <v>15550</v>
      </c>
      <c r="D5700" t="s">
        <v>12297</v>
      </c>
      <c r="E5700" t="s">
        <v>17046</v>
      </c>
      <c r="F5700" t="s">
        <v>17047</v>
      </c>
      <c r="G5700" s="2" t="str">
        <f t="shared" si="89"/>
        <v>2016</v>
      </c>
      <c r="H5700" t="s">
        <v>10359</v>
      </c>
      <c r="I5700" t="str">
        <f>VLOOKUP(RawData!H5700,PadCountry[],2)</f>
        <v>Israel</v>
      </c>
      <c r="J5700" t="str">
        <f>VLOOKUP(I5700,CountryGeoLoc[],3)</f>
        <v>31.046051</v>
      </c>
      <c r="K5700" t="str">
        <f>VLOOKUP(I5700,CountryGeoLoc[],4)</f>
        <v>34.851612</v>
      </c>
    </row>
    <row r="5701" spans="1:11" x14ac:dyDescent="0.3">
      <c r="A5701" t="s">
        <v>17048</v>
      </c>
      <c r="B5701" t="s">
        <v>8</v>
      </c>
      <c r="C5701" t="s">
        <v>13407</v>
      </c>
      <c r="D5701" t="s">
        <v>5243</v>
      </c>
      <c r="E5701" t="s">
        <v>17049</v>
      </c>
      <c r="F5701" t="s">
        <v>17050</v>
      </c>
      <c r="G5701" s="2" t="str">
        <f t="shared" si="89"/>
        <v>2016</v>
      </c>
      <c r="H5701" t="s">
        <v>13428</v>
      </c>
      <c r="I5701" t="str">
        <f>VLOOKUP(RawData!H5701,PadCountry[],2)</f>
        <v>China</v>
      </c>
      <c r="J5701" t="str">
        <f>VLOOKUP(I5701,CountryGeoLoc[],3)</f>
        <v>35.86166</v>
      </c>
      <c r="K5701" t="str">
        <f>VLOOKUP(I5701,CountryGeoLoc[],4)</f>
        <v>104.195397</v>
      </c>
    </row>
    <row r="5702" spans="1:11" x14ac:dyDescent="0.3">
      <c r="A5702" t="s">
        <v>17051</v>
      </c>
      <c r="B5702" t="s">
        <v>8</v>
      </c>
      <c r="C5702" t="s">
        <v>7321</v>
      </c>
      <c r="D5702" t="s">
        <v>15923</v>
      </c>
      <c r="E5702" t="s">
        <v>17052</v>
      </c>
      <c r="F5702" t="s">
        <v>17053</v>
      </c>
      <c r="G5702" s="2" t="str">
        <f t="shared" si="89"/>
        <v>2016</v>
      </c>
      <c r="H5702" t="s">
        <v>4173</v>
      </c>
      <c r="I5702" t="str">
        <f>VLOOKUP(RawData!H5702,PadCountry[],2)</f>
        <v>French Guiana</v>
      </c>
      <c r="J5702" t="str">
        <f>VLOOKUP(I5702,CountryGeoLoc[],3)</f>
        <v>3.933889</v>
      </c>
      <c r="K5702" t="str">
        <f>VLOOKUP(I5702,CountryGeoLoc[],4)</f>
        <v>-53.125782</v>
      </c>
    </row>
    <row r="5703" spans="1:11" x14ac:dyDescent="0.3">
      <c r="A5703" t="s">
        <v>17054</v>
      </c>
      <c r="B5703" t="s">
        <v>8</v>
      </c>
      <c r="C5703" t="s">
        <v>7087</v>
      </c>
      <c r="D5703" t="s">
        <v>11885</v>
      </c>
      <c r="E5703" t="s">
        <v>17055</v>
      </c>
      <c r="F5703" t="s">
        <v>17056</v>
      </c>
      <c r="G5703" s="2" t="str">
        <f t="shared" si="89"/>
        <v>2016</v>
      </c>
      <c r="H5703" t="s">
        <v>11888</v>
      </c>
      <c r="I5703" t="str">
        <f>VLOOKUP(RawData!H5703,PadCountry[],2)</f>
        <v>India</v>
      </c>
      <c r="J5703" t="str">
        <f>VLOOKUP(I5703,CountryGeoLoc[],3)</f>
        <v>20.593684</v>
      </c>
      <c r="K5703" t="str">
        <f>VLOOKUP(I5703,CountryGeoLoc[],4)</f>
        <v>78.96288</v>
      </c>
    </row>
    <row r="5704" spans="1:11" x14ac:dyDescent="0.3">
      <c r="A5704" t="s">
        <v>17057</v>
      </c>
      <c r="B5704" t="s">
        <v>8</v>
      </c>
      <c r="C5704" t="s">
        <v>16685</v>
      </c>
      <c r="D5704" t="s">
        <v>16686</v>
      </c>
      <c r="E5704" t="s">
        <v>17058</v>
      </c>
      <c r="F5704" t="s">
        <v>17059</v>
      </c>
      <c r="G5704" s="2" t="str">
        <f t="shared" si="89"/>
        <v>2016</v>
      </c>
      <c r="H5704" t="s">
        <v>16689</v>
      </c>
      <c r="I5704" t="str">
        <f>VLOOKUP(RawData!H5704,PadCountry[],2)</f>
        <v>United States</v>
      </c>
      <c r="J5704" t="str">
        <f>VLOOKUP(I5704,CountryGeoLoc[],3)</f>
        <v>37.09024</v>
      </c>
      <c r="K5704" t="str">
        <f>VLOOKUP(I5704,CountryGeoLoc[],4)</f>
        <v>-95.712891</v>
      </c>
    </row>
    <row r="5705" spans="1:11" x14ac:dyDescent="0.3">
      <c r="A5705" t="s">
        <v>17060</v>
      </c>
      <c r="B5705" t="s">
        <v>8</v>
      </c>
      <c r="C5705" t="s">
        <v>7321</v>
      </c>
      <c r="D5705" t="s">
        <v>14073</v>
      </c>
      <c r="E5705" t="s">
        <v>17061</v>
      </c>
      <c r="F5705" t="s">
        <v>17062</v>
      </c>
      <c r="G5705" s="2" t="str">
        <f t="shared" si="89"/>
        <v>2016</v>
      </c>
      <c r="H5705" t="s">
        <v>12587</v>
      </c>
      <c r="I5705" t="str">
        <f>VLOOKUP(RawData!H5705,PadCountry[],2)</f>
        <v>French Guiana</v>
      </c>
      <c r="J5705" t="str">
        <f>VLOOKUP(I5705,CountryGeoLoc[],3)</f>
        <v>3.933889</v>
      </c>
      <c r="K5705" t="str">
        <f>VLOOKUP(I5705,CountryGeoLoc[],4)</f>
        <v>-53.125782</v>
      </c>
    </row>
    <row r="5706" spans="1:11" x14ac:dyDescent="0.3">
      <c r="A5706" t="s">
        <v>17063</v>
      </c>
      <c r="B5706" t="s">
        <v>8</v>
      </c>
      <c r="C5706" t="s">
        <v>13407</v>
      </c>
      <c r="D5706" t="s">
        <v>5243</v>
      </c>
      <c r="E5706" t="s">
        <v>17064</v>
      </c>
      <c r="F5706" t="s">
        <v>17065</v>
      </c>
      <c r="G5706" s="2" t="str">
        <f t="shared" si="89"/>
        <v>2016</v>
      </c>
      <c r="H5706" t="s">
        <v>13428</v>
      </c>
      <c r="I5706" t="str">
        <f>VLOOKUP(RawData!H5706,PadCountry[],2)</f>
        <v>China</v>
      </c>
      <c r="J5706" t="str">
        <f>VLOOKUP(I5706,CountryGeoLoc[],3)</f>
        <v>35.86166</v>
      </c>
      <c r="K5706" t="str">
        <f>VLOOKUP(I5706,CountryGeoLoc[],4)</f>
        <v>104.195397</v>
      </c>
    </row>
    <row r="5707" spans="1:11" x14ac:dyDescent="0.3">
      <c r="A5707" t="s">
        <v>17066</v>
      </c>
      <c r="B5707" t="s">
        <v>8</v>
      </c>
      <c r="C5707" t="s">
        <v>17067</v>
      </c>
      <c r="D5707" t="s">
        <v>17068</v>
      </c>
      <c r="E5707" t="s">
        <v>17069</v>
      </c>
      <c r="F5707" t="s">
        <v>17070</v>
      </c>
      <c r="G5707" s="2" t="str">
        <f t="shared" si="89"/>
        <v>2016</v>
      </c>
      <c r="H5707" t="s">
        <v>12427</v>
      </c>
      <c r="I5707" t="str">
        <f>VLOOKUP(RawData!H5707,PadCountry[],2)</f>
        <v>United States</v>
      </c>
      <c r="J5707" t="str">
        <f>VLOOKUP(I5707,CountryGeoLoc[],3)</f>
        <v>37.09024</v>
      </c>
      <c r="K5707" t="str">
        <f>VLOOKUP(I5707,CountryGeoLoc[],4)</f>
        <v>-95.712891</v>
      </c>
    </row>
    <row r="5708" spans="1:11" x14ac:dyDescent="0.3">
      <c r="A5708" t="s">
        <v>17071</v>
      </c>
      <c r="B5708" t="s">
        <v>8</v>
      </c>
      <c r="C5708" t="s">
        <v>11418</v>
      </c>
      <c r="D5708" t="s">
        <v>2191</v>
      </c>
      <c r="E5708" t="s">
        <v>17072</v>
      </c>
      <c r="F5708" t="s">
        <v>17073</v>
      </c>
      <c r="G5708" s="2" t="str">
        <f t="shared" si="89"/>
        <v>2016</v>
      </c>
      <c r="H5708" t="s">
        <v>987</v>
      </c>
      <c r="I5708" t="str">
        <f>VLOOKUP(RawData!H5708,PadCountry[],2)</f>
        <v>Kazakhstan</v>
      </c>
      <c r="J5708" t="str">
        <f>VLOOKUP(I5708,CountryGeoLoc[],3)</f>
        <v>48.019573</v>
      </c>
      <c r="K5708" t="str">
        <f>VLOOKUP(I5708,CountryGeoLoc[],4)</f>
        <v>66.923684</v>
      </c>
    </row>
    <row r="5709" spans="1:11" x14ac:dyDescent="0.3">
      <c r="A5709" t="s">
        <v>17074</v>
      </c>
      <c r="B5709" t="s">
        <v>162</v>
      </c>
      <c r="C5709" t="s">
        <v>15606</v>
      </c>
      <c r="D5709" t="s">
        <v>15607</v>
      </c>
      <c r="E5709" t="s">
        <v>17075</v>
      </c>
      <c r="F5709" t="s">
        <v>17076</v>
      </c>
      <c r="G5709" s="2" t="str">
        <f t="shared" si="89"/>
        <v>2016</v>
      </c>
      <c r="H5709" t="s">
        <v>15610</v>
      </c>
      <c r="I5709" t="str">
        <f>VLOOKUP(RawData!H5709,PadCountry[],2)</f>
        <v>United States</v>
      </c>
      <c r="J5709" t="str">
        <f>VLOOKUP(I5709,CountryGeoLoc[],3)</f>
        <v>37.09024</v>
      </c>
      <c r="K5709" t="str">
        <f>VLOOKUP(I5709,CountryGeoLoc[],4)</f>
        <v>-95.712891</v>
      </c>
    </row>
    <row r="5710" spans="1:11" x14ac:dyDescent="0.3">
      <c r="A5710" t="s">
        <v>17077</v>
      </c>
      <c r="B5710" t="s">
        <v>8</v>
      </c>
      <c r="C5710" t="s">
        <v>9620</v>
      </c>
      <c r="D5710" t="s">
        <v>13833</v>
      </c>
      <c r="E5710" t="s">
        <v>17078</v>
      </c>
      <c r="F5710" t="s">
        <v>17079</v>
      </c>
      <c r="G5710" s="2" t="str">
        <f t="shared" si="89"/>
        <v>2016</v>
      </c>
      <c r="H5710" t="s">
        <v>11976</v>
      </c>
      <c r="I5710" t="str">
        <f>VLOOKUP(RawData!H5710,PadCountry[],2)</f>
        <v>Japan</v>
      </c>
      <c r="J5710" t="str">
        <f>VLOOKUP(I5710,CountryGeoLoc[],3)</f>
        <v>36.204824</v>
      </c>
      <c r="K5710" t="str">
        <f>VLOOKUP(I5710,CountryGeoLoc[],4)</f>
        <v>138.252924</v>
      </c>
    </row>
    <row r="5711" spans="1:11" x14ac:dyDescent="0.3">
      <c r="A5711" t="s">
        <v>17080</v>
      </c>
      <c r="B5711" t="s">
        <v>162</v>
      </c>
      <c r="C5711" t="s">
        <v>15606</v>
      </c>
      <c r="D5711" t="s">
        <v>15607</v>
      </c>
      <c r="E5711" t="s">
        <v>17081</v>
      </c>
      <c r="F5711" t="s">
        <v>17082</v>
      </c>
      <c r="G5711" s="2" t="str">
        <f t="shared" si="89"/>
        <v>2016</v>
      </c>
      <c r="H5711" t="s">
        <v>15610</v>
      </c>
      <c r="I5711" t="str">
        <f>VLOOKUP(RawData!H5711,PadCountry[],2)</f>
        <v>United States</v>
      </c>
      <c r="J5711" t="str">
        <f>VLOOKUP(I5711,CountryGeoLoc[],3)</f>
        <v>37.09024</v>
      </c>
      <c r="K5711" t="str">
        <f>VLOOKUP(I5711,CountryGeoLoc[],4)</f>
        <v>-95.712891</v>
      </c>
    </row>
    <row r="5712" spans="1:11" x14ac:dyDescent="0.3">
      <c r="A5712" t="s">
        <v>17083</v>
      </c>
      <c r="B5712" t="s">
        <v>8</v>
      </c>
      <c r="C5712" t="s">
        <v>13407</v>
      </c>
      <c r="D5712" t="s">
        <v>17084</v>
      </c>
      <c r="E5712" t="s">
        <v>17085</v>
      </c>
      <c r="F5712" t="s">
        <v>17086</v>
      </c>
      <c r="G5712" s="2" t="str">
        <f t="shared" si="89"/>
        <v>2016</v>
      </c>
      <c r="H5712" t="s">
        <v>16997</v>
      </c>
      <c r="I5712" t="str">
        <f>VLOOKUP(RawData!H5712,PadCountry[],2)</f>
        <v>China</v>
      </c>
      <c r="J5712" t="str">
        <f>VLOOKUP(I5712,CountryGeoLoc[],3)</f>
        <v>35.86166</v>
      </c>
      <c r="K5712" t="str">
        <f>VLOOKUP(I5712,CountryGeoLoc[],4)</f>
        <v>104.195397</v>
      </c>
    </row>
    <row r="5713" spans="1:11" x14ac:dyDescent="0.3">
      <c r="A5713" t="s">
        <v>17087</v>
      </c>
      <c r="B5713" t="s">
        <v>8</v>
      </c>
      <c r="C5713" t="s">
        <v>13407</v>
      </c>
      <c r="D5713" t="s">
        <v>16766</v>
      </c>
      <c r="E5713" t="s">
        <v>17088</v>
      </c>
      <c r="F5713" t="s">
        <v>17089</v>
      </c>
      <c r="G5713" s="2" t="str">
        <f t="shared" si="89"/>
        <v>2016</v>
      </c>
      <c r="H5713" t="s">
        <v>16284</v>
      </c>
      <c r="I5713" t="str">
        <f>VLOOKUP(RawData!H5713,PadCountry[],2)</f>
        <v>China</v>
      </c>
      <c r="J5713" t="str">
        <f>VLOOKUP(I5713,CountryGeoLoc[],3)</f>
        <v>35.86166</v>
      </c>
      <c r="K5713" t="str">
        <f>VLOOKUP(I5713,CountryGeoLoc[],4)</f>
        <v>104.195397</v>
      </c>
    </row>
    <row r="5714" spans="1:11" x14ac:dyDescent="0.3">
      <c r="A5714" t="s">
        <v>17090</v>
      </c>
      <c r="B5714" t="s">
        <v>8</v>
      </c>
      <c r="C5714" t="s">
        <v>14618</v>
      </c>
      <c r="D5714" t="s">
        <v>14009</v>
      </c>
      <c r="E5714" t="s">
        <v>17091</v>
      </c>
      <c r="F5714" t="s">
        <v>17092</v>
      </c>
      <c r="G5714" s="2" t="str">
        <f t="shared" si="89"/>
        <v>2016</v>
      </c>
      <c r="H5714" t="s">
        <v>433</v>
      </c>
      <c r="I5714" t="str">
        <f>VLOOKUP(RawData!H5714,PadCountry[],2)</f>
        <v>United States</v>
      </c>
      <c r="J5714" t="str">
        <f>VLOOKUP(I5714,CountryGeoLoc[],3)</f>
        <v>37.09024</v>
      </c>
      <c r="K5714" t="str">
        <f>VLOOKUP(I5714,CountryGeoLoc[],4)</f>
        <v>-95.712891</v>
      </c>
    </row>
    <row r="5715" spans="1:11" x14ac:dyDescent="0.3">
      <c r="A5715" t="s">
        <v>17093</v>
      </c>
      <c r="B5715" t="s">
        <v>8</v>
      </c>
      <c r="C5715" t="s">
        <v>13407</v>
      </c>
      <c r="D5715" t="s">
        <v>11563</v>
      </c>
      <c r="E5715" t="s">
        <v>17094</v>
      </c>
      <c r="F5715" t="s">
        <v>17095</v>
      </c>
      <c r="G5715" s="2" t="str">
        <f t="shared" si="89"/>
        <v>2016</v>
      </c>
      <c r="H5715" t="s">
        <v>14247</v>
      </c>
      <c r="I5715" t="str">
        <f>VLOOKUP(RawData!H5715,PadCountry[],2)</f>
        <v>China</v>
      </c>
      <c r="J5715" t="str">
        <f>VLOOKUP(I5715,CountryGeoLoc[],3)</f>
        <v>35.86166</v>
      </c>
      <c r="K5715" t="str">
        <f>VLOOKUP(I5715,CountryGeoLoc[],4)</f>
        <v>104.195397</v>
      </c>
    </row>
    <row r="5716" spans="1:11" x14ac:dyDescent="0.3">
      <c r="A5716" t="s">
        <v>17096</v>
      </c>
      <c r="B5716" t="s">
        <v>8</v>
      </c>
      <c r="C5716" t="s">
        <v>7321</v>
      </c>
      <c r="D5716" t="s">
        <v>15044</v>
      </c>
      <c r="E5716" t="s">
        <v>17097</v>
      </c>
      <c r="F5716" t="s">
        <v>17098</v>
      </c>
      <c r="G5716" s="2" t="str">
        <f t="shared" si="89"/>
        <v>2016</v>
      </c>
      <c r="H5716" t="s">
        <v>12587</v>
      </c>
      <c r="I5716" t="str">
        <f>VLOOKUP(RawData!H5716,PadCountry[],2)</f>
        <v>French Guiana</v>
      </c>
      <c r="J5716" t="str">
        <f>VLOOKUP(I5716,CountryGeoLoc[],3)</f>
        <v>3.933889</v>
      </c>
      <c r="K5716" t="str">
        <f>VLOOKUP(I5716,CountryGeoLoc[],4)</f>
        <v>-53.125782</v>
      </c>
    </row>
    <row r="5717" spans="1:11" x14ac:dyDescent="0.3">
      <c r="A5717" t="s">
        <v>17099</v>
      </c>
      <c r="B5717" t="s">
        <v>8</v>
      </c>
      <c r="C5717" t="s">
        <v>11418</v>
      </c>
      <c r="D5717" t="s">
        <v>2191</v>
      </c>
      <c r="E5717" t="s">
        <v>17100</v>
      </c>
      <c r="F5717" t="s">
        <v>17101</v>
      </c>
      <c r="G5717" s="2" t="str">
        <f t="shared" si="89"/>
        <v>2016</v>
      </c>
      <c r="H5717" t="s">
        <v>13</v>
      </c>
      <c r="I5717" t="str">
        <f>VLOOKUP(RawData!H5717,PadCountry[],2)</f>
        <v>Kazakhstan</v>
      </c>
      <c r="J5717" t="str">
        <f>VLOOKUP(I5717,CountryGeoLoc[],3)</f>
        <v>48.019573</v>
      </c>
      <c r="K5717" t="str">
        <f>VLOOKUP(I5717,CountryGeoLoc[],4)</f>
        <v>66.923684</v>
      </c>
    </row>
    <row r="5718" spans="1:11" x14ac:dyDescent="0.3">
      <c r="A5718" t="s">
        <v>17102</v>
      </c>
      <c r="B5718" t="s">
        <v>8</v>
      </c>
      <c r="C5718" t="s">
        <v>14618</v>
      </c>
      <c r="D5718" t="s">
        <v>15884</v>
      </c>
      <c r="E5718" t="s">
        <v>17103</v>
      </c>
      <c r="F5718" t="s">
        <v>17104</v>
      </c>
      <c r="G5718" s="2" t="str">
        <f t="shared" si="89"/>
        <v>2016</v>
      </c>
      <c r="H5718" t="s">
        <v>1782</v>
      </c>
      <c r="I5718" t="str">
        <f>VLOOKUP(RawData!H5718,PadCountry[],2)</f>
        <v>United States</v>
      </c>
      <c r="J5718" t="str">
        <f>VLOOKUP(I5718,CountryGeoLoc[],3)</f>
        <v>37.09024</v>
      </c>
      <c r="K5718" t="str">
        <f>VLOOKUP(I5718,CountryGeoLoc[],4)</f>
        <v>-95.712891</v>
      </c>
    </row>
    <row r="5719" spans="1:11" x14ac:dyDescent="0.3">
      <c r="A5719" t="s">
        <v>17105</v>
      </c>
      <c r="B5719" t="s">
        <v>8</v>
      </c>
      <c r="C5719" t="s">
        <v>13407</v>
      </c>
      <c r="D5719" t="s">
        <v>8695</v>
      </c>
      <c r="E5719" t="s">
        <v>17106</v>
      </c>
      <c r="F5719" t="s">
        <v>17107</v>
      </c>
      <c r="G5719" s="2" t="str">
        <f t="shared" si="89"/>
        <v>2016</v>
      </c>
      <c r="H5719" t="s">
        <v>10954</v>
      </c>
      <c r="I5719" t="str">
        <f>VLOOKUP(RawData!H5719,PadCountry[],2)</f>
        <v>China</v>
      </c>
      <c r="J5719" t="str">
        <f>VLOOKUP(I5719,CountryGeoLoc[],3)</f>
        <v>35.86166</v>
      </c>
      <c r="K5719" t="str">
        <f>VLOOKUP(I5719,CountryGeoLoc[],4)</f>
        <v>104.195397</v>
      </c>
    </row>
    <row r="5720" spans="1:11" x14ac:dyDescent="0.3">
      <c r="A5720" t="s">
        <v>17108</v>
      </c>
      <c r="B5720" t="s">
        <v>8</v>
      </c>
      <c r="C5720" t="s">
        <v>15606</v>
      </c>
      <c r="D5720" t="s">
        <v>15607</v>
      </c>
      <c r="E5720" t="s">
        <v>17109</v>
      </c>
      <c r="F5720" t="s">
        <v>17110</v>
      </c>
      <c r="G5720" s="2" t="str">
        <f t="shared" si="89"/>
        <v>2016</v>
      </c>
      <c r="H5720" t="s">
        <v>15610</v>
      </c>
      <c r="I5720" t="str">
        <f>VLOOKUP(RawData!H5720,PadCountry[],2)</f>
        <v>United States</v>
      </c>
      <c r="J5720" t="str">
        <f>VLOOKUP(I5720,CountryGeoLoc[],3)</f>
        <v>37.09024</v>
      </c>
      <c r="K5720" t="str">
        <f>VLOOKUP(I5720,CountryGeoLoc[],4)</f>
        <v>-95.712891</v>
      </c>
    </row>
    <row r="5721" spans="1:11" x14ac:dyDescent="0.3">
      <c r="A5721" t="s">
        <v>17111</v>
      </c>
      <c r="B5721" t="s">
        <v>18</v>
      </c>
      <c r="C5721" t="s">
        <v>11418</v>
      </c>
      <c r="D5721" t="s">
        <v>4695</v>
      </c>
      <c r="E5721" t="s">
        <v>17112</v>
      </c>
      <c r="F5721" t="s">
        <v>17113</v>
      </c>
      <c r="G5721" s="2" t="str">
        <f t="shared" si="89"/>
        <v>2016</v>
      </c>
      <c r="H5721" t="s">
        <v>13</v>
      </c>
      <c r="I5721" t="str">
        <f>VLOOKUP(RawData!H5721,PadCountry[],2)</f>
        <v>Kazakhstan</v>
      </c>
      <c r="J5721" t="str">
        <f>VLOOKUP(I5721,CountryGeoLoc[],3)</f>
        <v>48.019573</v>
      </c>
      <c r="K5721" t="str">
        <f>VLOOKUP(I5721,CountryGeoLoc[],4)</f>
        <v>66.923684</v>
      </c>
    </row>
    <row r="5722" spans="1:11" x14ac:dyDescent="0.3">
      <c r="A5722" t="s">
        <v>17114</v>
      </c>
      <c r="B5722" t="s">
        <v>8</v>
      </c>
      <c r="C5722" t="s">
        <v>15606</v>
      </c>
      <c r="D5722" t="s">
        <v>15607</v>
      </c>
      <c r="E5722" t="s">
        <v>17115</v>
      </c>
      <c r="F5722" t="s">
        <v>17116</v>
      </c>
      <c r="G5722" s="2" t="str">
        <f t="shared" si="89"/>
        <v>2016</v>
      </c>
      <c r="H5722" t="s">
        <v>15610</v>
      </c>
      <c r="I5722" t="str">
        <f>VLOOKUP(RawData!H5722,PadCountry[],2)</f>
        <v>United States</v>
      </c>
      <c r="J5722" t="str">
        <f>VLOOKUP(I5722,CountryGeoLoc[],3)</f>
        <v>37.09024</v>
      </c>
      <c r="K5722" t="str">
        <f>VLOOKUP(I5722,CountryGeoLoc[],4)</f>
        <v>-95.712891</v>
      </c>
    </row>
    <row r="5723" spans="1:11" x14ac:dyDescent="0.3">
      <c r="A5723" t="s">
        <v>17117</v>
      </c>
      <c r="B5723" t="s">
        <v>8</v>
      </c>
      <c r="C5723" t="s">
        <v>7321</v>
      </c>
      <c r="D5723" t="s">
        <v>15923</v>
      </c>
      <c r="E5723" t="s">
        <v>17118</v>
      </c>
      <c r="F5723" t="s">
        <v>17119</v>
      </c>
      <c r="G5723" s="2" t="str">
        <f t="shared" si="89"/>
        <v>2016</v>
      </c>
      <c r="H5723" t="s">
        <v>4173</v>
      </c>
      <c r="I5723" t="str">
        <f>VLOOKUP(RawData!H5723,PadCountry[],2)</f>
        <v>French Guiana</v>
      </c>
      <c r="J5723" t="str">
        <f>VLOOKUP(I5723,CountryGeoLoc[],3)</f>
        <v>3.933889</v>
      </c>
      <c r="K5723" t="str">
        <f>VLOOKUP(I5723,CountryGeoLoc[],4)</f>
        <v>-53.125782</v>
      </c>
    </row>
    <row r="5724" spans="1:11" x14ac:dyDescent="0.3">
      <c r="A5724" t="s">
        <v>17120</v>
      </c>
      <c r="B5724" t="s">
        <v>8</v>
      </c>
      <c r="C5724" t="s">
        <v>7087</v>
      </c>
      <c r="D5724" t="s">
        <v>15182</v>
      </c>
      <c r="E5724" t="s">
        <v>17121</v>
      </c>
      <c r="F5724" t="s">
        <v>17122</v>
      </c>
      <c r="G5724" s="2" t="str">
        <f t="shared" si="89"/>
        <v>2016</v>
      </c>
      <c r="H5724" t="s">
        <v>11888</v>
      </c>
      <c r="I5724" t="str">
        <f>VLOOKUP(RawData!H5724,PadCountry[],2)</f>
        <v>India</v>
      </c>
      <c r="J5724" t="str">
        <f>VLOOKUP(I5724,CountryGeoLoc[],3)</f>
        <v>20.593684</v>
      </c>
      <c r="K5724" t="str">
        <f>VLOOKUP(I5724,CountryGeoLoc[],4)</f>
        <v>78.96288</v>
      </c>
    </row>
    <row r="5725" spans="1:11" x14ac:dyDescent="0.3">
      <c r="A5725" t="s">
        <v>17123</v>
      </c>
      <c r="B5725" t="s">
        <v>8</v>
      </c>
      <c r="C5725" t="s">
        <v>14618</v>
      </c>
      <c r="D5725" t="s">
        <v>15444</v>
      </c>
      <c r="E5725" t="s">
        <v>17124</v>
      </c>
      <c r="F5725" t="s">
        <v>17125</v>
      </c>
      <c r="G5725" s="2" t="str">
        <f t="shared" si="89"/>
        <v>2016</v>
      </c>
      <c r="H5725" t="s">
        <v>1050</v>
      </c>
      <c r="I5725" t="str">
        <f>VLOOKUP(RawData!H5725,PadCountry[],2)</f>
        <v>United States</v>
      </c>
      <c r="J5725" t="str">
        <f>VLOOKUP(I5725,CountryGeoLoc[],3)</f>
        <v>37.09024</v>
      </c>
      <c r="K5725" t="str">
        <f>VLOOKUP(I5725,CountryGeoLoc[],4)</f>
        <v>-95.712891</v>
      </c>
    </row>
    <row r="5726" spans="1:11" x14ac:dyDescent="0.3">
      <c r="A5726" t="s">
        <v>17126</v>
      </c>
      <c r="B5726" t="s">
        <v>8</v>
      </c>
      <c r="C5726" t="s">
        <v>9620</v>
      </c>
      <c r="D5726" t="s">
        <v>15381</v>
      </c>
      <c r="E5726" t="s">
        <v>17127</v>
      </c>
      <c r="F5726" t="s">
        <v>17128</v>
      </c>
      <c r="G5726" s="2" t="str">
        <f t="shared" si="89"/>
        <v>2016</v>
      </c>
      <c r="H5726" t="s">
        <v>15384</v>
      </c>
      <c r="I5726" t="str">
        <f>VLOOKUP(RawData!H5726,PadCountry[],2)</f>
        <v>Japan</v>
      </c>
      <c r="J5726" t="str">
        <f>VLOOKUP(I5726,CountryGeoLoc[],3)</f>
        <v>36.204824</v>
      </c>
      <c r="K5726" t="str">
        <f>VLOOKUP(I5726,CountryGeoLoc[],4)</f>
        <v>138.252924</v>
      </c>
    </row>
    <row r="5727" spans="1:11" x14ac:dyDescent="0.3">
      <c r="A5727" t="s">
        <v>17129</v>
      </c>
      <c r="B5727" t="s">
        <v>8</v>
      </c>
      <c r="C5727" t="s">
        <v>13407</v>
      </c>
      <c r="D5727" t="s">
        <v>8695</v>
      </c>
      <c r="E5727" t="s">
        <v>17130</v>
      </c>
      <c r="F5727" t="s">
        <v>17131</v>
      </c>
      <c r="G5727" s="2" t="str">
        <f t="shared" si="89"/>
        <v>2016</v>
      </c>
      <c r="H5727" t="s">
        <v>14283</v>
      </c>
      <c r="I5727" t="str">
        <f>VLOOKUP(RawData!H5727,PadCountry[],2)</f>
        <v>China</v>
      </c>
      <c r="J5727" t="str">
        <f>VLOOKUP(I5727,CountryGeoLoc[],3)</f>
        <v>35.86166</v>
      </c>
      <c r="K5727" t="str">
        <f>VLOOKUP(I5727,CountryGeoLoc[],4)</f>
        <v>104.195397</v>
      </c>
    </row>
    <row r="5728" spans="1:11" x14ac:dyDescent="0.3">
      <c r="A5728" t="s">
        <v>17132</v>
      </c>
      <c r="B5728" t="s">
        <v>8</v>
      </c>
      <c r="C5728" t="s">
        <v>17067</v>
      </c>
      <c r="D5728" t="s">
        <v>12067</v>
      </c>
      <c r="E5728" t="s">
        <v>17133</v>
      </c>
      <c r="F5728" t="s">
        <v>17134</v>
      </c>
      <c r="G5728" s="2" t="str">
        <f t="shared" si="89"/>
        <v>2016</v>
      </c>
      <c r="H5728" t="s">
        <v>11726</v>
      </c>
      <c r="I5728" t="str">
        <f>VLOOKUP(RawData!H5728,PadCountry[],2)</f>
        <v>United States</v>
      </c>
      <c r="J5728" t="str">
        <f>VLOOKUP(I5728,CountryGeoLoc[],3)</f>
        <v>37.09024</v>
      </c>
      <c r="K5728" t="str">
        <f>VLOOKUP(I5728,CountryGeoLoc[],4)</f>
        <v>-95.712891</v>
      </c>
    </row>
    <row r="5729" spans="1:11" x14ac:dyDescent="0.3">
      <c r="A5729" t="s">
        <v>17135</v>
      </c>
      <c r="B5729" t="s">
        <v>8</v>
      </c>
      <c r="C5729" t="s">
        <v>14618</v>
      </c>
      <c r="D5729" t="s">
        <v>14472</v>
      </c>
      <c r="E5729" t="s">
        <v>17136</v>
      </c>
      <c r="F5729" t="s">
        <v>17137</v>
      </c>
      <c r="G5729" s="2" t="str">
        <f t="shared" si="89"/>
        <v>2016</v>
      </c>
      <c r="H5729" t="s">
        <v>1782</v>
      </c>
      <c r="I5729" t="str">
        <f>VLOOKUP(RawData!H5729,PadCountry[],2)</f>
        <v>United States</v>
      </c>
      <c r="J5729" t="str">
        <f>VLOOKUP(I5729,CountryGeoLoc[],3)</f>
        <v>37.09024</v>
      </c>
      <c r="K5729" t="str">
        <f>VLOOKUP(I5729,CountryGeoLoc[],4)</f>
        <v>-95.712891</v>
      </c>
    </row>
    <row r="5730" spans="1:11" x14ac:dyDescent="0.3">
      <c r="A5730" t="s">
        <v>17138</v>
      </c>
      <c r="B5730" t="s">
        <v>8</v>
      </c>
      <c r="C5730" t="s">
        <v>11972</v>
      </c>
      <c r="D5730" t="s">
        <v>16270</v>
      </c>
      <c r="E5730" t="s">
        <v>17139</v>
      </c>
      <c r="F5730" t="s">
        <v>17140</v>
      </c>
      <c r="G5730" s="2" t="str">
        <f t="shared" si="89"/>
        <v>2016</v>
      </c>
      <c r="H5730" t="s">
        <v>3722</v>
      </c>
      <c r="I5730" t="str">
        <f>VLOOKUP(RawData!H5730,PadCountry[],2)</f>
        <v>Japan</v>
      </c>
      <c r="J5730" t="str">
        <f>VLOOKUP(I5730,CountryGeoLoc[],3)</f>
        <v>36.204824</v>
      </c>
      <c r="K5730" t="str">
        <f>VLOOKUP(I5730,CountryGeoLoc[],4)</f>
        <v>138.252924</v>
      </c>
    </row>
    <row r="5731" spans="1:11" x14ac:dyDescent="0.3">
      <c r="A5731" t="s">
        <v>17141</v>
      </c>
      <c r="B5731" t="s">
        <v>8</v>
      </c>
      <c r="C5731" t="s">
        <v>13407</v>
      </c>
      <c r="D5731" t="s">
        <v>11563</v>
      </c>
      <c r="E5731" t="s">
        <v>17142</v>
      </c>
      <c r="F5731" t="s">
        <v>17143</v>
      </c>
      <c r="G5731" s="2" t="str">
        <f t="shared" si="89"/>
        <v>2016</v>
      </c>
      <c r="H5731" t="s">
        <v>14247</v>
      </c>
      <c r="I5731" t="str">
        <f>VLOOKUP(RawData!H5731,PadCountry[],2)</f>
        <v>China</v>
      </c>
      <c r="J5731" t="str">
        <f>VLOOKUP(I5731,CountryGeoLoc[],3)</f>
        <v>35.86166</v>
      </c>
      <c r="K5731" t="str">
        <f>VLOOKUP(I5731,CountryGeoLoc[],4)</f>
        <v>104.195397</v>
      </c>
    </row>
    <row r="5732" spans="1:11" x14ac:dyDescent="0.3">
      <c r="A5732" t="s">
        <v>17144</v>
      </c>
      <c r="B5732" t="s">
        <v>8</v>
      </c>
      <c r="C5732" t="s">
        <v>7321</v>
      </c>
      <c r="D5732" t="s">
        <v>14073</v>
      </c>
      <c r="E5732" t="s">
        <v>17145</v>
      </c>
      <c r="F5732" t="s">
        <v>17146</v>
      </c>
      <c r="G5732" s="2" t="str">
        <f t="shared" si="89"/>
        <v>2016</v>
      </c>
      <c r="H5732" t="s">
        <v>12587</v>
      </c>
      <c r="I5732" t="str">
        <f>VLOOKUP(RawData!H5732,PadCountry[],2)</f>
        <v>French Guiana</v>
      </c>
      <c r="J5732" t="str">
        <f>VLOOKUP(I5732,CountryGeoLoc[],3)</f>
        <v>3.933889</v>
      </c>
      <c r="K5732" t="str">
        <f>VLOOKUP(I5732,CountryGeoLoc[],4)</f>
        <v>-53.125782</v>
      </c>
    </row>
    <row r="5733" spans="1:11" x14ac:dyDescent="0.3">
      <c r="A5733" t="s">
        <v>17147</v>
      </c>
      <c r="B5733" t="s">
        <v>8</v>
      </c>
      <c r="C5733" t="s">
        <v>15606</v>
      </c>
      <c r="D5733" t="s">
        <v>15607</v>
      </c>
      <c r="E5733" t="s">
        <v>17148</v>
      </c>
      <c r="F5733" t="s">
        <v>17149</v>
      </c>
      <c r="G5733" s="2" t="str">
        <f t="shared" si="89"/>
        <v>2016</v>
      </c>
      <c r="H5733" t="s">
        <v>15610</v>
      </c>
      <c r="I5733" t="str">
        <f>VLOOKUP(RawData!H5733,PadCountry[],2)</f>
        <v>United States</v>
      </c>
      <c r="J5733" t="str">
        <f>VLOOKUP(I5733,CountryGeoLoc[],3)</f>
        <v>37.09024</v>
      </c>
      <c r="K5733" t="str">
        <f>VLOOKUP(I5733,CountryGeoLoc[],4)</f>
        <v>-95.712891</v>
      </c>
    </row>
    <row r="5734" spans="1:11" x14ac:dyDescent="0.3">
      <c r="A5734" t="s">
        <v>17150</v>
      </c>
      <c r="B5734" t="s">
        <v>162</v>
      </c>
      <c r="C5734" t="s">
        <v>13407</v>
      </c>
      <c r="D5734" t="s">
        <v>11563</v>
      </c>
      <c r="E5734" t="s">
        <v>17151</v>
      </c>
      <c r="F5734" t="s">
        <v>17152</v>
      </c>
      <c r="G5734" s="2" t="str">
        <f t="shared" si="89"/>
        <v>2016</v>
      </c>
      <c r="H5734" t="s">
        <v>15187</v>
      </c>
      <c r="I5734" t="str">
        <f>VLOOKUP(RawData!H5734,PadCountry[],2)</f>
        <v>China</v>
      </c>
      <c r="J5734" t="str">
        <f>VLOOKUP(I5734,CountryGeoLoc[],3)</f>
        <v>35.86166</v>
      </c>
      <c r="K5734" t="str">
        <f>VLOOKUP(I5734,CountryGeoLoc[],4)</f>
        <v>104.195397</v>
      </c>
    </row>
    <row r="5735" spans="1:11" x14ac:dyDescent="0.3">
      <c r="A5735" t="s">
        <v>17153</v>
      </c>
      <c r="B5735" t="s">
        <v>8</v>
      </c>
      <c r="C5735" t="s">
        <v>13407</v>
      </c>
      <c r="D5735" t="s">
        <v>8695</v>
      </c>
      <c r="E5735" t="s">
        <v>17154</v>
      </c>
      <c r="F5735" t="s">
        <v>17155</v>
      </c>
      <c r="G5735" s="2" t="str">
        <f t="shared" si="89"/>
        <v>2017</v>
      </c>
      <c r="H5735" t="s">
        <v>10954</v>
      </c>
      <c r="I5735" t="str">
        <f>VLOOKUP(RawData!H5735,PadCountry[],2)</f>
        <v>China</v>
      </c>
      <c r="J5735" t="str">
        <f>VLOOKUP(I5735,CountryGeoLoc[],3)</f>
        <v>35.86166</v>
      </c>
      <c r="K5735" t="str">
        <f>VLOOKUP(I5735,CountryGeoLoc[],4)</f>
        <v>104.195397</v>
      </c>
    </row>
    <row r="5736" spans="1:11" x14ac:dyDescent="0.3">
      <c r="A5736" t="s">
        <v>17156</v>
      </c>
      <c r="B5736" t="s">
        <v>8</v>
      </c>
      <c r="C5736" t="s">
        <v>17157</v>
      </c>
      <c r="D5736" t="s">
        <v>16282</v>
      </c>
      <c r="E5736" t="s">
        <v>17158</v>
      </c>
      <c r="F5736" t="s">
        <v>17159</v>
      </c>
      <c r="G5736" s="2" t="str">
        <f t="shared" si="89"/>
        <v>2017</v>
      </c>
      <c r="H5736" t="s">
        <v>17160</v>
      </c>
      <c r="I5736" t="str">
        <f>VLOOKUP(RawData!H5736,PadCountry[],2)</f>
        <v>China</v>
      </c>
      <c r="J5736" t="str">
        <f>VLOOKUP(I5736,CountryGeoLoc[],3)</f>
        <v>35.86166</v>
      </c>
      <c r="K5736" t="str">
        <f>VLOOKUP(I5736,CountryGeoLoc[],4)</f>
        <v>104.195397</v>
      </c>
    </row>
    <row r="5737" spans="1:11" x14ac:dyDescent="0.3">
      <c r="A5737" t="s">
        <v>17161</v>
      </c>
      <c r="B5737" t="s">
        <v>8</v>
      </c>
      <c r="C5737" t="s">
        <v>14644</v>
      </c>
      <c r="D5737" t="s">
        <v>15534</v>
      </c>
      <c r="E5737" t="s">
        <v>17162</v>
      </c>
      <c r="F5737" t="s">
        <v>17163</v>
      </c>
      <c r="G5737" s="2" t="str">
        <f t="shared" si="89"/>
        <v>2017</v>
      </c>
      <c r="H5737" t="s">
        <v>1213</v>
      </c>
      <c r="I5737" t="str">
        <f>VLOOKUP(RawData!H5737,PadCountry[],2)</f>
        <v>United States</v>
      </c>
      <c r="J5737" t="str">
        <f>VLOOKUP(I5737,CountryGeoLoc[],3)</f>
        <v>37.09024</v>
      </c>
      <c r="K5737" t="str">
        <f>VLOOKUP(I5737,CountryGeoLoc[],4)</f>
        <v>-95.712891</v>
      </c>
    </row>
    <row r="5738" spans="1:11" x14ac:dyDescent="0.3">
      <c r="A5738" t="s">
        <v>17164</v>
      </c>
      <c r="B5738" t="s">
        <v>18</v>
      </c>
      <c r="C5738" t="s">
        <v>11972</v>
      </c>
      <c r="D5738" t="s">
        <v>17165</v>
      </c>
      <c r="E5738" t="s">
        <v>17166</v>
      </c>
      <c r="F5738" t="s">
        <v>17167</v>
      </c>
      <c r="G5738" s="2" t="str">
        <f t="shared" si="89"/>
        <v>2017</v>
      </c>
      <c r="H5738" t="s">
        <v>17168</v>
      </c>
      <c r="I5738" t="str">
        <f>VLOOKUP(RawData!H5738,PadCountry[],2)</f>
        <v>Japan</v>
      </c>
      <c r="J5738" t="str">
        <f>VLOOKUP(I5738,CountryGeoLoc[],3)</f>
        <v>36.204824</v>
      </c>
      <c r="K5738" t="str">
        <f>VLOOKUP(I5738,CountryGeoLoc[],4)</f>
        <v>138.252924</v>
      </c>
    </row>
    <row r="5739" spans="1:11" x14ac:dyDescent="0.3">
      <c r="A5739" t="s">
        <v>17169</v>
      </c>
      <c r="B5739" t="s">
        <v>8</v>
      </c>
      <c r="C5739" t="s">
        <v>14618</v>
      </c>
      <c r="D5739" t="s">
        <v>14009</v>
      </c>
      <c r="E5739" t="s">
        <v>17170</v>
      </c>
      <c r="F5739" t="s">
        <v>17171</v>
      </c>
      <c r="G5739" s="2" t="str">
        <f t="shared" si="89"/>
        <v>2017</v>
      </c>
      <c r="H5739" t="s">
        <v>1782</v>
      </c>
      <c r="I5739" t="str">
        <f>VLOOKUP(RawData!H5739,PadCountry[],2)</f>
        <v>United States</v>
      </c>
      <c r="J5739" t="str">
        <f>VLOOKUP(I5739,CountryGeoLoc[],3)</f>
        <v>37.09024</v>
      </c>
      <c r="K5739" t="str">
        <f>VLOOKUP(I5739,CountryGeoLoc[],4)</f>
        <v>-95.712891</v>
      </c>
    </row>
    <row r="5740" spans="1:11" x14ac:dyDescent="0.3">
      <c r="A5740" t="s">
        <v>17172</v>
      </c>
      <c r="B5740" t="s">
        <v>8</v>
      </c>
      <c r="C5740" t="s">
        <v>9620</v>
      </c>
      <c r="D5740" t="s">
        <v>15973</v>
      </c>
      <c r="E5740" t="s">
        <v>17173</v>
      </c>
      <c r="F5740" t="s">
        <v>17174</v>
      </c>
      <c r="G5740" s="2" t="str">
        <f t="shared" si="89"/>
        <v>2017</v>
      </c>
      <c r="H5740" t="s">
        <v>11976</v>
      </c>
      <c r="I5740" t="str">
        <f>VLOOKUP(RawData!H5740,PadCountry[],2)</f>
        <v>Japan</v>
      </c>
      <c r="J5740" t="str">
        <f>VLOOKUP(I5740,CountryGeoLoc[],3)</f>
        <v>36.204824</v>
      </c>
      <c r="K5740" t="str">
        <f>VLOOKUP(I5740,CountryGeoLoc[],4)</f>
        <v>138.252924</v>
      </c>
    </row>
    <row r="5741" spans="1:11" x14ac:dyDescent="0.3">
      <c r="A5741" t="s">
        <v>17175</v>
      </c>
      <c r="B5741" t="s">
        <v>8</v>
      </c>
      <c r="C5741" t="s">
        <v>7321</v>
      </c>
      <c r="D5741" t="s">
        <v>15859</v>
      </c>
      <c r="E5741" t="s">
        <v>17176</v>
      </c>
      <c r="F5741" t="s">
        <v>17177</v>
      </c>
      <c r="G5741" s="2" t="str">
        <f t="shared" si="89"/>
        <v>2017</v>
      </c>
      <c r="H5741" t="s">
        <v>12587</v>
      </c>
      <c r="I5741" t="str">
        <f>VLOOKUP(RawData!H5741,PadCountry[],2)</f>
        <v>French Guiana</v>
      </c>
      <c r="J5741" t="str">
        <f>VLOOKUP(I5741,CountryGeoLoc[],3)</f>
        <v>3.933889</v>
      </c>
      <c r="K5741" t="str">
        <f>VLOOKUP(I5741,CountryGeoLoc[],4)</f>
        <v>-53.125782</v>
      </c>
    </row>
    <row r="5742" spans="1:11" x14ac:dyDescent="0.3">
      <c r="A5742" t="s">
        <v>17178</v>
      </c>
      <c r="B5742" t="s">
        <v>8</v>
      </c>
      <c r="C5742" t="s">
        <v>7321</v>
      </c>
      <c r="D5742" t="s">
        <v>14073</v>
      </c>
      <c r="E5742" t="s">
        <v>17179</v>
      </c>
      <c r="F5742" t="s">
        <v>17180</v>
      </c>
      <c r="G5742" s="2" t="str">
        <f t="shared" si="89"/>
        <v>2017</v>
      </c>
      <c r="H5742" t="s">
        <v>12587</v>
      </c>
      <c r="I5742" t="str">
        <f>VLOOKUP(RawData!H5742,PadCountry[],2)</f>
        <v>French Guiana</v>
      </c>
      <c r="J5742" t="str">
        <f>VLOOKUP(I5742,CountryGeoLoc[],3)</f>
        <v>3.933889</v>
      </c>
      <c r="K5742" t="str">
        <f>VLOOKUP(I5742,CountryGeoLoc[],4)</f>
        <v>-53.125782</v>
      </c>
    </row>
    <row r="5743" spans="1:11" x14ac:dyDescent="0.3">
      <c r="A5743" t="s">
        <v>17181</v>
      </c>
      <c r="B5743" t="s">
        <v>8</v>
      </c>
      <c r="C5743" t="s">
        <v>7087</v>
      </c>
      <c r="D5743" t="s">
        <v>15182</v>
      </c>
      <c r="E5743" t="s">
        <v>17182</v>
      </c>
      <c r="F5743" t="s">
        <v>17183</v>
      </c>
      <c r="G5743" s="2" t="str">
        <f t="shared" si="89"/>
        <v>2017</v>
      </c>
      <c r="H5743" t="s">
        <v>11888</v>
      </c>
      <c r="I5743" t="str">
        <f>VLOOKUP(RawData!H5743,PadCountry[],2)</f>
        <v>India</v>
      </c>
      <c r="J5743" t="str">
        <f>VLOOKUP(I5743,CountryGeoLoc[],3)</f>
        <v>20.593684</v>
      </c>
      <c r="K5743" t="str">
        <f>VLOOKUP(I5743,CountryGeoLoc[],4)</f>
        <v>78.96288</v>
      </c>
    </row>
    <row r="5744" spans="1:11" x14ac:dyDescent="0.3">
      <c r="A5744" t="s">
        <v>17184</v>
      </c>
      <c r="B5744" t="s">
        <v>8</v>
      </c>
      <c r="C5744" t="s">
        <v>14644</v>
      </c>
      <c r="D5744" t="s">
        <v>15534</v>
      </c>
      <c r="E5744" t="s">
        <v>17185</v>
      </c>
      <c r="F5744" t="s">
        <v>17186</v>
      </c>
      <c r="G5744" s="2" t="str">
        <f t="shared" si="89"/>
        <v>2017</v>
      </c>
      <c r="H5744" t="s">
        <v>2629</v>
      </c>
      <c r="I5744" t="str">
        <f>VLOOKUP(RawData!H5744,PadCountry[],2)</f>
        <v>United States</v>
      </c>
      <c r="J5744" t="str">
        <f>VLOOKUP(I5744,CountryGeoLoc[],3)</f>
        <v>37.09024</v>
      </c>
      <c r="K5744" t="str">
        <f>VLOOKUP(I5744,CountryGeoLoc[],4)</f>
        <v>-95.712891</v>
      </c>
    </row>
    <row r="5745" spans="1:11" x14ac:dyDescent="0.3">
      <c r="A5745" t="s">
        <v>17187</v>
      </c>
      <c r="B5745" t="s">
        <v>8</v>
      </c>
      <c r="C5745" t="s">
        <v>11418</v>
      </c>
      <c r="D5745" t="s">
        <v>4695</v>
      </c>
      <c r="E5745" t="s">
        <v>17188</v>
      </c>
      <c r="F5745" t="s">
        <v>17189</v>
      </c>
      <c r="G5745" s="2" t="str">
        <f t="shared" si="89"/>
        <v>2017</v>
      </c>
      <c r="H5745" t="s">
        <v>13</v>
      </c>
      <c r="I5745" t="str">
        <f>VLOOKUP(RawData!H5745,PadCountry[],2)</f>
        <v>Kazakhstan</v>
      </c>
      <c r="J5745" t="str">
        <f>VLOOKUP(I5745,CountryGeoLoc[],3)</f>
        <v>48.019573</v>
      </c>
      <c r="K5745" t="str">
        <f>VLOOKUP(I5745,CountryGeoLoc[],4)</f>
        <v>66.923684</v>
      </c>
    </row>
    <row r="5746" spans="1:11" x14ac:dyDescent="0.3">
      <c r="A5746" t="s">
        <v>17190</v>
      </c>
      <c r="B5746" t="s">
        <v>8</v>
      </c>
      <c r="C5746" t="s">
        <v>15606</v>
      </c>
      <c r="D5746" t="s">
        <v>15607</v>
      </c>
      <c r="E5746" t="s">
        <v>17191</v>
      </c>
      <c r="F5746" t="s">
        <v>17192</v>
      </c>
      <c r="G5746" s="2" t="str">
        <f t="shared" si="89"/>
        <v>2017</v>
      </c>
      <c r="H5746" t="s">
        <v>15610</v>
      </c>
      <c r="I5746" t="str">
        <f>VLOOKUP(RawData!H5746,PadCountry[],2)</f>
        <v>United States</v>
      </c>
      <c r="J5746" t="str">
        <f>VLOOKUP(I5746,CountryGeoLoc[],3)</f>
        <v>37.09024</v>
      </c>
      <c r="K5746" t="str">
        <f>VLOOKUP(I5746,CountryGeoLoc[],4)</f>
        <v>-95.712891</v>
      </c>
    </row>
    <row r="5747" spans="1:11" x14ac:dyDescent="0.3">
      <c r="A5747" t="s">
        <v>17193</v>
      </c>
      <c r="B5747" t="s">
        <v>8</v>
      </c>
      <c r="C5747" t="s">
        <v>14618</v>
      </c>
      <c r="D5747" t="s">
        <v>14009</v>
      </c>
      <c r="E5747" t="s">
        <v>17194</v>
      </c>
      <c r="F5747" t="s">
        <v>17195</v>
      </c>
      <c r="G5747" s="2" t="str">
        <f t="shared" si="89"/>
        <v>2017</v>
      </c>
      <c r="H5747" t="s">
        <v>433</v>
      </c>
      <c r="I5747" t="str">
        <f>VLOOKUP(RawData!H5747,PadCountry[],2)</f>
        <v>United States</v>
      </c>
      <c r="J5747" t="str">
        <f>VLOOKUP(I5747,CountryGeoLoc[],3)</f>
        <v>37.09024</v>
      </c>
      <c r="K5747" t="str">
        <f>VLOOKUP(I5747,CountryGeoLoc[],4)</f>
        <v>-95.712891</v>
      </c>
    </row>
    <row r="5748" spans="1:11" x14ac:dyDescent="0.3">
      <c r="A5748" t="s">
        <v>17196</v>
      </c>
      <c r="B5748" t="s">
        <v>8</v>
      </c>
      <c r="C5748" t="s">
        <v>13407</v>
      </c>
      <c r="D5748" t="s">
        <v>17197</v>
      </c>
      <c r="E5748" t="s">
        <v>17198</v>
      </c>
      <c r="F5748" t="s">
        <v>17199</v>
      </c>
      <c r="G5748" s="2" t="str">
        <f t="shared" si="89"/>
        <v>2017</v>
      </c>
      <c r="H5748" t="s">
        <v>14247</v>
      </c>
      <c r="I5748" t="str">
        <f>VLOOKUP(RawData!H5748,PadCountry[],2)</f>
        <v>China</v>
      </c>
      <c r="J5748" t="str">
        <f>VLOOKUP(I5748,CountryGeoLoc[],3)</f>
        <v>35.86166</v>
      </c>
      <c r="K5748" t="str">
        <f>VLOOKUP(I5748,CountryGeoLoc[],4)</f>
        <v>104.195397</v>
      </c>
    </row>
    <row r="5749" spans="1:11" x14ac:dyDescent="0.3">
      <c r="A5749" t="s">
        <v>17200</v>
      </c>
      <c r="B5749" t="s">
        <v>8</v>
      </c>
      <c r="C5749" t="s">
        <v>7321</v>
      </c>
      <c r="D5749" t="s">
        <v>15923</v>
      </c>
      <c r="E5749" t="s">
        <v>17201</v>
      </c>
      <c r="F5749" t="s">
        <v>17202</v>
      </c>
      <c r="G5749" s="2" t="str">
        <f t="shared" si="89"/>
        <v>2017</v>
      </c>
      <c r="H5749" t="s">
        <v>4173</v>
      </c>
      <c r="I5749" t="str">
        <f>VLOOKUP(RawData!H5749,PadCountry[],2)</f>
        <v>French Guiana</v>
      </c>
      <c r="J5749" t="str">
        <f>VLOOKUP(I5749,CountryGeoLoc[],3)</f>
        <v>3.933889</v>
      </c>
      <c r="K5749" t="str">
        <f>VLOOKUP(I5749,CountryGeoLoc[],4)</f>
        <v>-53.125782</v>
      </c>
    </row>
    <row r="5750" spans="1:11" x14ac:dyDescent="0.3">
      <c r="A5750" t="s">
        <v>17203</v>
      </c>
      <c r="B5750" t="s">
        <v>8</v>
      </c>
      <c r="C5750" t="s">
        <v>14644</v>
      </c>
      <c r="D5750" t="s">
        <v>15534</v>
      </c>
      <c r="E5750" t="s">
        <v>17204</v>
      </c>
      <c r="F5750" t="s">
        <v>17205</v>
      </c>
      <c r="G5750" s="2" t="str">
        <f t="shared" si="89"/>
        <v>2017</v>
      </c>
      <c r="H5750" t="s">
        <v>2629</v>
      </c>
      <c r="I5750" t="str">
        <f>VLOOKUP(RawData!H5750,PadCountry[],2)</f>
        <v>United States</v>
      </c>
      <c r="J5750" t="str">
        <f>VLOOKUP(I5750,CountryGeoLoc[],3)</f>
        <v>37.09024</v>
      </c>
      <c r="K5750" t="str">
        <f>VLOOKUP(I5750,CountryGeoLoc[],4)</f>
        <v>-95.712891</v>
      </c>
    </row>
    <row r="5751" spans="1:11" x14ac:dyDescent="0.3">
      <c r="A5751" t="s">
        <v>17206</v>
      </c>
      <c r="B5751" t="s">
        <v>8</v>
      </c>
      <c r="C5751" t="s">
        <v>9620</v>
      </c>
      <c r="D5751" t="s">
        <v>13833</v>
      </c>
      <c r="E5751" t="s">
        <v>17207</v>
      </c>
      <c r="F5751" t="s">
        <v>17208</v>
      </c>
      <c r="G5751" s="2" t="str">
        <f t="shared" si="89"/>
        <v>2017</v>
      </c>
      <c r="H5751" t="s">
        <v>11976</v>
      </c>
      <c r="I5751" t="str">
        <f>VLOOKUP(RawData!H5751,PadCountry[],2)</f>
        <v>Japan</v>
      </c>
      <c r="J5751" t="str">
        <f>VLOOKUP(I5751,CountryGeoLoc[],3)</f>
        <v>36.204824</v>
      </c>
      <c r="K5751" t="str">
        <f>VLOOKUP(I5751,CountryGeoLoc[],4)</f>
        <v>138.252924</v>
      </c>
    </row>
    <row r="5752" spans="1:11" x14ac:dyDescent="0.3">
      <c r="A5752" t="s">
        <v>17209</v>
      </c>
      <c r="B5752" t="s">
        <v>8</v>
      </c>
      <c r="C5752" t="s">
        <v>14618</v>
      </c>
      <c r="D5752" t="s">
        <v>15444</v>
      </c>
      <c r="E5752" t="s">
        <v>17210</v>
      </c>
      <c r="F5752" t="s">
        <v>17211</v>
      </c>
      <c r="G5752" s="2" t="str">
        <f t="shared" si="89"/>
        <v>2017</v>
      </c>
      <c r="H5752" t="s">
        <v>1050</v>
      </c>
      <c r="I5752" t="str">
        <f>VLOOKUP(RawData!H5752,PadCountry[],2)</f>
        <v>United States</v>
      </c>
      <c r="J5752" t="str">
        <f>VLOOKUP(I5752,CountryGeoLoc[],3)</f>
        <v>37.09024</v>
      </c>
      <c r="K5752" t="str">
        <f>VLOOKUP(I5752,CountryGeoLoc[],4)</f>
        <v>-95.712891</v>
      </c>
    </row>
    <row r="5753" spans="1:11" x14ac:dyDescent="0.3">
      <c r="A5753" t="s">
        <v>17212</v>
      </c>
      <c r="B5753" t="s">
        <v>8</v>
      </c>
      <c r="C5753" t="s">
        <v>14644</v>
      </c>
      <c r="D5753" t="s">
        <v>15534</v>
      </c>
      <c r="E5753" t="s">
        <v>17213</v>
      </c>
      <c r="F5753" t="s">
        <v>17214</v>
      </c>
      <c r="G5753" s="2" t="str">
        <f t="shared" si="89"/>
        <v>2017</v>
      </c>
      <c r="H5753" t="s">
        <v>2629</v>
      </c>
      <c r="I5753" t="str">
        <f>VLOOKUP(RawData!H5753,PadCountry[],2)</f>
        <v>United States</v>
      </c>
      <c r="J5753" t="str">
        <f>VLOOKUP(I5753,CountryGeoLoc[],3)</f>
        <v>37.09024</v>
      </c>
      <c r="K5753" t="str">
        <f>VLOOKUP(I5753,CountryGeoLoc[],4)</f>
        <v>-95.712891</v>
      </c>
    </row>
    <row r="5754" spans="1:11" x14ac:dyDescent="0.3">
      <c r="A5754" t="s">
        <v>17215</v>
      </c>
      <c r="B5754" t="s">
        <v>8</v>
      </c>
      <c r="C5754" t="s">
        <v>13407</v>
      </c>
      <c r="D5754" t="s">
        <v>8695</v>
      </c>
      <c r="E5754" t="s">
        <v>17216</v>
      </c>
      <c r="F5754" t="s">
        <v>17217</v>
      </c>
      <c r="G5754" s="2" t="str">
        <f t="shared" si="89"/>
        <v>2017</v>
      </c>
      <c r="H5754" t="s">
        <v>8698</v>
      </c>
      <c r="I5754" t="str">
        <f>VLOOKUP(RawData!H5754,PadCountry[],2)</f>
        <v>China</v>
      </c>
      <c r="J5754" t="str">
        <f>VLOOKUP(I5754,CountryGeoLoc[],3)</f>
        <v>35.86166</v>
      </c>
      <c r="K5754" t="str">
        <f>VLOOKUP(I5754,CountryGeoLoc[],4)</f>
        <v>104.195397</v>
      </c>
    </row>
    <row r="5755" spans="1:11" x14ac:dyDescent="0.3">
      <c r="A5755" t="s">
        <v>17218</v>
      </c>
      <c r="B5755" t="s">
        <v>8</v>
      </c>
      <c r="C5755" t="s">
        <v>14618</v>
      </c>
      <c r="D5755" t="s">
        <v>14009</v>
      </c>
      <c r="E5755" t="s">
        <v>17219</v>
      </c>
      <c r="F5755" t="s">
        <v>17220</v>
      </c>
      <c r="G5755" s="2" t="str">
        <f t="shared" si="89"/>
        <v>2017</v>
      </c>
      <c r="H5755" t="s">
        <v>1782</v>
      </c>
      <c r="I5755" t="str">
        <f>VLOOKUP(RawData!H5755,PadCountry[],2)</f>
        <v>United States</v>
      </c>
      <c r="J5755" t="str">
        <f>VLOOKUP(I5755,CountryGeoLoc[],3)</f>
        <v>37.09024</v>
      </c>
      <c r="K5755" t="str">
        <f>VLOOKUP(I5755,CountryGeoLoc[],4)</f>
        <v>-95.712891</v>
      </c>
    </row>
    <row r="5756" spans="1:11" x14ac:dyDescent="0.3">
      <c r="A5756" t="s">
        <v>17221</v>
      </c>
      <c r="B5756" t="s">
        <v>8</v>
      </c>
      <c r="C5756" t="s">
        <v>11418</v>
      </c>
      <c r="D5756" t="s">
        <v>2191</v>
      </c>
      <c r="E5756" t="s">
        <v>17222</v>
      </c>
      <c r="F5756" t="s">
        <v>17223</v>
      </c>
      <c r="G5756" s="2" t="str">
        <f t="shared" si="89"/>
        <v>2017</v>
      </c>
      <c r="H5756" t="s">
        <v>13</v>
      </c>
      <c r="I5756" t="str">
        <f>VLOOKUP(RawData!H5756,PadCountry[],2)</f>
        <v>Kazakhstan</v>
      </c>
      <c r="J5756" t="str">
        <f>VLOOKUP(I5756,CountryGeoLoc[],3)</f>
        <v>48.019573</v>
      </c>
      <c r="K5756" t="str">
        <f>VLOOKUP(I5756,CountryGeoLoc[],4)</f>
        <v>66.923684</v>
      </c>
    </row>
    <row r="5757" spans="1:11" x14ac:dyDescent="0.3">
      <c r="A5757" t="s">
        <v>17224</v>
      </c>
      <c r="B5757" t="s">
        <v>8</v>
      </c>
      <c r="C5757" t="s">
        <v>13407</v>
      </c>
      <c r="D5757" t="s">
        <v>16994</v>
      </c>
      <c r="E5757" t="s">
        <v>17225</v>
      </c>
      <c r="F5757" t="s">
        <v>17226</v>
      </c>
      <c r="G5757" s="2" t="str">
        <f t="shared" si="89"/>
        <v>2017</v>
      </c>
      <c r="H5757" t="s">
        <v>16997</v>
      </c>
      <c r="I5757" t="str">
        <f>VLOOKUP(RawData!H5757,PadCountry[],2)</f>
        <v>China</v>
      </c>
      <c r="J5757" t="str">
        <f>VLOOKUP(I5757,CountryGeoLoc[],3)</f>
        <v>35.86166</v>
      </c>
      <c r="K5757" t="str">
        <f>VLOOKUP(I5757,CountryGeoLoc[],4)</f>
        <v>104.195397</v>
      </c>
    </row>
    <row r="5758" spans="1:11" x14ac:dyDescent="0.3">
      <c r="A5758" t="s">
        <v>17227</v>
      </c>
      <c r="B5758" t="s">
        <v>8</v>
      </c>
      <c r="C5758" t="s">
        <v>14644</v>
      </c>
      <c r="D5758" t="s">
        <v>15534</v>
      </c>
      <c r="E5758" t="s">
        <v>17228</v>
      </c>
      <c r="F5758" t="s">
        <v>17229</v>
      </c>
      <c r="G5758" s="2" t="str">
        <f t="shared" si="89"/>
        <v>2017</v>
      </c>
      <c r="H5758" t="s">
        <v>2629</v>
      </c>
      <c r="I5758" t="str">
        <f>VLOOKUP(RawData!H5758,PadCountry[],2)</f>
        <v>United States</v>
      </c>
      <c r="J5758" t="str">
        <f>VLOOKUP(I5758,CountryGeoLoc[],3)</f>
        <v>37.09024</v>
      </c>
      <c r="K5758" t="str">
        <f>VLOOKUP(I5758,CountryGeoLoc[],4)</f>
        <v>-95.712891</v>
      </c>
    </row>
    <row r="5759" spans="1:11" x14ac:dyDescent="0.3">
      <c r="A5759" t="s">
        <v>17230</v>
      </c>
      <c r="B5759" t="s">
        <v>8</v>
      </c>
      <c r="C5759" t="s">
        <v>15606</v>
      </c>
      <c r="D5759" t="s">
        <v>15607</v>
      </c>
      <c r="E5759" t="s">
        <v>17231</v>
      </c>
      <c r="F5759" t="s">
        <v>17232</v>
      </c>
      <c r="G5759" s="2" t="str">
        <f t="shared" si="89"/>
        <v>2017</v>
      </c>
      <c r="H5759" t="s">
        <v>15610</v>
      </c>
      <c r="I5759" t="str">
        <f>VLOOKUP(RawData!H5759,PadCountry[],2)</f>
        <v>United States</v>
      </c>
      <c r="J5759" t="str">
        <f>VLOOKUP(I5759,CountryGeoLoc[],3)</f>
        <v>37.09024</v>
      </c>
      <c r="K5759" t="str">
        <f>VLOOKUP(I5759,CountryGeoLoc[],4)</f>
        <v>-95.712891</v>
      </c>
    </row>
    <row r="5760" spans="1:11" x14ac:dyDescent="0.3">
      <c r="A5760" t="s">
        <v>17233</v>
      </c>
      <c r="B5760" t="s">
        <v>8</v>
      </c>
      <c r="C5760" t="s">
        <v>7321</v>
      </c>
      <c r="D5760" t="s">
        <v>14073</v>
      </c>
      <c r="E5760" t="s">
        <v>17234</v>
      </c>
      <c r="F5760" t="s">
        <v>17235</v>
      </c>
      <c r="G5760" s="2" t="str">
        <f t="shared" si="89"/>
        <v>2017</v>
      </c>
      <c r="H5760" t="s">
        <v>12587</v>
      </c>
      <c r="I5760" t="str">
        <f>VLOOKUP(RawData!H5760,PadCountry[],2)</f>
        <v>French Guiana</v>
      </c>
      <c r="J5760" t="str">
        <f>VLOOKUP(I5760,CountryGeoLoc[],3)</f>
        <v>3.933889</v>
      </c>
      <c r="K5760" t="str">
        <f>VLOOKUP(I5760,CountryGeoLoc[],4)</f>
        <v>-53.125782</v>
      </c>
    </row>
    <row r="5761" spans="1:11" x14ac:dyDescent="0.3">
      <c r="A5761" t="s">
        <v>17236</v>
      </c>
      <c r="B5761" t="s">
        <v>8</v>
      </c>
      <c r="C5761" t="s">
        <v>7087</v>
      </c>
      <c r="D5761" t="s">
        <v>15499</v>
      </c>
      <c r="E5761" t="s">
        <v>17237</v>
      </c>
      <c r="F5761" t="s">
        <v>17238</v>
      </c>
      <c r="G5761" s="2" t="str">
        <f t="shared" si="89"/>
        <v>2017</v>
      </c>
      <c r="H5761" t="s">
        <v>14499</v>
      </c>
      <c r="I5761" t="str">
        <f>VLOOKUP(RawData!H5761,PadCountry[],2)</f>
        <v>India</v>
      </c>
      <c r="J5761" t="str">
        <f>VLOOKUP(I5761,CountryGeoLoc[],3)</f>
        <v>20.593684</v>
      </c>
      <c r="K5761" t="str">
        <f>VLOOKUP(I5761,CountryGeoLoc[],4)</f>
        <v>78.96288</v>
      </c>
    </row>
    <row r="5762" spans="1:11" x14ac:dyDescent="0.3">
      <c r="A5762" t="s">
        <v>17239</v>
      </c>
      <c r="B5762" t="s">
        <v>8</v>
      </c>
      <c r="C5762" t="s">
        <v>14644</v>
      </c>
      <c r="D5762" t="s">
        <v>15534</v>
      </c>
      <c r="E5762" t="s">
        <v>17240</v>
      </c>
      <c r="F5762" t="s">
        <v>17241</v>
      </c>
      <c r="G5762" s="2" t="str">
        <f t="shared" si="89"/>
        <v>2017</v>
      </c>
      <c r="H5762" t="s">
        <v>2629</v>
      </c>
      <c r="I5762" t="str">
        <f>VLOOKUP(RawData!H5762,PadCountry[],2)</f>
        <v>United States</v>
      </c>
      <c r="J5762" t="str">
        <f>VLOOKUP(I5762,CountryGeoLoc[],3)</f>
        <v>37.09024</v>
      </c>
      <c r="K5762" t="str">
        <f>VLOOKUP(I5762,CountryGeoLoc[],4)</f>
        <v>-95.712891</v>
      </c>
    </row>
    <row r="5763" spans="1:11" x14ac:dyDescent="0.3">
      <c r="A5763" t="s">
        <v>17242</v>
      </c>
      <c r="B5763" t="s">
        <v>8</v>
      </c>
      <c r="C5763" t="s">
        <v>7321</v>
      </c>
      <c r="D5763" t="s">
        <v>15898</v>
      </c>
      <c r="E5763" t="s">
        <v>17243</v>
      </c>
      <c r="F5763" t="s">
        <v>17244</v>
      </c>
      <c r="G5763" s="2" t="str">
        <f t="shared" ref="G5763:G5826" si="90">MID(F5763,7,4)</f>
        <v>2017</v>
      </c>
      <c r="H5763" t="s">
        <v>15861</v>
      </c>
      <c r="I5763" t="str">
        <f>VLOOKUP(RawData!H5763,PadCountry[],2)</f>
        <v>French Guiana</v>
      </c>
      <c r="J5763" t="str">
        <f>VLOOKUP(I5763,CountryGeoLoc[],3)</f>
        <v>3.933889</v>
      </c>
      <c r="K5763" t="str">
        <f>VLOOKUP(I5763,CountryGeoLoc[],4)</f>
        <v>-53.125782</v>
      </c>
    </row>
    <row r="5764" spans="1:11" x14ac:dyDescent="0.3">
      <c r="A5764" t="s">
        <v>17245</v>
      </c>
      <c r="B5764" t="s">
        <v>18</v>
      </c>
      <c r="C5764" t="s">
        <v>17246</v>
      </c>
      <c r="D5764" t="s">
        <v>17247</v>
      </c>
      <c r="E5764" t="s">
        <v>17248</v>
      </c>
      <c r="F5764" t="s">
        <v>17249</v>
      </c>
      <c r="G5764" s="2" t="str">
        <f t="shared" si="90"/>
        <v>2017</v>
      </c>
      <c r="H5764" t="s">
        <v>17250</v>
      </c>
      <c r="I5764" t="str">
        <f>VLOOKUP(RawData!H5764,PadCountry[],2)</f>
        <v>New Zealand</v>
      </c>
      <c r="J5764" t="str">
        <f>VLOOKUP(I5764,CountryGeoLoc[],3)</f>
        <v>-40.900557</v>
      </c>
      <c r="K5764" t="str">
        <f>VLOOKUP(I5764,CountryGeoLoc[],4)</f>
        <v>174.885971</v>
      </c>
    </row>
    <row r="5765" spans="1:11" x14ac:dyDescent="0.3">
      <c r="A5765" t="s">
        <v>17251</v>
      </c>
      <c r="B5765" t="s">
        <v>8</v>
      </c>
      <c r="C5765" t="s">
        <v>11407</v>
      </c>
      <c r="D5765" t="s">
        <v>14821</v>
      </c>
      <c r="E5765" t="s">
        <v>17252</v>
      </c>
      <c r="F5765" t="s">
        <v>17253</v>
      </c>
      <c r="G5765" s="2" t="str">
        <f t="shared" si="90"/>
        <v>2017</v>
      </c>
      <c r="H5765" t="s">
        <v>3442</v>
      </c>
      <c r="I5765" t="str">
        <f>VLOOKUP(RawData!H5765,PadCountry[],2)</f>
        <v>Russia</v>
      </c>
      <c r="J5765" t="str">
        <f>VLOOKUP(I5765,CountryGeoLoc[],3)</f>
        <v>61.52401</v>
      </c>
      <c r="K5765" t="str">
        <f>VLOOKUP(I5765,CountryGeoLoc[],4)</f>
        <v>105.318756</v>
      </c>
    </row>
    <row r="5766" spans="1:11" x14ac:dyDescent="0.3">
      <c r="A5766" t="s">
        <v>17254</v>
      </c>
      <c r="B5766" t="s">
        <v>8</v>
      </c>
      <c r="C5766" t="s">
        <v>9620</v>
      </c>
      <c r="D5766" t="s">
        <v>13833</v>
      </c>
      <c r="E5766" t="s">
        <v>17255</v>
      </c>
      <c r="F5766" t="s">
        <v>17256</v>
      </c>
      <c r="G5766" s="2" t="str">
        <f t="shared" si="90"/>
        <v>2017</v>
      </c>
      <c r="H5766" t="s">
        <v>11976</v>
      </c>
      <c r="I5766" t="str">
        <f>VLOOKUP(RawData!H5766,PadCountry[],2)</f>
        <v>Japan</v>
      </c>
      <c r="J5766" t="str">
        <f>VLOOKUP(I5766,CountryGeoLoc[],3)</f>
        <v>36.204824</v>
      </c>
      <c r="K5766" t="str">
        <f>VLOOKUP(I5766,CountryGeoLoc[],4)</f>
        <v>138.252924</v>
      </c>
    </row>
    <row r="5767" spans="1:11" x14ac:dyDescent="0.3">
      <c r="A5767" t="s">
        <v>17257</v>
      </c>
      <c r="B5767" t="s">
        <v>8</v>
      </c>
      <c r="C5767" t="s">
        <v>15606</v>
      </c>
      <c r="D5767" t="s">
        <v>15607</v>
      </c>
      <c r="E5767" t="s">
        <v>17258</v>
      </c>
      <c r="F5767" t="s">
        <v>17259</v>
      </c>
      <c r="G5767" s="2" t="str">
        <f t="shared" si="90"/>
        <v>2017</v>
      </c>
      <c r="H5767" t="s">
        <v>15610</v>
      </c>
      <c r="I5767" t="str">
        <f>VLOOKUP(RawData!H5767,PadCountry[],2)</f>
        <v>United States</v>
      </c>
      <c r="J5767" t="str">
        <f>VLOOKUP(I5767,CountryGeoLoc[],3)</f>
        <v>37.09024</v>
      </c>
      <c r="K5767" t="str">
        <f>VLOOKUP(I5767,CountryGeoLoc[],4)</f>
        <v>-95.712891</v>
      </c>
    </row>
    <row r="5768" spans="1:11" x14ac:dyDescent="0.3">
      <c r="A5768" t="s">
        <v>17260</v>
      </c>
      <c r="B5768" t="s">
        <v>8</v>
      </c>
      <c r="C5768" t="s">
        <v>7321</v>
      </c>
      <c r="D5768" t="s">
        <v>14073</v>
      </c>
      <c r="E5768" t="s">
        <v>17261</v>
      </c>
      <c r="F5768" t="s">
        <v>17262</v>
      </c>
      <c r="G5768" s="2" t="str">
        <f t="shared" si="90"/>
        <v>2017</v>
      </c>
      <c r="H5768" t="s">
        <v>12587</v>
      </c>
      <c r="I5768" t="str">
        <f>VLOOKUP(RawData!H5768,PadCountry[],2)</f>
        <v>French Guiana</v>
      </c>
      <c r="J5768" t="str">
        <f>VLOOKUP(I5768,CountryGeoLoc[],3)</f>
        <v>3.933889</v>
      </c>
      <c r="K5768" t="str">
        <f>VLOOKUP(I5768,CountryGeoLoc[],4)</f>
        <v>-53.125782</v>
      </c>
    </row>
    <row r="5769" spans="1:11" x14ac:dyDescent="0.3">
      <c r="A5769" t="s">
        <v>17263</v>
      </c>
      <c r="B5769" t="s">
        <v>8</v>
      </c>
      <c r="C5769" t="s">
        <v>14644</v>
      </c>
      <c r="D5769" t="s">
        <v>15534</v>
      </c>
      <c r="E5769" t="s">
        <v>17264</v>
      </c>
      <c r="F5769" t="s">
        <v>17265</v>
      </c>
      <c r="G5769" s="2" t="str">
        <f t="shared" si="90"/>
        <v>2017</v>
      </c>
      <c r="H5769" t="s">
        <v>2629</v>
      </c>
      <c r="I5769" t="str">
        <f>VLOOKUP(RawData!H5769,PadCountry[],2)</f>
        <v>United States</v>
      </c>
      <c r="J5769" t="str">
        <f>VLOOKUP(I5769,CountryGeoLoc[],3)</f>
        <v>37.09024</v>
      </c>
      <c r="K5769" t="str">
        <f>VLOOKUP(I5769,CountryGeoLoc[],4)</f>
        <v>-95.712891</v>
      </c>
    </row>
    <row r="5770" spans="1:11" x14ac:dyDescent="0.3">
      <c r="A5770" t="s">
        <v>17266</v>
      </c>
      <c r="B5770" t="s">
        <v>8</v>
      </c>
      <c r="C5770" t="s">
        <v>7087</v>
      </c>
      <c r="D5770" t="s">
        <v>16600</v>
      </c>
      <c r="E5770" t="s">
        <v>17267</v>
      </c>
      <c r="F5770" t="s">
        <v>17268</v>
      </c>
      <c r="G5770" s="2" t="str">
        <f t="shared" si="90"/>
        <v>2017</v>
      </c>
      <c r="H5770" t="s">
        <v>14499</v>
      </c>
      <c r="I5770" t="str">
        <f>VLOOKUP(RawData!H5770,PadCountry[],2)</f>
        <v>India</v>
      </c>
      <c r="J5770" t="str">
        <f>VLOOKUP(I5770,CountryGeoLoc[],3)</f>
        <v>20.593684</v>
      </c>
      <c r="K5770" t="str">
        <f>VLOOKUP(I5770,CountryGeoLoc[],4)</f>
        <v>78.96288</v>
      </c>
    </row>
    <row r="5771" spans="1:11" x14ac:dyDescent="0.3">
      <c r="A5771" t="s">
        <v>17269</v>
      </c>
      <c r="B5771" t="s">
        <v>8</v>
      </c>
      <c r="C5771" t="s">
        <v>15314</v>
      </c>
      <c r="D5771" t="s">
        <v>13758</v>
      </c>
      <c r="E5771" t="s">
        <v>17270</v>
      </c>
      <c r="F5771" t="s">
        <v>17271</v>
      </c>
      <c r="G5771" s="2" t="str">
        <f t="shared" si="90"/>
        <v>2017</v>
      </c>
      <c r="H5771" t="s">
        <v>2641</v>
      </c>
      <c r="I5771" t="str">
        <f>VLOOKUP(RawData!H5771,PadCountry[],2)</f>
        <v>Kazakhstan</v>
      </c>
      <c r="J5771" t="str">
        <f>VLOOKUP(I5771,CountryGeoLoc[],3)</f>
        <v>48.019573</v>
      </c>
      <c r="K5771" t="str">
        <f>VLOOKUP(I5771,CountryGeoLoc[],4)</f>
        <v>66.923684</v>
      </c>
    </row>
    <row r="5772" spans="1:11" x14ac:dyDescent="0.3">
      <c r="A5772" t="s">
        <v>17272</v>
      </c>
      <c r="B5772" t="s">
        <v>8</v>
      </c>
      <c r="C5772" t="s">
        <v>11418</v>
      </c>
      <c r="D5772" t="s">
        <v>14421</v>
      </c>
      <c r="E5772" t="s">
        <v>17273</v>
      </c>
      <c r="F5772" t="s">
        <v>17274</v>
      </c>
      <c r="G5772" s="2" t="str">
        <f t="shared" si="90"/>
        <v>2017</v>
      </c>
      <c r="H5772" t="s">
        <v>987</v>
      </c>
      <c r="I5772" t="str">
        <f>VLOOKUP(RawData!H5772,PadCountry[],2)</f>
        <v>Kazakhstan</v>
      </c>
      <c r="J5772" t="str">
        <f>VLOOKUP(I5772,CountryGeoLoc[],3)</f>
        <v>48.019573</v>
      </c>
      <c r="K5772" t="str">
        <f>VLOOKUP(I5772,CountryGeoLoc[],4)</f>
        <v>66.923684</v>
      </c>
    </row>
    <row r="5773" spans="1:11" x14ac:dyDescent="0.3">
      <c r="A5773" t="s">
        <v>17275</v>
      </c>
      <c r="B5773" t="s">
        <v>8</v>
      </c>
      <c r="C5773" t="s">
        <v>13407</v>
      </c>
      <c r="D5773" t="s">
        <v>13308</v>
      </c>
      <c r="E5773" t="s">
        <v>17276</v>
      </c>
      <c r="F5773" t="s">
        <v>17277</v>
      </c>
      <c r="G5773" s="2" t="str">
        <f t="shared" si="90"/>
        <v>2017</v>
      </c>
      <c r="H5773" t="s">
        <v>14247</v>
      </c>
      <c r="I5773" t="str">
        <f>VLOOKUP(RawData!H5773,PadCountry[],2)</f>
        <v>China</v>
      </c>
      <c r="J5773" t="str">
        <f>VLOOKUP(I5773,CountryGeoLoc[],3)</f>
        <v>35.86166</v>
      </c>
      <c r="K5773" t="str">
        <f>VLOOKUP(I5773,CountryGeoLoc[],4)</f>
        <v>104.195397</v>
      </c>
    </row>
    <row r="5774" spans="1:11" x14ac:dyDescent="0.3">
      <c r="A5774" t="s">
        <v>17278</v>
      </c>
      <c r="B5774" t="s">
        <v>162</v>
      </c>
      <c r="C5774" t="s">
        <v>13407</v>
      </c>
      <c r="D5774" t="s">
        <v>8695</v>
      </c>
      <c r="E5774" t="s">
        <v>17279</v>
      </c>
      <c r="F5774" t="s">
        <v>17280</v>
      </c>
      <c r="G5774" s="2" t="str">
        <f t="shared" si="90"/>
        <v>2017</v>
      </c>
      <c r="H5774" t="s">
        <v>14283</v>
      </c>
      <c r="I5774" t="str">
        <f>VLOOKUP(RawData!H5774,PadCountry[],2)</f>
        <v>China</v>
      </c>
      <c r="J5774" t="str">
        <f>VLOOKUP(I5774,CountryGeoLoc[],3)</f>
        <v>35.86166</v>
      </c>
      <c r="K5774" t="str">
        <f>VLOOKUP(I5774,CountryGeoLoc[],4)</f>
        <v>104.195397</v>
      </c>
    </row>
    <row r="5775" spans="1:11" x14ac:dyDescent="0.3">
      <c r="A5775" t="s">
        <v>17281</v>
      </c>
      <c r="B5775" t="s">
        <v>8</v>
      </c>
      <c r="C5775" t="s">
        <v>7087</v>
      </c>
      <c r="D5775" t="s">
        <v>15182</v>
      </c>
      <c r="E5775" t="s">
        <v>17282</v>
      </c>
      <c r="F5775" t="s">
        <v>17283</v>
      </c>
      <c r="G5775" s="2" t="str">
        <f t="shared" si="90"/>
        <v>2017</v>
      </c>
      <c r="H5775" t="s">
        <v>11888</v>
      </c>
      <c r="I5775" t="str">
        <f>VLOOKUP(RawData!H5775,PadCountry[],2)</f>
        <v>India</v>
      </c>
      <c r="J5775" t="str">
        <f>VLOOKUP(I5775,CountryGeoLoc[],3)</f>
        <v>20.593684</v>
      </c>
      <c r="K5775" t="str">
        <f>VLOOKUP(I5775,CountryGeoLoc[],4)</f>
        <v>78.96288</v>
      </c>
    </row>
    <row r="5776" spans="1:11" x14ac:dyDescent="0.3">
      <c r="A5776" t="s">
        <v>17284</v>
      </c>
      <c r="B5776" t="s">
        <v>8</v>
      </c>
      <c r="C5776" t="s">
        <v>11407</v>
      </c>
      <c r="D5776" t="s">
        <v>16351</v>
      </c>
      <c r="E5776" t="s">
        <v>17285</v>
      </c>
      <c r="F5776" t="s">
        <v>17286</v>
      </c>
      <c r="G5776" s="2" t="str">
        <f t="shared" si="90"/>
        <v>2017</v>
      </c>
      <c r="H5776" t="s">
        <v>15779</v>
      </c>
      <c r="I5776" t="str">
        <f>VLOOKUP(RawData!H5776,PadCountry[],2)</f>
        <v>Russia</v>
      </c>
      <c r="J5776" t="str">
        <f>VLOOKUP(I5776,CountryGeoLoc[],3)</f>
        <v>61.52401</v>
      </c>
      <c r="K5776" t="str">
        <f>VLOOKUP(I5776,CountryGeoLoc[],4)</f>
        <v>105.318756</v>
      </c>
    </row>
    <row r="5777" spans="1:11" x14ac:dyDescent="0.3">
      <c r="A5777" t="s">
        <v>17287</v>
      </c>
      <c r="B5777" t="s">
        <v>8</v>
      </c>
      <c r="C5777" t="s">
        <v>14644</v>
      </c>
      <c r="D5777" t="s">
        <v>15534</v>
      </c>
      <c r="E5777" t="s">
        <v>17288</v>
      </c>
      <c r="F5777" t="s">
        <v>17289</v>
      </c>
      <c r="G5777" s="2" t="str">
        <f t="shared" si="90"/>
        <v>2017</v>
      </c>
      <c r="H5777" t="s">
        <v>2629</v>
      </c>
      <c r="I5777" t="str">
        <f>VLOOKUP(RawData!H5777,PadCountry[],2)</f>
        <v>United States</v>
      </c>
      <c r="J5777" t="str">
        <f>VLOOKUP(I5777,CountryGeoLoc[],3)</f>
        <v>37.09024</v>
      </c>
      <c r="K5777" t="str">
        <f>VLOOKUP(I5777,CountryGeoLoc[],4)</f>
        <v>-95.712891</v>
      </c>
    </row>
    <row r="5778" spans="1:11" x14ac:dyDescent="0.3">
      <c r="A5778" t="s">
        <v>17290</v>
      </c>
      <c r="B5778" t="s">
        <v>8</v>
      </c>
      <c r="C5778" t="s">
        <v>14644</v>
      </c>
      <c r="D5778" t="s">
        <v>15534</v>
      </c>
      <c r="E5778" t="s">
        <v>17291</v>
      </c>
      <c r="F5778" t="s">
        <v>17292</v>
      </c>
      <c r="G5778" s="2" t="str">
        <f t="shared" si="90"/>
        <v>2017</v>
      </c>
      <c r="H5778" t="s">
        <v>1213</v>
      </c>
      <c r="I5778" t="str">
        <f>VLOOKUP(RawData!H5778,PadCountry[],2)</f>
        <v>United States</v>
      </c>
      <c r="J5778" t="str">
        <f>VLOOKUP(I5778,CountryGeoLoc[],3)</f>
        <v>37.09024</v>
      </c>
      <c r="K5778" t="str">
        <f>VLOOKUP(I5778,CountryGeoLoc[],4)</f>
        <v>-95.712891</v>
      </c>
    </row>
    <row r="5779" spans="1:11" x14ac:dyDescent="0.3">
      <c r="A5779" t="s">
        <v>17293</v>
      </c>
      <c r="B5779" t="s">
        <v>8</v>
      </c>
      <c r="C5779" t="s">
        <v>7321</v>
      </c>
      <c r="D5779" t="s">
        <v>14073</v>
      </c>
      <c r="E5779" t="s">
        <v>17294</v>
      </c>
      <c r="F5779" t="s">
        <v>17295</v>
      </c>
      <c r="G5779" s="2" t="str">
        <f t="shared" si="90"/>
        <v>2017</v>
      </c>
      <c r="H5779" t="s">
        <v>12587</v>
      </c>
      <c r="I5779" t="str">
        <f>VLOOKUP(RawData!H5779,PadCountry[],2)</f>
        <v>French Guiana</v>
      </c>
      <c r="J5779" t="str">
        <f>VLOOKUP(I5779,CountryGeoLoc[],3)</f>
        <v>3.933889</v>
      </c>
      <c r="K5779" t="str">
        <f>VLOOKUP(I5779,CountryGeoLoc[],4)</f>
        <v>-53.125782</v>
      </c>
    </row>
    <row r="5780" spans="1:11" x14ac:dyDescent="0.3">
      <c r="A5780" t="s">
        <v>17296</v>
      </c>
      <c r="B5780" t="s">
        <v>18</v>
      </c>
      <c r="C5780" t="s">
        <v>13407</v>
      </c>
      <c r="D5780" t="s">
        <v>17084</v>
      </c>
      <c r="E5780" t="s">
        <v>17297</v>
      </c>
      <c r="F5780" t="s">
        <v>17298</v>
      </c>
      <c r="G5780" s="2" t="str">
        <f t="shared" si="90"/>
        <v>2017</v>
      </c>
      <c r="H5780" t="s">
        <v>16997</v>
      </c>
      <c r="I5780" t="str">
        <f>VLOOKUP(RawData!H5780,PadCountry[],2)</f>
        <v>China</v>
      </c>
      <c r="J5780" t="str">
        <f>VLOOKUP(I5780,CountryGeoLoc[],3)</f>
        <v>35.86166</v>
      </c>
      <c r="K5780" t="str">
        <f>VLOOKUP(I5780,CountryGeoLoc[],4)</f>
        <v>104.195397</v>
      </c>
    </row>
    <row r="5781" spans="1:11" x14ac:dyDescent="0.3">
      <c r="A5781" t="s">
        <v>17299</v>
      </c>
      <c r="B5781" t="s">
        <v>8</v>
      </c>
      <c r="C5781" t="s">
        <v>14644</v>
      </c>
      <c r="D5781" t="s">
        <v>15534</v>
      </c>
      <c r="E5781" t="s">
        <v>17300</v>
      </c>
      <c r="F5781" t="s">
        <v>17301</v>
      </c>
      <c r="G5781" s="2" t="str">
        <f t="shared" si="90"/>
        <v>2017</v>
      </c>
      <c r="H5781" t="s">
        <v>2629</v>
      </c>
      <c r="I5781" t="str">
        <f>VLOOKUP(RawData!H5781,PadCountry[],2)</f>
        <v>United States</v>
      </c>
      <c r="J5781" t="str">
        <f>VLOOKUP(I5781,CountryGeoLoc[],3)</f>
        <v>37.09024</v>
      </c>
      <c r="K5781" t="str">
        <f>VLOOKUP(I5781,CountryGeoLoc[],4)</f>
        <v>-95.712891</v>
      </c>
    </row>
    <row r="5782" spans="1:11" x14ac:dyDescent="0.3">
      <c r="A5782" t="s">
        <v>17302</v>
      </c>
      <c r="B5782" t="s">
        <v>162</v>
      </c>
      <c r="C5782" t="s">
        <v>11418</v>
      </c>
      <c r="D5782" t="s">
        <v>15615</v>
      </c>
      <c r="E5782" t="s">
        <v>17303</v>
      </c>
      <c r="F5782" t="s">
        <v>17304</v>
      </c>
      <c r="G5782" s="2" t="str">
        <f t="shared" si="90"/>
        <v>2017</v>
      </c>
      <c r="H5782" t="s">
        <v>987</v>
      </c>
      <c r="I5782" t="str">
        <f>VLOOKUP(RawData!H5782,PadCountry[],2)</f>
        <v>Kazakhstan</v>
      </c>
      <c r="J5782" t="str">
        <f>VLOOKUP(I5782,CountryGeoLoc[],3)</f>
        <v>48.019573</v>
      </c>
      <c r="K5782" t="str">
        <f>VLOOKUP(I5782,CountryGeoLoc[],4)</f>
        <v>66.923684</v>
      </c>
    </row>
    <row r="5783" spans="1:11" x14ac:dyDescent="0.3">
      <c r="A5783" t="s">
        <v>17305</v>
      </c>
      <c r="B5783" t="s">
        <v>18</v>
      </c>
      <c r="C5783" t="s">
        <v>15139</v>
      </c>
      <c r="D5783" t="s">
        <v>17306</v>
      </c>
      <c r="E5783" t="s">
        <v>17307</v>
      </c>
      <c r="F5783" t="s">
        <v>17308</v>
      </c>
      <c r="G5783" s="2" t="str">
        <f t="shared" si="90"/>
        <v>2017</v>
      </c>
      <c r="H5783" t="s">
        <v>17309</v>
      </c>
      <c r="I5783" t="str">
        <f>VLOOKUP(RawData!H5783,PadCountry[],2)</f>
        <v>Iran</v>
      </c>
      <c r="J5783" t="str">
        <f>VLOOKUP(I5783,CountryGeoLoc[],3)</f>
        <v>32.427908</v>
      </c>
      <c r="K5783" t="str">
        <f>VLOOKUP(I5783,CountryGeoLoc[],4)</f>
        <v>53.688046</v>
      </c>
    </row>
    <row r="5784" spans="1:11" x14ac:dyDescent="0.3">
      <c r="A5784" t="s">
        <v>17310</v>
      </c>
      <c r="B5784" t="s">
        <v>8</v>
      </c>
      <c r="C5784" t="s">
        <v>11418</v>
      </c>
      <c r="D5784" t="s">
        <v>2191</v>
      </c>
      <c r="E5784" t="s">
        <v>17311</v>
      </c>
      <c r="F5784" t="s">
        <v>17312</v>
      </c>
      <c r="G5784" s="2" t="str">
        <f t="shared" si="90"/>
        <v>2017</v>
      </c>
      <c r="H5784" t="s">
        <v>13</v>
      </c>
      <c r="I5784" t="str">
        <f>VLOOKUP(RawData!H5784,PadCountry[],2)</f>
        <v>Kazakhstan</v>
      </c>
      <c r="J5784" t="str">
        <f>VLOOKUP(I5784,CountryGeoLoc[],3)</f>
        <v>48.019573</v>
      </c>
      <c r="K5784" t="str">
        <f>VLOOKUP(I5784,CountryGeoLoc[],4)</f>
        <v>66.923684</v>
      </c>
    </row>
    <row r="5785" spans="1:11" x14ac:dyDescent="0.3">
      <c r="A5785" t="s">
        <v>17313</v>
      </c>
      <c r="B5785" t="s">
        <v>18</v>
      </c>
      <c r="C5785" t="s">
        <v>17314</v>
      </c>
      <c r="D5785" t="s">
        <v>17315</v>
      </c>
      <c r="E5785" t="s">
        <v>17316</v>
      </c>
      <c r="F5785" t="s">
        <v>17317</v>
      </c>
      <c r="G5785" s="2" t="str">
        <f t="shared" si="90"/>
        <v>2017</v>
      </c>
      <c r="H5785" t="s">
        <v>17318</v>
      </c>
      <c r="I5785" t="str">
        <f>VLOOKUP(RawData!H5785,PadCountry[],2)</f>
        <v>Japan</v>
      </c>
      <c r="J5785" t="str">
        <f>VLOOKUP(I5785,CountryGeoLoc[],3)</f>
        <v>36.204824</v>
      </c>
      <c r="K5785" t="str">
        <f>VLOOKUP(I5785,CountryGeoLoc[],4)</f>
        <v>138.252924</v>
      </c>
    </row>
    <row r="5786" spans="1:11" x14ac:dyDescent="0.3">
      <c r="A5786" t="s">
        <v>17319</v>
      </c>
      <c r="B5786" t="s">
        <v>8</v>
      </c>
      <c r="C5786" t="s">
        <v>7321</v>
      </c>
      <c r="D5786" t="s">
        <v>15923</v>
      </c>
      <c r="E5786" t="s">
        <v>17320</v>
      </c>
      <c r="F5786" t="s">
        <v>17321</v>
      </c>
      <c r="G5786" s="2" t="str">
        <f t="shared" si="90"/>
        <v>2017</v>
      </c>
      <c r="H5786" t="s">
        <v>4173</v>
      </c>
      <c r="I5786" t="str">
        <f>VLOOKUP(RawData!H5786,PadCountry[],2)</f>
        <v>French Guiana</v>
      </c>
      <c r="J5786" t="str">
        <f>VLOOKUP(I5786,CountryGeoLoc[],3)</f>
        <v>3.933889</v>
      </c>
      <c r="K5786" t="str">
        <f>VLOOKUP(I5786,CountryGeoLoc[],4)</f>
        <v>-53.125782</v>
      </c>
    </row>
    <row r="5787" spans="1:11" x14ac:dyDescent="0.3">
      <c r="A5787" t="s">
        <v>17322</v>
      </c>
      <c r="B5787" t="s">
        <v>8</v>
      </c>
      <c r="C5787" t="s">
        <v>15606</v>
      </c>
      <c r="D5787" t="s">
        <v>15607</v>
      </c>
      <c r="E5787" t="s">
        <v>17323</v>
      </c>
      <c r="F5787" t="s">
        <v>17324</v>
      </c>
      <c r="G5787" s="2" t="str">
        <f t="shared" si="90"/>
        <v>2017</v>
      </c>
      <c r="H5787" t="s">
        <v>15610</v>
      </c>
      <c r="I5787" t="str">
        <f>VLOOKUP(RawData!H5787,PadCountry[],2)</f>
        <v>United States</v>
      </c>
      <c r="J5787" t="str">
        <f>VLOOKUP(I5787,CountryGeoLoc[],3)</f>
        <v>37.09024</v>
      </c>
      <c r="K5787" t="str">
        <f>VLOOKUP(I5787,CountryGeoLoc[],4)</f>
        <v>-95.712891</v>
      </c>
    </row>
    <row r="5788" spans="1:11" x14ac:dyDescent="0.3">
      <c r="A5788" t="s">
        <v>17325</v>
      </c>
      <c r="B5788" t="s">
        <v>8</v>
      </c>
      <c r="C5788" t="s">
        <v>14644</v>
      </c>
      <c r="D5788" t="s">
        <v>15534</v>
      </c>
      <c r="E5788" t="s">
        <v>17326</v>
      </c>
      <c r="F5788" t="s">
        <v>17327</v>
      </c>
      <c r="G5788" s="2" t="str">
        <f t="shared" si="90"/>
        <v>2017</v>
      </c>
      <c r="H5788" t="s">
        <v>2629</v>
      </c>
      <c r="I5788" t="str">
        <f>VLOOKUP(RawData!H5788,PadCountry[],2)</f>
        <v>United States</v>
      </c>
      <c r="J5788" t="str">
        <f>VLOOKUP(I5788,CountryGeoLoc[],3)</f>
        <v>37.09024</v>
      </c>
      <c r="K5788" t="str">
        <f>VLOOKUP(I5788,CountryGeoLoc[],4)</f>
        <v>-95.712891</v>
      </c>
    </row>
    <row r="5789" spans="1:11" x14ac:dyDescent="0.3">
      <c r="A5789" t="s">
        <v>17328</v>
      </c>
      <c r="B5789" t="s">
        <v>8</v>
      </c>
      <c r="C5789" t="s">
        <v>11421</v>
      </c>
      <c r="D5789" t="s">
        <v>13758</v>
      </c>
      <c r="E5789" t="s">
        <v>17329</v>
      </c>
      <c r="F5789" t="s">
        <v>17330</v>
      </c>
      <c r="G5789" s="2" t="str">
        <f t="shared" si="90"/>
        <v>2017</v>
      </c>
      <c r="H5789" t="s">
        <v>2641</v>
      </c>
      <c r="I5789" t="str">
        <f>VLOOKUP(RawData!H5789,PadCountry[],2)</f>
        <v>Kazakhstan</v>
      </c>
      <c r="J5789" t="str">
        <f>VLOOKUP(I5789,CountryGeoLoc[],3)</f>
        <v>48.019573</v>
      </c>
      <c r="K5789" t="str">
        <f>VLOOKUP(I5789,CountryGeoLoc[],4)</f>
        <v>66.923684</v>
      </c>
    </row>
    <row r="5790" spans="1:11" x14ac:dyDescent="0.3">
      <c r="A5790" t="s">
        <v>17331</v>
      </c>
      <c r="B5790" t="s">
        <v>8</v>
      </c>
      <c r="C5790" t="s">
        <v>14618</v>
      </c>
      <c r="D5790" t="s">
        <v>14009</v>
      </c>
      <c r="E5790" t="s">
        <v>17332</v>
      </c>
      <c r="F5790" t="s">
        <v>17333</v>
      </c>
      <c r="G5790" s="2" t="str">
        <f t="shared" si="90"/>
        <v>2017</v>
      </c>
      <c r="H5790" t="s">
        <v>1782</v>
      </c>
      <c r="I5790" t="str">
        <f>VLOOKUP(RawData!H5790,PadCountry[],2)</f>
        <v>United States</v>
      </c>
      <c r="J5790" t="str">
        <f>VLOOKUP(I5790,CountryGeoLoc[],3)</f>
        <v>37.09024</v>
      </c>
      <c r="K5790" t="str">
        <f>VLOOKUP(I5790,CountryGeoLoc[],4)</f>
        <v>-95.712891</v>
      </c>
    </row>
    <row r="5791" spans="1:11" x14ac:dyDescent="0.3">
      <c r="A5791" t="s">
        <v>17334</v>
      </c>
      <c r="B5791" t="s">
        <v>8</v>
      </c>
      <c r="C5791" t="s">
        <v>9620</v>
      </c>
      <c r="D5791" t="s">
        <v>15973</v>
      </c>
      <c r="E5791" t="s">
        <v>17335</v>
      </c>
      <c r="F5791" t="s">
        <v>17336</v>
      </c>
      <c r="G5791" s="2" t="str">
        <f t="shared" si="90"/>
        <v>2017</v>
      </c>
      <c r="H5791" t="s">
        <v>11976</v>
      </c>
      <c r="I5791" t="str">
        <f>VLOOKUP(RawData!H5791,PadCountry[],2)</f>
        <v>Japan</v>
      </c>
      <c r="J5791" t="str">
        <f>VLOOKUP(I5791,CountryGeoLoc[],3)</f>
        <v>36.204824</v>
      </c>
      <c r="K5791" t="str">
        <f>VLOOKUP(I5791,CountryGeoLoc[],4)</f>
        <v>138.252924</v>
      </c>
    </row>
    <row r="5792" spans="1:11" x14ac:dyDescent="0.3">
      <c r="A5792" t="s">
        <v>17337</v>
      </c>
      <c r="B5792" t="s">
        <v>8</v>
      </c>
      <c r="C5792" t="s">
        <v>14644</v>
      </c>
      <c r="D5792" t="s">
        <v>15534</v>
      </c>
      <c r="E5792" t="s">
        <v>17338</v>
      </c>
      <c r="F5792" t="s">
        <v>17339</v>
      </c>
      <c r="G5792" s="2" t="str">
        <f t="shared" si="90"/>
        <v>2017</v>
      </c>
      <c r="H5792" t="s">
        <v>1213</v>
      </c>
      <c r="I5792" t="str">
        <f>VLOOKUP(RawData!H5792,PadCountry[],2)</f>
        <v>United States</v>
      </c>
      <c r="J5792" t="str">
        <f>VLOOKUP(I5792,CountryGeoLoc[],3)</f>
        <v>37.09024</v>
      </c>
      <c r="K5792" t="str">
        <f>VLOOKUP(I5792,CountryGeoLoc[],4)</f>
        <v>-95.712891</v>
      </c>
    </row>
    <row r="5793" spans="1:11" x14ac:dyDescent="0.3">
      <c r="A5793" t="s">
        <v>17340</v>
      </c>
      <c r="B5793" t="s">
        <v>8</v>
      </c>
      <c r="C5793" t="s">
        <v>17067</v>
      </c>
      <c r="D5793" t="s">
        <v>15593</v>
      </c>
      <c r="E5793" t="s">
        <v>17341</v>
      </c>
      <c r="F5793" t="s">
        <v>17342</v>
      </c>
      <c r="G5793" s="2" t="str">
        <f t="shared" si="90"/>
        <v>2017</v>
      </c>
      <c r="H5793" t="s">
        <v>12982</v>
      </c>
      <c r="I5793" t="str">
        <f>VLOOKUP(RawData!H5793,PadCountry[],2)</f>
        <v>United States</v>
      </c>
      <c r="J5793" t="str">
        <f>VLOOKUP(I5793,CountryGeoLoc[],3)</f>
        <v>37.09024</v>
      </c>
      <c r="K5793" t="str">
        <f>VLOOKUP(I5793,CountryGeoLoc[],4)</f>
        <v>-95.712891</v>
      </c>
    </row>
    <row r="5794" spans="1:11" x14ac:dyDescent="0.3">
      <c r="A5794" t="s">
        <v>17343</v>
      </c>
      <c r="B5794" t="s">
        <v>18</v>
      </c>
      <c r="C5794" t="s">
        <v>7087</v>
      </c>
      <c r="D5794" t="s">
        <v>15182</v>
      </c>
      <c r="E5794" t="s">
        <v>17344</v>
      </c>
      <c r="F5794" t="s">
        <v>17345</v>
      </c>
      <c r="G5794" s="2" t="str">
        <f t="shared" si="90"/>
        <v>2017</v>
      </c>
      <c r="H5794" t="s">
        <v>11888</v>
      </c>
      <c r="I5794" t="str">
        <f>VLOOKUP(RawData!H5794,PadCountry[],2)</f>
        <v>India</v>
      </c>
      <c r="J5794" t="str">
        <f>VLOOKUP(I5794,CountryGeoLoc[],3)</f>
        <v>20.593684</v>
      </c>
      <c r="K5794" t="str">
        <f>VLOOKUP(I5794,CountryGeoLoc[],4)</f>
        <v>78.96288</v>
      </c>
    </row>
    <row r="5795" spans="1:11" x14ac:dyDescent="0.3">
      <c r="A5795" t="s">
        <v>17346</v>
      </c>
      <c r="B5795" t="s">
        <v>8</v>
      </c>
      <c r="C5795" t="s">
        <v>14644</v>
      </c>
      <c r="D5795" t="s">
        <v>15534</v>
      </c>
      <c r="E5795" t="s">
        <v>17347</v>
      </c>
      <c r="F5795" t="s">
        <v>17348</v>
      </c>
      <c r="G5795" s="2" t="str">
        <f t="shared" si="90"/>
        <v>2017</v>
      </c>
      <c r="H5795" t="s">
        <v>2629</v>
      </c>
      <c r="I5795" t="str">
        <f>VLOOKUP(RawData!H5795,PadCountry[],2)</f>
        <v>United States</v>
      </c>
      <c r="J5795" t="str">
        <f>VLOOKUP(I5795,CountryGeoLoc[],3)</f>
        <v>37.09024</v>
      </c>
      <c r="K5795" t="str">
        <f>VLOOKUP(I5795,CountryGeoLoc[],4)</f>
        <v>-95.712891</v>
      </c>
    </row>
    <row r="5796" spans="1:11" x14ac:dyDescent="0.3">
      <c r="A5796" t="s">
        <v>17349</v>
      </c>
      <c r="B5796" t="s">
        <v>8</v>
      </c>
      <c r="C5796" t="s">
        <v>15314</v>
      </c>
      <c r="D5796" t="s">
        <v>13758</v>
      </c>
      <c r="E5796" t="s">
        <v>17350</v>
      </c>
      <c r="F5796" t="s">
        <v>17351</v>
      </c>
      <c r="G5796" s="2" t="str">
        <f t="shared" si="90"/>
        <v>2017</v>
      </c>
      <c r="H5796" t="s">
        <v>7249</v>
      </c>
      <c r="I5796" t="str">
        <f>VLOOKUP(RawData!H5796,PadCountry[],2)</f>
        <v>Kazakhstan</v>
      </c>
      <c r="J5796" t="str">
        <f>VLOOKUP(I5796,CountryGeoLoc[],3)</f>
        <v>48.019573</v>
      </c>
      <c r="K5796" t="str">
        <f>VLOOKUP(I5796,CountryGeoLoc[],4)</f>
        <v>66.923684</v>
      </c>
    </row>
    <row r="5797" spans="1:11" x14ac:dyDescent="0.3">
      <c r="A5797" t="s">
        <v>17352</v>
      </c>
      <c r="B5797" t="s">
        <v>8</v>
      </c>
      <c r="C5797" t="s">
        <v>11418</v>
      </c>
      <c r="D5797" t="s">
        <v>2191</v>
      </c>
      <c r="E5797" t="s">
        <v>17353</v>
      </c>
      <c r="F5797" t="s">
        <v>17354</v>
      </c>
      <c r="G5797" s="2" t="str">
        <f t="shared" si="90"/>
        <v>2017</v>
      </c>
      <c r="H5797" t="s">
        <v>13</v>
      </c>
      <c r="I5797" t="str">
        <f>VLOOKUP(RawData!H5797,PadCountry[],2)</f>
        <v>Kazakhstan</v>
      </c>
      <c r="J5797" t="str">
        <f>VLOOKUP(I5797,CountryGeoLoc[],3)</f>
        <v>48.019573</v>
      </c>
      <c r="K5797" t="str">
        <f>VLOOKUP(I5797,CountryGeoLoc[],4)</f>
        <v>66.923684</v>
      </c>
    </row>
    <row r="5798" spans="1:11" x14ac:dyDescent="0.3">
      <c r="A5798" t="s">
        <v>17355</v>
      </c>
      <c r="B5798" t="s">
        <v>8</v>
      </c>
      <c r="C5798" t="s">
        <v>11407</v>
      </c>
      <c r="D5798" t="s">
        <v>17356</v>
      </c>
      <c r="E5798" t="s">
        <v>17357</v>
      </c>
      <c r="F5798" t="s">
        <v>17358</v>
      </c>
      <c r="G5798" s="2" t="str">
        <f t="shared" si="90"/>
        <v>2017</v>
      </c>
      <c r="H5798" t="s">
        <v>3892</v>
      </c>
      <c r="I5798" t="str">
        <f>VLOOKUP(RawData!H5798,PadCountry[],2)</f>
        <v>Russia</v>
      </c>
      <c r="J5798" t="str">
        <f>VLOOKUP(I5798,CountryGeoLoc[],3)</f>
        <v>61.52401</v>
      </c>
      <c r="K5798" t="str">
        <f>VLOOKUP(I5798,CountryGeoLoc[],4)</f>
        <v>105.318756</v>
      </c>
    </row>
    <row r="5799" spans="1:11" x14ac:dyDescent="0.3">
      <c r="A5799" t="s">
        <v>17359</v>
      </c>
      <c r="B5799" t="s">
        <v>8</v>
      </c>
      <c r="C5799" t="s">
        <v>14618</v>
      </c>
      <c r="D5799" t="s">
        <v>15884</v>
      </c>
      <c r="E5799" t="s">
        <v>17360</v>
      </c>
      <c r="F5799" t="s">
        <v>17361</v>
      </c>
      <c r="G5799" s="2" t="str">
        <f t="shared" si="90"/>
        <v>2017</v>
      </c>
      <c r="H5799" t="s">
        <v>433</v>
      </c>
      <c r="I5799" t="str">
        <f>VLOOKUP(RawData!H5799,PadCountry[],2)</f>
        <v>United States</v>
      </c>
      <c r="J5799" t="str">
        <f>VLOOKUP(I5799,CountryGeoLoc[],3)</f>
        <v>37.09024</v>
      </c>
      <c r="K5799" t="str">
        <f>VLOOKUP(I5799,CountryGeoLoc[],4)</f>
        <v>-95.712891</v>
      </c>
    </row>
    <row r="5800" spans="1:11" x14ac:dyDescent="0.3">
      <c r="A5800" t="s">
        <v>17362</v>
      </c>
      <c r="B5800" t="s">
        <v>8</v>
      </c>
      <c r="C5800" t="s">
        <v>15314</v>
      </c>
      <c r="D5800" t="s">
        <v>13758</v>
      </c>
      <c r="E5800" t="s">
        <v>17363</v>
      </c>
      <c r="F5800" t="s">
        <v>17364</v>
      </c>
      <c r="G5800" s="2" t="str">
        <f t="shared" si="90"/>
        <v>2017</v>
      </c>
      <c r="H5800" t="s">
        <v>7249</v>
      </c>
      <c r="I5800" t="str">
        <f>VLOOKUP(RawData!H5800,PadCountry[],2)</f>
        <v>Kazakhstan</v>
      </c>
      <c r="J5800" t="str">
        <f>VLOOKUP(I5800,CountryGeoLoc[],3)</f>
        <v>48.019573</v>
      </c>
      <c r="K5800" t="str">
        <f>VLOOKUP(I5800,CountryGeoLoc[],4)</f>
        <v>66.923684</v>
      </c>
    </row>
    <row r="5801" spans="1:11" x14ac:dyDescent="0.3">
      <c r="A5801" t="s">
        <v>17365</v>
      </c>
      <c r="B5801" t="s">
        <v>8</v>
      </c>
      <c r="C5801" t="s">
        <v>13407</v>
      </c>
      <c r="D5801" t="s">
        <v>5243</v>
      </c>
      <c r="E5801" t="s">
        <v>357</v>
      </c>
      <c r="F5801" t="s">
        <v>17366</v>
      </c>
      <c r="G5801" s="2" t="str">
        <f t="shared" si="90"/>
        <v>2017</v>
      </c>
      <c r="H5801" t="s">
        <v>8698</v>
      </c>
      <c r="I5801" t="str">
        <f>VLOOKUP(RawData!H5801,PadCountry[],2)</f>
        <v>China</v>
      </c>
      <c r="J5801" t="str">
        <f>VLOOKUP(I5801,CountryGeoLoc[],3)</f>
        <v>35.86166</v>
      </c>
      <c r="K5801" t="str">
        <f>VLOOKUP(I5801,CountryGeoLoc[],4)</f>
        <v>104.195397</v>
      </c>
    </row>
    <row r="5802" spans="1:11" x14ac:dyDescent="0.3">
      <c r="A5802" t="s">
        <v>17367</v>
      </c>
      <c r="B5802" t="s">
        <v>8</v>
      </c>
      <c r="C5802" t="s">
        <v>7321</v>
      </c>
      <c r="D5802" t="s">
        <v>14073</v>
      </c>
      <c r="E5802" t="s">
        <v>17368</v>
      </c>
      <c r="F5802" t="s">
        <v>17369</v>
      </c>
      <c r="G5802" s="2" t="str">
        <f t="shared" si="90"/>
        <v>2017</v>
      </c>
      <c r="H5802" t="s">
        <v>12587</v>
      </c>
      <c r="I5802" t="str">
        <f>VLOOKUP(RawData!H5802,PadCountry[],2)</f>
        <v>French Guiana</v>
      </c>
      <c r="J5802" t="str">
        <f>VLOOKUP(I5802,CountryGeoLoc[],3)</f>
        <v>3.933889</v>
      </c>
      <c r="K5802" t="str">
        <f>VLOOKUP(I5802,CountryGeoLoc[],4)</f>
        <v>-53.125782</v>
      </c>
    </row>
    <row r="5803" spans="1:11" x14ac:dyDescent="0.3">
      <c r="A5803" t="s">
        <v>17370</v>
      </c>
      <c r="B5803" t="s">
        <v>8</v>
      </c>
      <c r="C5803" t="s">
        <v>13407</v>
      </c>
      <c r="D5803" t="s">
        <v>11563</v>
      </c>
      <c r="E5803" t="s">
        <v>17371</v>
      </c>
      <c r="F5803" t="s">
        <v>17372</v>
      </c>
      <c r="G5803" s="2" t="str">
        <f t="shared" si="90"/>
        <v>2017</v>
      </c>
      <c r="H5803" t="s">
        <v>16284</v>
      </c>
      <c r="I5803" t="str">
        <f>VLOOKUP(RawData!H5803,PadCountry[],2)</f>
        <v>China</v>
      </c>
      <c r="J5803" t="str">
        <f>VLOOKUP(I5803,CountryGeoLoc[],3)</f>
        <v>35.86166</v>
      </c>
      <c r="K5803" t="str">
        <f>VLOOKUP(I5803,CountryGeoLoc[],4)</f>
        <v>104.195397</v>
      </c>
    </row>
    <row r="5804" spans="1:11" x14ac:dyDescent="0.3">
      <c r="A5804" t="s">
        <v>17373</v>
      </c>
      <c r="B5804" t="s">
        <v>8</v>
      </c>
      <c r="C5804" t="s">
        <v>14644</v>
      </c>
      <c r="D5804" t="s">
        <v>15534</v>
      </c>
      <c r="E5804" t="s">
        <v>17374</v>
      </c>
      <c r="F5804" t="s">
        <v>17375</v>
      </c>
      <c r="G5804" s="2" t="str">
        <f t="shared" si="90"/>
        <v>2017</v>
      </c>
      <c r="H5804" t="s">
        <v>1213</v>
      </c>
      <c r="I5804" t="str">
        <f>VLOOKUP(RawData!H5804,PadCountry[],2)</f>
        <v>United States</v>
      </c>
      <c r="J5804" t="str">
        <f>VLOOKUP(I5804,CountryGeoLoc[],3)</f>
        <v>37.09024</v>
      </c>
      <c r="K5804" t="str">
        <f>VLOOKUP(I5804,CountryGeoLoc[],4)</f>
        <v>-95.712891</v>
      </c>
    </row>
    <row r="5805" spans="1:11" x14ac:dyDescent="0.3">
      <c r="A5805" t="s">
        <v>17376</v>
      </c>
      <c r="B5805" t="s">
        <v>8</v>
      </c>
      <c r="C5805" t="s">
        <v>9620</v>
      </c>
      <c r="D5805" t="s">
        <v>13833</v>
      </c>
      <c r="E5805" t="s">
        <v>17377</v>
      </c>
      <c r="F5805" t="s">
        <v>17378</v>
      </c>
      <c r="G5805" s="2" t="str">
        <f t="shared" si="90"/>
        <v>2017</v>
      </c>
      <c r="H5805" t="s">
        <v>11976</v>
      </c>
      <c r="I5805" t="str">
        <f>VLOOKUP(RawData!H5805,PadCountry[],2)</f>
        <v>Japan</v>
      </c>
      <c r="J5805" t="str">
        <f>VLOOKUP(I5805,CountryGeoLoc[],3)</f>
        <v>36.204824</v>
      </c>
      <c r="K5805" t="str">
        <f>VLOOKUP(I5805,CountryGeoLoc[],4)</f>
        <v>138.252924</v>
      </c>
    </row>
    <row r="5806" spans="1:11" x14ac:dyDescent="0.3">
      <c r="A5806" t="s">
        <v>17379</v>
      </c>
      <c r="B5806" t="s">
        <v>8</v>
      </c>
      <c r="C5806" t="s">
        <v>14644</v>
      </c>
      <c r="D5806" t="s">
        <v>15534</v>
      </c>
      <c r="E5806" t="s">
        <v>17380</v>
      </c>
      <c r="F5806" t="s">
        <v>17381</v>
      </c>
      <c r="G5806" s="2" t="str">
        <f t="shared" si="90"/>
        <v>2017</v>
      </c>
      <c r="H5806" t="s">
        <v>2629</v>
      </c>
      <c r="I5806" t="str">
        <f>VLOOKUP(RawData!H5806,PadCountry[],2)</f>
        <v>United States</v>
      </c>
      <c r="J5806" t="str">
        <f>VLOOKUP(I5806,CountryGeoLoc[],3)</f>
        <v>37.09024</v>
      </c>
      <c r="K5806" t="str">
        <f>VLOOKUP(I5806,CountryGeoLoc[],4)</f>
        <v>-95.712891</v>
      </c>
    </row>
    <row r="5807" spans="1:11" x14ac:dyDescent="0.3">
      <c r="A5807" t="s">
        <v>17382</v>
      </c>
      <c r="B5807" t="s">
        <v>8</v>
      </c>
      <c r="C5807" t="s">
        <v>13551</v>
      </c>
      <c r="D5807" t="s">
        <v>13552</v>
      </c>
      <c r="E5807" t="s">
        <v>17383</v>
      </c>
      <c r="F5807" t="s">
        <v>17384</v>
      </c>
      <c r="G5807" s="2" t="str">
        <f t="shared" si="90"/>
        <v>2017</v>
      </c>
      <c r="H5807" t="s">
        <v>2313</v>
      </c>
      <c r="I5807" t="str">
        <f>VLOOKUP(RawData!H5807,PadCountry[],2)</f>
        <v>Russia</v>
      </c>
      <c r="J5807" t="str">
        <f>VLOOKUP(I5807,CountryGeoLoc[],3)</f>
        <v>61.52401</v>
      </c>
      <c r="K5807" t="str">
        <f>VLOOKUP(I5807,CountryGeoLoc[],4)</f>
        <v>105.318756</v>
      </c>
    </row>
    <row r="5808" spans="1:11" x14ac:dyDescent="0.3">
      <c r="A5808" t="s">
        <v>17385</v>
      </c>
      <c r="B5808" t="s">
        <v>8</v>
      </c>
      <c r="C5808" t="s">
        <v>11418</v>
      </c>
      <c r="D5808" t="s">
        <v>14421</v>
      </c>
      <c r="E5808" t="s">
        <v>17386</v>
      </c>
      <c r="F5808" t="s">
        <v>17387</v>
      </c>
      <c r="G5808" s="2" t="str">
        <f t="shared" si="90"/>
        <v>2017</v>
      </c>
      <c r="H5808" t="s">
        <v>987</v>
      </c>
      <c r="I5808" t="str">
        <f>VLOOKUP(RawData!H5808,PadCountry[],2)</f>
        <v>Kazakhstan</v>
      </c>
      <c r="J5808" t="str">
        <f>VLOOKUP(I5808,CountryGeoLoc[],3)</f>
        <v>48.019573</v>
      </c>
      <c r="K5808" t="str">
        <f>VLOOKUP(I5808,CountryGeoLoc[],4)</f>
        <v>66.923684</v>
      </c>
    </row>
    <row r="5809" spans="1:11" x14ac:dyDescent="0.3">
      <c r="A5809" t="s">
        <v>17388</v>
      </c>
      <c r="B5809" t="s">
        <v>8</v>
      </c>
      <c r="C5809" t="s">
        <v>14618</v>
      </c>
      <c r="D5809" t="s">
        <v>14964</v>
      </c>
      <c r="E5809" t="s">
        <v>17389</v>
      </c>
      <c r="F5809" t="s">
        <v>17390</v>
      </c>
      <c r="G5809" s="2" t="str">
        <f t="shared" si="90"/>
        <v>2017</v>
      </c>
      <c r="H5809" t="s">
        <v>1782</v>
      </c>
      <c r="I5809" t="str">
        <f>VLOOKUP(RawData!H5809,PadCountry[],2)</f>
        <v>United States</v>
      </c>
      <c r="J5809" t="str">
        <f>VLOOKUP(I5809,CountryGeoLoc[],3)</f>
        <v>37.09024</v>
      </c>
      <c r="K5809" t="str">
        <f>VLOOKUP(I5809,CountryGeoLoc[],4)</f>
        <v>-95.712891</v>
      </c>
    </row>
    <row r="5810" spans="1:11" x14ac:dyDescent="0.3">
      <c r="A5810" t="s">
        <v>17391</v>
      </c>
      <c r="B5810" t="s">
        <v>8</v>
      </c>
      <c r="C5810" t="s">
        <v>14644</v>
      </c>
      <c r="D5810" t="s">
        <v>15534</v>
      </c>
      <c r="E5810" t="s">
        <v>17392</v>
      </c>
      <c r="F5810" t="s">
        <v>17393</v>
      </c>
      <c r="G5810" s="2" t="str">
        <f t="shared" si="90"/>
        <v>2017</v>
      </c>
      <c r="H5810" t="s">
        <v>2629</v>
      </c>
      <c r="I5810" t="str">
        <f>VLOOKUP(RawData!H5810,PadCountry[],2)</f>
        <v>United States</v>
      </c>
      <c r="J5810" t="str">
        <f>VLOOKUP(I5810,CountryGeoLoc[],3)</f>
        <v>37.09024</v>
      </c>
      <c r="K5810" t="str">
        <f>VLOOKUP(I5810,CountryGeoLoc[],4)</f>
        <v>-95.712891</v>
      </c>
    </row>
    <row r="5811" spans="1:11" x14ac:dyDescent="0.3">
      <c r="A5811" t="s">
        <v>17394</v>
      </c>
      <c r="B5811" t="s">
        <v>8</v>
      </c>
      <c r="C5811" t="s">
        <v>17067</v>
      </c>
      <c r="D5811" t="s">
        <v>12008</v>
      </c>
      <c r="E5811" t="s">
        <v>17395</v>
      </c>
      <c r="F5811" t="s">
        <v>17396</v>
      </c>
      <c r="G5811" s="2" t="str">
        <f t="shared" si="90"/>
        <v>2017</v>
      </c>
      <c r="H5811" t="s">
        <v>12011</v>
      </c>
      <c r="I5811" t="str">
        <f>VLOOKUP(RawData!H5811,PadCountry[],2)</f>
        <v>United States</v>
      </c>
      <c r="J5811" t="str">
        <f>VLOOKUP(I5811,CountryGeoLoc[],3)</f>
        <v>37.09024</v>
      </c>
      <c r="K5811" t="str">
        <f>VLOOKUP(I5811,CountryGeoLoc[],4)</f>
        <v>-95.712891</v>
      </c>
    </row>
    <row r="5812" spans="1:11" x14ac:dyDescent="0.3">
      <c r="A5812" t="s">
        <v>17397</v>
      </c>
      <c r="B5812" t="s">
        <v>8</v>
      </c>
      <c r="C5812" t="s">
        <v>13407</v>
      </c>
      <c r="D5812" t="s">
        <v>16729</v>
      </c>
      <c r="E5812" t="s">
        <v>17398</v>
      </c>
      <c r="F5812" t="s">
        <v>17399</v>
      </c>
      <c r="G5812" s="2" t="str">
        <f t="shared" si="90"/>
        <v>2017</v>
      </c>
      <c r="H5812" t="s">
        <v>8698</v>
      </c>
      <c r="I5812" t="str">
        <f>VLOOKUP(RawData!H5812,PadCountry[],2)</f>
        <v>China</v>
      </c>
      <c r="J5812" t="str">
        <f>VLOOKUP(I5812,CountryGeoLoc[],3)</f>
        <v>35.86166</v>
      </c>
      <c r="K5812" t="str">
        <f>VLOOKUP(I5812,CountryGeoLoc[],4)</f>
        <v>104.195397</v>
      </c>
    </row>
    <row r="5813" spans="1:11" x14ac:dyDescent="0.3">
      <c r="A5813" t="s">
        <v>17400</v>
      </c>
      <c r="B5813" t="s">
        <v>8</v>
      </c>
      <c r="C5813" t="s">
        <v>7321</v>
      </c>
      <c r="D5813" t="s">
        <v>15923</v>
      </c>
      <c r="E5813" t="s">
        <v>17401</v>
      </c>
      <c r="F5813" t="s">
        <v>17402</v>
      </c>
      <c r="G5813" s="2" t="str">
        <f t="shared" si="90"/>
        <v>2017</v>
      </c>
      <c r="H5813" t="s">
        <v>4173</v>
      </c>
      <c r="I5813" t="str">
        <f>VLOOKUP(RawData!H5813,PadCountry[],2)</f>
        <v>French Guiana</v>
      </c>
      <c r="J5813" t="str">
        <f>VLOOKUP(I5813,CountryGeoLoc[],3)</f>
        <v>3.933889</v>
      </c>
      <c r="K5813" t="str">
        <f>VLOOKUP(I5813,CountryGeoLoc[],4)</f>
        <v>-53.125782</v>
      </c>
    </row>
    <row r="5814" spans="1:11" x14ac:dyDescent="0.3">
      <c r="A5814" t="s">
        <v>17403</v>
      </c>
      <c r="B5814" t="s">
        <v>8</v>
      </c>
      <c r="C5814" t="s">
        <v>17067</v>
      </c>
      <c r="D5814" t="s">
        <v>17068</v>
      </c>
      <c r="E5814" t="s">
        <v>17404</v>
      </c>
      <c r="F5814" t="s">
        <v>17405</v>
      </c>
      <c r="G5814" s="2" t="str">
        <f t="shared" si="90"/>
        <v>2017</v>
      </c>
      <c r="H5814" t="s">
        <v>12427</v>
      </c>
      <c r="I5814" t="str">
        <f>VLOOKUP(RawData!H5814,PadCountry[],2)</f>
        <v>United States</v>
      </c>
      <c r="J5814" t="str">
        <f>VLOOKUP(I5814,CountryGeoLoc[],3)</f>
        <v>37.09024</v>
      </c>
      <c r="K5814" t="str">
        <f>VLOOKUP(I5814,CountryGeoLoc[],4)</f>
        <v>-95.712891</v>
      </c>
    </row>
    <row r="5815" spans="1:11" x14ac:dyDescent="0.3">
      <c r="A5815" t="s">
        <v>17406</v>
      </c>
      <c r="B5815" t="s">
        <v>8</v>
      </c>
      <c r="C5815" t="s">
        <v>13407</v>
      </c>
      <c r="D5815" t="s">
        <v>14669</v>
      </c>
      <c r="E5815" t="s">
        <v>17407</v>
      </c>
      <c r="F5815" t="s">
        <v>17408</v>
      </c>
      <c r="G5815" s="2" t="str">
        <f t="shared" si="90"/>
        <v>2017</v>
      </c>
      <c r="H5815" t="s">
        <v>14031</v>
      </c>
      <c r="I5815" t="str">
        <f>VLOOKUP(RawData!H5815,PadCountry[],2)</f>
        <v>China</v>
      </c>
      <c r="J5815" t="str">
        <f>VLOOKUP(I5815,CountryGeoLoc[],3)</f>
        <v>35.86166</v>
      </c>
      <c r="K5815" t="str">
        <f>VLOOKUP(I5815,CountryGeoLoc[],4)</f>
        <v>104.195397</v>
      </c>
    </row>
    <row r="5816" spans="1:11" x14ac:dyDescent="0.3">
      <c r="A5816" t="s">
        <v>17409</v>
      </c>
      <c r="B5816" t="s">
        <v>8</v>
      </c>
      <c r="C5816" t="s">
        <v>14618</v>
      </c>
      <c r="D5816" t="s">
        <v>11093</v>
      </c>
      <c r="E5816" t="s">
        <v>17410</v>
      </c>
      <c r="F5816" t="s">
        <v>17411</v>
      </c>
      <c r="G5816" s="2" t="str">
        <f t="shared" si="90"/>
        <v>2017</v>
      </c>
      <c r="H5816" t="s">
        <v>682</v>
      </c>
      <c r="I5816" t="str">
        <f>VLOOKUP(RawData!H5816,PadCountry[],2)</f>
        <v>United States</v>
      </c>
      <c r="J5816" t="str">
        <f>VLOOKUP(I5816,CountryGeoLoc[],3)</f>
        <v>37.09024</v>
      </c>
      <c r="K5816" t="str">
        <f>VLOOKUP(I5816,CountryGeoLoc[],4)</f>
        <v>-95.712891</v>
      </c>
    </row>
    <row r="5817" spans="1:11" x14ac:dyDescent="0.3">
      <c r="A5817" t="s">
        <v>17412</v>
      </c>
      <c r="B5817" t="s">
        <v>8</v>
      </c>
      <c r="C5817" t="s">
        <v>13407</v>
      </c>
      <c r="D5817" t="s">
        <v>16760</v>
      </c>
      <c r="E5817" t="s">
        <v>17413</v>
      </c>
      <c r="F5817" t="s">
        <v>17414</v>
      </c>
      <c r="G5817" s="2" t="str">
        <f t="shared" si="90"/>
        <v>2017</v>
      </c>
      <c r="H5817" t="s">
        <v>16762</v>
      </c>
      <c r="I5817" t="str">
        <f>VLOOKUP(RawData!H5817,PadCountry[],2)</f>
        <v>China</v>
      </c>
      <c r="J5817" t="str">
        <f>VLOOKUP(I5817,CountryGeoLoc[],3)</f>
        <v>35.86166</v>
      </c>
      <c r="K5817" t="str">
        <f>VLOOKUP(I5817,CountryGeoLoc[],4)</f>
        <v>104.195397</v>
      </c>
    </row>
    <row r="5818" spans="1:11" x14ac:dyDescent="0.3">
      <c r="A5818" t="s">
        <v>17415</v>
      </c>
      <c r="B5818" t="s">
        <v>8</v>
      </c>
      <c r="C5818" t="s">
        <v>13407</v>
      </c>
      <c r="D5818" t="s">
        <v>5243</v>
      </c>
      <c r="E5818" t="s">
        <v>17416</v>
      </c>
      <c r="F5818" t="s">
        <v>17417</v>
      </c>
      <c r="G5818" s="2" t="str">
        <f t="shared" si="90"/>
        <v>2017</v>
      </c>
      <c r="H5818" t="s">
        <v>8698</v>
      </c>
      <c r="I5818" t="str">
        <f>VLOOKUP(RawData!H5818,PadCountry[],2)</f>
        <v>China</v>
      </c>
      <c r="J5818" t="str">
        <f>VLOOKUP(I5818,CountryGeoLoc[],3)</f>
        <v>35.86166</v>
      </c>
      <c r="K5818" t="str">
        <f>VLOOKUP(I5818,CountryGeoLoc[],4)</f>
        <v>104.195397</v>
      </c>
    </row>
    <row r="5819" spans="1:11" x14ac:dyDescent="0.3">
      <c r="A5819" t="s">
        <v>17418</v>
      </c>
      <c r="B5819" t="s">
        <v>18</v>
      </c>
      <c r="C5819" t="s">
        <v>11418</v>
      </c>
      <c r="D5819" t="s">
        <v>14821</v>
      </c>
      <c r="E5819" t="s">
        <v>17419</v>
      </c>
      <c r="F5819" t="s">
        <v>17420</v>
      </c>
      <c r="G5819" s="2" t="str">
        <f t="shared" si="90"/>
        <v>2017</v>
      </c>
      <c r="H5819" t="s">
        <v>16943</v>
      </c>
      <c r="I5819" t="str">
        <f>VLOOKUP(RawData!H5819,PadCountry[],2)</f>
        <v>Russia</v>
      </c>
      <c r="J5819" t="str">
        <f>VLOOKUP(I5819,CountryGeoLoc[],3)</f>
        <v>61.52401</v>
      </c>
      <c r="K5819" t="str">
        <f>VLOOKUP(I5819,CountryGeoLoc[],4)</f>
        <v>105.318756</v>
      </c>
    </row>
    <row r="5820" spans="1:11" x14ac:dyDescent="0.3">
      <c r="A5820" t="s">
        <v>17421</v>
      </c>
      <c r="B5820" t="s">
        <v>8</v>
      </c>
      <c r="C5820" t="s">
        <v>11407</v>
      </c>
      <c r="D5820" t="s">
        <v>15130</v>
      </c>
      <c r="E5820" t="s">
        <v>17422</v>
      </c>
      <c r="F5820" t="s">
        <v>17423</v>
      </c>
      <c r="G5820" s="2" t="str">
        <f t="shared" si="90"/>
        <v>2017</v>
      </c>
      <c r="H5820" t="s">
        <v>3442</v>
      </c>
      <c r="I5820" t="str">
        <f>VLOOKUP(RawData!H5820,PadCountry[],2)</f>
        <v>Russia</v>
      </c>
      <c r="J5820" t="str">
        <f>VLOOKUP(I5820,CountryGeoLoc[],3)</f>
        <v>61.52401</v>
      </c>
      <c r="K5820" t="str">
        <f>VLOOKUP(I5820,CountryGeoLoc[],4)</f>
        <v>105.318756</v>
      </c>
    </row>
    <row r="5821" spans="1:11" x14ac:dyDescent="0.3">
      <c r="A5821" t="s">
        <v>17424</v>
      </c>
      <c r="B5821" t="s">
        <v>8</v>
      </c>
      <c r="C5821" t="s">
        <v>13407</v>
      </c>
      <c r="D5821" t="s">
        <v>11563</v>
      </c>
      <c r="E5821" t="s">
        <v>357</v>
      </c>
      <c r="F5821" t="s">
        <v>17425</v>
      </c>
      <c r="G5821" s="2" t="str">
        <f t="shared" si="90"/>
        <v>2017</v>
      </c>
      <c r="H5821" t="s">
        <v>14247</v>
      </c>
      <c r="I5821" t="str">
        <f>VLOOKUP(RawData!H5821,PadCountry[],2)</f>
        <v>China</v>
      </c>
      <c r="J5821" t="str">
        <f>VLOOKUP(I5821,CountryGeoLoc[],3)</f>
        <v>35.86166</v>
      </c>
      <c r="K5821" t="str">
        <f>VLOOKUP(I5821,CountryGeoLoc[],4)</f>
        <v>104.195397</v>
      </c>
    </row>
    <row r="5822" spans="1:11" x14ac:dyDescent="0.3">
      <c r="A5822" t="s">
        <v>17426</v>
      </c>
      <c r="B5822" t="s">
        <v>8</v>
      </c>
      <c r="C5822" t="s">
        <v>13407</v>
      </c>
      <c r="D5822" t="s">
        <v>8695</v>
      </c>
      <c r="E5822" t="s">
        <v>17427</v>
      </c>
      <c r="F5822" t="s">
        <v>17428</v>
      </c>
      <c r="G5822" s="2" t="str">
        <f t="shared" si="90"/>
        <v>2017</v>
      </c>
      <c r="H5822" t="s">
        <v>10954</v>
      </c>
      <c r="I5822" t="str">
        <f>VLOOKUP(RawData!H5822,PadCountry[],2)</f>
        <v>China</v>
      </c>
      <c r="J5822" t="str">
        <f>VLOOKUP(I5822,CountryGeoLoc[],3)</f>
        <v>35.86166</v>
      </c>
      <c r="K5822" t="str">
        <f>VLOOKUP(I5822,CountryGeoLoc[],4)</f>
        <v>104.195397</v>
      </c>
    </row>
    <row r="5823" spans="1:11" x14ac:dyDescent="0.3">
      <c r="A5823" t="s">
        <v>17429</v>
      </c>
      <c r="B5823" t="s">
        <v>8</v>
      </c>
      <c r="C5823" t="s">
        <v>16685</v>
      </c>
      <c r="D5823" t="s">
        <v>16686</v>
      </c>
      <c r="E5823" t="s">
        <v>17430</v>
      </c>
      <c r="F5823" t="s">
        <v>17431</v>
      </c>
      <c r="G5823" s="2" t="str">
        <f t="shared" si="90"/>
        <v>2017</v>
      </c>
      <c r="H5823" t="s">
        <v>16689</v>
      </c>
      <c r="I5823" t="str">
        <f>VLOOKUP(RawData!H5823,PadCountry[],2)</f>
        <v>United States</v>
      </c>
      <c r="J5823" t="str">
        <f>VLOOKUP(I5823,CountryGeoLoc[],3)</f>
        <v>37.09024</v>
      </c>
      <c r="K5823" t="str">
        <f>VLOOKUP(I5823,CountryGeoLoc[],4)</f>
        <v>-95.712891</v>
      </c>
    </row>
    <row r="5824" spans="1:11" x14ac:dyDescent="0.3">
      <c r="A5824" t="s">
        <v>17432</v>
      </c>
      <c r="B5824" t="s">
        <v>8</v>
      </c>
      <c r="C5824" t="s">
        <v>7321</v>
      </c>
      <c r="D5824" t="s">
        <v>15044</v>
      </c>
      <c r="E5824" t="s">
        <v>17433</v>
      </c>
      <c r="F5824" t="s">
        <v>17434</v>
      </c>
      <c r="G5824" s="2" t="str">
        <f t="shared" si="90"/>
        <v>2017</v>
      </c>
      <c r="H5824" t="s">
        <v>12587</v>
      </c>
      <c r="I5824" t="str">
        <f>VLOOKUP(RawData!H5824,PadCountry[],2)</f>
        <v>French Guiana</v>
      </c>
      <c r="J5824" t="str">
        <f>VLOOKUP(I5824,CountryGeoLoc[],3)</f>
        <v>3.933889</v>
      </c>
      <c r="K5824" t="str">
        <f>VLOOKUP(I5824,CountryGeoLoc[],4)</f>
        <v>-53.125782</v>
      </c>
    </row>
    <row r="5825" spans="1:11" x14ac:dyDescent="0.3">
      <c r="A5825" t="s">
        <v>17435</v>
      </c>
      <c r="B5825" t="s">
        <v>8</v>
      </c>
      <c r="C5825" t="s">
        <v>14644</v>
      </c>
      <c r="D5825" t="s">
        <v>15534</v>
      </c>
      <c r="E5825" t="s">
        <v>17436</v>
      </c>
      <c r="F5825" t="s">
        <v>17437</v>
      </c>
      <c r="G5825" s="2" t="str">
        <f t="shared" si="90"/>
        <v>2017</v>
      </c>
      <c r="H5825" t="s">
        <v>1555</v>
      </c>
      <c r="I5825" t="str">
        <f>VLOOKUP(RawData!H5825,PadCountry[],2)</f>
        <v>United States</v>
      </c>
      <c r="J5825" t="str">
        <f>VLOOKUP(I5825,CountryGeoLoc[],3)</f>
        <v>37.09024</v>
      </c>
      <c r="K5825" t="str">
        <f>VLOOKUP(I5825,CountryGeoLoc[],4)</f>
        <v>-95.712891</v>
      </c>
    </row>
    <row r="5826" spans="1:11" x14ac:dyDescent="0.3">
      <c r="A5826" t="s">
        <v>17438</v>
      </c>
      <c r="B5826" t="s">
        <v>8</v>
      </c>
      <c r="C5826" t="s">
        <v>11418</v>
      </c>
      <c r="D5826" t="s">
        <v>2191</v>
      </c>
      <c r="E5826" t="s">
        <v>17439</v>
      </c>
      <c r="F5826" t="s">
        <v>17440</v>
      </c>
      <c r="G5826" s="2" t="str">
        <f t="shared" si="90"/>
        <v>2017</v>
      </c>
      <c r="H5826" t="s">
        <v>13</v>
      </c>
      <c r="I5826" t="str">
        <f>VLOOKUP(RawData!H5826,PadCountry[],2)</f>
        <v>Kazakhstan</v>
      </c>
      <c r="J5826" t="str">
        <f>VLOOKUP(I5826,CountryGeoLoc[],3)</f>
        <v>48.019573</v>
      </c>
      <c r="K5826" t="str">
        <f>VLOOKUP(I5826,CountryGeoLoc[],4)</f>
        <v>66.923684</v>
      </c>
    </row>
    <row r="5827" spans="1:11" x14ac:dyDescent="0.3">
      <c r="A5827" t="s">
        <v>17441</v>
      </c>
      <c r="B5827" t="s">
        <v>8</v>
      </c>
      <c r="C5827" t="s">
        <v>9620</v>
      </c>
      <c r="D5827" t="s">
        <v>13833</v>
      </c>
      <c r="E5827" t="s">
        <v>17442</v>
      </c>
      <c r="F5827" t="s">
        <v>17443</v>
      </c>
      <c r="G5827" s="2" t="str">
        <f t="shared" ref="G5827:G5890" si="91">MID(F5827,7,4)</f>
        <v>2017</v>
      </c>
      <c r="H5827" t="s">
        <v>11976</v>
      </c>
      <c r="I5827" t="str">
        <f>VLOOKUP(RawData!H5827,PadCountry[],2)</f>
        <v>Japan</v>
      </c>
      <c r="J5827" t="str">
        <f>VLOOKUP(I5827,CountryGeoLoc[],3)</f>
        <v>36.204824</v>
      </c>
      <c r="K5827" t="str">
        <f>VLOOKUP(I5827,CountryGeoLoc[],4)</f>
        <v>138.252924</v>
      </c>
    </row>
    <row r="5828" spans="1:11" x14ac:dyDescent="0.3">
      <c r="A5828" t="s">
        <v>17444</v>
      </c>
      <c r="B5828" t="s">
        <v>8</v>
      </c>
      <c r="C5828" t="s">
        <v>14644</v>
      </c>
      <c r="D5828" t="s">
        <v>15534</v>
      </c>
      <c r="E5828" t="s">
        <v>17445</v>
      </c>
      <c r="F5828" t="s">
        <v>17446</v>
      </c>
      <c r="G5828" s="2" t="str">
        <f t="shared" si="91"/>
        <v>2017</v>
      </c>
      <c r="H5828" t="s">
        <v>1213</v>
      </c>
      <c r="I5828" t="str">
        <f>VLOOKUP(RawData!H5828,PadCountry[],2)</f>
        <v>United States</v>
      </c>
      <c r="J5828" t="str">
        <f>VLOOKUP(I5828,CountryGeoLoc[],3)</f>
        <v>37.09024</v>
      </c>
      <c r="K5828" t="str">
        <f>VLOOKUP(I5828,CountryGeoLoc[],4)</f>
        <v>-95.712891</v>
      </c>
    </row>
    <row r="5829" spans="1:11" x14ac:dyDescent="0.3">
      <c r="A5829" t="s">
        <v>17447</v>
      </c>
      <c r="B5829" t="s">
        <v>8</v>
      </c>
      <c r="C5829" t="s">
        <v>13407</v>
      </c>
      <c r="D5829" t="s">
        <v>11563</v>
      </c>
      <c r="E5829" t="s">
        <v>357</v>
      </c>
      <c r="F5829" t="s">
        <v>17448</v>
      </c>
      <c r="G5829" s="2" t="str">
        <f t="shared" si="91"/>
        <v>2017</v>
      </c>
      <c r="H5829" t="s">
        <v>14247</v>
      </c>
      <c r="I5829" t="str">
        <f>VLOOKUP(RawData!H5829,PadCountry[],2)</f>
        <v>China</v>
      </c>
      <c r="J5829" t="str">
        <f>VLOOKUP(I5829,CountryGeoLoc[],3)</f>
        <v>35.86166</v>
      </c>
      <c r="K5829" t="str">
        <f>VLOOKUP(I5829,CountryGeoLoc[],4)</f>
        <v>104.195397</v>
      </c>
    </row>
    <row r="5830" spans="1:11" x14ac:dyDescent="0.3">
      <c r="A5830" t="s">
        <v>17415</v>
      </c>
      <c r="B5830" t="s">
        <v>8</v>
      </c>
      <c r="C5830" t="s">
        <v>13407</v>
      </c>
      <c r="D5830" t="s">
        <v>5243</v>
      </c>
      <c r="E5830" t="s">
        <v>357</v>
      </c>
      <c r="F5830" t="s">
        <v>17449</v>
      </c>
      <c r="G5830" s="2" t="str">
        <f t="shared" si="91"/>
        <v>2017</v>
      </c>
      <c r="H5830" t="s">
        <v>8698</v>
      </c>
      <c r="I5830" t="str">
        <f>VLOOKUP(RawData!H5830,PadCountry[],2)</f>
        <v>China</v>
      </c>
      <c r="J5830" t="str">
        <f>VLOOKUP(I5830,CountryGeoLoc[],3)</f>
        <v>35.86166</v>
      </c>
      <c r="K5830" t="str">
        <f>VLOOKUP(I5830,CountryGeoLoc[],4)</f>
        <v>104.195397</v>
      </c>
    </row>
    <row r="5831" spans="1:11" x14ac:dyDescent="0.3">
      <c r="A5831" t="s">
        <v>17450</v>
      </c>
      <c r="B5831" t="s">
        <v>8</v>
      </c>
      <c r="C5831" t="s">
        <v>13268</v>
      </c>
      <c r="D5831" t="s">
        <v>15671</v>
      </c>
      <c r="E5831" t="s">
        <v>17451</v>
      </c>
      <c r="F5831" t="s">
        <v>17452</v>
      </c>
      <c r="G5831" s="2" t="str">
        <f t="shared" si="91"/>
        <v>2017</v>
      </c>
      <c r="H5831" t="s">
        <v>9146</v>
      </c>
      <c r="I5831" t="str">
        <f>VLOOKUP(RawData!H5831,PadCountry[],2)</f>
        <v>Kazakhstan</v>
      </c>
      <c r="J5831" t="str">
        <f>VLOOKUP(I5831,CountryGeoLoc[],3)</f>
        <v>48.019573</v>
      </c>
      <c r="K5831" t="str">
        <f>VLOOKUP(I5831,CountryGeoLoc[],4)</f>
        <v>66.923684</v>
      </c>
    </row>
    <row r="5832" spans="1:11" x14ac:dyDescent="0.3">
      <c r="A5832" t="s">
        <v>17453</v>
      </c>
      <c r="B5832" t="s">
        <v>8</v>
      </c>
      <c r="C5832" t="s">
        <v>14644</v>
      </c>
      <c r="D5832" t="s">
        <v>15534</v>
      </c>
      <c r="E5832" t="s">
        <v>17454</v>
      </c>
      <c r="F5832" t="s">
        <v>17455</v>
      </c>
      <c r="G5832" s="2" t="str">
        <f t="shared" si="91"/>
        <v>2018</v>
      </c>
      <c r="H5832" t="s">
        <v>1555</v>
      </c>
      <c r="I5832" t="str">
        <f>VLOOKUP(RawData!H5832,PadCountry[],2)</f>
        <v>United States</v>
      </c>
      <c r="J5832" t="str">
        <f>VLOOKUP(I5832,CountryGeoLoc[],3)</f>
        <v>37.09024</v>
      </c>
      <c r="K5832" t="str">
        <f>VLOOKUP(I5832,CountryGeoLoc[],4)</f>
        <v>-95.712891</v>
      </c>
    </row>
    <row r="5833" spans="1:11" x14ac:dyDescent="0.3">
      <c r="A5833" t="s">
        <v>17456</v>
      </c>
      <c r="B5833" t="s">
        <v>8</v>
      </c>
      <c r="C5833" t="s">
        <v>13407</v>
      </c>
      <c r="D5833" t="s">
        <v>11563</v>
      </c>
      <c r="E5833" t="s">
        <v>17457</v>
      </c>
      <c r="F5833" t="s">
        <v>17458</v>
      </c>
      <c r="G5833" s="2" t="str">
        <f t="shared" si="91"/>
        <v>2018</v>
      </c>
      <c r="H5833" t="s">
        <v>15187</v>
      </c>
      <c r="I5833" t="str">
        <f>VLOOKUP(RawData!H5833,PadCountry[],2)</f>
        <v>China</v>
      </c>
      <c r="J5833" t="str">
        <f>VLOOKUP(I5833,CountryGeoLoc[],3)</f>
        <v>35.86166</v>
      </c>
      <c r="K5833" t="str">
        <f>VLOOKUP(I5833,CountryGeoLoc[],4)</f>
        <v>104.195397</v>
      </c>
    </row>
    <row r="5834" spans="1:11" x14ac:dyDescent="0.3">
      <c r="A5834" t="s">
        <v>17459</v>
      </c>
      <c r="B5834" t="s">
        <v>8</v>
      </c>
      <c r="C5834" t="s">
        <v>15606</v>
      </c>
      <c r="D5834" t="s">
        <v>15607</v>
      </c>
      <c r="E5834" t="s">
        <v>17460</v>
      </c>
      <c r="F5834" t="s">
        <v>17461</v>
      </c>
      <c r="G5834" s="2" t="str">
        <f t="shared" si="91"/>
        <v>2018</v>
      </c>
      <c r="H5834" t="s">
        <v>15610</v>
      </c>
      <c r="I5834" t="str">
        <f>VLOOKUP(RawData!H5834,PadCountry[],2)</f>
        <v>United States</v>
      </c>
      <c r="J5834" t="str">
        <f>VLOOKUP(I5834,CountryGeoLoc[],3)</f>
        <v>37.09024</v>
      </c>
      <c r="K5834" t="str">
        <f>VLOOKUP(I5834,CountryGeoLoc[],4)</f>
        <v>-95.712891</v>
      </c>
    </row>
    <row r="5835" spans="1:11" x14ac:dyDescent="0.3">
      <c r="A5835" t="s">
        <v>17462</v>
      </c>
      <c r="B5835" t="s">
        <v>8</v>
      </c>
      <c r="C5835" t="s">
        <v>13407</v>
      </c>
      <c r="D5835" t="s">
        <v>16729</v>
      </c>
      <c r="E5835" t="s">
        <v>17463</v>
      </c>
      <c r="F5835" t="s">
        <v>17464</v>
      </c>
      <c r="G5835" s="2" t="str">
        <f t="shared" si="91"/>
        <v>2018</v>
      </c>
      <c r="H5835" t="s">
        <v>14283</v>
      </c>
      <c r="I5835" t="str">
        <f>VLOOKUP(RawData!H5835,PadCountry[],2)</f>
        <v>China</v>
      </c>
      <c r="J5835" t="str">
        <f>VLOOKUP(I5835,CountryGeoLoc[],3)</f>
        <v>35.86166</v>
      </c>
      <c r="K5835" t="str">
        <f>VLOOKUP(I5835,CountryGeoLoc[],4)</f>
        <v>104.195397</v>
      </c>
    </row>
    <row r="5836" spans="1:11" x14ac:dyDescent="0.3">
      <c r="A5836" t="s">
        <v>17465</v>
      </c>
      <c r="B5836" t="s">
        <v>8</v>
      </c>
      <c r="C5836" t="s">
        <v>7087</v>
      </c>
      <c r="D5836" t="s">
        <v>15182</v>
      </c>
      <c r="E5836" t="s">
        <v>17466</v>
      </c>
      <c r="F5836" t="s">
        <v>17467</v>
      </c>
      <c r="G5836" s="2" t="str">
        <f t="shared" si="91"/>
        <v>2018</v>
      </c>
      <c r="H5836" t="s">
        <v>11888</v>
      </c>
      <c r="I5836" t="str">
        <f>VLOOKUP(RawData!H5836,PadCountry[],2)</f>
        <v>India</v>
      </c>
      <c r="J5836" t="str">
        <f>VLOOKUP(I5836,CountryGeoLoc[],3)</f>
        <v>20.593684</v>
      </c>
      <c r="K5836" t="str">
        <f>VLOOKUP(I5836,CountryGeoLoc[],4)</f>
        <v>78.96288</v>
      </c>
    </row>
    <row r="5837" spans="1:11" x14ac:dyDescent="0.3">
      <c r="A5837" t="s">
        <v>17468</v>
      </c>
      <c r="B5837" t="s">
        <v>8</v>
      </c>
      <c r="C5837" t="s">
        <v>14618</v>
      </c>
      <c r="D5837" t="s">
        <v>15943</v>
      </c>
      <c r="E5837" t="s">
        <v>17469</v>
      </c>
      <c r="F5837" t="s">
        <v>17470</v>
      </c>
      <c r="G5837" s="2" t="str">
        <f t="shared" si="91"/>
        <v>2018</v>
      </c>
      <c r="H5837" t="s">
        <v>12377</v>
      </c>
      <c r="I5837" t="str">
        <f>VLOOKUP(RawData!H5837,PadCountry[],2)</f>
        <v>United States</v>
      </c>
      <c r="J5837" t="str">
        <f>VLOOKUP(I5837,CountryGeoLoc[],3)</f>
        <v>37.09024</v>
      </c>
      <c r="K5837" t="str">
        <f>VLOOKUP(I5837,CountryGeoLoc[],4)</f>
        <v>-95.712891</v>
      </c>
    </row>
    <row r="5838" spans="1:11" x14ac:dyDescent="0.3">
      <c r="A5838" t="s">
        <v>17471</v>
      </c>
      <c r="B5838" t="s">
        <v>8</v>
      </c>
      <c r="C5838" t="s">
        <v>13407</v>
      </c>
      <c r="D5838" t="s">
        <v>11563</v>
      </c>
      <c r="E5838" t="s">
        <v>357</v>
      </c>
      <c r="F5838" t="s">
        <v>17472</v>
      </c>
      <c r="G5838" s="2" t="str">
        <f t="shared" si="91"/>
        <v>2018</v>
      </c>
      <c r="H5838" t="s">
        <v>14247</v>
      </c>
      <c r="I5838" t="str">
        <f>VLOOKUP(RawData!H5838,PadCountry[],2)</f>
        <v>China</v>
      </c>
      <c r="J5838" t="str">
        <f>VLOOKUP(I5838,CountryGeoLoc[],3)</f>
        <v>35.86166</v>
      </c>
      <c r="K5838" t="str">
        <f>VLOOKUP(I5838,CountryGeoLoc[],4)</f>
        <v>104.195397</v>
      </c>
    </row>
    <row r="5839" spans="1:11" x14ac:dyDescent="0.3">
      <c r="A5839" t="s">
        <v>17473</v>
      </c>
      <c r="B5839" t="s">
        <v>8</v>
      </c>
      <c r="C5839" t="s">
        <v>11972</v>
      </c>
      <c r="D5839" t="s">
        <v>16270</v>
      </c>
      <c r="E5839" t="s">
        <v>17474</v>
      </c>
      <c r="F5839" t="s">
        <v>17475</v>
      </c>
      <c r="G5839" s="2" t="str">
        <f t="shared" si="91"/>
        <v>2018</v>
      </c>
      <c r="H5839" t="s">
        <v>3722</v>
      </c>
      <c r="I5839" t="str">
        <f>VLOOKUP(RawData!H5839,PadCountry[],2)</f>
        <v>Japan</v>
      </c>
      <c r="J5839" t="str">
        <f>VLOOKUP(I5839,CountryGeoLoc[],3)</f>
        <v>36.204824</v>
      </c>
      <c r="K5839" t="str">
        <f>VLOOKUP(I5839,CountryGeoLoc[],4)</f>
        <v>138.252924</v>
      </c>
    </row>
    <row r="5840" spans="1:11" x14ac:dyDescent="0.3">
      <c r="A5840" t="s">
        <v>17476</v>
      </c>
      <c r="B5840" t="s">
        <v>8</v>
      </c>
      <c r="C5840" t="s">
        <v>13407</v>
      </c>
      <c r="D5840" t="s">
        <v>16766</v>
      </c>
      <c r="E5840" t="s">
        <v>17477</v>
      </c>
      <c r="F5840" t="s">
        <v>17478</v>
      </c>
      <c r="G5840" s="2" t="str">
        <f t="shared" si="91"/>
        <v>2018</v>
      </c>
      <c r="H5840" t="s">
        <v>16284</v>
      </c>
      <c r="I5840" t="str">
        <f>VLOOKUP(RawData!H5840,PadCountry[],2)</f>
        <v>China</v>
      </c>
      <c r="J5840" t="str">
        <f>VLOOKUP(I5840,CountryGeoLoc[],3)</f>
        <v>35.86166</v>
      </c>
      <c r="K5840" t="str">
        <f>VLOOKUP(I5840,CountryGeoLoc[],4)</f>
        <v>104.195397</v>
      </c>
    </row>
    <row r="5841" spans="1:11" x14ac:dyDescent="0.3">
      <c r="A5841" t="s">
        <v>17479</v>
      </c>
      <c r="B5841" t="s">
        <v>8</v>
      </c>
      <c r="C5841" t="s">
        <v>14618</v>
      </c>
      <c r="D5841" t="s">
        <v>14660</v>
      </c>
      <c r="E5841" t="s">
        <v>17480</v>
      </c>
      <c r="F5841" t="s">
        <v>17481</v>
      </c>
      <c r="G5841" s="2" t="str">
        <f t="shared" si="91"/>
        <v>2018</v>
      </c>
      <c r="H5841" t="s">
        <v>1782</v>
      </c>
      <c r="I5841" t="str">
        <f>VLOOKUP(RawData!H5841,PadCountry[],2)</f>
        <v>United States</v>
      </c>
      <c r="J5841" t="str">
        <f>VLOOKUP(I5841,CountryGeoLoc[],3)</f>
        <v>37.09024</v>
      </c>
      <c r="K5841" t="str">
        <f>VLOOKUP(I5841,CountryGeoLoc[],4)</f>
        <v>-95.712891</v>
      </c>
    </row>
    <row r="5842" spans="1:11" x14ac:dyDescent="0.3">
      <c r="A5842" t="s">
        <v>17482</v>
      </c>
      <c r="B5842" t="s">
        <v>8</v>
      </c>
      <c r="C5842" t="s">
        <v>17246</v>
      </c>
      <c r="D5842" t="s">
        <v>17247</v>
      </c>
      <c r="E5842" t="s">
        <v>17483</v>
      </c>
      <c r="F5842" t="s">
        <v>17484</v>
      </c>
      <c r="G5842" s="2" t="str">
        <f t="shared" si="91"/>
        <v>2018</v>
      </c>
      <c r="H5842" t="s">
        <v>17250</v>
      </c>
      <c r="I5842" t="str">
        <f>VLOOKUP(RawData!H5842,PadCountry[],2)</f>
        <v>New Zealand</v>
      </c>
      <c r="J5842" t="str">
        <f>VLOOKUP(I5842,CountryGeoLoc[],3)</f>
        <v>-40.900557</v>
      </c>
      <c r="K5842" t="str">
        <f>VLOOKUP(I5842,CountryGeoLoc[],4)</f>
        <v>174.885971</v>
      </c>
    </row>
    <row r="5843" spans="1:11" x14ac:dyDescent="0.3">
      <c r="A5843" t="s">
        <v>17415</v>
      </c>
      <c r="B5843" t="s">
        <v>8</v>
      </c>
      <c r="C5843" t="s">
        <v>13407</v>
      </c>
      <c r="D5843" t="s">
        <v>5243</v>
      </c>
      <c r="E5843" t="s">
        <v>17416</v>
      </c>
      <c r="F5843" t="s">
        <v>17485</v>
      </c>
      <c r="G5843" s="2" t="str">
        <f t="shared" si="91"/>
        <v>2018</v>
      </c>
      <c r="H5843" t="s">
        <v>8698</v>
      </c>
      <c r="I5843" t="str">
        <f>VLOOKUP(RawData!H5843,PadCountry[],2)</f>
        <v>China</v>
      </c>
      <c r="J5843" t="str">
        <f>VLOOKUP(I5843,CountryGeoLoc[],3)</f>
        <v>35.86166</v>
      </c>
      <c r="K5843" t="str">
        <f>VLOOKUP(I5843,CountryGeoLoc[],4)</f>
        <v>104.195397</v>
      </c>
    </row>
    <row r="5844" spans="1:11" x14ac:dyDescent="0.3">
      <c r="A5844" t="s">
        <v>17486</v>
      </c>
      <c r="B5844" t="s">
        <v>162</v>
      </c>
      <c r="C5844" t="s">
        <v>7321</v>
      </c>
      <c r="D5844" t="s">
        <v>14073</v>
      </c>
      <c r="E5844" t="s">
        <v>17487</v>
      </c>
      <c r="F5844" t="s">
        <v>17488</v>
      </c>
      <c r="G5844" s="2" t="str">
        <f t="shared" si="91"/>
        <v>2018</v>
      </c>
      <c r="H5844" t="s">
        <v>12587</v>
      </c>
      <c r="I5844" t="str">
        <f>VLOOKUP(RawData!H5844,PadCountry[],2)</f>
        <v>French Guiana</v>
      </c>
      <c r="J5844" t="str">
        <f>VLOOKUP(I5844,CountryGeoLoc[],3)</f>
        <v>3.933889</v>
      </c>
      <c r="K5844" t="str">
        <f>VLOOKUP(I5844,CountryGeoLoc[],4)</f>
        <v>-53.125782</v>
      </c>
    </row>
    <row r="5845" spans="1:11" x14ac:dyDescent="0.3">
      <c r="A5845" t="s">
        <v>17489</v>
      </c>
      <c r="B5845" t="s">
        <v>8</v>
      </c>
      <c r="C5845" t="s">
        <v>14644</v>
      </c>
      <c r="D5845" t="s">
        <v>15534</v>
      </c>
      <c r="E5845" t="s">
        <v>17490</v>
      </c>
      <c r="F5845" t="s">
        <v>17491</v>
      </c>
      <c r="G5845" s="2" t="str">
        <f t="shared" si="91"/>
        <v>2018</v>
      </c>
      <c r="H5845" t="s">
        <v>1555</v>
      </c>
      <c r="I5845" t="str">
        <f>VLOOKUP(RawData!H5845,PadCountry[],2)</f>
        <v>United States</v>
      </c>
      <c r="J5845" t="str">
        <f>VLOOKUP(I5845,CountryGeoLoc[],3)</f>
        <v>37.09024</v>
      </c>
      <c r="K5845" t="str">
        <f>VLOOKUP(I5845,CountryGeoLoc[],4)</f>
        <v>-95.712891</v>
      </c>
    </row>
    <row r="5846" spans="1:11" x14ac:dyDescent="0.3">
      <c r="A5846" t="s">
        <v>17492</v>
      </c>
      <c r="B5846" t="s">
        <v>8</v>
      </c>
      <c r="C5846" t="s">
        <v>11418</v>
      </c>
      <c r="D5846" t="s">
        <v>15615</v>
      </c>
      <c r="E5846" t="s">
        <v>17493</v>
      </c>
      <c r="F5846" t="s">
        <v>17494</v>
      </c>
      <c r="G5846" s="2" t="str">
        <f t="shared" si="91"/>
        <v>2018</v>
      </c>
      <c r="H5846" t="s">
        <v>16943</v>
      </c>
      <c r="I5846" t="str">
        <f>VLOOKUP(RawData!H5846,PadCountry[],2)</f>
        <v>Russia</v>
      </c>
      <c r="J5846" t="str">
        <f>VLOOKUP(I5846,CountryGeoLoc[],3)</f>
        <v>61.52401</v>
      </c>
      <c r="K5846" t="str">
        <f>VLOOKUP(I5846,CountryGeoLoc[],4)</f>
        <v>105.318756</v>
      </c>
    </row>
    <row r="5847" spans="1:11" x14ac:dyDescent="0.3">
      <c r="A5847" t="s">
        <v>17495</v>
      </c>
      <c r="B5847" t="s">
        <v>8</v>
      </c>
      <c r="C5847" t="s">
        <v>13407</v>
      </c>
      <c r="D5847" t="s">
        <v>11563</v>
      </c>
      <c r="E5847" t="s">
        <v>17496</v>
      </c>
      <c r="F5847" t="s">
        <v>17497</v>
      </c>
      <c r="G5847" s="2" t="str">
        <f t="shared" si="91"/>
        <v>2018</v>
      </c>
      <c r="H5847" t="s">
        <v>16284</v>
      </c>
      <c r="I5847" t="str">
        <f>VLOOKUP(RawData!H5847,PadCountry[],2)</f>
        <v>China</v>
      </c>
      <c r="J5847" t="str">
        <f>VLOOKUP(I5847,CountryGeoLoc[],3)</f>
        <v>35.86166</v>
      </c>
      <c r="K5847" t="str">
        <f>VLOOKUP(I5847,CountryGeoLoc[],4)</f>
        <v>104.195397</v>
      </c>
    </row>
    <row r="5848" spans="1:11" x14ac:dyDescent="0.3">
      <c r="A5848" t="s">
        <v>17498</v>
      </c>
      <c r="B5848" t="s">
        <v>8</v>
      </c>
      <c r="C5848" t="s">
        <v>11972</v>
      </c>
      <c r="D5848" t="s">
        <v>17165</v>
      </c>
      <c r="E5848" t="s">
        <v>17499</v>
      </c>
      <c r="F5848" t="s">
        <v>17500</v>
      </c>
      <c r="G5848" s="2" t="str">
        <f t="shared" si="91"/>
        <v>2018</v>
      </c>
      <c r="H5848" t="s">
        <v>17168</v>
      </c>
      <c r="I5848" t="str">
        <f>VLOOKUP(RawData!H5848,PadCountry[],2)</f>
        <v>Japan</v>
      </c>
      <c r="J5848" t="str">
        <f>VLOOKUP(I5848,CountryGeoLoc[],3)</f>
        <v>36.204824</v>
      </c>
      <c r="K5848" t="str">
        <f>VLOOKUP(I5848,CountryGeoLoc[],4)</f>
        <v>138.252924</v>
      </c>
    </row>
    <row r="5849" spans="1:11" x14ac:dyDescent="0.3">
      <c r="A5849" t="s">
        <v>17501</v>
      </c>
      <c r="B5849" t="s">
        <v>8</v>
      </c>
      <c r="C5849" t="s">
        <v>14644</v>
      </c>
      <c r="D5849" t="s">
        <v>17502</v>
      </c>
      <c r="E5849" t="s">
        <v>17503</v>
      </c>
      <c r="F5849" t="s">
        <v>17504</v>
      </c>
      <c r="G5849" s="2" t="str">
        <f t="shared" si="91"/>
        <v>2018</v>
      </c>
      <c r="H5849" t="s">
        <v>2629</v>
      </c>
      <c r="I5849" t="str">
        <f>VLOOKUP(RawData!H5849,PadCountry[],2)</f>
        <v>United States</v>
      </c>
      <c r="J5849" t="str">
        <f>VLOOKUP(I5849,CountryGeoLoc[],3)</f>
        <v>37.09024</v>
      </c>
      <c r="K5849" t="str">
        <f>VLOOKUP(I5849,CountryGeoLoc[],4)</f>
        <v>-95.712891</v>
      </c>
    </row>
    <row r="5850" spans="1:11" x14ac:dyDescent="0.3">
      <c r="A5850" t="s">
        <v>17505</v>
      </c>
      <c r="B5850" t="s">
        <v>8</v>
      </c>
      <c r="C5850" t="s">
        <v>13407</v>
      </c>
      <c r="D5850" t="s">
        <v>16729</v>
      </c>
      <c r="E5850" t="s">
        <v>17506</v>
      </c>
      <c r="F5850" t="s">
        <v>17507</v>
      </c>
      <c r="G5850" s="2" t="str">
        <f t="shared" si="91"/>
        <v>2018</v>
      </c>
      <c r="H5850" t="s">
        <v>14283</v>
      </c>
      <c r="I5850" t="str">
        <f>VLOOKUP(RawData!H5850,PadCountry[],2)</f>
        <v>China</v>
      </c>
      <c r="J5850" t="str">
        <f>VLOOKUP(I5850,CountryGeoLoc[],3)</f>
        <v>35.86166</v>
      </c>
      <c r="K5850" t="str">
        <f>VLOOKUP(I5850,CountryGeoLoc[],4)</f>
        <v>104.195397</v>
      </c>
    </row>
    <row r="5851" spans="1:11" x14ac:dyDescent="0.3">
      <c r="A5851" t="s">
        <v>17508</v>
      </c>
      <c r="B5851" t="s">
        <v>8</v>
      </c>
      <c r="C5851" t="s">
        <v>11418</v>
      </c>
      <c r="D5851" t="s">
        <v>14421</v>
      </c>
      <c r="E5851" t="s">
        <v>17509</v>
      </c>
      <c r="F5851" t="s">
        <v>17510</v>
      </c>
      <c r="G5851" s="2" t="str">
        <f t="shared" si="91"/>
        <v>2018</v>
      </c>
      <c r="H5851" t="s">
        <v>987</v>
      </c>
      <c r="I5851" t="str">
        <f>VLOOKUP(RawData!H5851,PadCountry[],2)</f>
        <v>Kazakhstan</v>
      </c>
      <c r="J5851" t="str">
        <f>VLOOKUP(I5851,CountryGeoLoc[],3)</f>
        <v>48.019573</v>
      </c>
      <c r="K5851" t="str">
        <f>VLOOKUP(I5851,CountryGeoLoc[],4)</f>
        <v>66.923684</v>
      </c>
    </row>
    <row r="5852" spans="1:11" x14ac:dyDescent="0.3">
      <c r="A5852" t="s">
        <v>17511</v>
      </c>
      <c r="B5852" t="s">
        <v>8</v>
      </c>
      <c r="C5852" t="s">
        <v>14644</v>
      </c>
      <c r="D5852" t="s">
        <v>15534</v>
      </c>
      <c r="E5852" t="s">
        <v>17512</v>
      </c>
      <c r="F5852" t="s">
        <v>17513</v>
      </c>
      <c r="G5852" s="2" t="str">
        <f t="shared" si="91"/>
        <v>2018</v>
      </c>
      <c r="H5852" t="s">
        <v>1213</v>
      </c>
      <c r="I5852" t="str">
        <f>VLOOKUP(RawData!H5852,PadCountry[],2)</f>
        <v>United States</v>
      </c>
      <c r="J5852" t="str">
        <f>VLOOKUP(I5852,CountryGeoLoc[],3)</f>
        <v>37.09024</v>
      </c>
      <c r="K5852" t="str">
        <f>VLOOKUP(I5852,CountryGeoLoc[],4)</f>
        <v>-95.712891</v>
      </c>
    </row>
    <row r="5853" spans="1:11" x14ac:dyDescent="0.3">
      <c r="A5853" t="s">
        <v>17514</v>
      </c>
      <c r="B5853" t="s">
        <v>8</v>
      </c>
      <c r="C5853" t="s">
        <v>11972</v>
      </c>
      <c r="D5853" t="s">
        <v>13833</v>
      </c>
      <c r="E5853" t="s">
        <v>17515</v>
      </c>
      <c r="F5853" t="s">
        <v>17516</v>
      </c>
      <c r="G5853" s="2" t="str">
        <f t="shared" si="91"/>
        <v>2018</v>
      </c>
      <c r="H5853" t="s">
        <v>11976</v>
      </c>
      <c r="I5853" t="str">
        <f>VLOOKUP(RawData!H5853,PadCountry[],2)</f>
        <v>Japan</v>
      </c>
      <c r="J5853" t="str">
        <f>VLOOKUP(I5853,CountryGeoLoc[],3)</f>
        <v>36.204824</v>
      </c>
      <c r="K5853" t="str">
        <f>VLOOKUP(I5853,CountryGeoLoc[],4)</f>
        <v>138.252924</v>
      </c>
    </row>
    <row r="5854" spans="1:11" x14ac:dyDescent="0.3">
      <c r="A5854" t="s">
        <v>17517</v>
      </c>
      <c r="B5854" t="s">
        <v>8</v>
      </c>
      <c r="C5854" t="s">
        <v>14618</v>
      </c>
      <c r="D5854" t="s">
        <v>15884</v>
      </c>
      <c r="E5854" t="s">
        <v>17518</v>
      </c>
      <c r="F5854" t="s">
        <v>17519</v>
      </c>
      <c r="G5854" s="2" t="str">
        <f t="shared" si="91"/>
        <v>2018</v>
      </c>
      <c r="H5854" t="s">
        <v>1782</v>
      </c>
      <c r="I5854" t="str">
        <f>VLOOKUP(RawData!H5854,PadCountry[],2)</f>
        <v>United States</v>
      </c>
      <c r="J5854" t="str">
        <f>VLOOKUP(I5854,CountryGeoLoc[],3)</f>
        <v>37.09024</v>
      </c>
      <c r="K5854" t="str">
        <f>VLOOKUP(I5854,CountryGeoLoc[],4)</f>
        <v>-95.712891</v>
      </c>
    </row>
    <row r="5855" spans="1:11" x14ac:dyDescent="0.3">
      <c r="A5855" t="s">
        <v>17520</v>
      </c>
      <c r="B5855" t="s">
        <v>8</v>
      </c>
      <c r="C5855" t="s">
        <v>14644</v>
      </c>
      <c r="D5855" t="s">
        <v>15534</v>
      </c>
      <c r="E5855" t="s">
        <v>17521</v>
      </c>
      <c r="F5855" t="s">
        <v>17522</v>
      </c>
      <c r="G5855" s="2" t="str">
        <f t="shared" si="91"/>
        <v>2018</v>
      </c>
      <c r="H5855" t="s">
        <v>1555</v>
      </c>
      <c r="I5855" t="str">
        <f>VLOOKUP(RawData!H5855,PadCountry[],2)</f>
        <v>United States</v>
      </c>
      <c r="J5855" t="str">
        <f>VLOOKUP(I5855,CountryGeoLoc[],3)</f>
        <v>37.09024</v>
      </c>
      <c r="K5855" t="str">
        <f>VLOOKUP(I5855,CountryGeoLoc[],4)</f>
        <v>-95.712891</v>
      </c>
    </row>
    <row r="5856" spans="1:11" x14ac:dyDescent="0.3">
      <c r="A5856" t="s">
        <v>17523</v>
      </c>
      <c r="B5856" t="s">
        <v>8</v>
      </c>
      <c r="C5856" t="s">
        <v>7321</v>
      </c>
      <c r="D5856" t="s">
        <v>15859</v>
      </c>
      <c r="E5856" t="s">
        <v>17524</v>
      </c>
      <c r="F5856" t="s">
        <v>17525</v>
      </c>
      <c r="G5856" s="2" t="str">
        <f t="shared" si="91"/>
        <v>2018</v>
      </c>
      <c r="H5856" t="s">
        <v>15861</v>
      </c>
      <c r="I5856" t="str">
        <f>VLOOKUP(RawData!H5856,PadCountry[],2)</f>
        <v>French Guiana</v>
      </c>
      <c r="J5856" t="str">
        <f>VLOOKUP(I5856,CountryGeoLoc[],3)</f>
        <v>3.933889</v>
      </c>
      <c r="K5856" t="str">
        <f>VLOOKUP(I5856,CountryGeoLoc[],4)</f>
        <v>-53.125782</v>
      </c>
    </row>
    <row r="5857" spans="1:11" x14ac:dyDescent="0.3">
      <c r="A5857" t="s">
        <v>17526</v>
      </c>
      <c r="B5857" t="s">
        <v>8</v>
      </c>
      <c r="C5857" t="s">
        <v>13407</v>
      </c>
      <c r="D5857" t="s">
        <v>11563</v>
      </c>
      <c r="E5857" t="s">
        <v>17527</v>
      </c>
      <c r="F5857" t="s">
        <v>17528</v>
      </c>
      <c r="G5857" s="2" t="str">
        <f t="shared" si="91"/>
        <v>2018</v>
      </c>
      <c r="H5857" t="s">
        <v>14247</v>
      </c>
      <c r="I5857" t="str">
        <f>VLOOKUP(RawData!H5857,PadCountry[],2)</f>
        <v>China</v>
      </c>
      <c r="J5857" t="str">
        <f>VLOOKUP(I5857,CountryGeoLoc[],3)</f>
        <v>35.86166</v>
      </c>
      <c r="K5857" t="str">
        <f>VLOOKUP(I5857,CountryGeoLoc[],4)</f>
        <v>104.195397</v>
      </c>
    </row>
    <row r="5858" spans="1:11" x14ac:dyDescent="0.3">
      <c r="A5858" t="s">
        <v>17529</v>
      </c>
      <c r="B5858" t="s">
        <v>8</v>
      </c>
      <c r="C5858" t="s">
        <v>11418</v>
      </c>
      <c r="D5858" t="s">
        <v>2191</v>
      </c>
      <c r="E5858" t="s">
        <v>17530</v>
      </c>
      <c r="F5858" t="s">
        <v>17531</v>
      </c>
      <c r="G5858" s="2" t="str">
        <f t="shared" si="91"/>
        <v>2018</v>
      </c>
      <c r="H5858" t="s">
        <v>13</v>
      </c>
      <c r="I5858" t="str">
        <f>VLOOKUP(RawData!H5858,PadCountry[],2)</f>
        <v>Kazakhstan</v>
      </c>
      <c r="J5858" t="str">
        <f>VLOOKUP(I5858,CountryGeoLoc[],3)</f>
        <v>48.019573</v>
      </c>
      <c r="K5858" t="str">
        <f>VLOOKUP(I5858,CountryGeoLoc[],4)</f>
        <v>66.923684</v>
      </c>
    </row>
    <row r="5859" spans="1:11" x14ac:dyDescent="0.3">
      <c r="A5859" t="s">
        <v>17532</v>
      </c>
      <c r="B5859" t="s">
        <v>8</v>
      </c>
      <c r="C5859" t="s">
        <v>7087</v>
      </c>
      <c r="D5859" t="s">
        <v>15499</v>
      </c>
      <c r="E5859" t="s">
        <v>17533</v>
      </c>
      <c r="F5859" t="s">
        <v>17534</v>
      </c>
      <c r="G5859" s="2" t="str">
        <f t="shared" si="91"/>
        <v>2018</v>
      </c>
      <c r="H5859" t="s">
        <v>14499</v>
      </c>
      <c r="I5859" t="str">
        <f>VLOOKUP(RawData!H5859,PadCountry[],2)</f>
        <v>India</v>
      </c>
      <c r="J5859" t="str">
        <f>VLOOKUP(I5859,CountryGeoLoc[],3)</f>
        <v>20.593684</v>
      </c>
      <c r="K5859" t="str">
        <f>VLOOKUP(I5859,CountryGeoLoc[],4)</f>
        <v>78.96288</v>
      </c>
    </row>
    <row r="5860" spans="1:11" x14ac:dyDescent="0.3">
      <c r="A5860" t="s">
        <v>17535</v>
      </c>
      <c r="B5860" t="s">
        <v>8</v>
      </c>
      <c r="C5860" t="s">
        <v>11407</v>
      </c>
      <c r="D5860" t="s">
        <v>2191</v>
      </c>
      <c r="E5860" t="s">
        <v>17536</v>
      </c>
      <c r="F5860" t="s">
        <v>17537</v>
      </c>
      <c r="G5860" s="2" t="str">
        <f t="shared" si="91"/>
        <v>2018</v>
      </c>
      <c r="H5860" t="s">
        <v>3442</v>
      </c>
      <c r="I5860" t="str">
        <f>VLOOKUP(RawData!H5860,PadCountry[],2)</f>
        <v>Russia</v>
      </c>
      <c r="J5860" t="str">
        <f>VLOOKUP(I5860,CountryGeoLoc[],3)</f>
        <v>61.52401</v>
      </c>
      <c r="K5860" t="str">
        <f>VLOOKUP(I5860,CountryGeoLoc[],4)</f>
        <v>105.318756</v>
      </c>
    </row>
    <row r="5861" spans="1:11" x14ac:dyDescent="0.3">
      <c r="A5861" t="s">
        <v>17538</v>
      </c>
      <c r="B5861" t="s">
        <v>8</v>
      </c>
      <c r="C5861" t="s">
        <v>13407</v>
      </c>
      <c r="D5861" t="s">
        <v>16729</v>
      </c>
      <c r="E5861" t="s">
        <v>17539</v>
      </c>
      <c r="F5861" t="s">
        <v>17540</v>
      </c>
      <c r="G5861" s="2" t="str">
        <f t="shared" si="91"/>
        <v>2018</v>
      </c>
      <c r="H5861" t="s">
        <v>14283</v>
      </c>
      <c r="I5861" t="str">
        <f>VLOOKUP(RawData!H5861,PadCountry[],2)</f>
        <v>China</v>
      </c>
      <c r="J5861" t="str">
        <f>VLOOKUP(I5861,CountryGeoLoc[],3)</f>
        <v>35.86166</v>
      </c>
      <c r="K5861" t="str">
        <f>VLOOKUP(I5861,CountryGeoLoc[],4)</f>
        <v>104.195397</v>
      </c>
    </row>
    <row r="5862" spans="1:11" x14ac:dyDescent="0.3">
      <c r="A5862" t="s">
        <v>17541</v>
      </c>
      <c r="B5862" t="s">
        <v>8</v>
      </c>
      <c r="C5862" t="s">
        <v>14644</v>
      </c>
      <c r="D5862" t="s">
        <v>15534</v>
      </c>
      <c r="E5862" t="s">
        <v>17542</v>
      </c>
      <c r="F5862" t="s">
        <v>17543</v>
      </c>
      <c r="G5862" s="2" t="str">
        <f t="shared" si="91"/>
        <v>2018</v>
      </c>
      <c r="H5862" t="s">
        <v>1213</v>
      </c>
      <c r="I5862" t="str">
        <f>VLOOKUP(RawData!H5862,PadCountry[],2)</f>
        <v>United States</v>
      </c>
      <c r="J5862" t="str">
        <f>VLOOKUP(I5862,CountryGeoLoc[],3)</f>
        <v>37.09024</v>
      </c>
      <c r="K5862" t="str">
        <f>VLOOKUP(I5862,CountryGeoLoc[],4)</f>
        <v>-95.712891</v>
      </c>
    </row>
    <row r="5863" spans="1:11" x14ac:dyDescent="0.3">
      <c r="A5863" t="s">
        <v>17544</v>
      </c>
      <c r="B5863" t="s">
        <v>8</v>
      </c>
      <c r="C5863" t="s">
        <v>13407</v>
      </c>
      <c r="D5863" t="s">
        <v>14669</v>
      </c>
      <c r="E5863" t="s">
        <v>17545</v>
      </c>
      <c r="F5863" t="s">
        <v>17546</v>
      </c>
      <c r="G5863" s="2" t="str">
        <f t="shared" si="91"/>
        <v>2018</v>
      </c>
      <c r="H5863" t="s">
        <v>15187</v>
      </c>
      <c r="I5863" t="str">
        <f>VLOOKUP(RawData!H5863,PadCountry[],2)</f>
        <v>China</v>
      </c>
      <c r="J5863" t="str">
        <f>VLOOKUP(I5863,CountryGeoLoc[],3)</f>
        <v>35.86166</v>
      </c>
      <c r="K5863" t="str">
        <f>VLOOKUP(I5863,CountryGeoLoc[],4)</f>
        <v>104.195397</v>
      </c>
    </row>
    <row r="5864" spans="1:11" x14ac:dyDescent="0.3">
      <c r="A5864" t="s">
        <v>17547</v>
      </c>
      <c r="B5864" t="s">
        <v>8</v>
      </c>
      <c r="C5864" t="s">
        <v>14644</v>
      </c>
      <c r="D5864" t="s">
        <v>15534</v>
      </c>
      <c r="E5864" t="s">
        <v>17548</v>
      </c>
      <c r="F5864" t="s">
        <v>17549</v>
      </c>
      <c r="G5864" s="2" t="str">
        <f t="shared" si="91"/>
        <v>2018</v>
      </c>
      <c r="H5864" t="s">
        <v>1555</v>
      </c>
      <c r="I5864" t="str">
        <f>VLOOKUP(RawData!H5864,PadCountry[],2)</f>
        <v>United States</v>
      </c>
      <c r="J5864" t="str">
        <f>VLOOKUP(I5864,CountryGeoLoc[],3)</f>
        <v>37.09024</v>
      </c>
      <c r="K5864" t="str">
        <f>VLOOKUP(I5864,CountryGeoLoc[],4)</f>
        <v>-95.712891</v>
      </c>
    </row>
    <row r="5865" spans="1:11" x14ac:dyDescent="0.3">
      <c r="A5865" t="s">
        <v>17550</v>
      </c>
      <c r="B5865" t="s">
        <v>8</v>
      </c>
      <c r="C5865" t="s">
        <v>15606</v>
      </c>
      <c r="D5865" t="s">
        <v>15607</v>
      </c>
      <c r="E5865" t="s">
        <v>17551</v>
      </c>
      <c r="F5865" t="s">
        <v>17552</v>
      </c>
      <c r="G5865" s="2" t="str">
        <f t="shared" si="91"/>
        <v>2018</v>
      </c>
      <c r="H5865" t="s">
        <v>15610</v>
      </c>
      <c r="I5865" t="str">
        <f>VLOOKUP(RawData!H5865,PadCountry[],2)</f>
        <v>United States</v>
      </c>
      <c r="J5865" t="str">
        <f>VLOOKUP(I5865,CountryGeoLoc[],3)</f>
        <v>37.09024</v>
      </c>
      <c r="K5865" t="str">
        <f>VLOOKUP(I5865,CountryGeoLoc[],4)</f>
        <v>-95.712891</v>
      </c>
    </row>
    <row r="5866" spans="1:11" x14ac:dyDescent="0.3">
      <c r="A5866" t="s">
        <v>17553</v>
      </c>
      <c r="B5866" t="s">
        <v>8</v>
      </c>
      <c r="C5866" t="s">
        <v>7321</v>
      </c>
      <c r="D5866" t="s">
        <v>14073</v>
      </c>
      <c r="E5866" t="s">
        <v>17554</v>
      </c>
      <c r="F5866" t="s">
        <v>17555</v>
      </c>
      <c r="G5866" s="2" t="str">
        <f t="shared" si="91"/>
        <v>2018</v>
      </c>
      <c r="H5866" t="s">
        <v>12587</v>
      </c>
      <c r="I5866" t="str">
        <f>VLOOKUP(RawData!H5866,PadCountry[],2)</f>
        <v>French Guiana</v>
      </c>
      <c r="J5866" t="str">
        <f>VLOOKUP(I5866,CountryGeoLoc[],3)</f>
        <v>3.933889</v>
      </c>
      <c r="K5866" t="str">
        <f>VLOOKUP(I5866,CountryGeoLoc[],4)</f>
        <v>-53.125782</v>
      </c>
    </row>
    <row r="5867" spans="1:11" x14ac:dyDescent="0.3">
      <c r="A5867" t="s">
        <v>17556</v>
      </c>
      <c r="B5867" t="s">
        <v>8</v>
      </c>
      <c r="C5867" t="s">
        <v>13407</v>
      </c>
      <c r="D5867" t="s">
        <v>14669</v>
      </c>
      <c r="E5867" t="s">
        <v>357</v>
      </c>
      <c r="F5867" t="s">
        <v>17557</v>
      </c>
      <c r="G5867" s="2" t="str">
        <f t="shared" si="91"/>
        <v>2018</v>
      </c>
      <c r="H5867" t="s">
        <v>16284</v>
      </c>
      <c r="I5867" t="str">
        <f>VLOOKUP(RawData!H5867,PadCountry[],2)</f>
        <v>China</v>
      </c>
      <c r="J5867" t="str">
        <f>VLOOKUP(I5867,CountryGeoLoc[],3)</f>
        <v>35.86166</v>
      </c>
      <c r="K5867" t="str">
        <f>VLOOKUP(I5867,CountryGeoLoc[],4)</f>
        <v>104.195397</v>
      </c>
    </row>
    <row r="5868" spans="1:11" x14ac:dyDescent="0.3">
      <c r="A5868" t="s">
        <v>17558</v>
      </c>
      <c r="B5868" t="s">
        <v>8</v>
      </c>
      <c r="C5868" t="s">
        <v>7087</v>
      </c>
      <c r="D5868" t="s">
        <v>15182</v>
      </c>
      <c r="E5868" t="s">
        <v>17559</v>
      </c>
      <c r="F5868" t="s">
        <v>17560</v>
      </c>
      <c r="G5868" s="2" t="str">
        <f t="shared" si="91"/>
        <v>2018</v>
      </c>
      <c r="H5868" t="s">
        <v>11888</v>
      </c>
      <c r="I5868" t="str">
        <f>VLOOKUP(RawData!H5868,PadCountry[],2)</f>
        <v>India</v>
      </c>
      <c r="J5868" t="str">
        <f>VLOOKUP(I5868,CountryGeoLoc[],3)</f>
        <v>20.593684</v>
      </c>
      <c r="K5868" t="str">
        <f>VLOOKUP(I5868,CountryGeoLoc[],4)</f>
        <v>78.96288</v>
      </c>
    </row>
    <row r="5869" spans="1:11" x14ac:dyDescent="0.3">
      <c r="A5869" t="s">
        <v>17561</v>
      </c>
      <c r="B5869" t="s">
        <v>8</v>
      </c>
      <c r="C5869" t="s">
        <v>14618</v>
      </c>
      <c r="D5869" t="s">
        <v>14619</v>
      </c>
      <c r="E5869" t="s">
        <v>17562</v>
      </c>
      <c r="F5869" t="s">
        <v>17563</v>
      </c>
      <c r="G5869" s="2" t="str">
        <f t="shared" si="91"/>
        <v>2018</v>
      </c>
      <c r="H5869" t="s">
        <v>1782</v>
      </c>
      <c r="I5869" t="str">
        <f>VLOOKUP(RawData!H5869,PadCountry[],2)</f>
        <v>United States</v>
      </c>
      <c r="J5869" t="str">
        <f>VLOOKUP(I5869,CountryGeoLoc[],3)</f>
        <v>37.09024</v>
      </c>
      <c r="K5869" t="str">
        <f>VLOOKUP(I5869,CountryGeoLoc[],4)</f>
        <v>-95.712891</v>
      </c>
    </row>
    <row r="5870" spans="1:11" x14ac:dyDescent="0.3">
      <c r="A5870" t="s">
        <v>17564</v>
      </c>
      <c r="B5870" t="s">
        <v>8</v>
      </c>
      <c r="C5870" t="s">
        <v>11421</v>
      </c>
      <c r="D5870" t="s">
        <v>13758</v>
      </c>
      <c r="E5870" t="s">
        <v>17565</v>
      </c>
      <c r="F5870" t="s">
        <v>17566</v>
      </c>
      <c r="G5870" s="2" t="str">
        <f t="shared" si="91"/>
        <v>2018</v>
      </c>
      <c r="H5870" t="s">
        <v>2641</v>
      </c>
      <c r="I5870" t="str">
        <f>VLOOKUP(RawData!H5870,PadCountry[],2)</f>
        <v>Kazakhstan</v>
      </c>
      <c r="J5870" t="str">
        <f>VLOOKUP(I5870,CountryGeoLoc[],3)</f>
        <v>48.019573</v>
      </c>
      <c r="K5870" t="str">
        <f>VLOOKUP(I5870,CountryGeoLoc[],4)</f>
        <v>66.923684</v>
      </c>
    </row>
    <row r="5871" spans="1:11" x14ac:dyDescent="0.3">
      <c r="A5871" t="s">
        <v>17567</v>
      </c>
      <c r="B5871" t="s">
        <v>8</v>
      </c>
      <c r="C5871" t="s">
        <v>14644</v>
      </c>
      <c r="D5871" t="s">
        <v>15534</v>
      </c>
      <c r="E5871" t="s">
        <v>17568</v>
      </c>
      <c r="F5871" t="s">
        <v>17569</v>
      </c>
      <c r="G5871" s="2" t="str">
        <f t="shared" si="91"/>
        <v>2018</v>
      </c>
      <c r="H5871" t="s">
        <v>1555</v>
      </c>
      <c r="I5871" t="str">
        <f>VLOOKUP(RawData!H5871,PadCountry[],2)</f>
        <v>United States</v>
      </c>
      <c r="J5871" t="str">
        <f>VLOOKUP(I5871,CountryGeoLoc[],3)</f>
        <v>37.09024</v>
      </c>
      <c r="K5871" t="str">
        <f>VLOOKUP(I5871,CountryGeoLoc[],4)</f>
        <v>-95.712891</v>
      </c>
    </row>
    <row r="5872" spans="1:11" x14ac:dyDescent="0.3">
      <c r="A5872" t="s">
        <v>17570</v>
      </c>
      <c r="B5872" t="s">
        <v>8</v>
      </c>
      <c r="C5872" t="s">
        <v>13551</v>
      </c>
      <c r="D5872" t="s">
        <v>13552</v>
      </c>
      <c r="E5872" t="s">
        <v>17571</v>
      </c>
      <c r="F5872" t="s">
        <v>17572</v>
      </c>
      <c r="G5872" s="2" t="str">
        <f t="shared" si="91"/>
        <v>2018</v>
      </c>
      <c r="H5872" t="s">
        <v>2313</v>
      </c>
      <c r="I5872" t="str">
        <f>VLOOKUP(RawData!H5872,PadCountry[],2)</f>
        <v>Russia</v>
      </c>
      <c r="J5872" t="str">
        <f>VLOOKUP(I5872,CountryGeoLoc[],3)</f>
        <v>61.52401</v>
      </c>
      <c r="K5872" t="str">
        <f>VLOOKUP(I5872,CountryGeoLoc[],4)</f>
        <v>105.318756</v>
      </c>
    </row>
    <row r="5873" spans="1:11" x14ac:dyDescent="0.3">
      <c r="A5873" t="s">
        <v>17573</v>
      </c>
      <c r="B5873" t="s">
        <v>8</v>
      </c>
      <c r="C5873" t="s">
        <v>13407</v>
      </c>
      <c r="D5873" t="s">
        <v>16766</v>
      </c>
      <c r="E5873" t="s">
        <v>17574</v>
      </c>
      <c r="F5873" t="s">
        <v>17575</v>
      </c>
      <c r="G5873" s="2" t="str">
        <f t="shared" si="91"/>
        <v>2018</v>
      </c>
      <c r="H5873" t="s">
        <v>16284</v>
      </c>
      <c r="I5873" t="str">
        <f>VLOOKUP(RawData!H5873,PadCountry[],2)</f>
        <v>China</v>
      </c>
      <c r="J5873" t="str">
        <f>VLOOKUP(I5873,CountryGeoLoc[],3)</f>
        <v>35.86166</v>
      </c>
      <c r="K5873" t="str">
        <f>VLOOKUP(I5873,CountryGeoLoc[],4)</f>
        <v>104.195397</v>
      </c>
    </row>
    <row r="5874" spans="1:11" x14ac:dyDescent="0.3">
      <c r="A5874" t="s">
        <v>17576</v>
      </c>
      <c r="B5874" t="s">
        <v>8</v>
      </c>
      <c r="C5874" t="s">
        <v>16685</v>
      </c>
      <c r="D5874" t="s">
        <v>16686</v>
      </c>
      <c r="E5874" t="s">
        <v>17577</v>
      </c>
      <c r="F5874" t="s">
        <v>17578</v>
      </c>
      <c r="G5874" s="2" t="str">
        <f t="shared" si="91"/>
        <v>2018</v>
      </c>
      <c r="H5874" t="s">
        <v>16689</v>
      </c>
      <c r="I5874" t="str">
        <f>VLOOKUP(RawData!H5874,PadCountry[],2)</f>
        <v>United States</v>
      </c>
      <c r="J5874" t="str">
        <f>VLOOKUP(I5874,CountryGeoLoc[],3)</f>
        <v>37.09024</v>
      </c>
      <c r="K5874" t="str">
        <f>VLOOKUP(I5874,CountryGeoLoc[],4)</f>
        <v>-95.712891</v>
      </c>
    </row>
    <row r="5875" spans="1:11" x14ac:dyDescent="0.3">
      <c r="A5875" t="s">
        <v>17579</v>
      </c>
      <c r="B5875" t="s">
        <v>8</v>
      </c>
      <c r="C5875" t="s">
        <v>13407</v>
      </c>
      <c r="D5875" t="s">
        <v>8695</v>
      </c>
      <c r="E5875" t="s">
        <v>17580</v>
      </c>
      <c r="F5875" t="s">
        <v>17581</v>
      </c>
      <c r="G5875" s="2" t="str">
        <f t="shared" si="91"/>
        <v>2018</v>
      </c>
      <c r="H5875" t="s">
        <v>10954</v>
      </c>
      <c r="I5875" t="str">
        <f>VLOOKUP(RawData!H5875,PadCountry[],2)</f>
        <v>China</v>
      </c>
      <c r="J5875" t="str">
        <f>VLOOKUP(I5875,CountryGeoLoc[],3)</f>
        <v>35.86166</v>
      </c>
      <c r="K5875" t="str">
        <f>VLOOKUP(I5875,CountryGeoLoc[],4)</f>
        <v>104.195397</v>
      </c>
    </row>
    <row r="5876" spans="1:11" x14ac:dyDescent="0.3">
      <c r="A5876" t="s">
        <v>17582</v>
      </c>
      <c r="B5876" t="s">
        <v>8</v>
      </c>
      <c r="C5876" t="s">
        <v>14618</v>
      </c>
      <c r="D5876" t="s">
        <v>14009</v>
      </c>
      <c r="E5876" t="s">
        <v>17583</v>
      </c>
      <c r="F5876" t="s">
        <v>17584</v>
      </c>
      <c r="G5876" s="2" t="str">
        <f t="shared" si="91"/>
        <v>2018</v>
      </c>
      <c r="H5876" t="s">
        <v>433</v>
      </c>
      <c r="I5876" t="str">
        <f>VLOOKUP(RawData!H5876,PadCountry[],2)</f>
        <v>United States</v>
      </c>
      <c r="J5876" t="str">
        <f>VLOOKUP(I5876,CountryGeoLoc[],3)</f>
        <v>37.09024</v>
      </c>
      <c r="K5876" t="str">
        <f>VLOOKUP(I5876,CountryGeoLoc[],4)</f>
        <v>-95.712891</v>
      </c>
    </row>
    <row r="5877" spans="1:11" x14ac:dyDescent="0.3">
      <c r="A5877" t="s">
        <v>17585</v>
      </c>
      <c r="B5877" t="s">
        <v>8</v>
      </c>
      <c r="C5877" t="s">
        <v>13407</v>
      </c>
      <c r="D5877" t="s">
        <v>14669</v>
      </c>
      <c r="E5877" t="s">
        <v>17586</v>
      </c>
      <c r="F5877" t="s">
        <v>17587</v>
      </c>
      <c r="G5877" s="2" t="str">
        <f t="shared" si="91"/>
        <v>2018</v>
      </c>
      <c r="H5877" t="s">
        <v>15187</v>
      </c>
      <c r="I5877" t="str">
        <f>VLOOKUP(RawData!H5877,PadCountry[],2)</f>
        <v>China</v>
      </c>
      <c r="J5877" t="str">
        <f>VLOOKUP(I5877,CountryGeoLoc[],3)</f>
        <v>35.86166</v>
      </c>
      <c r="K5877" t="str">
        <f>VLOOKUP(I5877,CountryGeoLoc[],4)</f>
        <v>104.195397</v>
      </c>
    </row>
    <row r="5878" spans="1:11" x14ac:dyDescent="0.3">
      <c r="A5878" t="s">
        <v>17588</v>
      </c>
      <c r="B5878" t="s">
        <v>8</v>
      </c>
      <c r="C5878" t="s">
        <v>14644</v>
      </c>
      <c r="D5878" t="s">
        <v>15534</v>
      </c>
      <c r="E5878" t="s">
        <v>17589</v>
      </c>
      <c r="F5878" t="s">
        <v>17590</v>
      </c>
      <c r="G5878" s="2" t="str">
        <f t="shared" si="91"/>
        <v>2018</v>
      </c>
      <c r="H5878" t="s">
        <v>2629</v>
      </c>
      <c r="I5878" t="str">
        <f>VLOOKUP(RawData!H5878,PadCountry[],2)</f>
        <v>United States</v>
      </c>
      <c r="J5878" t="str">
        <f>VLOOKUP(I5878,CountryGeoLoc[],3)</f>
        <v>37.09024</v>
      </c>
      <c r="K5878" t="str">
        <f>VLOOKUP(I5878,CountryGeoLoc[],4)</f>
        <v>-95.712891</v>
      </c>
    </row>
    <row r="5879" spans="1:11" x14ac:dyDescent="0.3">
      <c r="A5879" t="s">
        <v>17591</v>
      </c>
      <c r="B5879" t="s">
        <v>8</v>
      </c>
      <c r="C5879" t="s">
        <v>13407</v>
      </c>
      <c r="D5879" t="s">
        <v>14669</v>
      </c>
      <c r="E5879" t="s">
        <v>17592</v>
      </c>
      <c r="F5879" t="s">
        <v>17593</v>
      </c>
      <c r="G5879" s="2" t="str">
        <f t="shared" si="91"/>
        <v>2018</v>
      </c>
      <c r="H5879" t="s">
        <v>8698</v>
      </c>
      <c r="I5879" t="str">
        <f>VLOOKUP(RawData!H5879,PadCountry[],2)</f>
        <v>China</v>
      </c>
      <c r="J5879" t="str">
        <f>VLOOKUP(I5879,CountryGeoLoc[],3)</f>
        <v>35.86166</v>
      </c>
      <c r="K5879" t="str">
        <f>VLOOKUP(I5879,CountryGeoLoc[],4)</f>
        <v>104.195397</v>
      </c>
    </row>
    <row r="5880" spans="1:11" x14ac:dyDescent="0.3">
      <c r="A5880" t="s">
        <v>17594</v>
      </c>
      <c r="B5880" t="s">
        <v>8</v>
      </c>
      <c r="C5880" t="s">
        <v>17067</v>
      </c>
      <c r="D5880" t="s">
        <v>17068</v>
      </c>
      <c r="E5880" t="s">
        <v>17595</v>
      </c>
      <c r="F5880" t="s">
        <v>17596</v>
      </c>
      <c r="G5880" s="2" t="str">
        <f t="shared" si="91"/>
        <v>2018</v>
      </c>
      <c r="H5880" t="s">
        <v>12427</v>
      </c>
      <c r="I5880" t="str">
        <f>VLOOKUP(RawData!H5880,PadCountry[],2)</f>
        <v>United States</v>
      </c>
      <c r="J5880" t="str">
        <f>VLOOKUP(I5880,CountryGeoLoc[],3)</f>
        <v>37.09024</v>
      </c>
      <c r="K5880" t="str">
        <f>VLOOKUP(I5880,CountryGeoLoc[],4)</f>
        <v>-95.712891</v>
      </c>
    </row>
    <row r="5881" spans="1:11" x14ac:dyDescent="0.3">
      <c r="A5881" t="s">
        <v>17597</v>
      </c>
      <c r="B5881" t="s">
        <v>8</v>
      </c>
      <c r="C5881" t="s">
        <v>14644</v>
      </c>
      <c r="D5881" t="s">
        <v>15534</v>
      </c>
      <c r="E5881" t="s">
        <v>17598</v>
      </c>
      <c r="F5881" t="s">
        <v>17599</v>
      </c>
      <c r="G5881" s="2" t="str">
        <f t="shared" si="91"/>
        <v>2018</v>
      </c>
      <c r="H5881" t="s">
        <v>1213</v>
      </c>
      <c r="I5881" t="str">
        <f>VLOOKUP(RawData!H5881,PadCountry[],2)</f>
        <v>United States</v>
      </c>
      <c r="J5881" t="str">
        <f>VLOOKUP(I5881,CountryGeoLoc[],3)</f>
        <v>37.09024</v>
      </c>
      <c r="K5881" t="str">
        <f>VLOOKUP(I5881,CountryGeoLoc[],4)</f>
        <v>-95.712891</v>
      </c>
    </row>
    <row r="5882" spans="1:11" x14ac:dyDescent="0.3">
      <c r="A5882" t="s">
        <v>17600</v>
      </c>
      <c r="B5882" t="s">
        <v>8</v>
      </c>
      <c r="C5882" t="s">
        <v>15606</v>
      </c>
      <c r="D5882" t="s">
        <v>15607</v>
      </c>
      <c r="E5882" t="s">
        <v>17601</v>
      </c>
      <c r="F5882" t="s">
        <v>17602</v>
      </c>
      <c r="G5882" s="2" t="str">
        <f t="shared" si="91"/>
        <v>2018</v>
      </c>
      <c r="H5882" t="s">
        <v>15610</v>
      </c>
      <c r="I5882" t="str">
        <f>VLOOKUP(RawData!H5882,PadCountry[],2)</f>
        <v>United States</v>
      </c>
      <c r="J5882" t="str">
        <f>VLOOKUP(I5882,CountryGeoLoc[],3)</f>
        <v>37.09024</v>
      </c>
      <c r="K5882" t="str">
        <f>VLOOKUP(I5882,CountryGeoLoc[],4)</f>
        <v>-95.712891</v>
      </c>
    </row>
    <row r="5883" spans="1:11" x14ac:dyDescent="0.3">
      <c r="A5883" t="s">
        <v>17603</v>
      </c>
      <c r="B5883" t="s">
        <v>8</v>
      </c>
      <c r="C5883" t="s">
        <v>13407</v>
      </c>
      <c r="D5883" t="s">
        <v>11563</v>
      </c>
      <c r="E5883" t="s">
        <v>17604</v>
      </c>
      <c r="F5883" t="s">
        <v>17605</v>
      </c>
      <c r="G5883" s="2" t="str">
        <f t="shared" si="91"/>
        <v>2018</v>
      </c>
      <c r="H5883" t="s">
        <v>14247</v>
      </c>
      <c r="I5883" t="str">
        <f>VLOOKUP(RawData!H5883,PadCountry[],2)</f>
        <v>China</v>
      </c>
      <c r="J5883" t="str">
        <f>VLOOKUP(I5883,CountryGeoLoc[],3)</f>
        <v>35.86166</v>
      </c>
      <c r="K5883" t="str">
        <f>VLOOKUP(I5883,CountryGeoLoc[],4)</f>
        <v>104.195397</v>
      </c>
    </row>
    <row r="5884" spans="1:11" x14ac:dyDescent="0.3">
      <c r="A5884" t="s">
        <v>17606</v>
      </c>
      <c r="B5884" t="s">
        <v>8</v>
      </c>
      <c r="C5884" t="s">
        <v>14644</v>
      </c>
      <c r="D5884" t="s">
        <v>15534</v>
      </c>
      <c r="E5884" t="s">
        <v>17607</v>
      </c>
      <c r="F5884" t="s">
        <v>17608</v>
      </c>
      <c r="G5884" s="2" t="str">
        <f t="shared" si="91"/>
        <v>2018</v>
      </c>
      <c r="H5884" t="s">
        <v>1555</v>
      </c>
      <c r="I5884" t="str">
        <f>VLOOKUP(RawData!H5884,PadCountry[],2)</f>
        <v>United States</v>
      </c>
      <c r="J5884" t="str">
        <f>VLOOKUP(I5884,CountryGeoLoc[],3)</f>
        <v>37.09024</v>
      </c>
      <c r="K5884" t="str">
        <f>VLOOKUP(I5884,CountryGeoLoc[],4)</f>
        <v>-95.712891</v>
      </c>
    </row>
    <row r="5885" spans="1:11" x14ac:dyDescent="0.3">
      <c r="A5885" t="s">
        <v>17609</v>
      </c>
      <c r="B5885" t="s">
        <v>8</v>
      </c>
      <c r="C5885" t="s">
        <v>13407</v>
      </c>
      <c r="D5885" t="s">
        <v>11985</v>
      </c>
      <c r="E5885" t="s">
        <v>17610</v>
      </c>
      <c r="F5885" t="s">
        <v>17611</v>
      </c>
      <c r="G5885" s="2" t="str">
        <f t="shared" si="91"/>
        <v>2018</v>
      </c>
      <c r="H5885" t="s">
        <v>8698</v>
      </c>
      <c r="I5885" t="str">
        <f>VLOOKUP(RawData!H5885,PadCountry[],2)</f>
        <v>China</v>
      </c>
      <c r="J5885" t="str">
        <f>VLOOKUP(I5885,CountryGeoLoc[],3)</f>
        <v>35.86166</v>
      </c>
      <c r="K5885" t="str">
        <f>VLOOKUP(I5885,CountryGeoLoc[],4)</f>
        <v>104.195397</v>
      </c>
    </row>
    <row r="5886" spans="1:11" x14ac:dyDescent="0.3">
      <c r="A5886" t="s">
        <v>17612</v>
      </c>
      <c r="B5886" t="s">
        <v>8</v>
      </c>
      <c r="C5886" t="s">
        <v>11418</v>
      </c>
      <c r="D5886" t="s">
        <v>2191</v>
      </c>
      <c r="E5886" t="s">
        <v>17613</v>
      </c>
      <c r="F5886" t="s">
        <v>17614</v>
      </c>
      <c r="G5886" s="2" t="str">
        <f t="shared" si="91"/>
        <v>2018</v>
      </c>
      <c r="H5886" t="s">
        <v>13</v>
      </c>
      <c r="I5886" t="str">
        <f>VLOOKUP(RawData!H5886,PadCountry[],2)</f>
        <v>Kazakhstan</v>
      </c>
      <c r="J5886" t="str">
        <f>VLOOKUP(I5886,CountryGeoLoc[],3)</f>
        <v>48.019573</v>
      </c>
      <c r="K5886" t="str">
        <f>VLOOKUP(I5886,CountryGeoLoc[],4)</f>
        <v>66.923684</v>
      </c>
    </row>
    <row r="5887" spans="1:11" x14ac:dyDescent="0.3">
      <c r="A5887" t="s">
        <v>17615</v>
      </c>
      <c r="B5887" t="s">
        <v>8</v>
      </c>
      <c r="C5887" t="s">
        <v>9620</v>
      </c>
      <c r="D5887" t="s">
        <v>13833</v>
      </c>
      <c r="E5887" t="s">
        <v>17616</v>
      </c>
      <c r="F5887" t="s">
        <v>17617</v>
      </c>
      <c r="G5887" s="2" t="str">
        <f t="shared" si="91"/>
        <v>2018</v>
      </c>
      <c r="H5887" t="s">
        <v>15520</v>
      </c>
      <c r="I5887" t="str">
        <f>VLOOKUP(RawData!H5887,PadCountry[],2)</f>
        <v>Japan</v>
      </c>
      <c r="J5887" t="str">
        <f>VLOOKUP(I5887,CountryGeoLoc[],3)</f>
        <v>36.204824</v>
      </c>
      <c r="K5887" t="str">
        <f>VLOOKUP(I5887,CountryGeoLoc[],4)</f>
        <v>138.252924</v>
      </c>
    </row>
    <row r="5888" spans="1:11" x14ac:dyDescent="0.3">
      <c r="A5888" t="s">
        <v>17618</v>
      </c>
      <c r="B5888" t="s">
        <v>8</v>
      </c>
      <c r="C5888" t="s">
        <v>11407</v>
      </c>
      <c r="D5888" t="s">
        <v>17356</v>
      </c>
      <c r="E5888" t="s">
        <v>17619</v>
      </c>
      <c r="F5888" t="s">
        <v>17620</v>
      </c>
      <c r="G5888" s="2" t="str">
        <f t="shared" si="91"/>
        <v>2018</v>
      </c>
      <c r="H5888" t="s">
        <v>3442</v>
      </c>
      <c r="I5888" t="str">
        <f>VLOOKUP(RawData!H5888,PadCountry[],2)</f>
        <v>Russia</v>
      </c>
      <c r="J5888" t="str">
        <f>VLOOKUP(I5888,CountryGeoLoc[],3)</f>
        <v>61.52401</v>
      </c>
      <c r="K5888" t="str">
        <f>VLOOKUP(I5888,CountryGeoLoc[],4)</f>
        <v>105.318756</v>
      </c>
    </row>
    <row r="5889" spans="1:11" x14ac:dyDescent="0.3">
      <c r="A5889" t="s">
        <v>17621</v>
      </c>
      <c r="B5889" t="s">
        <v>8</v>
      </c>
      <c r="C5889" t="s">
        <v>13407</v>
      </c>
      <c r="D5889" t="s">
        <v>5243</v>
      </c>
      <c r="E5889" t="s">
        <v>17622</v>
      </c>
      <c r="F5889" t="s">
        <v>17623</v>
      </c>
      <c r="G5889" s="2" t="str">
        <f t="shared" si="91"/>
        <v>2018</v>
      </c>
      <c r="H5889" t="s">
        <v>8698</v>
      </c>
      <c r="I5889" t="str">
        <f>VLOOKUP(RawData!H5889,PadCountry[],2)</f>
        <v>China</v>
      </c>
      <c r="J5889" t="str">
        <f>VLOOKUP(I5889,CountryGeoLoc[],3)</f>
        <v>35.86166</v>
      </c>
      <c r="K5889" t="str">
        <f>VLOOKUP(I5889,CountryGeoLoc[],4)</f>
        <v>104.195397</v>
      </c>
    </row>
    <row r="5890" spans="1:11" x14ac:dyDescent="0.3">
      <c r="A5890" t="s">
        <v>17624</v>
      </c>
      <c r="B5890" t="s">
        <v>8</v>
      </c>
      <c r="C5890" t="s">
        <v>14644</v>
      </c>
      <c r="D5890" t="s">
        <v>15534</v>
      </c>
      <c r="E5890" t="s">
        <v>17625</v>
      </c>
      <c r="F5890" t="s">
        <v>17626</v>
      </c>
      <c r="G5890" s="2" t="str">
        <f t="shared" si="91"/>
        <v>2018</v>
      </c>
      <c r="H5890" t="s">
        <v>1555</v>
      </c>
      <c r="I5890" t="str">
        <f>VLOOKUP(RawData!H5890,PadCountry[],2)</f>
        <v>United States</v>
      </c>
      <c r="J5890" t="str">
        <f>VLOOKUP(I5890,CountryGeoLoc[],3)</f>
        <v>37.09024</v>
      </c>
      <c r="K5890" t="str">
        <f>VLOOKUP(I5890,CountryGeoLoc[],4)</f>
        <v>-95.712891</v>
      </c>
    </row>
    <row r="5891" spans="1:11" x14ac:dyDescent="0.3">
      <c r="A5891" t="s">
        <v>17627</v>
      </c>
      <c r="B5891" t="s">
        <v>18</v>
      </c>
      <c r="C5891" t="s">
        <v>17314</v>
      </c>
      <c r="D5891" t="s">
        <v>17315</v>
      </c>
      <c r="E5891" t="s">
        <v>17628</v>
      </c>
      <c r="F5891" t="s">
        <v>17629</v>
      </c>
      <c r="G5891" s="2" t="str">
        <f t="shared" ref="G5891:G5954" si="92">MID(F5891,7,4)</f>
        <v>2018</v>
      </c>
      <c r="H5891" t="s">
        <v>17318</v>
      </c>
      <c r="I5891" t="str">
        <f>VLOOKUP(RawData!H5891,PadCountry[],2)</f>
        <v>Japan</v>
      </c>
      <c r="J5891" t="str">
        <f>VLOOKUP(I5891,CountryGeoLoc[],3)</f>
        <v>36.204824</v>
      </c>
      <c r="K5891" t="str">
        <f>VLOOKUP(I5891,CountryGeoLoc[],4)</f>
        <v>138.252924</v>
      </c>
    </row>
    <row r="5892" spans="1:11" x14ac:dyDescent="0.3">
      <c r="A5892" t="s">
        <v>17630</v>
      </c>
      <c r="B5892" t="s">
        <v>8</v>
      </c>
      <c r="C5892" t="s">
        <v>13407</v>
      </c>
      <c r="D5892" t="s">
        <v>5243</v>
      </c>
      <c r="E5892" t="s">
        <v>17631</v>
      </c>
      <c r="F5892" t="s">
        <v>17632</v>
      </c>
      <c r="G5892" s="2" t="str">
        <f t="shared" si="92"/>
        <v>2018</v>
      </c>
      <c r="H5892" t="s">
        <v>14247</v>
      </c>
      <c r="I5892" t="str">
        <f>VLOOKUP(RawData!H5892,PadCountry[],2)</f>
        <v>China</v>
      </c>
      <c r="J5892" t="str">
        <f>VLOOKUP(I5892,CountryGeoLoc[],3)</f>
        <v>35.86166</v>
      </c>
      <c r="K5892" t="str">
        <f>VLOOKUP(I5892,CountryGeoLoc[],4)</f>
        <v>104.195397</v>
      </c>
    </row>
    <row r="5893" spans="1:11" x14ac:dyDescent="0.3">
      <c r="A5893" t="s">
        <v>17633</v>
      </c>
      <c r="B5893" t="s">
        <v>8</v>
      </c>
      <c r="C5893" t="s">
        <v>13407</v>
      </c>
      <c r="D5893" t="s">
        <v>11985</v>
      </c>
      <c r="E5893" t="s">
        <v>357</v>
      </c>
      <c r="F5893" t="s">
        <v>17634</v>
      </c>
      <c r="G5893" s="2" t="str">
        <f t="shared" si="92"/>
        <v>2018</v>
      </c>
      <c r="H5893" t="s">
        <v>10954</v>
      </c>
      <c r="I5893" t="str">
        <f>VLOOKUP(RawData!H5893,PadCountry[],2)</f>
        <v>China</v>
      </c>
      <c r="J5893" t="str">
        <f>VLOOKUP(I5893,CountryGeoLoc[],3)</f>
        <v>35.86166</v>
      </c>
      <c r="K5893" t="str">
        <f>VLOOKUP(I5893,CountryGeoLoc[],4)</f>
        <v>104.195397</v>
      </c>
    </row>
    <row r="5894" spans="1:11" x14ac:dyDescent="0.3">
      <c r="A5894" t="s">
        <v>17635</v>
      </c>
      <c r="B5894" t="s">
        <v>8</v>
      </c>
      <c r="C5894" t="s">
        <v>11418</v>
      </c>
      <c r="D5894" t="s">
        <v>14421</v>
      </c>
      <c r="E5894" t="s">
        <v>17636</v>
      </c>
      <c r="F5894" t="s">
        <v>17637</v>
      </c>
      <c r="G5894" s="2" t="str">
        <f t="shared" si="92"/>
        <v>2018</v>
      </c>
      <c r="H5894" t="s">
        <v>987</v>
      </c>
      <c r="I5894" t="str">
        <f>VLOOKUP(RawData!H5894,PadCountry[],2)</f>
        <v>Kazakhstan</v>
      </c>
      <c r="J5894" t="str">
        <f>VLOOKUP(I5894,CountryGeoLoc[],3)</f>
        <v>48.019573</v>
      </c>
      <c r="K5894" t="str">
        <f>VLOOKUP(I5894,CountryGeoLoc[],4)</f>
        <v>66.923684</v>
      </c>
    </row>
    <row r="5895" spans="1:11" x14ac:dyDescent="0.3">
      <c r="A5895" t="s">
        <v>17638</v>
      </c>
      <c r="B5895" t="s">
        <v>8</v>
      </c>
      <c r="C5895" t="s">
        <v>16685</v>
      </c>
      <c r="D5895" t="s">
        <v>16686</v>
      </c>
      <c r="E5895" t="s">
        <v>17639</v>
      </c>
      <c r="F5895" t="s">
        <v>17640</v>
      </c>
      <c r="G5895" s="2" t="str">
        <f t="shared" si="92"/>
        <v>2018</v>
      </c>
      <c r="H5895" t="s">
        <v>16689</v>
      </c>
      <c r="I5895" t="str">
        <f>VLOOKUP(RawData!H5895,PadCountry[],2)</f>
        <v>United States</v>
      </c>
      <c r="J5895" t="str">
        <f>VLOOKUP(I5895,CountryGeoLoc[],3)</f>
        <v>37.09024</v>
      </c>
      <c r="K5895" t="str">
        <f>VLOOKUP(I5895,CountryGeoLoc[],4)</f>
        <v>-95.712891</v>
      </c>
    </row>
    <row r="5896" spans="1:11" x14ac:dyDescent="0.3">
      <c r="A5896" t="s">
        <v>17641</v>
      </c>
      <c r="B5896" t="s">
        <v>8</v>
      </c>
      <c r="C5896" t="s">
        <v>14644</v>
      </c>
      <c r="D5896" t="s">
        <v>15534</v>
      </c>
      <c r="E5896" t="s">
        <v>17642</v>
      </c>
      <c r="F5896" t="s">
        <v>17643</v>
      </c>
      <c r="G5896" s="2" t="str">
        <f t="shared" si="92"/>
        <v>2018</v>
      </c>
      <c r="H5896" t="s">
        <v>1555</v>
      </c>
      <c r="I5896" t="str">
        <f>VLOOKUP(RawData!H5896,PadCountry[],2)</f>
        <v>United States</v>
      </c>
      <c r="J5896" t="str">
        <f>VLOOKUP(I5896,CountryGeoLoc[],3)</f>
        <v>37.09024</v>
      </c>
      <c r="K5896" t="str">
        <f>VLOOKUP(I5896,CountryGeoLoc[],4)</f>
        <v>-95.712891</v>
      </c>
    </row>
    <row r="5897" spans="1:11" x14ac:dyDescent="0.3">
      <c r="A5897" t="s">
        <v>17644</v>
      </c>
      <c r="B5897" t="s">
        <v>8</v>
      </c>
      <c r="C5897" t="s">
        <v>7321</v>
      </c>
      <c r="D5897" t="s">
        <v>15044</v>
      </c>
      <c r="E5897" t="s">
        <v>17645</v>
      </c>
      <c r="F5897" t="s">
        <v>17646</v>
      </c>
      <c r="G5897" s="2" t="str">
        <f t="shared" si="92"/>
        <v>2018</v>
      </c>
      <c r="H5897" t="s">
        <v>12587</v>
      </c>
      <c r="I5897" t="str">
        <f>VLOOKUP(RawData!H5897,PadCountry[],2)</f>
        <v>French Guiana</v>
      </c>
      <c r="J5897" t="str">
        <f>VLOOKUP(I5897,CountryGeoLoc[],3)</f>
        <v>3.933889</v>
      </c>
      <c r="K5897" t="str">
        <f>VLOOKUP(I5897,CountryGeoLoc[],4)</f>
        <v>-53.125782</v>
      </c>
    </row>
    <row r="5898" spans="1:11" x14ac:dyDescent="0.3">
      <c r="A5898" t="s">
        <v>17647</v>
      </c>
      <c r="B5898" t="s">
        <v>8</v>
      </c>
      <c r="C5898" t="s">
        <v>14644</v>
      </c>
      <c r="D5898" t="s">
        <v>15534</v>
      </c>
      <c r="E5898" t="s">
        <v>17648</v>
      </c>
      <c r="F5898" t="s">
        <v>17649</v>
      </c>
      <c r="G5898" s="2" t="str">
        <f t="shared" si="92"/>
        <v>2018</v>
      </c>
      <c r="H5898" t="s">
        <v>1213</v>
      </c>
      <c r="I5898" t="str">
        <f>VLOOKUP(RawData!H5898,PadCountry[],2)</f>
        <v>United States</v>
      </c>
      <c r="J5898" t="str">
        <f>VLOOKUP(I5898,CountryGeoLoc[],3)</f>
        <v>37.09024</v>
      </c>
      <c r="K5898" t="str">
        <f>VLOOKUP(I5898,CountryGeoLoc[],4)</f>
        <v>-95.712891</v>
      </c>
    </row>
    <row r="5899" spans="1:11" x14ac:dyDescent="0.3">
      <c r="A5899" t="s">
        <v>17650</v>
      </c>
      <c r="B5899" t="s">
        <v>8</v>
      </c>
      <c r="C5899" t="s">
        <v>15606</v>
      </c>
      <c r="D5899" t="s">
        <v>15607</v>
      </c>
      <c r="E5899" t="s">
        <v>17651</v>
      </c>
      <c r="F5899" t="s">
        <v>17652</v>
      </c>
      <c r="G5899" s="2" t="str">
        <f t="shared" si="92"/>
        <v>2018</v>
      </c>
      <c r="H5899" t="s">
        <v>15610</v>
      </c>
      <c r="I5899" t="str">
        <f>VLOOKUP(RawData!H5899,PadCountry[],2)</f>
        <v>United States</v>
      </c>
      <c r="J5899" t="str">
        <f>VLOOKUP(I5899,CountryGeoLoc[],3)</f>
        <v>37.09024</v>
      </c>
      <c r="K5899" t="str">
        <f>VLOOKUP(I5899,CountryGeoLoc[],4)</f>
        <v>-95.712891</v>
      </c>
    </row>
    <row r="5900" spans="1:11" x14ac:dyDescent="0.3">
      <c r="A5900" t="s">
        <v>17653</v>
      </c>
      <c r="B5900" t="s">
        <v>8</v>
      </c>
      <c r="C5900" t="s">
        <v>13407</v>
      </c>
      <c r="D5900" t="s">
        <v>16729</v>
      </c>
      <c r="E5900" t="s">
        <v>17654</v>
      </c>
      <c r="F5900" t="s">
        <v>17655</v>
      </c>
      <c r="G5900" s="2" t="str">
        <f t="shared" si="92"/>
        <v>2018</v>
      </c>
      <c r="H5900" t="s">
        <v>8698</v>
      </c>
      <c r="I5900" t="str">
        <f>VLOOKUP(RawData!H5900,PadCountry[],2)</f>
        <v>China</v>
      </c>
      <c r="J5900" t="str">
        <f>VLOOKUP(I5900,CountryGeoLoc[],3)</f>
        <v>35.86166</v>
      </c>
      <c r="K5900" t="str">
        <f>VLOOKUP(I5900,CountryGeoLoc[],4)</f>
        <v>104.195397</v>
      </c>
    </row>
    <row r="5901" spans="1:11" x14ac:dyDescent="0.3">
      <c r="A5901" t="s">
        <v>17656</v>
      </c>
      <c r="B5901" t="s">
        <v>8</v>
      </c>
      <c r="C5901" t="s">
        <v>13407</v>
      </c>
      <c r="D5901" t="s">
        <v>13308</v>
      </c>
      <c r="E5901" t="s">
        <v>17657</v>
      </c>
      <c r="F5901" t="s">
        <v>17658</v>
      </c>
      <c r="G5901" s="2" t="str">
        <f t="shared" si="92"/>
        <v>2018</v>
      </c>
      <c r="H5901" t="s">
        <v>15187</v>
      </c>
      <c r="I5901" t="str">
        <f>VLOOKUP(RawData!H5901,PadCountry[],2)</f>
        <v>China</v>
      </c>
      <c r="J5901" t="str">
        <f>VLOOKUP(I5901,CountryGeoLoc[],3)</f>
        <v>35.86166</v>
      </c>
      <c r="K5901" t="str">
        <f>VLOOKUP(I5901,CountryGeoLoc[],4)</f>
        <v>104.195397</v>
      </c>
    </row>
    <row r="5902" spans="1:11" x14ac:dyDescent="0.3">
      <c r="A5902" t="s">
        <v>17659</v>
      </c>
      <c r="B5902" t="s">
        <v>8</v>
      </c>
      <c r="C5902" t="s">
        <v>14644</v>
      </c>
      <c r="D5902" t="s">
        <v>15534</v>
      </c>
      <c r="E5902" t="s">
        <v>17660</v>
      </c>
      <c r="F5902" t="s">
        <v>17661</v>
      </c>
      <c r="G5902" s="2" t="str">
        <f t="shared" si="92"/>
        <v>2018</v>
      </c>
      <c r="H5902" t="s">
        <v>1555</v>
      </c>
      <c r="I5902" t="str">
        <f>VLOOKUP(RawData!H5902,PadCountry[],2)</f>
        <v>United States</v>
      </c>
      <c r="J5902" t="str">
        <f>VLOOKUP(I5902,CountryGeoLoc[],3)</f>
        <v>37.09024</v>
      </c>
      <c r="K5902" t="str">
        <f>VLOOKUP(I5902,CountryGeoLoc[],4)</f>
        <v>-95.712891</v>
      </c>
    </row>
    <row r="5903" spans="1:11" x14ac:dyDescent="0.3">
      <c r="A5903" t="s">
        <v>17662</v>
      </c>
      <c r="B5903" t="s">
        <v>8</v>
      </c>
      <c r="C5903" t="s">
        <v>14618</v>
      </c>
      <c r="D5903" t="s">
        <v>14437</v>
      </c>
      <c r="E5903" t="s">
        <v>17663</v>
      </c>
      <c r="F5903" t="s">
        <v>17664</v>
      </c>
      <c r="G5903" s="2" t="str">
        <f t="shared" si="92"/>
        <v>2018</v>
      </c>
      <c r="H5903" t="s">
        <v>1050</v>
      </c>
      <c r="I5903" t="str">
        <f>VLOOKUP(RawData!H5903,PadCountry[],2)</f>
        <v>United States</v>
      </c>
      <c r="J5903" t="str">
        <f>VLOOKUP(I5903,CountryGeoLoc[],3)</f>
        <v>37.09024</v>
      </c>
      <c r="K5903" t="str">
        <f>VLOOKUP(I5903,CountryGeoLoc[],4)</f>
        <v>-95.712891</v>
      </c>
    </row>
    <row r="5904" spans="1:11" x14ac:dyDescent="0.3">
      <c r="A5904" t="s">
        <v>17665</v>
      </c>
      <c r="B5904" t="s">
        <v>8</v>
      </c>
      <c r="C5904" t="s">
        <v>7321</v>
      </c>
      <c r="D5904" t="s">
        <v>15923</v>
      </c>
      <c r="E5904" t="s">
        <v>17666</v>
      </c>
      <c r="F5904" t="s">
        <v>17667</v>
      </c>
      <c r="G5904" s="2" t="str">
        <f t="shared" si="92"/>
        <v>2018</v>
      </c>
      <c r="H5904" t="s">
        <v>4173</v>
      </c>
      <c r="I5904" t="str">
        <f>VLOOKUP(RawData!H5904,PadCountry[],2)</f>
        <v>French Guiana</v>
      </c>
      <c r="J5904" t="str">
        <f>VLOOKUP(I5904,CountryGeoLoc[],3)</f>
        <v>3.933889</v>
      </c>
      <c r="K5904" t="str">
        <f>VLOOKUP(I5904,CountryGeoLoc[],4)</f>
        <v>-53.125782</v>
      </c>
    </row>
    <row r="5905" spans="1:11" x14ac:dyDescent="0.3">
      <c r="A5905" t="s">
        <v>17668</v>
      </c>
      <c r="B5905" t="s">
        <v>8</v>
      </c>
      <c r="C5905" t="s">
        <v>13407</v>
      </c>
      <c r="D5905" t="s">
        <v>16729</v>
      </c>
      <c r="E5905" t="s">
        <v>17669</v>
      </c>
      <c r="F5905" t="s">
        <v>17670</v>
      </c>
      <c r="G5905" s="2" t="str">
        <f t="shared" si="92"/>
        <v>2018</v>
      </c>
      <c r="H5905" t="s">
        <v>14283</v>
      </c>
      <c r="I5905" t="str">
        <f>VLOOKUP(RawData!H5905,PadCountry[],2)</f>
        <v>China</v>
      </c>
      <c r="J5905" t="str">
        <f>VLOOKUP(I5905,CountryGeoLoc[],3)</f>
        <v>35.86166</v>
      </c>
      <c r="K5905" t="str">
        <f>VLOOKUP(I5905,CountryGeoLoc[],4)</f>
        <v>104.195397</v>
      </c>
    </row>
    <row r="5906" spans="1:11" x14ac:dyDescent="0.3">
      <c r="A5906" t="s">
        <v>17671</v>
      </c>
      <c r="B5906" t="s">
        <v>162</v>
      </c>
      <c r="C5906" t="s">
        <v>17672</v>
      </c>
      <c r="D5906" t="s">
        <v>17673</v>
      </c>
      <c r="E5906" t="s">
        <v>17674</v>
      </c>
      <c r="F5906" t="s">
        <v>17675</v>
      </c>
      <c r="G5906" s="2" t="str">
        <f t="shared" si="92"/>
        <v>2018</v>
      </c>
      <c r="H5906" t="s">
        <v>17676</v>
      </c>
      <c r="I5906" t="str">
        <f>VLOOKUP(RawData!H5906,PadCountry[],2)</f>
        <v>United States</v>
      </c>
      <c r="J5906" t="str">
        <f>VLOOKUP(I5906,CountryGeoLoc[],3)</f>
        <v>37.09024</v>
      </c>
      <c r="K5906" t="str">
        <f>VLOOKUP(I5906,CountryGeoLoc[],4)</f>
        <v>-95.712891</v>
      </c>
    </row>
    <row r="5907" spans="1:11" x14ac:dyDescent="0.3">
      <c r="A5907" t="s">
        <v>17677</v>
      </c>
      <c r="B5907" t="s">
        <v>8</v>
      </c>
      <c r="C5907" t="s">
        <v>13407</v>
      </c>
      <c r="D5907" t="s">
        <v>5243</v>
      </c>
      <c r="E5907" t="s">
        <v>17678</v>
      </c>
      <c r="F5907" t="s">
        <v>17679</v>
      </c>
      <c r="G5907" s="2" t="str">
        <f t="shared" si="92"/>
        <v>2018</v>
      </c>
      <c r="H5907" t="s">
        <v>14031</v>
      </c>
      <c r="I5907" t="str">
        <f>VLOOKUP(RawData!H5907,PadCountry[],2)</f>
        <v>China</v>
      </c>
      <c r="J5907" t="str">
        <f>VLOOKUP(I5907,CountryGeoLoc[],3)</f>
        <v>35.86166</v>
      </c>
      <c r="K5907" t="str">
        <f>VLOOKUP(I5907,CountryGeoLoc[],4)</f>
        <v>104.195397</v>
      </c>
    </row>
    <row r="5908" spans="1:11" x14ac:dyDescent="0.3">
      <c r="A5908" t="s">
        <v>17680</v>
      </c>
      <c r="B5908" t="s">
        <v>8</v>
      </c>
      <c r="C5908" t="s">
        <v>14644</v>
      </c>
      <c r="D5908" t="s">
        <v>15534</v>
      </c>
      <c r="E5908" t="s">
        <v>17681</v>
      </c>
      <c r="F5908" t="s">
        <v>17682</v>
      </c>
      <c r="G5908" s="2" t="str">
        <f t="shared" si="92"/>
        <v>2018</v>
      </c>
      <c r="H5908" t="s">
        <v>1555</v>
      </c>
      <c r="I5908" t="str">
        <f>VLOOKUP(RawData!H5908,PadCountry[],2)</f>
        <v>United States</v>
      </c>
      <c r="J5908" t="str">
        <f>VLOOKUP(I5908,CountryGeoLoc[],3)</f>
        <v>37.09024</v>
      </c>
      <c r="K5908" t="str">
        <f>VLOOKUP(I5908,CountryGeoLoc[],4)</f>
        <v>-95.712891</v>
      </c>
    </row>
    <row r="5909" spans="1:11" x14ac:dyDescent="0.3">
      <c r="A5909" t="s">
        <v>17683</v>
      </c>
      <c r="B5909" t="s">
        <v>8</v>
      </c>
      <c r="C5909" t="s">
        <v>14618</v>
      </c>
      <c r="D5909" t="s">
        <v>11093</v>
      </c>
      <c r="E5909" t="s">
        <v>17684</v>
      </c>
      <c r="F5909" t="s">
        <v>17685</v>
      </c>
      <c r="G5909" s="2" t="str">
        <f t="shared" si="92"/>
        <v>2018</v>
      </c>
      <c r="H5909" t="s">
        <v>682</v>
      </c>
      <c r="I5909" t="str">
        <f>VLOOKUP(RawData!H5909,PadCountry[],2)</f>
        <v>United States</v>
      </c>
      <c r="J5909" t="str">
        <f>VLOOKUP(I5909,CountryGeoLoc[],3)</f>
        <v>37.09024</v>
      </c>
      <c r="K5909" t="str">
        <f>VLOOKUP(I5909,CountryGeoLoc[],4)</f>
        <v>-95.712891</v>
      </c>
    </row>
    <row r="5910" spans="1:11" x14ac:dyDescent="0.3">
      <c r="A5910" t="s">
        <v>17686</v>
      </c>
      <c r="B5910" t="s">
        <v>8</v>
      </c>
      <c r="C5910" t="s">
        <v>7087</v>
      </c>
      <c r="D5910" t="s">
        <v>11885</v>
      </c>
      <c r="E5910" t="s">
        <v>17687</v>
      </c>
      <c r="F5910" t="s">
        <v>17688</v>
      </c>
      <c r="G5910" s="2" t="str">
        <f t="shared" si="92"/>
        <v>2018</v>
      </c>
      <c r="H5910" t="s">
        <v>11888</v>
      </c>
      <c r="I5910" t="str">
        <f>VLOOKUP(RawData!H5910,PadCountry[],2)</f>
        <v>India</v>
      </c>
      <c r="J5910" t="str">
        <f>VLOOKUP(I5910,CountryGeoLoc[],3)</f>
        <v>20.593684</v>
      </c>
      <c r="K5910" t="str">
        <f>VLOOKUP(I5910,CountryGeoLoc[],4)</f>
        <v>78.96288</v>
      </c>
    </row>
    <row r="5911" spans="1:11" x14ac:dyDescent="0.3">
      <c r="A5911" t="s">
        <v>17689</v>
      </c>
      <c r="B5911" t="s">
        <v>8</v>
      </c>
      <c r="C5911" t="s">
        <v>13407</v>
      </c>
      <c r="D5911" t="s">
        <v>16729</v>
      </c>
      <c r="E5911" t="s">
        <v>17690</v>
      </c>
      <c r="F5911" t="s">
        <v>17691</v>
      </c>
      <c r="G5911" s="2" t="str">
        <f t="shared" si="92"/>
        <v>2018</v>
      </c>
      <c r="H5911" t="s">
        <v>10954</v>
      </c>
      <c r="I5911" t="str">
        <f>VLOOKUP(RawData!H5911,PadCountry[],2)</f>
        <v>China</v>
      </c>
      <c r="J5911" t="str">
        <f>VLOOKUP(I5911,CountryGeoLoc[],3)</f>
        <v>35.86166</v>
      </c>
      <c r="K5911" t="str">
        <f>VLOOKUP(I5911,CountryGeoLoc[],4)</f>
        <v>104.195397</v>
      </c>
    </row>
    <row r="5912" spans="1:11" x14ac:dyDescent="0.3">
      <c r="A5912" t="s">
        <v>17692</v>
      </c>
      <c r="B5912" t="s">
        <v>8</v>
      </c>
      <c r="C5912" t="s">
        <v>9620</v>
      </c>
      <c r="D5912" t="s">
        <v>15381</v>
      </c>
      <c r="E5912" t="s">
        <v>17693</v>
      </c>
      <c r="F5912" t="s">
        <v>17694</v>
      </c>
      <c r="G5912" s="2" t="str">
        <f t="shared" si="92"/>
        <v>2018</v>
      </c>
      <c r="H5912" t="s">
        <v>15384</v>
      </c>
      <c r="I5912" t="str">
        <f>VLOOKUP(RawData!H5912,PadCountry[],2)</f>
        <v>Japan</v>
      </c>
      <c r="J5912" t="str">
        <f>VLOOKUP(I5912,CountryGeoLoc[],3)</f>
        <v>36.204824</v>
      </c>
      <c r="K5912" t="str">
        <f>VLOOKUP(I5912,CountryGeoLoc[],4)</f>
        <v>138.252924</v>
      </c>
    </row>
    <row r="5913" spans="1:11" x14ac:dyDescent="0.3">
      <c r="A5913" t="s">
        <v>17695</v>
      </c>
      <c r="B5913" t="s">
        <v>8</v>
      </c>
      <c r="C5913" t="s">
        <v>7321</v>
      </c>
      <c r="D5913" t="s">
        <v>14073</v>
      </c>
      <c r="E5913" t="s">
        <v>17696</v>
      </c>
      <c r="F5913" t="s">
        <v>17697</v>
      </c>
      <c r="G5913" s="2" t="str">
        <f t="shared" si="92"/>
        <v>2018</v>
      </c>
      <c r="H5913" t="s">
        <v>12587</v>
      </c>
      <c r="I5913" t="str">
        <f>VLOOKUP(RawData!H5913,PadCountry[],2)</f>
        <v>French Guiana</v>
      </c>
      <c r="J5913" t="str">
        <f>VLOOKUP(I5913,CountryGeoLoc[],3)</f>
        <v>3.933889</v>
      </c>
      <c r="K5913" t="str">
        <f>VLOOKUP(I5913,CountryGeoLoc[],4)</f>
        <v>-53.125782</v>
      </c>
    </row>
    <row r="5914" spans="1:11" x14ac:dyDescent="0.3">
      <c r="A5914" t="s">
        <v>17698</v>
      </c>
      <c r="B5914" t="s">
        <v>8</v>
      </c>
      <c r="C5914" t="s">
        <v>17157</v>
      </c>
      <c r="D5914" t="s">
        <v>16282</v>
      </c>
      <c r="E5914" t="s">
        <v>17699</v>
      </c>
      <c r="F5914" t="s">
        <v>17700</v>
      </c>
      <c r="G5914" s="2" t="str">
        <f t="shared" si="92"/>
        <v>2018</v>
      </c>
      <c r="H5914" t="s">
        <v>17160</v>
      </c>
      <c r="I5914" t="str">
        <f>VLOOKUP(RawData!H5914,PadCountry[],2)</f>
        <v>China</v>
      </c>
      <c r="J5914" t="str">
        <f>VLOOKUP(I5914,CountryGeoLoc[],3)</f>
        <v>35.86166</v>
      </c>
      <c r="K5914" t="str">
        <f>VLOOKUP(I5914,CountryGeoLoc[],4)</f>
        <v>104.195397</v>
      </c>
    </row>
    <row r="5915" spans="1:11" x14ac:dyDescent="0.3">
      <c r="A5915" t="s">
        <v>17701</v>
      </c>
      <c r="B5915" t="s">
        <v>8</v>
      </c>
      <c r="C5915" t="s">
        <v>14644</v>
      </c>
      <c r="D5915" t="s">
        <v>15534</v>
      </c>
      <c r="E5915" t="s">
        <v>17702</v>
      </c>
      <c r="F5915" t="s">
        <v>17703</v>
      </c>
      <c r="G5915" s="2" t="str">
        <f t="shared" si="92"/>
        <v>2018</v>
      </c>
      <c r="H5915" t="s">
        <v>1213</v>
      </c>
      <c r="I5915" t="str">
        <f>VLOOKUP(RawData!H5915,PadCountry[],2)</f>
        <v>United States</v>
      </c>
      <c r="J5915" t="str">
        <f>VLOOKUP(I5915,CountryGeoLoc[],3)</f>
        <v>37.09024</v>
      </c>
      <c r="K5915" t="str">
        <f>VLOOKUP(I5915,CountryGeoLoc[],4)</f>
        <v>-95.712891</v>
      </c>
    </row>
    <row r="5916" spans="1:11" x14ac:dyDescent="0.3">
      <c r="A5916" t="s">
        <v>17704</v>
      </c>
      <c r="B5916" t="s">
        <v>8</v>
      </c>
      <c r="C5916" t="s">
        <v>13407</v>
      </c>
      <c r="D5916" t="s">
        <v>17705</v>
      </c>
      <c r="E5916" t="s">
        <v>17706</v>
      </c>
      <c r="F5916" t="s">
        <v>17707</v>
      </c>
      <c r="G5916" s="2" t="str">
        <f t="shared" si="92"/>
        <v>2018</v>
      </c>
      <c r="H5916" t="s">
        <v>14247</v>
      </c>
      <c r="I5916" t="str">
        <f>VLOOKUP(RawData!H5916,PadCountry[],2)</f>
        <v>China</v>
      </c>
      <c r="J5916" t="str">
        <f>VLOOKUP(I5916,CountryGeoLoc[],3)</f>
        <v>35.86166</v>
      </c>
      <c r="K5916" t="str">
        <f>VLOOKUP(I5916,CountryGeoLoc[],4)</f>
        <v>104.195397</v>
      </c>
    </row>
    <row r="5917" spans="1:11" x14ac:dyDescent="0.3">
      <c r="A5917" t="s">
        <v>17708</v>
      </c>
      <c r="B5917" t="s">
        <v>18</v>
      </c>
      <c r="C5917" t="s">
        <v>11418</v>
      </c>
      <c r="D5917" t="s">
        <v>2191</v>
      </c>
      <c r="E5917" t="s">
        <v>17709</v>
      </c>
      <c r="F5917" t="s">
        <v>17710</v>
      </c>
      <c r="G5917" s="2" t="str">
        <f t="shared" si="92"/>
        <v>2018</v>
      </c>
      <c r="H5917" t="s">
        <v>13</v>
      </c>
      <c r="I5917" t="str">
        <f>VLOOKUP(RawData!H5917,PadCountry[],2)</f>
        <v>Kazakhstan</v>
      </c>
      <c r="J5917" t="str">
        <f>VLOOKUP(I5917,CountryGeoLoc[],3)</f>
        <v>48.019573</v>
      </c>
      <c r="K5917" t="str">
        <f>VLOOKUP(I5917,CountryGeoLoc[],4)</f>
        <v>66.923684</v>
      </c>
    </row>
    <row r="5918" spans="1:11" x14ac:dyDescent="0.3">
      <c r="A5918" t="s">
        <v>17711</v>
      </c>
      <c r="B5918" t="s">
        <v>8</v>
      </c>
      <c r="C5918" t="s">
        <v>13407</v>
      </c>
      <c r="D5918" t="s">
        <v>16729</v>
      </c>
      <c r="E5918" t="s">
        <v>17712</v>
      </c>
      <c r="F5918" t="s">
        <v>17713</v>
      </c>
      <c r="G5918" s="2" t="str">
        <f t="shared" si="92"/>
        <v>2018</v>
      </c>
      <c r="H5918" t="s">
        <v>8698</v>
      </c>
      <c r="I5918" t="str">
        <f>VLOOKUP(RawData!H5918,PadCountry[],2)</f>
        <v>China</v>
      </c>
      <c r="J5918" t="str">
        <f>VLOOKUP(I5918,CountryGeoLoc[],3)</f>
        <v>35.86166</v>
      </c>
      <c r="K5918" t="str">
        <f>VLOOKUP(I5918,CountryGeoLoc[],4)</f>
        <v>104.195397</v>
      </c>
    </row>
    <row r="5919" spans="1:11" x14ac:dyDescent="0.3">
      <c r="A5919" t="s">
        <v>17714</v>
      </c>
      <c r="B5919" t="s">
        <v>8</v>
      </c>
      <c r="C5919" t="s">
        <v>14618</v>
      </c>
      <c r="D5919" t="s">
        <v>14619</v>
      </c>
      <c r="E5919" t="s">
        <v>17715</v>
      </c>
      <c r="F5919" t="s">
        <v>17716</v>
      </c>
      <c r="G5919" s="2" t="str">
        <f t="shared" si="92"/>
        <v>2018</v>
      </c>
      <c r="H5919" t="s">
        <v>1782</v>
      </c>
      <c r="I5919" t="str">
        <f>VLOOKUP(RawData!H5919,PadCountry[],2)</f>
        <v>United States</v>
      </c>
      <c r="J5919" t="str">
        <f>VLOOKUP(I5919,CountryGeoLoc[],3)</f>
        <v>37.09024</v>
      </c>
      <c r="K5919" t="str">
        <f>VLOOKUP(I5919,CountryGeoLoc[],4)</f>
        <v>-95.712891</v>
      </c>
    </row>
    <row r="5920" spans="1:11" x14ac:dyDescent="0.3">
      <c r="A5920" t="s">
        <v>17717</v>
      </c>
      <c r="B5920" t="s">
        <v>8</v>
      </c>
      <c r="C5920" t="s">
        <v>7321</v>
      </c>
      <c r="D5920" t="s">
        <v>14073</v>
      </c>
      <c r="E5920" t="s">
        <v>17718</v>
      </c>
      <c r="F5920" t="s">
        <v>17719</v>
      </c>
      <c r="G5920" s="2" t="str">
        <f t="shared" si="92"/>
        <v>2018</v>
      </c>
      <c r="H5920" t="s">
        <v>12587</v>
      </c>
      <c r="I5920" t="str">
        <f>VLOOKUP(RawData!H5920,PadCountry[],2)</f>
        <v>French Guiana</v>
      </c>
      <c r="J5920" t="str">
        <f>VLOOKUP(I5920,CountryGeoLoc[],3)</f>
        <v>3.933889</v>
      </c>
      <c r="K5920" t="str">
        <f>VLOOKUP(I5920,CountryGeoLoc[],4)</f>
        <v>-53.125782</v>
      </c>
    </row>
    <row r="5921" spans="1:11" x14ac:dyDescent="0.3">
      <c r="A5921" t="s">
        <v>17720</v>
      </c>
      <c r="B5921" t="s">
        <v>8</v>
      </c>
      <c r="C5921" t="s">
        <v>13407</v>
      </c>
      <c r="D5921" t="s">
        <v>13308</v>
      </c>
      <c r="E5921" t="s">
        <v>17721</v>
      </c>
      <c r="F5921" t="s">
        <v>17722</v>
      </c>
      <c r="G5921" s="2" t="str">
        <f t="shared" si="92"/>
        <v>2018</v>
      </c>
      <c r="H5921" t="s">
        <v>15187</v>
      </c>
      <c r="I5921" t="str">
        <f>VLOOKUP(RawData!H5921,PadCountry[],2)</f>
        <v>China</v>
      </c>
      <c r="J5921" t="str">
        <f>VLOOKUP(I5921,CountryGeoLoc[],3)</f>
        <v>35.86166</v>
      </c>
      <c r="K5921" t="str">
        <f>VLOOKUP(I5921,CountryGeoLoc[],4)</f>
        <v>104.195397</v>
      </c>
    </row>
    <row r="5922" spans="1:11" x14ac:dyDescent="0.3">
      <c r="A5922" t="s">
        <v>17723</v>
      </c>
      <c r="B5922" t="s">
        <v>8</v>
      </c>
      <c r="C5922" t="s">
        <v>11407</v>
      </c>
      <c r="D5922" t="s">
        <v>15130</v>
      </c>
      <c r="E5922" t="s">
        <v>17724</v>
      </c>
      <c r="F5922" t="s">
        <v>17725</v>
      </c>
      <c r="G5922" s="2" t="str">
        <f t="shared" si="92"/>
        <v>2018</v>
      </c>
      <c r="H5922" t="s">
        <v>3442</v>
      </c>
      <c r="I5922" t="str">
        <f>VLOOKUP(RawData!H5922,PadCountry[],2)</f>
        <v>Russia</v>
      </c>
      <c r="J5922" t="str">
        <f>VLOOKUP(I5922,CountryGeoLoc[],3)</f>
        <v>61.52401</v>
      </c>
      <c r="K5922" t="str">
        <f>VLOOKUP(I5922,CountryGeoLoc[],4)</f>
        <v>105.318756</v>
      </c>
    </row>
    <row r="5923" spans="1:11" x14ac:dyDescent="0.3">
      <c r="A5923" t="s">
        <v>17726</v>
      </c>
      <c r="B5923" t="s">
        <v>18</v>
      </c>
      <c r="C5923" t="s">
        <v>17727</v>
      </c>
      <c r="D5923" t="s">
        <v>17728</v>
      </c>
      <c r="E5923" t="s">
        <v>17729</v>
      </c>
      <c r="F5923" t="s">
        <v>17730</v>
      </c>
      <c r="G5923" s="2" t="str">
        <f t="shared" si="92"/>
        <v>2018</v>
      </c>
      <c r="H5923" t="s">
        <v>16284</v>
      </c>
      <c r="I5923" t="str">
        <f>VLOOKUP(RawData!H5923,PadCountry[],2)</f>
        <v>China</v>
      </c>
      <c r="J5923" t="str">
        <f>VLOOKUP(I5923,CountryGeoLoc[],3)</f>
        <v>35.86166</v>
      </c>
      <c r="K5923" t="str">
        <f>VLOOKUP(I5923,CountryGeoLoc[],4)</f>
        <v>104.195397</v>
      </c>
    </row>
    <row r="5924" spans="1:11" x14ac:dyDescent="0.3">
      <c r="A5924" t="s">
        <v>17731</v>
      </c>
      <c r="B5924" t="s">
        <v>8</v>
      </c>
      <c r="C5924" t="s">
        <v>13407</v>
      </c>
      <c r="D5924" t="s">
        <v>5243</v>
      </c>
      <c r="E5924" t="s">
        <v>17732</v>
      </c>
      <c r="F5924" t="s">
        <v>17733</v>
      </c>
      <c r="G5924" s="2" t="str">
        <f t="shared" si="92"/>
        <v>2018</v>
      </c>
      <c r="H5924" t="s">
        <v>16284</v>
      </c>
      <c r="I5924" t="str">
        <f>VLOOKUP(RawData!H5924,PadCountry[],2)</f>
        <v>China</v>
      </c>
      <c r="J5924" t="str">
        <f>VLOOKUP(I5924,CountryGeoLoc[],3)</f>
        <v>35.86166</v>
      </c>
      <c r="K5924" t="str">
        <f>VLOOKUP(I5924,CountryGeoLoc[],4)</f>
        <v>104.195397</v>
      </c>
    </row>
    <row r="5925" spans="1:11" x14ac:dyDescent="0.3">
      <c r="A5925" t="s">
        <v>17734</v>
      </c>
      <c r="B5925" t="s">
        <v>8</v>
      </c>
      <c r="C5925" t="s">
        <v>9620</v>
      </c>
      <c r="D5925" t="s">
        <v>13833</v>
      </c>
      <c r="E5925" t="s">
        <v>17735</v>
      </c>
      <c r="F5925" t="s">
        <v>17736</v>
      </c>
      <c r="G5925" s="2" t="str">
        <f t="shared" si="92"/>
        <v>2018</v>
      </c>
      <c r="H5925" t="s">
        <v>15520</v>
      </c>
      <c r="I5925" t="str">
        <f>VLOOKUP(RawData!H5925,PadCountry[],2)</f>
        <v>Japan</v>
      </c>
      <c r="J5925" t="str">
        <f>VLOOKUP(I5925,CountryGeoLoc[],3)</f>
        <v>36.204824</v>
      </c>
      <c r="K5925" t="str">
        <f>VLOOKUP(I5925,CountryGeoLoc[],4)</f>
        <v>138.252924</v>
      </c>
    </row>
    <row r="5926" spans="1:11" x14ac:dyDescent="0.3">
      <c r="A5926" t="s">
        <v>17737</v>
      </c>
      <c r="B5926" t="s">
        <v>8</v>
      </c>
      <c r="C5926" t="s">
        <v>13407</v>
      </c>
      <c r="D5926" t="s">
        <v>8695</v>
      </c>
      <c r="E5926" t="s">
        <v>17738</v>
      </c>
      <c r="F5926" t="s">
        <v>17739</v>
      </c>
      <c r="G5926" s="2" t="str">
        <f t="shared" si="92"/>
        <v>2018</v>
      </c>
      <c r="H5926" t="s">
        <v>10954</v>
      </c>
      <c r="I5926" t="str">
        <f>VLOOKUP(RawData!H5926,PadCountry[],2)</f>
        <v>China</v>
      </c>
      <c r="J5926" t="str">
        <f>VLOOKUP(I5926,CountryGeoLoc[],3)</f>
        <v>35.86166</v>
      </c>
      <c r="K5926" t="str">
        <f>VLOOKUP(I5926,CountryGeoLoc[],4)</f>
        <v>104.195397</v>
      </c>
    </row>
    <row r="5927" spans="1:11" x14ac:dyDescent="0.3">
      <c r="A5927" t="s">
        <v>17740</v>
      </c>
      <c r="B5927" t="s">
        <v>8</v>
      </c>
      <c r="C5927" t="s">
        <v>11407</v>
      </c>
      <c r="D5927" t="s">
        <v>17356</v>
      </c>
      <c r="E5927" t="s">
        <v>17741</v>
      </c>
      <c r="F5927" t="s">
        <v>17742</v>
      </c>
      <c r="G5927" s="2" t="str">
        <f t="shared" si="92"/>
        <v>2018</v>
      </c>
      <c r="H5927" t="s">
        <v>3442</v>
      </c>
      <c r="I5927" t="str">
        <f>VLOOKUP(RawData!H5927,PadCountry[],2)</f>
        <v>Russia</v>
      </c>
      <c r="J5927" t="str">
        <f>VLOOKUP(I5927,CountryGeoLoc[],3)</f>
        <v>61.52401</v>
      </c>
      <c r="K5927" t="str">
        <f>VLOOKUP(I5927,CountryGeoLoc[],4)</f>
        <v>105.318756</v>
      </c>
    </row>
    <row r="5928" spans="1:11" x14ac:dyDescent="0.3">
      <c r="A5928" t="s">
        <v>17743</v>
      </c>
      <c r="B5928" t="s">
        <v>8</v>
      </c>
      <c r="C5928" t="s">
        <v>7321</v>
      </c>
      <c r="D5928" t="s">
        <v>15859</v>
      </c>
      <c r="E5928" t="s">
        <v>17744</v>
      </c>
      <c r="F5928" t="s">
        <v>17745</v>
      </c>
      <c r="G5928" s="2" t="str">
        <f t="shared" si="92"/>
        <v>2018</v>
      </c>
      <c r="H5928" t="s">
        <v>15861</v>
      </c>
      <c r="I5928" t="str">
        <f>VLOOKUP(RawData!H5928,PadCountry[],2)</f>
        <v>French Guiana</v>
      </c>
      <c r="J5928" t="str">
        <f>VLOOKUP(I5928,CountryGeoLoc[],3)</f>
        <v>3.933889</v>
      </c>
      <c r="K5928" t="str">
        <f>VLOOKUP(I5928,CountryGeoLoc[],4)</f>
        <v>-53.125782</v>
      </c>
    </row>
    <row r="5929" spans="1:11" x14ac:dyDescent="0.3">
      <c r="A5929" t="s">
        <v>17746</v>
      </c>
      <c r="B5929" t="s">
        <v>8</v>
      </c>
      <c r="C5929" t="s">
        <v>17246</v>
      </c>
      <c r="D5929" t="s">
        <v>17247</v>
      </c>
      <c r="E5929" t="s">
        <v>17747</v>
      </c>
      <c r="F5929" t="s">
        <v>17748</v>
      </c>
      <c r="G5929" s="2" t="str">
        <f t="shared" si="92"/>
        <v>2018</v>
      </c>
      <c r="H5929" t="s">
        <v>17250</v>
      </c>
      <c r="I5929" t="str">
        <f>VLOOKUP(RawData!H5929,PadCountry[],2)</f>
        <v>New Zealand</v>
      </c>
      <c r="J5929" t="str">
        <f>VLOOKUP(I5929,CountryGeoLoc[],3)</f>
        <v>-40.900557</v>
      </c>
      <c r="K5929" t="str">
        <f>VLOOKUP(I5929,CountryGeoLoc[],4)</f>
        <v>174.885971</v>
      </c>
    </row>
    <row r="5930" spans="1:11" x14ac:dyDescent="0.3">
      <c r="A5930" t="s">
        <v>17749</v>
      </c>
      <c r="B5930" t="s">
        <v>8</v>
      </c>
      <c r="C5930" t="s">
        <v>7087</v>
      </c>
      <c r="D5930" t="s">
        <v>16600</v>
      </c>
      <c r="E5930" t="s">
        <v>17750</v>
      </c>
      <c r="F5930" t="s">
        <v>17751</v>
      </c>
      <c r="G5930" s="2" t="str">
        <f t="shared" si="92"/>
        <v>2018</v>
      </c>
      <c r="H5930" t="s">
        <v>14499</v>
      </c>
      <c r="I5930" t="str">
        <f>VLOOKUP(RawData!H5930,PadCountry[],2)</f>
        <v>India</v>
      </c>
      <c r="J5930" t="str">
        <f>VLOOKUP(I5930,CountryGeoLoc[],3)</f>
        <v>20.593684</v>
      </c>
      <c r="K5930" t="str">
        <f>VLOOKUP(I5930,CountryGeoLoc[],4)</f>
        <v>78.96288</v>
      </c>
    </row>
    <row r="5931" spans="1:11" x14ac:dyDescent="0.3">
      <c r="A5931" t="s">
        <v>17752</v>
      </c>
      <c r="B5931" t="s">
        <v>8</v>
      </c>
      <c r="C5931" t="s">
        <v>14644</v>
      </c>
      <c r="D5931" t="s">
        <v>15534</v>
      </c>
      <c r="E5931" t="s">
        <v>17753</v>
      </c>
      <c r="F5931" t="s">
        <v>17754</v>
      </c>
      <c r="G5931" s="2" t="str">
        <f t="shared" si="92"/>
        <v>2018</v>
      </c>
      <c r="H5931" t="s">
        <v>2629</v>
      </c>
      <c r="I5931" t="str">
        <f>VLOOKUP(RawData!H5931,PadCountry[],2)</f>
        <v>United States</v>
      </c>
      <c r="J5931" t="str">
        <f>VLOOKUP(I5931,CountryGeoLoc[],3)</f>
        <v>37.09024</v>
      </c>
      <c r="K5931" t="str">
        <f>VLOOKUP(I5931,CountryGeoLoc[],4)</f>
        <v>-95.712891</v>
      </c>
    </row>
    <row r="5932" spans="1:11" x14ac:dyDescent="0.3">
      <c r="A5932" t="s">
        <v>17755</v>
      </c>
      <c r="B5932" t="s">
        <v>8</v>
      </c>
      <c r="C5932" t="s">
        <v>11418</v>
      </c>
      <c r="D5932" t="s">
        <v>2191</v>
      </c>
      <c r="E5932" t="s">
        <v>17756</v>
      </c>
      <c r="F5932" t="s">
        <v>17757</v>
      </c>
      <c r="G5932" s="2" t="str">
        <f t="shared" si="92"/>
        <v>2018</v>
      </c>
      <c r="H5932" t="s">
        <v>13</v>
      </c>
      <c r="I5932" t="str">
        <f>VLOOKUP(RawData!H5932,PadCountry[],2)</f>
        <v>Kazakhstan</v>
      </c>
      <c r="J5932" t="str">
        <f>VLOOKUP(I5932,CountryGeoLoc[],3)</f>
        <v>48.019573</v>
      </c>
      <c r="K5932" t="str">
        <f>VLOOKUP(I5932,CountryGeoLoc[],4)</f>
        <v>66.923684</v>
      </c>
    </row>
    <row r="5933" spans="1:11" x14ac:dyDescent="0.3">
      <c r="A5933" t="s">
        <v>17758</v>
      </c>
      <c r="B5933" t="s">
        <v>8</v>
      </c>
      <c r="C5933" t="s">
        <v>17759</v>
      </c>
      <c r="D5933" t="s">
        <v>17068</v>
      </c>
      <c r="E5933" t="s">
        <v>17760</v>
      </c>
      <c r="F5933" t="s">
        <v>17761</v>
      </c>
      <c r="G5933" s="2" t="str">
        <f t="shared" si="92"/>
        <v>2018</v>
      </c>
      <c r="H5933" t="s">
        <v>12427</v>
      </c>
      <c r="I5933" t="str">
        <f>VLOOKUP(RawData!H5933,PadCountry[],2)</f>
        <v>United States</v>
      </c>
      <c r="J5933" t="str">
        <f>VLOOKUP(I5933,CountryGeoLoc[],3)</f>
        <v>37.09024</v>
      </c>
      <c r="K5933" t="str">
        <f>VLOOKUP(I5933,CountryGeoLoc[],4)</f>
        <v>-95.712891</v>
      </c>
    </row>
    <row r="5934" spans="1:11" x14ac:dyDescent="0.3">
      <c r="A5934" t="s">
        <v>17762</v>
      </c>
      <c r="B5934" t="s">
        <v>8</v>
      </c>
      <c r="C5934" t="s">
        <v>13407</v>
      </c>
      <c r="D5934" t="s">
        <v>16729</v>
      </c>
      <c r="E5934" t="s">
        <v>17763</v>
      </c>
      <c r="F5934" t="s">
        <v>17764</v>
      </c>
      <c r="G5934" s="2" t="str">
        <f t="shared" si="92"/>
        <v>2018</v>
      </c>
      <c r="H5934" t="s">
        <v>8698</v>
      </c>
      <c r="I5934" t="str">
        <f>VLOOKUP(RawData!H5934,PadCountry[],2)</f>
        <v>China</v>
      </c>
      <c r="J5934" t="str">
        <f>VLOOKUP(I5934,CountryGeoLoc[],3)</f>
        <v>35.86166</v>
      </c>
      <c r="K5934" t="str">
        <f>VLOOKUP(I5934,CountryGeoLoc[],4)</f>
        <v>104.195397</v>
      </c>
    </row>
    <row r="5935" spans="1:11" x14ac:dyDescent="0.3">
      <c r="A5935" t="s">
        <v>17765</v>
      </c>
      <c r="B5935" t="s">
        <v>8</v>
      </c>
      <c r="C5935" t="s">
        <v>13407</v>
      </c>
      <c r="D5935" t="s">
        <v>11563</v>
      </c>
      <c r="E5935" t="s">
        <v>17766</v>
      </c>
      <c r="F5935" t="s">
        <v>17767</v>
      </c>
      <c r="G5935" s="2" t="str">
        <f t="shared" si="92"/>
        <v>2018</v>
      </c>
      <c r="H5935" t="s">
        <v>14247</v>
      </c>
      <c r="I5935" t="str">
        <f>VLOOKUP(RawData!H5935,PadCountry[],2)</f>
        <v>China</v>
      </c>
      <c r="J5935" t="str">
        <f>VLOOKUP(I5935,CountryGeoLoc[],3)</f>
        <v>35.86166</v>
      </c>
      <c r="K5935" t="str">
        <f>VLOOKUP(I5935,CountryGeoLoc[],4)</f>
        <v>104.195397</v>
      </c>
    </row>
    <row r="5936" spans="1:11" x14ac:dyDescent="0.3">
      <c r="A5936" t="s">
        <v>17768</v>
      </c>
      <c r="B5936" t="s">
        <v>8</v>
      </c>
      <c r="C5936" t="s">
        <v>7321</v>
      </c>
      <c r="D5936" t="s">
        <v>15923</v>
      </c>
      <c r="E5936" t="s">
        <v>17769</v>
      </c>
      <c r="F5936" t="s">
        <v>17770</v>
      </c>
      <c r="G5936" s="2" t="str">
        <f t="shared" si="92"/>
        <v>2018</v>
      </c>
      <c r="H5936" t="s">
        <v>4173</v>
      </c>
      <c r="I5936" t="str">
        <f>VLOOKUP(RawData!H5936,PadCountry[],2)</f>
        <v>French Guiana</v>
      </c>
      <c r="J5936" t="str">
        <f>VLOOKUP(I5936,CountryGeoLoc[],3)</f>
        <v>3.933889</v>
      </c>
      <c r="K5936" t="str">
        <f>VLOOKUP(I5936,CountryGeoLoc[],4)</f>
        <v>-53.125782</v>
      </c>
    </row>
    <row r="5937" spans="1:11" x14ac:dyDescent="0.3">
      <c r="A5937" t="s">
        <v>17771</v>
      </c>
      <c r="B5937" t="s">
        <v>8</v>
      </c>
      <c r="C5937" t="s">
        <v>7087</v>
      </c>
      <c r="D5937" t="s">
        <v>11885</v>
      </c>
      <c r="E5937" t="s">
        <v>17772</v>
      </c>
      <c r="F5937" t="s">
        <v>17773</v>
      </c>
      <c r="G5937" s="2" t="str">
        <f t="shared" si="92"/>
        <v>2018</v>
      </c>
      <c r="H5937" t="s">
        <v>11888</v>
      </c>
      <c r="I5937" t="str">
        <f>VLOOKUP(RawData!H5937,PadCountry[],2)</f>
        <v>India</v>
      </c>
      <c r="J5937" t="str">
        <f>VLOOKUP(I5937,CountryGeoLoc[],3)</f>
        <v>20.593684</v>
      </c>
      <c r="K5937" t="str">
        <f>VLOOKUP(I5937,CountryGeoLoc[],4)</f>
        <v>78.96288</v>
      </c>
    </row>
    <row r="5938" spans="1:11" x14ac:dyDescent="0.3">
      <c r="A5938" t="s">
        <v>17774</v>
      </c>
      <c r="B5938" t="s">
        <v>8</v>
      </c>
      <c r="C5938" t="s">
        <v>11407</v>
      </c>
      <c r="D5938" t="s">
        <v>13552</v>
      </c>
      <c r="E5938" t="s">
        <v>17775</v>
      </c>
      <c r="F5938" t="s">
        <v>17776</v>
      </c>
      <c r="G5938" s="2" t="str">
        <f t="shared" si="92"/>
        <v>2018</v>
      </c>
      <c r="H5938" t="s">
        <v>2313</v>
      </c>
      <c r="I5938" t="str">
        <f>VLOOKUP(RawData!H5938,PadCountry[],2)</f>
        <v>Russia</v>
      </c>
      <c r="J5938" t="str">
        <f>VLOOKUP(I5938,CountryGeoLoc[],3)</f>
        <v>61.52401</v>
      </c>
      <c r="K5938" t="str">
        <f>VLOOKUP(I5938,CountryGeoLoc[],4)</f>
        <v>105.318756</v>
      </c>
    </row>
    <row r="5939" spans="1:11" x14ac:dyDescent="0.3">
      <c r="A5939" t="s">
        <v>17777</v>
      </c>
      <c r="B5939" t="s">
        <v>8</v>
      </c>
      <c r="C5939" t="s">
        <v>11418</v>
      </c>
      <c r="D5939" t="s">
        <v>2191</v>
      </c>
      <c r="E5939" t="s">
        <v>17778</v>
      </c>
      <c r="F5939" t="s">
        <v>17779</v>
      </c>
      <c r="G5939" s="2" t="str">
        <f t="shared" si="92"/>
        <v>2018</v>
      </c>
      <c r="H5939" t="s">
        <v>13</v>
      </c>
      <c r="I5939" t="str">
        <f>VLOOKUP(RawData!H5939,PadCountry[],2)</f>
        <v>Kazakhstan</v>
      </c>
      <c r="J5939" t="str">
        <f>VLOOKUP(I5939,CountryGeoLoc[],3)</f>
        <v>48.019573</v>
      </c>
      <c r="K5939" t="str">
        <f>VLOOKUP(I5939,CountryGeoLoc[],4)</f>
        <v>66.923684</v>
      </c>
    </row>
    <row r="5940" spans="1:11" x14ac:dyDescent="0.3">
      <c r="A5940" t="s">
        <v>17780</v>
      </c>
      <c r="B5940" t="s">
        <v>8</v>
      </c>
      <c r="C5940" t="s">
        <v>14644</v>
      </c>
      <c r="D5940" t="s">
        <v>15534</v>
      </c>
      <c r="E5940" t="s">
        <v>17781</v>
      </c>
      <c r="F5940" t="s">
        <v>17782</v>
      </c>
      <c r="G5940" s="2" t="str">
        <f t="shared" si="92"/>
        <v>2018</v>
      </c>
      <c r="H5940" t="s">
        <v>1213</v>
      </c>
      <c r="I5940" t="str">
        <f>VLOOKUP(RawData!H5940,PadCountry[],2)</f>
        <v>United States</v>
      </c>
      <c r="J5940" t="str">
        <f>VLOOKUP(I5940,CountryGeoLoc[],3)</f>
        <v>37.09024</v>
      </c>
      <c r="K5940" t="str">
        <f>VLOOKUP(I5940,CountryGeoLoc[],4)</f>
        <v>-95.712891</v>
      </c>
    </row>
    <row r="5941" spans="1:11" x14ac:dyDescent="0.3">
      <c r="A5941" t="s">
        <v>17783</v>
      </c>
      <c r="B5941" t="s">
        <v>8</v>
      </c>
      <c r="C5941" t="s">
        <v>7321</v>
      </c>
      <c r="D5941" t="s">
        <v>14073</v>
      </c>
      <c r="E5941" t="s">
        <v>17784</v>
      </c>
      <c r="F5941" t="s">
        <v>17785</v>
      </c>
      <c r="G5941" s="2" t="str">
        <f t="shared" si="92"/>
        <v>2018</v>
      </c>
      <c r="H5941" t="s">
        <v>12587</v>
      </c>
      <c r="I5941" t="str">
        <f>VLOOKUP(RawData!H5941,PadCountry[],2)</f>
        <v>French Guiana</v>
      </c>
      <c r="J5941" t="str">
        <f>VLOOKUP(I5941,CountryGeoLoc[],3)</f>
        <v>3.933889</v>
      </c>
      <c r="K5941" t="str">
        <f>VLOOKUP(I5941,CountryGeoLoc[],4)</f>
        <v>-53.125782</v>
      </c>
    </row>
    <row r="5942" spans="1:11" x14ac:dyDescent="0.3">
      <c r="A5942" t="s">
        <v>17786</v>
      </c>
      <c r="B5942" t="s">
        <v>8</v>
      </c>
      <c r="C5942" t="s">
        <v>14644</v>
      </c>
      <c r="D5942" t="s">
        <v>15534</v>
      </c>
      <c r="E5942" t="s">
        <v>17787</v>
      </c>
      <c r="F5942" t="s">
        <v>17788</v>
      </c>
      <c r="G5942" s="2" t="str">
        <f t="shared" si="92"/>
        <v>2018</v>
      </c>
      <c r="H5942" t="s">
        <v>1555</v>
      </c>
      <c r="I5942" t="str">
        <f>VLOOKUP(RawData!H5942,PadCountry[],2)</f>
        <v>United States</v>
      </c>
      <c r="J5942" t="str">
        <f>VLOOKUP(I5942,CountryGeoLoc[],3)</f>
        <v>37.09024</v>
      </c>
      <c r="K5942" t="str">
        <f>VLOOKUP(I5942,CountryGeoLoc[],4)</f>
        <v>-95.712891</v>
      </c>
    </row>
    <row r="5943" spans="1:11" x14ac:dyDescent="0.3">
      <c r="A5943" t="s">
        <v>17789</v>
      </c>
      <c r="B5943" t="s">
        <v>8</v>
      </c>
      <c r="C5943" t="s">
        <v>13407</v>
      </c>
      <c r="D5943" t="s">
        <v>11563</v>
      </c>
      <c r="E5943" t="s">
        <v>17790</v>
      </c>
      <c r="F5943" t="s">
        <v>17791</v>
      </c>
      <c r="G5943" s="2" t="str">
        <f t="shared" si="92"/>
        <v>2018</v>
      </c>
      <c r="H5943" t="s">
        <v>14247</v>
      </c>
      <c r="I5943" t="str">
        <f>VLOOKUP(RawData!H5943,PadCountry[],2)</f>
        <v>China</v>
      </c>
      <c r="J5943" t="str">
        <f>VLOOKUP(I5943,CountryGeoLoc[],3)</f>
        <v>35.86166</v>
      </c>
      <c r="K5943" t="str">
        <f>VLOOKUP(I5943,CountryGeoLoc[],4)</f>
        <v>104.195397</v>
      </c>
    </row>
    <row r="5944" spans="1:11" x14ac:dyDescent="0.3">
      <c r="A5944" t="s">
        <v>17792</v>
      </c>
      <c r="B5944" t="s">
        <v>8</v>
      </c>
      <c r="C5944" t="s">
        <v>13407</v>
      </c>
      <c r="D5944" t="s">
        <v>8695</v>
      </c>
      <c r="E5944" t="s">
        <v>17793</v>
      </c>
      <c r="F5944" t="s">
        <v>17794</v>
      </c>
      <c r="G5944" s="2" t="str">
        <f t="shared" si="92"/>
        <v>2018</v>
      </c>
      <c r="H5944" t="s">
        <v>14283</v>
      </c>
      <c r="I5944" t="str">
        <f>VLOOKUP(RawData!H5944,PadCountry[],2)</f>
        <v>China</v>
      </c>
      <c r="J5944" t="str">
        <f>VLOOKUP(I5944,CountryGeoLoc[],3)</f>
        <v>35.86166</v>
      </c>
      <c r="K5944" t="str">
        <f>VLOOKUP(I5944,CountryGeoLoc[],4)</f>
        <v>104.195397</v>
      </c>
    </row>
    <row r="5945" spans="1:11" x14ac:dyDescent="0.3">
      <c r="A5945" t="s">
        <v>17795</v>
      </c>
      <c r="B5945" t="s">
        <v>8</v>
      </c>
      <c r="C5945" t="s">
        <v>15606</v>
      </c>
      <c r="D5945" t="s">
        <v>15607</v>
      </c>
      <c r="E5945" t="s">
        <v>17796</v>
      </c>
      <c r="F5945" t="s">
        <v>17797</v>
      </c>
      <c r="G5945" s="2" t="str">
        <f t="shared" si="92"/>
        <v>2018</v>
      </c>
      <c r="H5945" t="s">
        <v>15610</v>
      </c>
      <c r="I5945" t="str">
        <f>VLOOKUP(RawData!H5945,PadCountry[],2)</f>
        <v>United States</v>
      </c>
      <c r="J5945" t="str">
        <f>VLOOKUP(I5945,CountryGeoLoc[],3)</f>
        <v>37.09024</v>
      </c>
      <c r="K5945" t="str">
        <f>VLOOKUP(I5945,CountryGeoLoc[],4)</f>
        <v>-95.712891</v>
      </c>
    </row>
    <row r="5946" spans="1:11" x14ac:dyDescent="0.3">
      <c r="A5946" t="s">
        <v>17798</v>
      </c>
      <c r="B5946" t="s">
        <v>8</v>
      </c>
      <c r="C5946" t="s">
        <v>17246</v>
      </c>
      <c r="D5946" t="s">
        <v>17247</v>
      </c>
      <c r="E5946" t="s">
        <v>17799</v>
      </c>
      <c r="F5946" t="s">
        <v>17800</v>
      </c>
      <c r="G5946" s="2" t="str">
        <f t="shared" si="92"/>
        <v>2018</v>
      </c>
      <c r="H5946" t="s">
        <v>17250</v>
      </c>
      <c r="I5946" t="str">
        <f>VLOOKUP(RawData!H5946,PadCountry[],2)</f>
        <v>New Zealand</v>
      </c>
      <c r="J5946" t="str">
        <f>VLOOKUP(I5946,CountryGeoLoc[],3)</f>
        <v>-40.900557</v>
      </c>
      <c r="K5946" t="str">
        <f>VLOOKUP(I5946,CountryGeoLoc[],4)</f>
        <v>174.885971</v>
      </c>
    </row>
    <row r="5947" spans="1:11" x14ac:dyDescent="0.3">
      <c r="A5947" t="s">
        <v>17801</v>
      </c>
      <c r="B5947" t="s">
        <v>8</v>
      </c>
      <c r="C5947" t="s">
        <v>7087</v>
      </c>
      <c r="D5947" t="s">
        <v>15499</v>
      </c>
      <c r="E5947" t="s">
        <v>17802</v>
      </c>
      <c r="F5947" t="s">
        <v>17803</v>
      </c>
      <c r="G5947" s="2" t="str">
        <f t="shared" si="92"/>
        <v>2018</v>
      </c>
      <c r="H5947" t="s">
        <v>14499</v>
      </c>
      <c r="I5947" t="str">
        <f>VLOOKUP(RawData!H5947,PadCountry[],2)</f>
        <v>India</v>
      </c>
      <c r="J5947" t="str">
        <f>VLOOKUP(I5947,CountryGeoLoc[],3)</f>
        <v>20.593684</v>
      </c>
      <c r="K5947" t="str">
        <f>VLOOKUP(I5947,CountryGeoLoc[],4)</f>
        <v>78.96288</v>
      </c>
    </row>
    <row r="5948" spans="1:11" x14ac:dyDescent="0.3">
      <c r="A5948" t="s">
        <v>17804</v>
      </c>
      <c r="B5948" t="s">
        <v>8</v>
      </c>
      <c r="C5948" t="s">
        <v>7321</v>
      </c>
      <c r="D5948" t="s">
        <v>15898</v>
      </c>
      <c r="E5948" t="s">
        <v>17805</v>
      </c>
      <c r="F5948" t="s">
        <v>17806</v>
      </c>
      <c r="G5948" s="2" t="str">
        <f t="shared" si="92"/>
        <v>2018</v>
      </c>
      <c r="H5948" t="s">
        <v>15861</v>
      </c>
      <c r="I5948" t="str">
        <f>VLOOKUP(RawData!H5948,PadCountry[],2)</f>
        <v>French Guiana</v>
      </c>
      <c r="J5948" t="str">
        <f>VLOOKUP(I5948,CountryGeoLoc[],3)</f>
        <v>3.933889</v>
      </c>
      <c r="K5948" t="str">
        <f>VLOOKUP(I5948,CountryGeoLoc[],4)</f>
        <v>-53.125782</v>
      </c>
    </row>
    <row r="5949" spans="1:11" x14ac:dyDescent="0.3">
      <c r="A5949" t="s">
        <v>17807</v>
      </c>
      <c r="B5949" t="s">
        <v>8</v>
      </c>
      <c r="C5949" t="s">
        <v>11421</v>
      </c>
      <c r="D5949" t="s">
        <v>13758</v>
      </c>
      <c r="E5949" t="s">
        <v>17808</v>
      </c>
      <c r="F5949" t="s">
        <v>17809</v>
      </c>
      <c r="G5949" s="2" t="str">
        <f t="shared" si="92"/>
        <v>2018</v>
      </c>
      <c r="H5949" t="s">
        <v>2641</v>
      </c>
      <c r="I5949" t="str">
        <f>VLOOKUP(RawData!H5949,PadCountry[],2)</f>
        <v>Kazakhstan</v>
      </c>
      <c r="J5949" t="str">
        <f>VLOOKUP(I5949,CountryGeoLoc[],3)</f>
        <v>48.019573</v>
      </c>
      <c r="K5949" t="str">
        <f>VLOOKUP(I5949,CountryGeoLoc[],4)</f>
        <v>66.923684</v>
      </c>
    </row>
    <row r="5950" spans="1:11" x14ac:dyDescent="0.3">
      <c r="A5950" t="s">
        <v>17810</v>
      </c>
      <c r="B5950" t="s">
        <v>8</v>
      </c>
      <c r="C5950" t="s">
        <v>13407</v>
      </c>
      <c r="D5950" t="s">
        <v>16766</v>
      </c>
      <c r="E5950" t="s">
        <v>17811</v>
      </c>
      <c r="F5950" t="s">
        <v>17812</v>
      </c>
      <c r="G5950" s="2" t="str">
        <f t="shared" si="92"/>
        <v>2018</v>
      </c>
      <c r="H5950" t="s">
        <v>16284</v>
      </c>
      <c r="I5950" t="str">
        <f>VLOOKUP(RawData!H5950,PadCountry[],2)</f>
        <v>China</v>
      </c>
      <c r="J5950" t="str">
        <f>VLOOKUP(I5950,CountryGeoLoc[],3)</f>
        <v>35.86166</v>
      </c>
      <c r="K5950" t="str">
        <f>VLOOKUP(I5950,CountryGeoLoc[],4)</f>
        <v>104.195397</v>
      </c>
    </row>
    <row r="5951" spans="1:11" x14ac:dyDescent="0.3">
      <c r="A5951" t="s">
        <v>17813</v>
      </c>
      <c r="B5951" t="s">
        <v>8</v>
      </c>
      <c r="C5951" t="s">
        <v>14644</v>
      </c>
      <c r="D5951" t="s">
        <v>15534</v>
      </c>
      <c r="E5951" t="s">
        <v>17814</v>
      </c>
      <c r="F5951" t="s">
        <v>17815</v>
      </c>
      <c r="G5951" s="2" t="str">
        <f t="shared" si="92"/>
        <v>2018</v>
      </c>
      <c r="H5951" t="s">
        <v>1555</v>
      </c>
      <c r="I5951" t="str">
        <f>VLOOKUP(RawData!H5951,PadCountry[],2)</f>
        <v>United States</v>
      </c>
      <c r="J5951" t="str">
        <f>VLOOKUP(I5951,CountryGeoLoc[],3)</f>
        <v>37.09024</v>
      </c>
      <c r="K5951" t="str">
        <f>VLOOKUP(I5951,CountryGeoLoc[],4)</f>
        <v>-95.712891</v>
      </c>
    </row>
    <row r="5952" spans="1:11" x14ac:dyDescent="0.3">
      <c r="A5952" t="s">
        <v>17816</v>
      </c>
      <c r="B5952" t="s">
        <v>8</v>
      </c>
      <c r="C5952" t="s">
        <v>13407</v>
      </c>
      <c r="D5952" t="s">
        <v>8695</v>
      </c>
      <c r="E5952" t="s">
        <v>17817</v>
      </c>
      <c r="F5952" t="s">
        <v>17818</v>
      </c>
      <c r="G5952" s="2" t="str">
        <f t="shared" si="92"/>
        <v>2018</v>
      </c>
      <c r="H5952" t="s">
        <v>10954</v>
      </c>
      <c r="I5952" t="str">
        <f>VLOOKUP(RawData!H5952,PadCountry[],2)</f>
        <v>China</v>
      </c>
      <c r="J5952" t="str">
        <f>VLOOKUP(I5952,CountryGeoLoc[],3)</f>
        <v>35.86166</v>
      </c>
      <c r="K5952" t="str">
        <f>VLOOKUP(I5952,CountryGeoLoc[],4)</f>
        <v>104.195397</v>
      </c>
    </row>
    <row r="5953" spans="1:11" x14ac:dyDescent="0.3">
      <c r="A5953" t="s">
        <v>17819</v>
      </c>
      <c r="B5953" t="s">
        <v>8</v>
      </c>
      <c r="C5953" t="s">
        <v>11418</v>
      </c>
      <c r="D5953" t="s">
        <v>15615</v>
      </c>
      <c r="E5953" t="s">
        <v>17820</v>
      </c>
      <c r="F5953" t="s">
        <v>17821</v>
      </c>
      <c r="G5953" s="2" t="str">
        <f t="shared" si="92"/>
        <v>2018</v>
      </c>
      <c r="H5953" t="s">
        <v>16943</v>
      </c>
      <c r="I5953" t="str">
        <f>VLOOKUP(RawData!H5953,PadCountry[],2)</f>
        <v>Russia</v>
      </c>
      <c r="J5953" t="str">
        <f>VLOOKUP(I5953,CountryGeoLoc[],3)</f>
        <v>61.52401</v>
      </c>
      <c r="K5953" t="str">
        <f>VLOOKUP(I5953,CountryGeoLoc[],4)</f>
        <v>105.318756</v>
      </c>
    </row>
    <row r="5954" spans="1:11" x14ac:dyDescent="0.3">
      <c r="A5954" t="s">
        <v>17822</v>
      </c>
      <c r="B5954" t="s">
        <v>8</v>
      </c>
      <c r="C5954" t="s">
        <v>13407</v>
      </c>
      <c r="D5954" t="s">
        <v>17823</v>
      </c>
      <c r="E5954" t="s">
        <v>17824</v>
      </c>
      <c r="F5954" t="s">
        <v>17825</v>
      </c>
      <c r="G5954" s="2" t="str">
        <f t="shared" si="92"/>
        <v>2018</v>
      </c>
      <c r="H5954" t="s">
        <v>14247</v>
      </c>
      <c r="I5954" t="str">
        <f>VLOOKUP(RawData!H5954,PadCountry[],2)</f>
        <v>China</v>
      </c>
      <c r="J5954" t="str">
        <f>VLOOKUP(I5954,CountryGeoLoc[],3)</f>
        <v>35.86166</v>
      </c>
      <c r="K5954" t="str">
        <f>VLOOKUP(I5954,CountryGeoLoc[],4)</f>
        <v>104.195397</v>
      </c>
    </row>
    <row r="5955" spans="1:11" x14ac:dyDescent="0.3">
      <c r="A5955" t="s">
        <v>17826</v>
      </c>
      <c r="B5955" t="s">
        <v>8</v>
      </c>
      <c r="C5955" t="s">
        <v>13407</v>
      </c>
      <c r="D5955" t="s">
        <v>8695</v>
      </c>
      <c r="E5955" t="s">
        <v>17827</v>
      </c>
      <c r="F5955" t="s">
        <v>17828</v>
      </c>
      <c r="G5955" s="2" t="str">
        <f t="shared" ref="G5955:G6018" si="93">MID(F5955,7,4)</f>
        <v>2019</v>
      </c>
      <c r="H5955" t="s">
        <v>10954</v>
      </c>
      <c r="I5955" t="str">
        <f>VLOOKUP(RawData!H5955,PadCountry[],2)</f>
        <v>China</v>
      </c>
      <c r="J5955" t="str">
        <f>VLOOKUP(I5955,CountryGeoLoc[],3)</f>
        <v>35.86166</v>
      </c>
      <c r="K5955" t="str">
        <f>VLOOKUP(I5955,CountryGeoLoc[],4)</f>
        <v>104.195397</v>
      </c>
    </row>
    <row r="5956" spans="1:11" x14ac:dyDescent="0.3">
      <c r="A5956" t="s">
        <v>17829</v>
      </c>
      <c r="B5956" t="s">
        <v>8</v>
      </c>
      <c r="C5956" t="s">
        <v>14644</v>
      </c>
      <c r="D5956" t="s">
        <v>15534</v>
      </c>
      <c r="E5956" t="s">
        <v>17830</v>
      </c>
      <c r="F5956" t="s">
        <v>17831</v>
      </c>
      <c r="G5956" s="2" t="str">
        <f t="shared" si="93"/>
        <v>2019</v>
      </c>
      <c r="H5956" t="s">
        <v>1213</v>
      </c>
      <c r="I5956" t="str">
        <f>VLOOKUP(RawData!H5956,PadCountry[],2)</f>
        <v>United States</v>
      </c>
      <c r="J5956" t="str">
        <f>VLOOKUP(I5956,CountryGeoLoc[],3)</f>
        <v>37.09024</v>
      </c>
      <c r="K5956" t="str">
        <f>VLOOKUP(I5956,CountryGeoLoc[],4)</f>
        <v>-95.712891</v>
      </c>
    </row>
    <row r="5957" spans="1:11" x14ac:dyDescent="0.3">
      <c r="A5957" t="s">
        <v>17832</v>
      </c>
      <c r="B5957" t="s">
        <v>18</v>
      </c>
      <c r="C5957" t="s">
        <v>15139</v>
      </c>
      <c r="D5957" t="s">
        <v>17306</v>
      </c>
      <c r="E5957" t="s">
        <v>17833</v>
      </c>
      <c r="F5957" t="s">
        <v>17834</v>
      </c>
      <c r="G5957" s="2" t="str">
        <f t="shared" si="93"/>
        <v>2019</v>
      </c>
      <c r="H5957" t="s">
        <v>17309</v>
      </c>
      <c r="I5957" t="str">
        <f>VLOOKUP(RawData!H5957,PadCountry[],2)</f>
        <v>Iran</v>
      </c>
      <c r="J5957" t="str">
        <f>VLOOKUP(I5957,CountryGeoLoc[],3)</f>
        <v>32.427908</v>
      </c>
      <c r="K5957" t="str">
        <f>VLOOKUP(I5957,CountryGeoLoc[],4)</f>
        <v>53.688046</v>
      </c>
    </row>
    <row r="5958" spans="1:11" x14ac:dyDescent="0.3">
      <c r="A5958" t="s">
        <v>17835</v>
      </c>
      <c r="B5958" t="s">
        <v>8</v>
      </c>
      <c r="C5958" t="s">
        <v>11972</v>
      </c>
      <c r="D5958" t="s">
        <v>16270</v>
      </c>
      <c r="E5958" t="s">
        <v>17836</v>
      </c>
      <c r="F5958" t="s">
        <v>17837</v>
      </c>
      <c r="G5958" s="2" t="str">
        <f t="shared" si="93"/>
        <v>2019</v>
      </c>
      <c r="H5958" t="s">
        <v>3722</v>
      </c>
      <c r="I5958" t="str">
        <f>VLOOKUP(RawData!H5958,PadCountry[],2)</f>
        <v>Japan</v>
      </c>
      <c r="J5958" t="str">
        <f>VLOOKUP(I5958,CountryGeoLoc[],3)</f>
        <v>36.204824</v>
      </c>
      <c r="K5958" t="str">
        <f>VLOOKUP(I5958,CountryGeoLoc[],4)</f>
        <v>138.252924</v>
      </c>
    </row>
    <row r="5959" spans="1:11" x14ac:dyDescent="0.3">
      <c r="A5959" t="s">
        <v>17838</v>
      </c>
      <c r="B5959" t="s">
        <v>8</v>
      </c>
      <c r="C5959" t="s">
        <v>14618</v>
      </c>
      <c r="D5959" t="s">
        <v>14437</v>
      </c>
      <c r="E5959" t="s">
        <v>17839</v>
      </c>
      <c r="F5959" t="s">
        <v>17840</v>
      </c>
      <c r="G5959" s="2" t="str">
        <f t="shared" si="93"/>
        <v>2019</v>
      </c>
      <c r="H5959" t="s">
        <v>12377</v>
      </c>
      <c r="I5959" t="str">
        <f>VLOOKUP(RawData!H5959,PadCountry[],2)</f>
        <v>United States</v>
      </c>
      <c r="J5959" t="str">
        <f>VLOOKUP(I5959,CountryGeoLoc[],3)</f>
        <v>37.09024</v>
      </c>
      <c r="K5959" t="str">
        <f>VLOOKUP(I5959,CountryGeoLoc[],4)</f>
        <v>-95.712891</v>
      </c>
    </row>
    <row r="5960" spans="1:11" x14ac:dyDescent="0.3">
      <c r="A5960" t="s">
        <v>17841</v>
      </c>
      <c r="B5960" t="s">
        <v>8</v>
      </c>
      <c r="C5960" t="s">
        <v>13407</v>
      </c>
      <c r="D5960" t="s">
        <v>16766</v>
      </c>
      <c r="E5960" t="s">
        <v>17842</v>
      </c>
      <c r="F5960" t="s">
        <v>17843</v>
      </c>
      <c r="G5960" s="2" t="str">
        <f t="shared" si="93"/>
        <v>2019</v>
      </c>
      <c r="H5960" t="s">
        <v>16284</v>
      </c>
      <c r="I5960" t="str">
        <f>VLOOKUP(RawData!H5960,PadCountry[],2)</f>
        <v>China</v>
      </c>
      <c r="J5960" t="str">
        <f>VLOOKUP(I5960,CountryGeoLoc[],3)</f>
        <v>35.86166</v>
      </c>
      <c r="K5960" t="str">
        <f>VLOOKUP(I5960,CountryGeoLoc[],4)</f>
        <v>104.195397</v>
      </c>
    </row>
    <row r="5961" spans="1:11" x14ac:dyDescent="0.3">
      <c r="A5961" t="s">
        <v>17844</v>
      </c>
      <c r="B5961" t="s">
        <v>8</v>
      </c>
      <c r="C5961" t="s">
        <v>16685</v>
      </c>
      <c r="D5961" t="s">
        <v>16686</v>
      </c>
      <c r="E5961" t="s">
        <v>17845</v>
      </c>
      <c r="F5961" t="s">
        <v>17846</v>
      </c>
      <c r="G5961" s="2" t="str">
        <f t="shared" si="93"/>
        <v>2019</v>
      </c>
      <c r="H5961" t="s">
        <v>16689</v>
      </c>
      <c r="I5961" t="str">
        <f>VLOOKUP(RawData!H5961,PadCountry[],2)</f>
        <v>United States</v>
      </c>
      <c r="J5961" t="str">
        <f>VLOOKUP(I5961,CountryGeoLoc[],3)</f>
        <v>37.09024</v>
      </c>
      <c r="K5961" t="str">
        <f>VLOOKUP(I5961,CountryGeoLoc[],4)</f>
        <v>-95.712891</v>
      </c>
    </row>
    <row r="5962" spans="1:11" x14ac:dyDescent="0.3">
      <c r="A5962" t="s">
        <v>17847</v>
      </c>
      <c r="B5962" t="s">
        <v>8</v>
      </c>
      <c r="C5962" t="s">
        <v>7087</v>
      </c>
      <c r="D5962" t="s">
        <v>17848</v>
      </c>
      <c r="E5962" t="s">
        <v>17849</v>
      </c>
      <c r="F5962" t="s">
        <v>17850</v>
      </c>
      <c r="G5962" s="2" t="str">
        <f t="shared" si="93"/>
        <v>2019</v>
      </c>
      <c r="H5962" t="s">
        <v>11888</v>
      </c>
      <c r="I5962" t="str">
        <f>VLOOKUP(RawData!H5962,PadCountry[],2)</f>
        <v>India</v>
      </c>
      <c r="J5962" t="str">
        <f>VLOOKUP(I5962,CountryGeoLoc[],3)</f>
        <v>20.593684</v>
      </c>
      <c r="K5962" t="str">
        <f>VLOOKUP(I5962,CountryGeoLoc[],4)</f>
        <v>78.96288</v>
      </c>
    </row>
    <row r="5963" spans="1:11" x14ac:dyDescent="0.3">
      <c r="A5963" t="s">
        <v>17851</v>
      </c>
      <c r="B5963" t="s">
        <v>18</v>
      </c>
      <c r="C5963" t="s">
        <v>15139</v>
      </c>
      <c r="D5963" t="s">
        <v>15981</v>
      </c>
      <c r="E5963" t="s">
        <v>17852</v>
      </c>
      <c r="F5963" t="s">
        <v>17853</v>
      </c>
      <c r="G5963" s="2" t="str">
        <f t="shared" si="93"/>
        <v>2019</v>
      </c>
      <c r="H5963" t="s">
        <v>15143</v>
      </c>
      <c r="I5963" t="str">
        <f>VLOOKUP(RawData!H5963,PadCountry[],2)</f>
        <v>Iran</v>
      </c>
      <c r="J5963" t="str">
        <f>VLOOKUP(I5963,CountryGeoLoc[],3)</f>
        <v>32.427908</v>
      </c>
      <c r="K5963" t="str">
        <f>VLOOKUP(I5963,CountryGeoLoc[],4)</f>
        <v>53.688046</v>
      </c>
    </row>
    <row r="5964" spans="1:11" x14ac:dyDescent="0.3">
      <c r="A5964" t="s">
        <v>17854</v>
      </c>
      <c r="B5964" t="s">
        <v>8</v>
      </c>
      <c r="C5964" t="s">
        <v>7321</v>
      </c>
      <c r="D5964" t="s">
        <v>14073</v>
      </c>
      <c r="E5964" t="s">
        <v>17855</v>
      </c>
      <c r="F5964" t="s">
        <v>17856</v>
      </c>
      <c r="G5964" s="2" t="str">
        <f t="shared" si="93"/>
        <v>2019</v>
      </c>
      <c r="H5964" t="s">
        <v>12587</v>
      </c>
      <c r="I5964" t="str">
        <f>VLOOKUP(RawData!H5964,PadCountry[],2)</f>
        <v>French Guiana</v>
      </c>
      <c r="J5964" t="str">
        <f>VLOOKUP(I5964,CountryGeoLoc[],3)</f>
        <v>3.933889</v>
      </c>
      <c r="K5964" t="str">
        <f>VLOOKUP(I5964,CountryGeoLoc[],4)</f>
        <v>-53.125782</v>
      </c>
    </row>
    <row r="5965" spans="1:11" x14ac:dyDescent="0.3">
      <c r="A5965" t="s">
        <v>17857</v>
      </c>
      <c r="B5965" t="s">
        <v>8</v>
      </c>
      <c r="C5965" t="s">
        <v>11418</v>
      </c>
      <c r="D5965" t="s">
        <v>17356</v>
      </c>
      <c r="E5965" t="s">
        <v>17858</v>
      </c>
      <c r="F5965" t="s">
        <v>17859</v>
      </c>
      <c r="G5965" s="2" t="str">
        <f t="shared" si="93"/>
        <v>2019</v>
      </c>
      <c r="H5965" t="s">
        <v>987</v>
      </c>
      <c r="I5965" t="str">
        <f>VLOOKUP(RawData!H5965,PadCountry[],2)</f>
        <v>Kazakhstan</v>
      </c>
      <c r="J5965" t="str">
        <f>VLOOKUP(I5965,CountryGeoLoc[],3)</f>
        <v>48.019573</v>
      </c>
      <c r="K5965" t="str">
        <f>VLOOKUP(I5965,CountryGeoLoc[],4)</f>
        <v>66.923684</v>
      </c>
    </row>
    <row r="5966" spans="1:11" x14ac:dyDescent="0.3">
      <c r="A5966" t="s">
        <v>17860</v>
      </c>
      <c r="B5966" t="s">
        <v>8</v>
      </c>
      <c r="C5966" t="s">
        <v>14644</v>
      </c>
      <c r="D5966" t="s">
        <v>15534</v>
      </c>
      <c r="E5966" t="s">
        <v>17861</v>
      </c>
      <c r="F5966" t="s">
        <v>17862</v>
      </c>
      <c r="G5966" s="2" t="str">
        <f t="shared" si="93"/>
        <v>2019</v>
      </c>
      <c r="H5966" t="s">
        <v>1555</v>
      </c>
      <c r="I5966" t="str">
        <f>VLOOKUP(RawData!H5966,PadCountry[],2)</f>
        <v>United States</v>
      </c>
      <c r="J5966" t="str">
        <f>VLOOKUP(I5966,CountryGeoLoc[],3)</f>
        <v>37.09024</v>
      </c>
      <c r="K5966" t="str">
        <f>VLOOKUP(I5966,CountryGeoLoc[],4)</f>
        <v>-95.712891</v>
      </c>
    </row>
    <row r="5967" spans="1:11" x14ac:dyDescent="0.3">
      <c r="A5967" t="s">
        <v>17863</v>
      </c>
      <c r="B5967" t="s">
        <v>8</v>
      </c>
      <c r="C5967" t="s">
        <v>15606</v>
      </c>
      <c r="D5967" t="s">
        <v>15607</v>
      </c>
      <c r="E5967" t="s">
        <v>17864</v>
      </c>
      <c r="F5967" t="s">
        <v>17865</v>
      </c>
      <c r="G5967" s="2" t="str">
        <f t="shared" si="93"/>
        <v>2019</v>
      </c>
      <c r="H5967" t="s">
        <v>15610</v>
      </c>
      <c r="I5967" t="str">
        <f>VLOOKUP(RawData!H5967,PadCountry[],2)</f>
        <v>United States</v>
      </c>
      <c r="J5967" t="str">
        <f>VLOOKUP(I5967,CountryGeoLoc[],3)</f>
        <v>37.09024</v>
      </c>
      <c r="K5967" t="str">
        <f>VLOOKUP(I5967,CountryGeoLoc[],4)</f>
        <v>-95.712891</v>
      </c>
    </row>
    <row r="5968" spans="1:11" x14ac:dyDescent="0.3">
      <c r="A5968" t="s">
        <v>17866</v>
      </c>
      <c r="B5968" t="s">
        <v>8</v>
      </c>
      <c r="C5968" t="s">
        <v>7321</v>
      </c>
      <c r="D5968" t="s">
        <v>15859</v>
      </c>
      <c r="E5968" t="s">
        <v>17867</v>
      </c>
      <c r="F5968" t="s">
        <v>17868</v>
      </c>
      <c r="G5968" s="2" t="str">
        <f t="shared" si="93"/>
        <v>2019</v>
      </c>
      <c r="H5968" t="s">
        <v>15861</v>
      </c>
      <c r="I5968" t="str">
        <f>VLOOKUP(RawData!H5968,PadCountry[],2)</f>
        <v>French Guiana</v>
      </c>
      <c r="J5968" t="str">
        <f>VLOOKUP(I5968,CountryGeoLoc[],3)</f>
        <v>3.933889</v>
      </c>
      <c r="K5968" t="str">
        <f>VLOOKUP(I5968,CountryGeoLoc[],4)</f>
        <v>-53.125782</v>
      </c>
    </row>
    <row r="5969" spans="1:11" x14ac:dyDescent="0.3">
      <c r="A5969" t="s">
        <v>17869</v>
      </c>
      <c r="B5969" t="s">
        <v>8</v>
      </c>
      <c r="C5969" t="s">
        <v>14644</v>
      </c>
      <c r="D5969" t="s">
        <v>15534</v>
      </c>
      <c r="E5969" t="s">
        <v>17870</v>
      </c>
      <c r="F5969" t="s">
        <v>17871</v>
      </c>
      <c r="G5969" s="2" t="str">
        <f t="shared" si="93"/>
        <v>2019</v>
      </c>
      <c r="H5969" t="s">
        <v>2629</v>
      </c>
      <c r="I5969" t="str">
        <f>VLOOKUP(RawData!H5969,PadCountry[],2)</f>
        <v>United States</v>
      </c>
      <c r="J5969" t="str">
        <f>VLOOKUP(I5969,CountryGeoLoc[],3)</f>
        <v>37.09024</v>
      </c>
      <c r="K5969" t="str">
        <f>VLOOKUP(I5969,CountryGeoLoc[],4)</f>
        <v>-95.712891</v>
      </c>
    </row>
    <row r="5970" spans="1:11" x14ac:dyDescent="0.3">
      <c r="A5970" t="s">
        <v>17872</v>
      </c>
      <c r="B5970" t="s">
        <v>162</v>
      </c>
      <c r="C5970" t="s">
        <v>17672</v>
      </c>
      <c r="D5970" t="s">
        <v>17673</v>
      </c>
      <c r="E5970" t="s">
        <v>17873</v>
      </c>
      <c r="F5970" t="s">
        <v>17874</v>
      </c>
      <c r="G5970" s="2" t="str">
        <f t="shared" si="93"/>
        <v>2019</v>
      </c>
      <c r="H5970" t="s">
        <v>17676</v>
      </c>
      <c r="I5970" t="str">
        <f>VLOOKUP(RawData!H5970,PadCountry[],2)</f>
        <v>United States</v>
      </c>
      <c r="J5970" t="str">
        <f>VLOOKUP(I5970,CountryGeoLoc[],3)</f>
        <v>37.09024</v>
      </c>
      <c r="K5970" t="str">
        <f>VLOOKUP(I5970,CountryGeoLoc[],4)</f>
        <v>-95.712891</v>
      </c>
    </row>
    <row r="5971" spans="1:11" x14ac:dyDescent="0.3">
      <c r="A5971" t="s">
        <v>17875</v>
      </c>
      <c r="B5971" t="s">
        <v>8</v>
      </c>
      <c r="C5971" t="s">
        <v>13407</v>
      </c>
      <c r="D5971" t="s">
        <v>8695</v>
      </c>
      <c r="E5971" t="s">
        <v>17876</v>
      </c>
      <c r="F5971" t="s">
        <v>17877</v>
      </c>
      <c r="G5971" s="2" t="str">
        <f t="shared" si="93"/>
        <v>2019</v>
      </c>
      <c r="H5971" t="s">
        <v>8698</v>
      </c>
      <c r="I5971" t="str">
        <f>VLOOKUP(RawData!H5971,PadCountry[],2)</f>
        <v>China</v>
      </c>
      <c r="J5971" t="str">
        <f>VLOOKUP(I5971,CountryGeoLoc[],3)</f>
        <v>35.86166</v>
      </c>
      <c r="K5971" t="str">
        <f>VLOOKUP(I5971,CountryGeoLoc[],4)</f>
        <v>104.195397</v>
      </c>
    </row>
    <row r="5972" spans="1:11" x14ac:dyDescent="0.3">
      <c r="A5972" t="s">
        <v>17878</v>
      </c>
      <c r="B5972" t="s">
        <v>8</v>
      </c>
      <c r="C5972" t="s">
        <v>11418</v>
      </c>
      <c r="D5972" t="s">
        <v>2191</v>
      </c>
      <c r="E5972" t="s">
        <v>17879</v>
      </c>
      <c r="F5972" t="s">
        <v>17880</v>
      </c>
      <c r="G5972" s="2" t="str">
        <f t="shared" si="93"/>
        <v>2019</v>
      </c>
      <c r="H5972" t="s">
        <v>13</v>
      </c>
      <c r="I5972" t="str">
        <f>VLOOKUP(RawData!H5972,PadCountry[],2)</f>
        <v>Kazakhstan</v>
      </c>
      <c r="J5972" t="str">
        <f>VLOOKUP(I5972,CountryGeoLoc[],3)</f>
        <v>48.019573</v>
      </c>
      <c r="K5972" t="str">
        <f>VLOOKUP(I5972,CountryGeoLoc[],4)</f>
        <v>66.923684</v>
      </c>
    </row>
    <row r="5973" spans="1:11" x14ac:dyDescent="0.3">
      <c r="A5973" t="s">
        <v>17881</v>
      </c>
      <c r="B5973" t="s">
        <v>8</v>
      </c>
      <c r="C5973" t="s">
        <v>14618</v>
      </c>
      <c r="D5973" t="s">
        <v>15444</v>
      </c>
      <c r="E5973" t="s">
        <v>17882</v>
      </c>
      <c r="F5973" t="s">
        <v>17883</v>
      </c>
      <c r="G5973" s="2" t="str">
        <f t="shared" si="93"/>
        <v>2019</v>
      </c>
      <c r="H5973" t="s">
        <v>1050</v>
      </c>
      <c r="I5973" t="str">
        <f>VLOOKUP(RawData!H5973,PadCountry[],2)</f>
        <v>United States</v>
      </c>
      <c r="J5973" t="str">
        <f>VLOOKUP(I5973,CountryGeoLoc[],3)</f>
        <v>37.09024</v>
      </c>
      <c r="K5973" t="str">
        <f>VLOOKUP(I5973,CountryGeoLoc[],4)</f>
        <v>-95.712891</v>
      </c>
    </row>
    <row r="5974" spans="1:11" x14ac:dyDescent="0.3">
      <c r="A5974" t="s">
        <v>17884</v>
      </c>
      <c r="B5974" t="s">
        <v>8</v>
      </c>
      <c r="C5974" t="s">
        <v>7321</v>
      </c>
      <c r="D5974" t="s">
        <v>15923</v>
      </c>
      <c r="E5974" t="s">
        <v>17885</v>
      </c>
      <c r="F5974" t="s">
        <v>17886</v>
      </c>
      <c r="G5974" s="2" t="str">
        <f t="shared" si="93"/>
        <v>2019</v>
      </c>
      <c r="H5974" t="s">
        <v>4173</v>
      </c>
      <c r="I5974" t="str">
        <f>VLOOKUP(RawData!H5974,PadCountry[],2)</f>
        <v>French Guiana</v>
      </c>
      <c r="J5974" t="str">
        <f>VLOOKUP(I5974,CountryGeoLoc[],3)</f>
        <v>3.933889</v>
      </c>
      <c r="K5974" t="str">
        <f>VLOOKUP(I5974,CountryGeoLoc[],4)</f>
        <v>-53.125782</v>
      </c>
    </row>
    <row r="5975" spans="1:11" x14ac:dyDescent="0.3">
      <c r="A5975" t="s">
        <v>17887</v>
      </c>
      <c r="B5975" t="s">
        <v>18</v>
      </c>
      <c r="C5975" t="s">
        <v>17888</v>
      </c>
      <c r="D5975" t="s">
        <v>17889</v>
      </c>
      <c r="E5975" t="s">
        <v>17890</v>
      </c>
      <c r="F5975" t="s">
        <v>17891</v>
      </c>
      <c r="G5975" s="2" t="str">
        <f t="shared" si="93"/>
        <v>2019</v>
      </c>
      <c r="H5975" t="s">
        <v>16284</v>
      </c>
      <c r="I5975" t="str">
        <f>VLOOKUP(RawData!H5975,PadCountry[],2)</f>
        <v>China</v>
      </c>
      <c r="J5975" t="str">
        <f>VLOOKUP(I5975,CountryGeoLoc[],3)</f>
        <v>35.86166</v>
      </c>
      <c r="K5975" t="str">
        <f>VLOOKUP(I5975,CountryGeoLoc[],4)</f>
        <v>104.195397</v>
      </c>
    </row>
    <row r="5976" spans="1:11" x14ac:dyDescent="0.3">
      <c r="A5976" t="s">
        <v>17892</v>
      </c>
      <c r="B5976" t="s">
        <v>8</v>
      </c>
      <c r="C5976" t="s">
        <v>17246</v>
      </c>
      <c r="D5976" t="s">
        <v>17247</v>
      </c>
      <c r="E5976" t="s">
        <v>17893</v>
      </c>
      <c r="F5976" t="s">
        <v>17894</v>
      </c>
      <c r="G5976" s="2" t="str">
        <f t="shared" si="93"/>
        <v>2019</v>
      </c>
      <c r="H5976" t="s">
        <v>17250</v>
      </c>
      <c r="I5976" t="str">
        <f>VLOOKUP(RawData!H5976,PadCountry[],2)</f>
        <v>New Zealand</v>
      </c>
      <c r="J5976" t="str">
        <f>VLOOKUP(I5976,CountryGeoLoc[],3)</f>
        <v>-40.900557</v>
      </c>
      <c r="K5976" t="str">
        <f>VLOOKUP(I5976,CountryGeoLoc[],4)</f>
        <v>174.885971</v>
      </c>
    </row>
    <row r="5977" spans="1:11" x14ac:dyDescent="0.3">
      <c r="A5977" t="s">
        <v>17895</v>
      </c>
      <c r="B5977" t="s">
        <v>8</v>
      </c>
      <c r="C5977" t="s">
        <v>13407</v>
      </c>
      <c r="D5977" t="s">
        <v>8695</v>
      </c>
      <c r="E5977" t="s">
        <v>17896</v>
      </c>
      <c r="F5977" t="s">
        <v>17897</v>
      </c>
      <c r="G5977" s="2" t="str">
        <f t="shared" si="93"/>
        <v>2019</v>
      </c>
      <c r="H5977" t="s">
        <v>10954</v>
      </c>
      <c r="I5977" t="str">
        <f>VLOOKUP(RawData!H5977,PadCountry[],2)</f>
        <v>China</v>
      </c>
      <c r="J5977" t="str">
        <f>VLOOKUP(I5977,CountryGeoLoc[],3)</f>
        <v>35.86166</v>
      </c>
      <c r="K5977" t="str">
        <f>VLOOKUP(I5977,CountryGeoLoc[],4)</f>
        <v>104.195397</v>
      </c>
    </row>
    <row r="5978" spans="1:11" x14ac:dyDescent="0.3">
      <c r="A5978" t="s">
        <v>17898</v>
      </c>
      <c r="B5978" t="s">
        <v>8</v>
      </c>
      <c r="C5978" t="s">
        <v>7087</v>
      </c>
      <c r="D5978" t="s">
        <v>17899</v>
      </c>
      <c r="E5978" t="s">
        <v>17900</v>
      </c>
      <c r="F5978" t="s">
        <v>17901</v>
      </c>
      <c r="G5978" s="2" t="str">
        <f t="shared" si="93"/>
        <v>2019</v>
      </c>
      <c r="H5978" t="s">
        <v>14499</v>
      </c>
      <c r="I5978" t="str">
        <f>VLOOKUP(RawData!H5978,PadCountry[],2)</f>
        <v>India</v>
      </c>
      <c r="J5978" t="str">
        <f>VLOOKUP(I5978,CountryGeoLoc[],3)</f>
        <v>20.593684</v>
      </c>
      <c r="K5978" t="str">
        <f>VLOOKUP(I5978,CountryGeoLoc[],4)</f>
        <v>78.96288</v>
      </c>
    </row>
    <row r="5979" spans="1:11" x14ac:dyDescent="0.3">
      <c r="A5979" t="s">
        <v>17902</v>
      </c>
      <c r="B5979" t="s">
        <v>8</v>
      </c>
      <c r="C5979" t="s">
        <v>11418</v>
      </c>
      <c r="D5979" t="s">
        <v>14421</v>
      </c>
      <c r="E5979" t="s">
        <v>17903</v>
      </c>
      <c r="F5979" t="s">
        <v>17904</v>
      </c>
      <c r="G5979" s="2" t="str">
        <f t="shared" si="93"/>
        <v>2019</v>
      </c>
      <c r="H5979" t="s">
        <v>987</v>
      </c>
      <c r="I5979" t="str">
        <f>VLOOKUP(RawData!H5979,PadCountry[],2)</f>
        <v>Kazakhstan</v>
      </c>
      <c r="J5979" t="str">
        <f>VLOOKUP(I5979,CountryGeoLoc[],3)</f>
        <v>48.019573</v>
      </c>
      <c r="K5979" t="str">
        <f>VLOOKUP(I5979,CountryGeoLoc[],4)</f>
        <v>66.923684</v>
      </c>
    </row>
    <row r="5980" spans="1:11" x14ac:dyDescent="0.3">
      <c r="A5980" t="s">
        <v>17905</v>
      </c>
      <c r="B5980" t="s">
        <v>8</v>
      </c>
      <c r="C5980" t="s">
        <v>7321</v>
      </c>
      <c r="D5980" t="s">
        <v>15859</v>
      </c>
      <c r="E5980" t="s">
        <v>17906</v>
      </c>
      <c r="F5980" t="s">
        <v>17907</v>
      </c>
      <c r="G5980" s="2" t="str">
        <f t="shared" si="93"/>
        <v>2019</v>
      </c>
      <c r="H5980" t="s">
        <v>15861</v>
      </c>
      <c r="I5980" t="str">
        <f>VLOOKUP(RawData!H5980,PadCountry[],2)</f>
        <v>French Guiana</v>
      </c>
      <c r="J5980" t="str">
        <f>VLOOKUP(I5980,CountryGeoLoc[],3)</f>
        <v>3.933889</v>
      </c>
      <c r="K5980" t="str">
        <f>VLOOKUP(I5980,CountryGeoLoc[],4)</f>
        <v>-53.125782</v>
      </c>
    </row>
    <row r="5981" spans="1:11" x14ac:dyDescent="0.3">
      <c r="A5981" t="s">
        <v>17908</v>
      </c>
      <c r="B5981" t="s">
        <v>8</v>
      </c>
      <c r="C5981" t="s">
        <v>14644</v>
      </c>
      <c r="D5981" t="s">
        <v>17502</v>
      </c>
      <c r="E5981" t="s">
        <v>17909</v>
      </c>
      <c r="F5981" t="s">
        <v>17910</v>
      </c>
      <c r="G5981" s="2" t="str">
        <f t="shared" si="93"/>
        <v>2019</v>
      </c>
      <c r="H5981" t="s">
        <v>2629</v>
      </c>
      <c r="I5981" t="str">
        <f>VLOOKUP(RawData!H5981,PadCountry[],2)</f>
        <v>United States</v>
      </c>
      <c r="J5981" t="str">
        <f>VLOOKUP(I5981,CountryGeoLoc[],3)</f>
        <v>37.09024</v>
      </c>
      <c r="K5981" t="str">
        <f>VLOOKUP(I5981,CountryGeoLoc[],4)</f>
        <v>-95.712891</v>
      </c>
    </row>
    <row r="5982" spans="1:11" x14ac:dyDescent="0.3">
      <c r="A5982" t="s">
        <v>17911</v>
      </c>
      <c r="B5982" t="s">
        <v>8</v>
      </c>
      <c r="C5982" t="s">
        <v>17759</v>
      </c>
      <c r="D5982" t="s">
        <v>17068</v>
      </c>
      <c r="E5982" t="s">
        <v>17912</v>
      </c>
      <c r="F5982" t="s">
        <v>17913</v>
      </c>
      <c r="G5982" s="2" t="str">
        <f t="shared" si="93"/>
        <v>2019</v>
      </c>
      <c r="H5982" t="s">
        <v>12427</v>
      </c>
      <c r="I5982" t="str">
        <f>VLOOKUP(RawData!H5982,PadCountry[],2)</f>
        <v>United States</v>
      </c>
      <c r="J5982" t="str">
        <f>VLOOKUP(I5982,CountryGeoLoc[],3)</f>
        <v>37.09024</v>
      </c>
      <c r="K5982" t="str">
        <f>VLOOKUP(I5982,CountryGeoLoc[],4)</f>
        <v>-95.712891</v>
      </c>
    </row>
    <row r="5983" spans="1:11" x14ac:dyDescent="0.3">
      <c r="A5983" t="s">
        <v>17914</v>
      </c>
      <c r="B5983" t="s">
        <v>8</v>
      </c>
      <c r="C5983" t="s">
        <v>13407</v>
      </c>
      <c r="D5983" t="s">
        <v>8695</v>
      </c>
      <c r="E5983" t="s">
        <v>17915</v>
      </c>
      <c r="F5983" t="s">
        <v>17916</v>
      </c>
      <c r="G5983" s="2" t="str">
        <f t="shared" si="93"/>
        <v>2019</v>
      </c>
      <c r="H5983" t="s">
        <v>8698</v>
      </c>
      <c r="I5983" t="str">
        <f>VLOOKUP(RawData!H5983,PadCountry[],2)</f>
        <v>China</v>
      </c>
      <c r="J5983" t="str">
        <f>VLOOKUP(I5983,CountryGeoLoc[],3)</f>
        <v>35.86166</v>
      </c>
      <c r="K5983" t="str">
        <f>VLOOKUP(I5983,CountryGeoLoc[],4)</f>
        <v>104.195397</v>
      </c>
    </row>
    <row r="5984" spans="1:11" x14ac:dyDescent="0.3">
      <c r="A5984" t="s">
        <v>17917</v>
      </c>
      <c r="B5984" t="s">
        <v>8</v>
      </c>
      <c r="C5984" t="s">
        <v>13407</v>
      </c>
      <c r="D5984" t="s">
        <v>13308</v>
      </c>
      <c r="E5984" t="s">
        <v>17918</v>
      </c>
      <c r="F5984" t="s">
        <v>17919</v>
      </c>
      <c r="G5984" s="2" t="str">
        <f t="shared" si="93"/>
        <v>2019</v>
      </c>
      <c r="H5984" t="s">
        <v>14031</v>
      </c>
      <c r="I5984" t="str">
        <f>VLOOKUP(RawData!H5984,PadCountry[],2)</f>
        <v>China</v>
      </c>
      <c r="J5984" t="str">
        <f>VLOOKUP(I5984,CountryGeoLoc[],3)</f>
        <v>35.86166</v>
      </c>
      <c r="K5984" t="str">
        <f>VLOOKUP(I5984,CountryGeoLoc[],4)</f>
        <v>104.195397</v>
      </c>
    </row>
    <row r="5985" spans="1:11" x14ac:dyDescent="0.3">
      <c r="A5985" t="s">
        <v>17920</v>
      </c>
      <c r="B5985" t="s">
        <v>8</v>
      </c>
      <c r="C5985" t="s">
        <v>16685</v>
      </c>
      <c r="D5985" t="s">
        <v>16686</v>
      </c>
      <c r="E5985" t="s">
        <v>17921</v>
      </c>
      <c r="F5985" t="s">
        <v>17922</v>
      </c>
      <c r="G5985" s="2" t="str">
        <f t="shared" si="93"/>
        <v>2019</v>
      </c>
      <c r="H5985" t="s">
        <v>16689</v>
      </c>
      <c r="I5985" t="str">
        <f>VLOOKUP(RawData!H5985,PadCountry[],2)</f>
        <v>United States</v>
      </c>
      <c r="J5985" t="str">
        <f>VLOOKUP(I5985,CountryGeoLoc[],3)</f>
        <v>37.09024</v>
      </c>
      <c r="K5985" t="str">
        <f>VLOOKUP(I5985,CountryGeoLoc[],4)</f>
        <v>-95.712891</v>
      </c>
    </row>
    <row r="5986" spans="1:11" x14ac:dyDescent="0.3">
      <c r="A5986" t="s">
        <v>17923</v>
      </c>
      <c r="B5986" t="s">
        <v>8</v>
      </c>
      <c r="C5986" t="s">
        <v>14644</v>
      </c>
      <c r="D5986" t="s">
        <v>15534</v>
      </c>
      <c r="E5986" t="s">
        <v>17924</v>
      </c>
      <c r="F5986" t="s">
        <v>17925</v>
      </c>
      <c r="G5986" s="2" t="str">
        <f t="shared" si="93"/>
        <v>2019</v>
      </c>
      <c r="H5986" t="s">
        <v>1555</v>
      </c>
      <c r="I5986" t="str">
        <f>VLOOKUP(RawData!H5986,PadCountry[],2)</f>
        <v>United States</v>
      </c>
      <c r="J5986" t="str">
        <f>VLOOKUP(I5986,CountryGeoLoc[],3)</f>
        <v>37.09024</v>
      </c>
      <c r="K5986" t="str">
        <f>VLOOKUP(I5986,CountryGeoLoc[],4)</f>
        <v>-95.712891</v>
      </c>
    </row>
    <row r="5987" spans="1:11" x14ac:dyDescent="0.3">
      <c r="A5987" t="s">
        <v>17926</v>
      </c>
      <c r="B5987" t="s">
        <v>8</v>
      </c>
      <c r="C5987" t="s">
        <v>17314</v>
      </c>
      <c r="D5987" t="s">
        <v>17315</v>
      </c>
      <c r="E5987" t="s">
        <v>17927</v>
      </c>
      <c r="F5987" t="s">
        <v>17928</v>
      </c>
      <c r="G5987" s="2" t="str">
        <f t="shared" si="93"/>
        <v>2019</v>
      </c>
      <c r="H5987" t="s">
        <v>17318</v>
      </c>
      <c r="I5987" t="str">
        <f>VLOOKUP(RawData!H5987,PadCountry[],2)</f>
        <v>Japan</v>
      </c>
      <c r="J5987" t="str">
        <f>VLOOKUP(I5987,CountryGeoLoc[],3)</f>
        <v>36.204824</v>
      </c>
      <c r="K5987" t="str">
        <f>VLOOKUP(I5987,CountryGeoLoc[],4)</f>
        <v>138.252924</v>
      </c>
    </row>
    <row r="5988" spans="1:11" x14ac:dyDescent="0.3">
      <c r="A5988" t="s">
        <v>17929</v>
      </c>
      <c r="B5988" t="s">
        <v>8</v>
      </c>
      <c r="C5988" t="s">
        <v>17246</v>
      </c>
      <c r="D5988" t="s">
        <v>17247</v>
      </c>
      <c r="E5988" t="s">
        <v>17930</v>
      </c>
      <c r="F5988" t="s">
        <v>17931</v>
      </c>
      <c r="G5988" s="2" t="str">
        <f t="shared" si="93"/>
        <v>2019</v>
      </c>
      <c r="H5988" t="s">
        <v>17250</v>
      </c>
      <c r="I5988" t="str">
        <f>VLOOKUP(RawData!H5988,PadCountry[],2)</f>
        <v>New Zealand</v>
      </c>
      <c r="J5988" t="str">
        <f>VLOOKUP(I5988,CountryGeoLoc[],3)</f>
        <v>-40.900557</v>
      </c>
      <c r="K5988" t="str">
        <f>VLOOKUP(I5988,CountryGeoLoc[],4)</f>
        <v>174.885971</v>
      </c>
    </row>
    <row r="5989" spans="1:11" x14ac:dyDescent="0.3">
      <c r="A5989" t="s">
        <v>17932</v>
      </c>
      <c r="B5989" t="s">
        <v>8</v>
      </c>
      <c r="C5989" t="s">
        <v>13407</v>
      </c>
      <c r="D5989" t="s">
        <v>8695</v>
      </c>
      <c r="E5989" t="s">
        <v>17933</v>
      </c>
      <c r="F5989" t="s">
        <v>17934</v>
      </c>
      <c r="G5989" s="2" t="str">
        <f t="shared" si="93"/>
        <v>2019</v>
      </c>
      <c r="H5989" t="s">
        <v>14283</v>
      </c>
      <c r="I5989" t="str">
        <f>VLOOKUP(RawData!H5989,PadCountry[],2)</f>
        <v>China</v>
      </c>
      <c r="J5989" t="str">
        <f>VLOOKUP(I5989,CountryGeoLoc[],3)</f>
        <v>35.86166</v>
      </c>
      <c r="K5989" t="str">
        <f>VLOOKUP(I5989,CountryGeoLoc[],4)</f>
        <v>104.195397</v>
      </c>
    </row>
    <row r="5990" spans="1:11" x14ac:dyDescent="0.3">
      <c r="A5990" t="s">
        <v>17935</v>
      </c>
      <c r="B5990" t="s">
        <v>8</v>
      </c>
      <c r="C5990" t="s">
        <v>7087</v>
      </c>
      <c r="D5990" t="s">
        <v>11885</v>
      </c>
      <c r="E5990" t="s">
        <v>17936</v>
      </c>
      <c r="F5990" t="s">
        <v>17937</v>
      </c>
      <c r="G5990" s="2" t="str">
        <f t="shared" si="93"/>
        <v>2019</v>
      </c>
      <c r="H5990" t="s">
        <v>11888</v>
      </c>
      <c r="I5990" t="str">
        <f>VLOOKUP(RawData!H5990,PadCountry[],2)</f>
        <v>India</v>
      </c>
      <c r="J5990" t="str">
        <f>VLOOKUP(I5990,CountryGeoLoc[],3)</f>
        <v>20.593684</v>
      </c>
      <c r="K5990" t="str">
        <f>VLOOKUP(I5990,CountryGeoLoc[],4)</f>
        <v>78.96288</v>
      </c>
    </row>
    <row r="5991" spans="1:11" x14ac:dyDescent="0.3">
      <c r="A5991" t="s">
        <v>17938</v>
      </c>
      <c r="B5991" t="s">
        <v>18</v>
      </c>
      <c r="C5991" t="s">
        <v>13407</v>
      </c>
      <c r="D5991" t="s">
        <v>14669</v>
      </c>
      <c r="E5991" t="s">
        <v>17939</v>
      </c>
      <c r="F5991" t="s">
        <v>17940</v>
      </c>
      <c r="G5991" s="2" t="str">
        <f t="shared" si="93"/>
        <v>2019</v>
      </c>
      <c r="H5991" t="s">
        <v>10336</v>
      </c>
      <c r="I5991" t="str">
        <f>VLOOKUP(RawData!H5991,PadCountry[],2)</f>
        <v>China</v>
      </c>
      <c r="J5991" t="str">
        <f>VLOOKUP(I5991,CountryGeoLoc[],3)</f>
        <v>35.86166</v>
      </c>
      <c r="K5991" t="str">
        <f>VLOOKUP(I5991,CountryGeoLoc[],4)</f>
        <v>104.195397</v>
      </c>
    </row>
    <row r="5992" spans="1:11" x14ac:dyDescent="0.3">
      <c r="A5992" t="s">
        <v>17941</v>
      </c>
      <c r="B5992" t="s">
        <v>8</v>
      </c>
      <c r="C5992" t="s">
        <v>14644</v>
      </c>
      <c r="D5992" t="s">
        <v>15534</v>
      </c>
      <c r="E5992" t="s">
        <v>17942</v>
      </c>
      <c r="F5992" t="s">
        <v>17943</v>
      </c>
      <c r="G5992" s="2" t="str">
        <f t="shared" si="93"/>
        <v>2019</v>
      </c>
      <c r="H5992" t="s">
        <v>1555</v>
      </c>
      <c r="I5992" t="str">
        <f>VLOOKUP(RawData!H5992,PadCountry[],2)</f>
        <v>United States</v>
      </c>
      <c r="J5992" t="str">
        <f>VLOOKUP(I5992,CountryGeoLoc[],3)</f>
        <v>37.09024</v>
      </c>
      <c r="K5992" t="str">
        <f>VLOOKUP(I5992,CountryGeoLoc[],4)</f>
        <v>-95.712891</v>
      </c>
    </row>
    <row r="5993" spans="1:11" x14ac:dyDescent="0.3">
      <c r="A5993" t="s">
        <v>17944</v>
      </c>
      <c r="B5993" t="s">
        <v>8</v>
      </c>
      <c r="C5993" t="s">
        <v>11407</v>
      </c>
      <c r="D5993" t="s">
        <v>17356</v>
      </c>
      <c r="E5993" t="s">
        <v>17945</v>
      </c>
      <c r="F5993" t="s">
        <v>17946</v>
      </c>
      <c r="G5993" s="2" t="str">
        <f t="shared" si="93"/>
        <v>2019</v>
      </c>
      <c r="H5993" t="s">
        <v>3442</v>
      </c>
      <c r="I5993" t="str">
        <f>VLOOKUP(RawData!H5993,PadCountry[],2)</f>
        <v>Russia</v>
      </c>
      <c r="J5993" t="str">
        <f>VLOOKUP(I5993,CountryGeoLoc[],3)</f>
        <v>61.52401</v>
      </c>
      <c r="K5993" t="str">
        <f>VLOOKUP(I5993,CountryGeoLoc[],4)</f>
        <v>105.318756</v>
      </c>
    </row>
    <row r="5994" spans="1:11" x14ac:dyDescent="0.3">
      <c r="A5994" t="s">
        <v>17947</v>
      </c>
      <c r="B5994" t="s">
        <v>8</v>
      </c>
      <c r="C5994" t="s">
        <v>11421</v>
      </c>
      <c r="D5994" t="s">
        <v>13758</v>
      </c>
      <c r="E5994" t="s">
        <v>17948</v>
      </c>
      <c r="F5994" t="s">
        <v>17949</v>
      </c>
      <c r="G5994" s="2" t="str">
        <f t="shared" si="93"/>
        <v>2019</v>
      </c>
      <c r="H5994" t="s">
        <v>7249</v>
      </c>
      <c r="I5994" t="str">
        <f>VLOOKUP(RawData!H5994,PadCountry[],2)</f>
        <v>Kazakhstan</v>
      </c>
      <c r="J5994" t="str">
        <f>VLOOKUP(I5994,CountryGeoLoc[],3)</f>
        <v>48.019573</v>
      </c>
      <c r="K5994" t="str">
        <f>VLOOKUP(I5994,CountryGeoLoc[],4)</f>
        <v>66.923684</v>
      </c>
    </row>
    <row r="5995" spans="1:11" x14ac:dyDescent="0.3">
      <c r="A5995" t="s">
        <v>17950</v>
      </c>
      <c r="B5995" t="s">
        <v>8</v>
      </c>
      <c r="C5995" t="s">
        <v>13407</v>
      </c>
      <c r="D5995" t="s">
        <v>16766</v>
      </c>
      <c r="E5995" t="s">
        <v>17951</v>
      </c>
      <c r="F5995" t="s">
        <v>17952</v>
      </c>
      <c r="G5995" s="2" t="str">
        <f t="shared" si="93"/>
        <v>2019</v>
      </c>
      <c r="H5995" t="s">
        <v>17953</v>
      </c>
      <c r="I5995">
        <f>VLOOKUP(RawData!H5995,PadCountry[],2)</f>
        <v>0</v>
      </c>
      <c r="J5995" t="e">
        <f>VLOOKUP(I5995,CountryGeoLoc[],3)</f>
        <v>#N/A</v>
      </c>
      <c r="K5995" t="e">
        <f>VLOOKUP(I5995,CountryGeoLoc[],4)</f>
        <v>#N/A</v>
      </c>
    </row>
    <row r="5996" spans="1:11" x14ac:dyDescent="0.3">
      <c r="A5996" t="s">
        <v>17954</v>
      </c>
      <c r="B5996" t="s">
        <v>8</v>
      </c>
      <c r="C5996" t="s">
        <v>14644</v>
      </c>
      <c r="D5996" t="s">
        <v>15534</v>
      </c>
      <c r="E5996" t="s">
        <v>17955</v>
      </c>
      <c r="F5996" t="s">
        <v>17956</v>
      </c>
      <c r="G5996" s="2" t="str">
        <f t="shared" si="93"/>
        <v>2019</v>
      </c>
      <c r="H5996" t="s">
        <v>1213</v>
      </c>
      <c r="I5996" t="str">
        <f>VLOOKUP(RawData!H5996,PadCountry[],2)</f>
        <v>United States</v>
      </c>
      <c r="J5996" t="str">
        <f>VLOOKUP(I5996,CountryGeoLoc[],3)</f>
        <v>37.09024</v>
      </c>
      <c r="K5996" t="str">
        <f>VLOOKUP(I5996,CountryGeoLoc[],4)</f>
        <v>-95.712891</v>
      </c>
    </row>
    <row r="5997" spans="1:11" x14ac:dyDescent="0.3">
      <c r="A5997" t="s">
        <v>17957</v>
      </c>
      <c r="B5997" t="s">
        <v>8</v>
      </c>
      <c r="C5997" t="s">
        <v>7321</v>
      </c>
      <c r="D5997" t="s">
        <v>14073</v>
      </c>
      <c r="E5997" t="s">
        <v>17958</v>
      </c>
      <c r="F5997" t="s">
        <v>17959</v>
      </c>
      <c r="G5997" s="2" t="str">
        <f t="shared" si="93"/>
        <v>2019</v>
      </c>
      <c r="H5997" t="s">
        <v>12587</v>
      </c>
      <c r="I5997" t="str">
        <f>VLOOKUP(RawData!H5997,PadCountry[],2)</f>
        <v>French Guiana</v>
      </c>
      <c r="J5997" t="str">
        <f>VLOOKUP(I5997,CountryGeoLoc[],3)</f>
        <v>3.933889</v>
      </c>
      <c r="K5997" t="str">
        <f>VLOOKUP(I5997,CountryGeoLoc[],4)</f>
        <v>-53.125782</v>
      </c>
    </row>
    <row r="5998" spans="1:11" x14ac:dyDescent="0.3">
      <c r="A5998" t="s">
        <v>17960</v>
      </c>
      <c r="B5998" t="s">
        <v>8</v>
      </c>
      <c r="C5998" t="s">
        <v>13407</v>
      </c>
      <c r="D5998" t="s">
        <v>8695</v>
      </c>
      <c r="E5998" t="s">
        <v>17961</v>
      </c>
      <c r="F5998" t="s">
        <v>17962</v>
      </c>
      <c r="G5998" s="2" t="str">
        <f t="shared" si="93"/>
        <v>2019</v>
      </c>
      <c r="H5998" t="s">
        <v>8698</v>
      </c>
      <c r="I5998" t="str">
        <f>VLOOKUP(RawData!H5998,PadCountry[],2)</f>
        <v>China</v>
      </c>
      <c r="J5998" t="str">
        <f>VLOOKUP(I5998,CountryGeoLoc[],3)</f>
        <v>35.86166</v>
      </c>
      <c r="K5998" t="str">
        <f>VLOOKUP(I5998,CountryGeoLoc[],4)</f>
        <v>104.195397</v>
      </c>
    </row>
    <row r="5999" spans="1:11" x14ac:dyDescent="0.3">
      <c r="A5999" t="s">
        <v>17963</v>
      </c>
      <c r="B5999" t="s">
        <v>8</v>
      </c>
      <c r="C5999" t="s">
        <v>14644</v>
      </c>
      <c r="D5999" t="s">
        <v>17502</v>
      </c>
      <c r="E5999" t="s">
        <v>17964</v>
      </c>
      <c r="F5999" t="s">
        <v>17965</v>
      </c>
      <c r="G5999" s="2" t="str">
        <f t="shared" si="93"/>
        <v>2019</v>
      </c>
      <c r="H5999" t="s">
        <v>2629</v>
      </c>
      <c r="I5999" t="str">
        <f>VLOOKUP(RawData!H5999,PadCountry[],2)</f>
        <v>United States</v>
      </c>
      <c r="J5999" t="str">
        <f>VLOOKUP(I5999,CountryGeoLoc[],3)</f>
        <v>37.09024</v>
      </c>
      <c r="K5999" t="str">
        <f>VLOOKUP(I5999,CountryGeoLoc[],4)</f>
        <v>-95.712891</v>
      </c>
    </row>
    <row r="6000" spans="1:11" x14ac:dyDescent="0.3">
      <c r="A6000" t="s">
        <v>17966</v>
      </c>
      <c r="B6000" t="s">
        <v>8</v>
      </c>
      <c r="C6000" t="s">
        <v>17246</v>
      </c>
      <c r="D6000" t="s">
        <v>17247</v>
      </c>
      <c r="E6000" t="s">
        <v>17967</v>
      </c>
      <c r="F6000" t="s">
        <v>17968</v>
      </c>
      <c r="G6000" s="2" t="str">
        <f t="shared" si="93"/>
        <v>2019</v>
      </c>
      <c r="H6000" t="s">
        <v>17250</v>
      </c>
      <c r="I6000" t="str">
        <f>VLOOKUP(RawData!H6000,PadCountry[],2)</f>
        <v>New Zealand</v>
      </c>
      <c r="J6000" t="str">
        <f>VLOOKUP(I6000,CountryGeoLoc[],3)</f>
        <v>-40.900557</v>
      </c>
      <c r="K6000" t="str">
        <f>VLOOKUP(I6000,CountryGeoLoc[],4)</f>
        <v>174.885971</v>
      </c>
    </row>
    <row r="6001" spans="1:11" x14ac:dyDescent="0.3">
      <c r="A6001" t="s">
        <v>17969</v>
      </c>
      <c r="B6001" t="s">
        <v>162</v>
      </c>
      <c r="C6001" t="s">
        <v>17672</v>
      </c>
      <c r="D6001" t="s">
        <v>17673</v>
      </c>
      <c r="E6001" t="s">
        <v>17970</v>
      </c>
      <c r="F6001" t="s">
        <v>17971</v>
      </c>
      <c r="G6001" s="2" t="str">
        <f t="shared" si="93"/>
        <v>2019</v>
      </c>
      <c r="H6001" t="s">
        <v>17676</v>
      </c>
      <c r="I6001" t="str">
        <f>VLOOKUP(RawData!H6001,PadCountry[],2)</f>
        <v>United States</v>
      </c>
      <c r="J6001" t="str">
        <f>VLOOKUP(I6001,CountryGeoLoc[],3)</f>
        <v>37.09024</v>
      </c>
      <c r="K6001" t="str">
        <f>VLOOKUP(I6001,CountryGeoLoc[],4)</f>
        <v>-95.712891</v>
      </c>
    </row>
    <row r="6002" spans="1:11" x14ac:dyDescent="0.3">
      <c r="A6002" t="s">
        <v>17972</v>
      </c>
      <c r="B6002" t="s">
        <v>8</v>
      </c>
      <c r="C6002" t="s">
        <v>100</v>
      </c>
      <c r="D6002" t="s">
        <v>17973</v>
      </c>
      <c r="E6002" t="s">
        <v>17974</v>
      </c>
      <c r="F6002" t="s">
        <v>17975</v>
      </c>
      <c r="G6002" s="2" t="str">
        <f t="shared" si="93"/>
        <v>2019</v>
      </c>
      <c r="H6002" t="s">
        <v>12982</v>
      </c>
      <c r="I6002" t="str">
        <f>VLOOKUP(RawData!H6002,PadCountry[],2)</f>
        <v>United States</v>
      </c>
      <c r="J6002" t="str">
        <f>VLOOKUP(I6002,CountryGeoLoc[],3)</f>
        <v>37.09024</v>
      </c>
      <c r="K6002" t="str">
        <f>VLOOKUP(I6002,CountryGeoLoc[],4)</f>
        <v>-95.712891</v>
      </c>
    </row>
    <row r="6003" spans="1:11" x14ac:dyDescent="0.3">
      <c r="A6003" t="s">
        <v>17976</v>
      </c>
      <c r="B6003" t="s">
        <v>8</v>
      </c>
      <c r="C6003" t="s">
        <v>11418</v>
      </c>
      <c r="D6003" t="s">
        <v>14821</v>
      </c>
      <c r="E6003" t="s">
        <v>17977</v>
      </c>
      <c r="F6003" t="s">
        <v>17978</v>
      </c>
      <c r="G6003" s="2" t="str">
        <f t="shared" si="93"/>
        <v>2019</v>
      </c>
      <c r="H6003" t="s">
        <v>16943</v>
      </c>
      <c r="I6003" t="str">
        <f>VLOOKUP(RawData!H6003,PadCountry[],2)</f>
        <v>Russia</v>
      </c>
      <c r="J6003" t="str">
        <f>VLOOKUP(I6003,CountryGeoLoc[],3)</f>
        <v>61.52401</v>
      </c>
      <c r="K6003" t="str">
        <f>VLOOKUP(I6003,CountryGeoLoc[],4)</f>
        <v>105.318756</v>
      </c>
    </row>
    <row r="6004" spans="1:11" x14ac:dyDescent="0.3">
      <c r="A6004" t="s">
        <v>17979</v>
      </c>
      <c r="B6004" t="s">
        <v>8</v>
      </c>
      <c r="C6004" t="s">
        <v>11407</v>
      </c>
      <c r="D6004" t="s">
        <v>16351</v>
      </c>
      <c r="E6004" t="s">
        <v>17980</v>
      </c>
      <c r="F6004" t="s">
        <v>17981</v>
      </c>
      <c r="G6004" s="2" t="str">
        <f t="shared" si="93"/>
        <v>2019</v>
      </c>
      <c r="H6004" t="s">
        <v>3442</v>
      </c>
      <c r="I6004" t="str">
        <f>VLOOKUP(RawData!H6004,PadCountry[],2)</f>
        <v>Russia</v>
      </c>
      <c r="J6004" t="str">
        <f>VLOOKUP(I6004,CountryGeoLoc[],3)</f>
        <v>61.52401</v>
      </c>
      <c r="K6004" t="str">
        <f>VLOOKUP(I6004,CountryGeoLoc[],4)</f>
        <v>105.318756</v>
      </c>
    </row>
    <row r="6005" spans="1:11" x14ac:dyDescent="0.3">
      <c r="A6005" t="s">
        <v>17982</v>
      </c>
      <c r="B6005" t="s">
        <v>18</v>
      </c>
      <c r="C6005" t="s">
        <v>7321</v>
      </c>
      <c r="D6005" t="s">
        <v>15923</v>
      </c>
      <c r="E6005" t="s">
        <v>17983</v>
      </c>
      <c r="F6005" t="s">
        <v>17984</v>
      </c>
      <c r="G6005" s="2" t="str">
        <f t="shared" si="93"/>
        <v>2019</v>
      </c>
      <c r="H6005" t="s">
        <v>4173</v>
      </c>
      <c r="I6005" t="str">
        <f>VLOOKUP(RawData!H6005,PadCountry[],2)</f>
        <v>French Guiana</v>
      </c>
      <c r="J6005" t="str">
        <f>VLOOKUP(I6005,CountryGeoLoc[],3)</f>
        <v>3.933889</v>
      </c>
      <c r="K6005" t="str">
        <f>VLOOKUP(I6005,CountryGeoLoc[],4)</f>
        <v>-53.125782</v>
      </c>
    </row>
    <row r="6006" spans="1:11" x14ac:dyDescent="0.3">
      <c r="A6006" t="s">
        <v>17985</v>
      </c>
      <c r="B6006" t="s">
        <v>8</v>
      </c>
      <c r="C6006" t="s">
        <v>11421</v>
      </c>
      <c r="D6006" t="s">
        <v>14306</v>
      </c>
      <c r="E6006" t="s">
        <v>17986</v>
      </c>
      <c r="F6006" t="s">
        <v>17987</v>
      </c>
      <c r="G6006" s="2" t="str">
        <f t="shared" si="93"/>
        <v>2019</v>
      </c>
      <c r="H6006" t="s">
        <v>987</v>
      </c>
      <c r="I6006" t="str">
        <f>VLOOKUP(RawData!H6006,PadCountry[],2)</f>
        <v>Kazakhstan</v>
      </c>
      <c r="J6006" t="str">
        <f>VLOOKUP(I6006,CountryGeoLoc[],3)</f>
        <v>48.019573</v>
      </c>
      <c r="K6006" t="str">
        <f>VLOOKUP(I6006,CountryGeoLoc[],4)</f>
        <v>66.923684</v>
      </c>
    </row>
    <row r="6007" spans="1:11" x14ac:dyDescent="0.3">
      <c r="A6007" t="s">
        <v>17988</v>
      </c>
      <c r="B6007" t="s">
        <v>8</v>
      </c>
      <c r="C6007" t="s">
        <v>11418</v>
      </c>
      <c r="D6007" t="s">
        <v>2191</v>
      </c>
      <c r="E6007" t="s">
        <v>17989</v>
      </c>
      <c r="F6007" t="s">
        <v>17990</v>
      </c>
      <c r="G6007" s="2" t="str">
        <f t="shared" si="93"/>
        <v>2019</v>
      </c>
      <c r="H6007" t="s">
        <v>13</v>
      </c>
      <c r="I6007" t="str">
        <f>VLOOKUP(RawData!H6007,PadCountry[],2)</f>
        <v>Kazakhstan</v>
      </c>
      <c r="J6007" t="str">
        <f>VLOOKUP(I6007,CountryGeoLoc[],3)</f>
        <v>48.019573</v>
      </c>
      <c r="K6007" t="str">
        <f>VLOOKUP(I6007,CountryGeoLoc[],4)</f>
        <v>66.923684</v>
      </c>
    </row>
    <row r="6008" spans="1:11" x14ac:dyDescent="0.3">
      <c r="A6008" t="s">
        <v>17991</v>
      </c>
      <c r="B6008" t="s">
        <v>8</v>
      </c>
      <c r="C6008" t="s">
        <v>7087</v>
      </c>
      <c r="D6008" t="s">
        <v>16600</v>
      </c>
      <c r="E6008" t="s">
        <v>17992</v>
      </c>
      <c r="F6008" t="s">
        <v>17993</v>
      </c>
      <c r="G6008" s="2" t="str">
        <f t="shared" si="93"/>
        <v>2019</v>
      </c>
      <c r="H6008" t="s">
        <v>14499</v>
      </c>
      <c r="I6008" t="str">
        <f>VLOOKUP(RawData!H6008,PadCountry[],2)</f>
        <v>India</v>
      </c>
      <c r="J6008" t="str">
        <f>VLOOKUP(I6008,CountryGeoLoc[],3)</f>
        <v>20.593684</v>
      </c>
      <c r="K6008" t="str">
        <f>VLOOKUP(I6008,CountryGeoLoc[],4)</f>
        <v>78.96288</v>
      </c>
    </row>
    <row r="6009" spans="1:11" x14ac:dyDescent="0.3">
      <c r="A6009" t="s">
        <v>17994</v>
      </c>
      <c r="B6009" t="s">
        <v>8</v>
      </c>
      <c r="C6009" t="s">
        <v>17995</v>
      </c>
      <c r="D6009" t="s">
        <v>17996</v>
      </c>
      <c r="E6009" t="s">
        <v>17997</v>
      </c>
      <c r="F6009" t="s">
        <v>17998</v>
      </c>
      <c r="G6009" s="2" t="str">
        <f t="shared" si="93"/>
        <v>2019</v>
      </c>
      <c r="H6009" t="s">
        <v>16284</v>
      </c>
      <c r="I6009" t="str">
        <f>VLOOKUP(RawData!H6009,PadCountry[],2)</f>
        <v>China</v>
      </c>
      <c r="J6009" t="str">
        <f>VLOOKUP(I6009,CountryGeoLoc[],3)</f>
        <v>35.86166</v>
      </c>
      <c r="K6009" t="str">
        <f>VLOOKUP(I6009,CountryGeoLoc[],4)</f>
        <v>104.195397</v>
      </c>
    </row>
    <row r="6010" spans="1:11" x14ac:dyDescent="0.3">
      <c r="A6010" t="s">
        <v>17999</v>
      </c>
      <c r="B6010" t="s">
        <v>8</v>
      </c>
      <c r="C6010" t="s">
        <v>14644</v>
      </c>
      <c r="D6010" t="s">
        <v>15534</v>
      </c>
      <c r="E6010" t="s">
        <v>18000</v>
      </c>
      <c r="F6010" t="s">
        <v>18001</v>
      </c>
      <c r="G6010" s="2" t="str">
        <f t="shared" si="93"/>
        <v>2019</v>
      </c>
      <c r="H6010" t="s">
        <v>1555</v>
      </c>
      <c r="I6010" t="str">
        <f>VLOOKUP(RawData!H6010,PadCountry[],2)</f>
        <v>United States</v>
      </c>
      <c r="J6010" t="str">
        <f>VLOOKUP(I6010,CountryGeoLoc[],3)</f>
        <v>37.09024</v>
      </c>
      <c r="K6010" t="str">
        <f>VLOOKUP(I6010,CountryGeoLoc[],4)</f>
        <v>-95.712891</v>
      </c>
    </row>
    <row r="6011" spans="1:11" x14ac:dyDescent="0.3">
      <c r="A6011" t="s">
        <v>18002</v>
      </c>
      <c r="B6011" t="s">
        <v>8</v>
      </c>
      <c r="C6011" t="s">
        <v>14644</v>
      </c>
      <c r="D6011" t="s">
        <v>18003</v>
      </c>
      <c r="E6011" t="s">
        <v>18004</v>
      </c>
      <c r="F6011" t="s">
        <v>18005</v>
      </c>
      <c r="G6011" s="2" t="str">
        <f t="shared" si="93"/>
        <v>2019</v>
      </c>
      <c r="H6011" t="s">
        <v>18006</v>
      </c>
      <c r="I6011" t="str">
        <f>VLOOKUP(RawData!H6011,PadCountry[],2)</f>
        <v>United States</v>
      </c>
      <c r="J6011" t="str">
        <f>VLOOKUP(I6011,CountryGeoLoc[],3)</f>
        <v>37.09024</v>
      </c>
      <c r="K6011" t="str">
        <f>VLOOKUP(I6011,CountryGeoLoc[],4)</f>
        <v>-95.712891</v>
      </c>
    </row>
    <row r="6012" spans="1:11" x14ac:dyDescent="0.3">
      <c r="A6012" t="s">
        <v>18007</v>
      </c>
      <c r="B6012" t="s">
        <v>8</v>
      </c>
      <c r="C6012" t="s">
        <v>13407</v>
      </c>
      <c r="D6012" t="s">
        <v>5243</v>
      </c>
      <c r="E6012" t="s">
        <v>18008</v>
      </c>
      <c r="F6012" t="s">
        <v>18009</v>
      </c>
      <c r="G6012" s="2" t="str">
        <f t="shared" si="93"/>
        <v>2019</v>
      </c>
      <c r="H6012" t="s">
        <v>8698</v>
      </c>
      <c r="I6012" t="str">
        <f>VLOOKUP(RawData!H6012,PadCountry[],2)</f>
        <v>China</v>
      </c>
      <c r="J6012" t="str">
        <f>VLOOKUP(I6012,CountryGeoLoc[],3)</f>
        <v>35.86166</v>
      </c>
      <c r="K6012" t="str">
        <f>VLOOKUP(I6012,CountryGeoLoc[],4)</f>
        <v>104.195397</v>
      </c>
    </row>
    <row r="6013" spans="1:11" x14ac:dyDescent="0.3">
      <c r="A6013" t="s">
        <v>18010</v>
      </c>
      <c r="B6013" t="s">
        <v>18</v>
      </c>
      <c r="C6013" t="s">
        <v>17314</v>
      </c>
      <c r="D6013" t="s">
        <v>17315</v>
      </c>
      <c r="E6013" t="s">
        <v>18011</v>
      </c>
      <c r="F6013" t="s">
        <v>18012</v>
      </c>
      <c r="G6013" s="2" t="str">
        <f t="shared" si="93"/>
        <v>2019</v>
      </c>
      <c r="H6013" t="s">
        <v>17318</v>
      </c>
      <c r="I6013" t="str">
        <f>VLOOKUP(RawData!H6013,PadCountry[],2)</f>
        <v>Japan</v>
      </c>
      <c r="J6013" t="str">
        <f>VLOOKUP(I6013,CountryGeoLoc[],3)</f>
        <v>36.204824</v>
      </c>
      <c r="K6013" t="str">
        <f>VLOOKUP(I6013,CountryGeoLoc[],4)</f>
        <v>138.252924</v>
      </c>
    </row>
    <row r="6014" spans="1:11" x14ac:dyDescent="0.3">
      <c r="A6014" t="s">
        <v>18013</v>
      </c>
      <c r="B6014" t="s">
        <v>8</v>
      </c>
      <c r="C6014" t="s">
        <v>11407</v>
      </c>
      <c r="D6014" t="s">
        <v>15615</v>
      </c>
      <c r="E6014" t="s">
        <v>18014</v>
      </c>
      <c r="F6014" t="s">
        <v>18015</v>
      </c>
      <c r="G6014" s="2" t="str">
        <f t="shared" si="93"/>
        <v>2019</v>
      </c>
      <c r="H6014" t="s">
        <v>3442</v>
      </c>
      <c r="I6014" t="str">
        <f>VLOOKUP(RawData!H6014,PadCountry[],2)</f>
        <v>Russia</v>
      </c>
      <c r="J6014" t="str">
        <f>VLOOKUP(I6014,CountryGeoLoc[],3)</f>
        <v>61.52401</v>
      </c>
      <c r="K6014" t="str">
        <f>VLOOKUP(I6014,CountryGeoLoc[],4)</f>
        <v>105.318756</v>
      </c>
    </row>
    <row r="6015" spans="1:11" x14ac:dyDescent="0.3">
      <c r="A6015" t="s">
        <v>18016</v>
      </c>
      <c r="B6015" t="s">
        <v>8</v>
      </c>
      <c r="C6015" t="s">
        <v>11418</v>
      </c>
      <c r="D6015" t="s">
        <v>14421</v>
      </c>
      <c r="E6015" t="s">
        <v>18017</v>
      </c>
      <c r="F6015" t="s">
        <v>18018</v>
      </c>
      <c r="G6015" s="2" t="str">
        <f t="shared" si="93"/>
        <v>2019</v>
      </c>
      <c r="H6015" t="s">
        <v>987</v>
      </c>
      <c r="I6015" t="str">
        <f>VLOOKUP(RawData!H6015,PadCountry[],2)</f>
        <v>Kazakhstan</v>
      </c>
      <c r="J6015" t="str">
        <f>VLOOKUP(I6015,CountryGeoLoc[],3)</f>
        <v>48.019573</v>
      </c>
      <c r="K6015" t="str">
        <f>VLOOKUP(I6015,CountryGeoLoc[],4)</f>
        <v>66.923684</v>
      </c>
    </row>
    <row r="6016" spans="1:11" x14ac:dyDescent="0.3">
      <c r="A6016" t="s">
        <v>18019</v>
      </c>
      <c r="B6016" t="s">
        <v>8</v>
      </c>
      <c r="C6016" t="s">
        <v>11421</v>
      </c>
      <c r="D6016" t="s">
        <v>13758</v>
      </c>
      <c r="E6016" t="s">
        <v>18020</v>
      </c>
      <c r="F6016" t="s">
        <v>18021</v>
      </c>
      <c r="G6016" s="2" t="str">
        <f t="shared" si="93"/>
        <v>2019</v>
      </c>
      <c r="H6016" t="s">
        <v>2641</v>
      </c>
      <c r="I6016" t="str">
        <f>VLOOKUP(RawData!H6016,PadCountry[],2)</f>
        <v>Kazakhstan</v>
      </c>
      <c r="J6016" t="str">
        <f>VLOOKUP(I6016,CountryGeoLoc[],3)</f>
        <v>48.019573</v>
      </c>
      <c r="K6016" t="str">
        <f>VLOOKUP(I6016,CountryGeoLoc[],4)</f>
        <v>66.923684</v>
      </c>
    </row>
    <row r="6017" spans="1:11" x14ac:dyDescent="0.3">
      <c r="A6017" t="s">
        <v>18022</v>
      </c>
      <c r="B6017" t="s">
        <v>8</v>
      </c>
      <c r="C6017" t="s">
        <v>7321</v>
      </c>
      <c r="D6017" t="s">
        <v>18023</v>
      </c>
      <c r="E6017" t="s">
        <v>18024</v>
      </c>
      <c r="F6017" t="s">
        <v>18025</v>
      </c>
      <c r="G6017" s="2" t="str">
        <f t="shared" si="93"/>
        <v>2019</v>
      </c>
      <c r="H6017" t="s">
        <v>12587</v>
      </c>
      <c r="I6017" t="str">
        <f>VLOOKUP(RawData!H6017,PadCountry[],2)</f>
        <v>French Guiana</v>
      </c>
      <c r="J6017" t="str">
        <f>VLOOKUP(I6017,CountryGeoLoc[],3)</f>
        <v>3.933889</v>
      </c>
      <c r="K6017" t="str">
        <f>VLOOKUP(I6017,CountryGeoLoc[],4)</f>
        <v>-53.125782</v>
      </c>
    </row>
    <row r="6018" spans="1:11" x14ac:dyDescent="0.3">
      <c r="A6018" t="s">
        <v>18026</v>
      </c>
      <c r="B6018" t="s">
        <v>8</v>
      </c>
      <c r="C6018" t="s">
        <v>14644</v>
      </c>
      <c r="D6018" t="s">
        <v>15534</v>
      </c>
      <c r="E6018" t="s">
        <v>18027</v>
      </c>
      <c r="F6018" t="s">
        <v>18028</v>
      </c>
      <c r="G6018" s="2" t="str">
        <f t="shared" si="93"/>
        <v>2019</v>
      </c>
      <c r="H6018" t="s">
        <v>1555</v>
      </c>
      <c r="I6018" t="str">
        <f>VLOOKUP(RawData!H6018,PadCountry[],2)</f>
        <v>United States</v>
      </c>
      <c r="J6018" t="str">
        <f>VLOOKUP(I6018,CountryGeoLoc[],3)</f>
        <v>37.09024</v>
      </c>
      <c r="K6018" t="str">
        <f>VLOOKUP(I6018,CountryGeoLoc[],4)</f>
        <v>-95.712891</v>
      </c>
    </row>
    <row r="6019" spans="1:11" x14ac:dyDescent="0.3">
      <c r="A6019" t="s">
        <v>18029</v>
      </c>
      <c r="B6019" t="s">
        <v>8</v>
      </c>
      <c r="C6019" t="s">
        <v>14618</v>
      </c>
      <c r="D6019" t="s">
        <v>14619</v>
      </c>
      <c r="E6019" t="s">
        <v>18030</v>
      </c>
      <c r="F6019" t="s">
        <v>18031</v>
      </c>
      <c r="G6019" s="2" t="str">
        <f t="shared" ref="G6019:G6082" si="94">MID(F6019,7,4)</f>
        <v>2019</v>
      </c>
      <c r="H6019" t="s">
        <v>1782</v>
      </c>
      <c r="I6019" t="str">
        <f>VLOOKUP(RawData!H6019,PadCountry[],2)</f>
        <v>United States</v>
      </c>
      <c r="J6019" t="str">
        <f>VLOOKUP(I6019,CountryGeoLoc[],3)</f>
        <v>37.09024</v>
      </c>
      <c r="K6019" t="str">
        <f>VLOOKUP(I6019,CountryGeoLoc[],4)</f>
        <v>-95.712891</v>
      </c>
    </row>
    <row r="6020" spans="1:11" x14ac:dyDescent="0.3">
      <c r="A6020" t="s">
        <v>18032</v>
      </c>
      <c r="B6020" t="s">
        <v>8</v>
      </c>
      <c r="C6020" t="s">
        <v>18033</v>
      </c>
      <c r="D6020" t="s">
        <v>18034</v>
      </c>
      <c r="E6020" t="s">
        <v>17997</v>
      </c>
      <c r="F6020" t="s">
        <v>18035</v>
      </c>
      <c r="G6020" s="2" t="str">
        <f t="shared" si="94"/>
        <v>2019</v>
      </c>
      <c r="H6020" t="s">
        <v>16284</v>
      </c>
      <c r="I6020" t="str">
        <f>VLOOKUP(RawData!H6020,PadCountry[],2)</f>
        <v>China</v>
      </c>
      <c r="J6020" t="str">
        <f>VLOOKUP(I6020,CountryGeoLoc[],3)</f>
        <v>35.86166</v>
      </c>
      <c r="K6020" t="str">
        <f>VLOOKUP(I6020,CountryGeoLoc[],4)</f>
        <v>104.195397</v>
      </c>
    </row>
    <row r="6021" spans="1:11" x14ac:dyDescent="0.3">
      <c r="A6021" t="s">
        <v>18036</v>
      </c>
      <c r="B6021" t="s">
        <v>8</v>
      </c>
      <c r="C6021" t="s">
        <v>13407</v>
      </c>
      <c r="D6021" t="s">
        <v>8695</v>
      </c>
      <c r="E6021" t="s">
        <v>18037</v>
      </c>
      <c r="F6021" t="s">
        <v>18038</v>
      </c>
      <c r="G6021" s="2" t="str">
        <f t="shared" si="94"/>
        <v>2019</v>
      </c>
      <c r="H6021" t="s">
        <v>10954</v>
      </c>
      <c r="I6021" t="str">
        <f>VLOOKUP(RawData!H6021,PadCountry[],2)</f>
        <v>China</v>
      </c>
      <c r="J6021" t="str">
        <f>VLOOKUP(I6021,CountryGeoLoc[],3)</f>
        <v>35.86166</v>
      </c>
      <c r="K6021" t="str">
        <f>VLOOKUP(I6021,CountryGeoLoc[],4)</f>
        <v>104.195397</v>
      </c>
    </row>
    <row r="6022" spans="1:11" x14ac:dyDescent="0.3">
      <c r="A6022" t="s">
        <v>18039</v>
      </c>
      <c r="B6022" t="s">
        <v>8</v>
      </c>
      <c r="C6022" t="s">
        <v>17246</v>
      </c>
      <c r="D6022" t="s">
        <v>17247</v>
      </c>
      <c r="E6022" t="s">
        <v>18040</v>
      </c>
      <c r="F6022" t="s">
        <v>18041</v>
      </c>
      <c r="G6022" s="2" t="str">
        <f t="shared" si="94"/>
        <v>2019</v>
      </c>
      <c r="H6022" t="s">
        <v>17250</v>
      </c>
      <c r="I6022" t="str">
        <f>VLOOKUP(RawData!H6022,PadCountry[],2)</f>
        <v>New Zealand</v>
      </c>
      <c r="J6022" t="str">
        <f>VLOOKUP(I6022,CountryGeoLoc[],3)</f>
        <v>-40.900557</v>
      </c>
      <c r="K6022" t="str">
        <f>VLOOKUP(I6022,CountryGeoLoc[],4)</f>
        <v>174.885971</v>
      </c>
    </row>
    <row r="6023" spans="1:11" x14ac:dyDescent="0.3">
      <c r="A6023" t="s">
        <v>18042</v>
      </c>
      <c r="B6023" t="s">
        <v>8</v>
      </c>
      <c r="C6023" t="s">
        <v>11418</v>
      </c>
      <c r="D6023" t="s">
        <v>14421</v>
      </c>
      <c r="E6023" t="s">
        <v>18043</v>
      </c>
      <c r="F6023" t="s">
        <v>18044</v>
      </c>
      <c r="G6023" s="2" t="str">
        <f t="shared" si="94"/>
        <v>2019</v>
      </c>
      <c r="H6023" t="s">
        <v>987</v>
      </c>
      <c r="I6023" t="str">
        <f>VLOOKUP(RawData!H6023,PadCountry[],2)</f>
        <v>Kazakhstan</v>
      </c>
      <c r="J6023" t="str">
        <f>VLOOKUP(I6023,CountryGeoLoc[],3)</f>
        <v>48.019573</v>
      </c>
      <c r="K6023" t="str">
        <f>VLOOKUP(I6023,CountryGeoLoc[],4)</f>
        <v>66.923684</v>
      </c>
    </row>
    <row r="6024" spans="1:11" x14ac:dyDescent="0.3">
      <c r="A6024" t="s">
        <v>18045</v>
      </c>
      <c r="B6024" t="s">
        <v>8</v>
      </c>
      <c r="C6024" t="s">
        <v>14618</v>
      </c>
      <c r="D6024" t="s">
        <v>14057</v>
      </c>
      <c r="E6024" t="s">
        <v>18046</v>
      </c>
      <c r="F6024" t="s">
        <v>18047</v>
      </c>
      <c r="G6024" s="2" t="str">
        <f t="shared" si="94"/>
        <v>2019</v>
      </c>
      <c r="H6024" t="s">
        <v>1050</v>
      </c>
      <c r="I6024" t="str">
        <f>VLOOKUP(RawData!H6024,PadCountry[],2)</f>
        <v>United States</v>
      </c>
      <c r="J6024" t="str">
        <f>VLOOKUP(I6024,CountryGeoLoc[],3)</f>
        <v>37.09024</v>
      </c>
      <c r="K6024" t="str">
        <f>VLOOKUP(I6024,CountryGeoLoc[],4)</f>
        <v>-95.712891</v>
      </c>
    </row>
    <row r="6025" spans="1:11" x14ac:dyDescent="0.3">
      <c r="A6025" t="s">
        <v>18048</v>
      </c>
      <c r="B6025" t="s">
        <v>8</v>
      </c>
      <c r="C6025" t="s">
        <v>14644</v>
      </c>
      <c r="D6025" t="s">
        <v>18003</v>
      </c>
      <c r="E6025" t="s">
        <v>18049</v>
      </c>
      <c r="F6025" t="s">
        <v>18050</v>
      </c>
      <c r="G6025" s="2" t="str">
        <f t="shared" si="94"/>
        <v>2019</v>
      </c>
      <c r="H6025" t="s">
        <v>18006</v>
      </c>
      <c r="I6025" t="str">
        <f>VLOOKUP(RawData!H6025,PadCountry[],2)</f>
        <v>United States</v>
      </c>
      <c r="J6025" t="str">
        <f>VLOOKUP(I6025,CountryGeoLoc[],3)</f>
        <v>37.09024</v>
      </c>
      <c r="K6025" t="str">
        <f>VLOOKUP(I6025,CountryGeoLoc[],4)</f>
        <v>-95.712891</v>
      </c>
    </row>
    <row r="6026" spans="1:11" x14ac:dyDescent="0.3">
      <c r="A6026" t="s">
        <v>18051</v>
      </c>
      <c r="B6026" t="s">
        <v>8</v>
      </c>
      <c r="C6026" t="s">
        <v>11407</v>
      </c>
      <c r="D6026" t="s">
        <v>13552</v>
      </c>
      <c r="E6026" t="s">
        <v>18052</v>
      </c>
      <c r="F6026" t="s">
        <v>18053</v>
      </c>
      <c r="G6026" s="2" t="str">
        <f t="shared" si="94"/>
        <v>2019</v>
      </c>
      <c r="H6026" t="s">
        <v>2313</v>
      </c>
      <c r="I6026" t="str">
        <f>VLOOKUP(RawData!H6026,PadCountry[],2)</f>
        <v>Russia</v>
      </c>
      <c r="J6026" t="str">
        <f>VLOOKUP(I6026,CountryGeoLoc[],3)</f>
        <v>61.52401</v>
      </c>
      <c r="K6026" t="str">
        <f>VLOOKUP(I6026,CountryGeoLoc[],4)</f>
        <v>105.318756</v>
      </c>
    </row>
    <row r="6027" spans="1:11" x14ac:dyDescent="0.3">
      <c r="A6027" t="s">
        <v>18054</v>
      </c>
      <c r="B6027" t="s">
        <v>8</v>
      </c>
      <c r="C6027" t="s">
        <v>17157</v>
      </c>
      <c r="D6027" t="s">
        <v>16282</v>
      </c>
      <c r="E6027" t="s">
        <v>18055</v>
      </c>
      <c r="F6027" t="s">
        <v>18056</v>
      </c>
      <c r="G6027" s="2" t="str">
        <f t="shared" si="94"/>
        <v>2019</v>
      </c>
      <c r="H6027" t="s">
        <v>16284</v>
      </c>
      <c r="I6027" t="str">
        <f>VLOOKUP(RawData!H6027,PadCountry[],2)</f>
        <v>China</v>
      </c>
      <c r="J6027" t="str">
        <f>VLOOKUP(I6027,CountryGeoLoc[],3)</f>
        <v>35.86166</v>
      </c>
      <c r="K6027" t="str">
        <f>VLOOKUP(I6027,CountryGeoLoc[],4)</f>
        <v>104.195397</v>
      </c>
    </row>
    <row r="6028" spans="1:11" x14ac:dyDescent="0.3">
      <c r="A6028" t="s">
        <v>18057</v>
      </c>
      <c r="B6028" t="s">
        <v>8</v>
      </c>
      <c r="C6028" t="s">
        <v>13407</v>
      </c>
      <c r="D6028" t="s">
        <v>13308</v>
      </c>
      <c r="E6028" t="s">
        <v>357</v>
      </c>
      <c r="F6028" t="s">
        <v>18058</v>
      </c>
      <c r="G6028" s="2" t="str">
        <f t="shared" si="94"/>
        <v>2019</v>
      </c>
      <c r="H6028" t="s">
        <v>15187</v>
      </c>
      <c r="I6028" t="str">
        <f>VLOOKUP(RawData!H6028,PadCountry[],2)</f>
        <v>China</v>
      </c>
      <c r="J6028" t="str">
        <f>VLOOKUP(I6028,CountryGeoLoc[],3)</f>
        <v>35.86166</v>
      </c>
      <c r="K6028" t="str">
        <f>VLOOKUP(I6028,CountryGeoLoc[],4)</f>
        <v>104.195397</v>
      </c>
    </row>
    <row r="6029" spans="1:11" x14ac:dyDescent="0.3">
      <c r="A6029" t="s">
        <v>18059</v>
      </c>
      <c r="B6029" t="s">
        <v>8</v>
      </c>
      <c r="C6029" t="s">
        <v>13407</v>
      </c>
      <c r="D6029" t="s">
        <v>16766</v>
      </c>
      <c r="E6029" t="s">
        <v>357</v>
      </c>
      <c r="F6029" t="s">
        <v>18060</v>
      </c>
      <c r="G6029" s="2" t="str">
        <f t="shared" si="94"/>
        <v>2019</v>
      </c>
      <c r="H6029" t="s">
        <v>16284</v>
      </c>
      <c r="I6029" t="str">
        <f>VLOOKUP(RawData!H6029,PadCountry[],2)</f>
        <v>China</v>
      </c>
      <c r="J6029" t="str">
        <f>VLOOKUP(I6029,CountryGeoLoc[],3)</f>
        <v>35.86166</v>
      </c>
      <c r="K6029" t="str">
        <f>VLOOKUP(I6029,CountryGeoLoc[],4)</f>
        <v>104.195397</v>
      </c>
    </row>
    <row r="6030" spans="1:11" x14ac:dyDescent="0.3">
      <c r="A6030" t="s">
        <v>18061</v>
      </c>
      <c r="B6030" t="s">
        <v>8</v>
      </c>
      <c r="C6030" t="s">
        <v>13407</v>
      </c>
      <c r="D6030" t="s">
        <v>16729</v>
      </c>
      <c r="E6030" t="s">
        <v>18062</v>
      </c>
      <c r="F6030" t="s">
        <v>18063</v>
      </c>
      <c r="G6030" s="2" t="str">
        <f t="shared" si="94"/>
        <v>2019</v>
      </c>
      <c r="H6030" t="s">
        <v>10954</v>
      </c>
      <c r="I6030" t="str">
        <f>VLOOKUP(RawData!H6030,PadCountry[],2)</f>
        <v>China</v>
      </c>
      <c r="J6030" t="str">
        <f>VLOOKUP(I6030,CountryGeoLoc[],3)</f>
        <v>35.86166</v>
      </c>
      <c r="K6030" t="str">
        <f>VLOOKUP(I6030,CountryGeoLoc[],4)</f>
        <v>104.195397</v>
      </c>
    </row>
    <row r="6031" spans="1:11" x14ac:dyDescent="0.3">
      <c r="A6031" t="s">
        <v>18064</v>
      </c>
      <c r="B6031" t="s">
        <v>8</v>
      </c>
      <c r="C6031" t="s">
        <v>9620</v>
      </c>
      <c r="D6031" t="s">
        <v>15381</v>
      </c>
      <c r="E6031" t="s">
        <v>18065</v>
      </c>
      <c r="F6031" t="s">
        <v>18066</v>
      </c>
      <c r="G6031" s="2" t="str">
        <f t="shared" si="94"/>
        <v>2019</v>
      </c>
      <c r="H6031" t="s">
        <v>15384</v>
      </c>
      <c r="I6031" t="str">
        <f>VLOOKUP(RawData!H6031,PadCountry[],2)</f>
        <v>Japan</v>
      </c>
      <c r="J6031" t="str">
        <f>VLOOKUP(I6031,CountryGeoLoc[],3)</f>
        <v>36.204824</v>
      </c>
      <c r="K6031" t="str">
        <f>VLOOKUP(I6031,CountryGeoLoc[],4)</f>
        <v>138.252924</v>
      </c>
    </row>
    <row r="6032" spans="1:11" x14ac:dyDescent="0.3">
      <c r="A6032" t="s">
        <v>18067</v>
      </c>
      <c r="B6032" t="s">
        <v>8</v>
      </c>
      <c r="C6032" t="s">
        <v>13407</v>
      </c>
      <c r="D6032" t="s">
        <v>11563</v>
      </c>
      <c r="E6032" t="s">
        <v>18068</v>
      </c>
      <c r="F6032" t="s">
        <v>18069</v>
      </c>
      <c r="G6032" s="2" t="str">
        <f t="shared" si="94"/>
        <v>2019</v>
      </c>
      <c r="H6032" t="s">
        <v>14247</v>
      </c>
      <c r="I6032" t="str">
        <f>VLOOKUP(RawData!H6032,PadCountry[],2)</f>
        <v>China</v>
      </c>
      <c r="J6032" t="str">
        <f>VLOOKUP(I6032,CountryGeoLoc[],3)</f>
        <v>35.86166</v>
      </c>
      <c r="K6032" t="str">
        <f>VLOOKUP(I6032,CountryGeoLoc[],4)</f>
        <v>104.195397</v>
      </c>
    </row>
    <row r="6033" spans="1:11" x14ac:dyDescent="0.3">
      <c r="A6033" t="s">
        <v>18070</v>
      </c>
      <c r="B6033" t="s">
        <v>8</v>
      </c>
      <c r="C6033" t="s">
        <v>11418</v>
      </c>
      <c r="D6033" t="s">
        <v>2191</v>
      </c>
      <c r="E6033" t="s">
        <v>18071</v>
      </c>
      <c r="F6033" t="s">
        <v>18072</v>
      </c>
      <c r="G6033" s="2" t="str">
        <f t="shared" si="94"/>
        <v>2019</v>
      </c>
      <c r="H6033" t="s">
        <v>13</v>
      </c>
      <c r="I6033" t="str">
        <f>VLOOKUP(RawData!H6033,PadCountry[],2)</f>
        <v>Kazakhstan</v>
      </c>
      <c r="J6033" t="str">
        <f>VLOOKUP(I6033,CountryGeoLoc[],3)</f>
        <v>48.019573</v>
      </c>
      <c r="K6033" t="str">
        <f>VLOOKUP(I6033,CountryGeoLoc[],4)</f>
        <v>66.923684</v>
      </c>
    </row>
    <row r="6034" spans="1:11" x14ac:dyDescent="0.3">
      <c r="A6034" t="s">
        <v>18073</v>
      </c>
      <c r="B6034" t="s">
        <v>8</v>
      </c>
      <c r="C6034" t="s">
        <v>11407</v>
      </c>
      <c r="D6034" t="s">
        <v>14821</v>
      </c>
      <c r="E6034" t="s">
        <v>18074</v>
      </c>
      <c r="F6034" t="s">
        <v>18075</v>
      </c>
      <c r="G6034" s="2" t="str">
        <f t="shared" si="94"/>
        <v>2019</v>
      </c>
      <c r="H6034" t="s">
        <v>3442</v>
      </c>
      <c r="I6034" t="str">
        <f>VLOOKUP(RawData!H6034,PadCountry[],2)</f>
        <v>Russia</v>
      </c>
      <c r="J6034" t="str">
        <f>VLOOKUP(I6034,CountryGeoLoc[],3)</f>
        <v>61.52401</v>
      </c>
      <c r="K6034" t="str">
        <f>VLOOKUP(I6034,CountryGeoLoc[],4)</f>
        <v>105.318756</v>
      </c>
    </row>
    <row r="6035" spans="1:11" x14ac:dyDescent="0.3">
      <c r="A6035" t="s">
        <v>18076</v>
      </c>
      <c r="B6035" t="s">
        <v>8</v>
      </c>
      <c r="C6035" t="s">
        <v>13407</v>
      </c>
      <c r="D6035" t="s">
        <v>14669</v>
      </c>
      <c r="E6035" t="s">
        <v>18077</v>
      </c>
      <c r="F6035" t="s">
        <v>18078</v>
      </c>
      <c r="G6035" s="2" t="str">
        <f t="shared" si="94"/>
        <v>2019</v>
      </c>
      <c r="H6035" t="s">
        <v>15187</v>
      </c>
      <c r="I6035" t="str">
        <f>VLOOKUP(RawData!H6035,PadCountry[],2)</f>
        <v>China</v>
      </c>
      <c r="J6035" t="str">
        <f>VLOOKUP(I6035,CountryGeoLoc[],3)</f>
        <v>35.86166</v>
      </c>
      <c r="K6035" t="str">
        <f>VLOOKUP(I6035,CountryGeoLoc[],4)</f>
        <v>104.195397</v>
      </c>
    </row>
    <row r="6036" spans="1:11" x14ac:dyDescent="0.3">
      <c r="A6036" t="s">
        <v>18079</v>
      </c>
      <c r="B6036" t="s">
        <v>8</v>
      </c>
      <c r="C6036" t="s">
        <v>15314</v>
      </c>
      <c r="D6036" t="s">
        <v>13758</v>
      </c>
      <c r="E6036" t="s">
        <v>18080</v>
      </c>
      <c r="F6036" t="s">
        <v>18081</v>
      </c>
      <c r="G6036" s="2" t="str">
        <f t="shared" si="94"/>
        <v>2019</v>
      </c>
      <c r="H6036" t="s">
        <v>7249</v>
      </c>
      <c r="I6036" t="str">
        <f>VLOOKUP(RawData!H6036,PadCountry[],2)</f>
        <v>Kazakhstan</v>
      </c>
      <c r="J6036" t="str">
        <f>VLOOKUP(I6036,CountryGeoLoc[],3)</f>
        <v>48.019573</v>
      </c>
      <c r="K6036" t="str">
        <f>VLOOKUP(I6036,CountryGeoLoc[],4)</f>
        <v>66.923684</v>
      </c>
    </row>
    <row r="6037" spans="1:11" x14ac:dyDescent="0.3">
      <c r="A6037" t="s">
        <v>18082</v>
      </c>
      <c r="B6037" t="s">
        <v>8</v>
      </c>
      <c r="C6037" t="s">
        <v>17759</v>
      </c>
      <c r="D6037" t="s">
        <v>12067</v>
      </c>
      <c r="E6037" t="s">
        <v>18083</v>
      </c>
      <c r="F6037" t="s">
        <v>18084</v>
      </c>
      <c r="G6037" s="2" t="str">
        <f t="shared" si="94"/>
        <v>2019</v>
      </c>
      <c r="H6037" t="s">
        <v>11726</v>
      </c>
      <c r="I6037" t="str">
        <f>VLOOKUP(RawData!H6037,PadCountry[],2)</f>
        <v>United States</v>
      </c>
      <c r="J6037" t="str">
        <f>VLOOKUP(I6037,CountryGeoLoc[],3)</f>
        <v>37.09024</v>
      </c>
      <c r="K6037" t="str">
        <f>VLOOKUP(I6037,CountryGeoLoc[],4)</f>
        <v>-95.712891</v>
      </c>
    </row>
    <row r="6038" spans="1:11" x14ac:dyDescent="0.3">
      <c r="A6038" t="s">
        <v>18085</v>
      </c>
      <c r="B6038" t="s">
        <v>8</v>
      </c>
      <c r="C6038" t="s">
        <v>17246</v>
      </c>
      <c r="D6038" t="s">
        <v>17247</v>
      </c>
      <c r="E6038" t="s">
        <v>18086</v>
      </c>
      <c r="F6038" t="s">
        <v>18087</v>
      </c>
      <c r="G6038" s="2" t="str">
        <f t="shared" si="94"/>
        <v>2019</v>
      </c>
      <c r="H6038" t="s">
        <v>17250</v>
      </c>
      <c r="I6038" t="str">
        <f>VLOOKUP(RawData!H6038,PadCountry[],2)</f>
        <v>New Zealand</v>
      </c>
      <c r="J6038" t="str">
        <f>VLOOKUP(I6038,CountryGeoLoc[],3)</f>
        <v>-40.900557</v>
      </c>
      <c r="K6038" t="str">
        <f>VLOOKUP(I6038,CountryGeoLoc[],4)</f>
        <v>174.885971</v>
      </c>
    </row>
    <row r="6039" spans="1:11" x14ac:dyDescent="0.3">
      <c r="A6039" t="s">
        <v>18088</v>
      </c>
      <c r="B6039" t="s">
        <v>8</v>
      </c>
      <c r="C6039" t="s">
        <v>13407</v>
      </c>
      <c r="D6039" t="s">
        <v>8695</v>
      </c>
      <c r="E6039" t="s">
        <v>18089</v>
      </c>
      <c r="F6039" t="s">
        <v>18090</v>
      </c>
      <c r="G6039" s="2" t="str">
        <f t="shared" si="94"/>
        <v>2019</v>
      </c>
      <c r="H6039" t="s">
        <v>10954</v>
      </c>
      <c r="I6039" t="str">
        <f>VLOOKUP(RawData!H6039,PadCountry[],2)</f>
        <v>China</v>
      </c>
      <c r="J6039" t="str">
        <f>VLOOKUP(I6039,CountryGeoLoc[],3)</f>
        <v>35.86166</v>
      </c>
      <c r="K6039" t="str">
        <f>VLOOKUP(I6039,CountryGeoLoc[],4)</f>
        <v>104.195397</v>
      </c>
    </row>
    <row r="6040" spans="1:11" x14ac:dyDescent="0.3">
      <c r="A6040" t="s">
        <v>18091</v>
      </c>
      <c r="B6040" t="s">
        <v>18</v>
      </c>
      <c r="C6040" t="s">
        <v>17672</v>
      </c>
      <c r="D6040" t="s">
        <v>17673</v>
      </c>
      <c r="E6040" t="s">
        <v>18092</v>
      </c>
      <c r="F6040" t="s">
        <v>18093</v>
      </c>
      <c r="G6040" s="2" t="str">
        <f t="shared" si="94"/>
        <v>2019</v>
      </c>
      <c r="H6040" t="s">
        <v>17676</v>
      </c>
      <c r="I6040" t="str">
        <f>VLOOKUP(RawData!H6040,PadCountry[],2)</f>
        <v>United States</v>
      </c>
      <c r="J6040" t="str">
        <f>VLOOKUP(I6040,CountryGeoLoc[],3)</f>
        <v>37.09024</v>
      </c>
      <c r="K6040" t="str">
        <f>VLOOKUP(I6040,CountryGeoLoc[],4)</f>
        <v>-95.712891</v>
      </c>
    </row>
    <row r="6041" spans="1:11" x14ac:dyDescent="0.3">
      <c r="A6041" t="s">
        <v>18094</v>
      </c>
      <c r="B6041" t="s">
        <v>8</v>
      </c>
      <c r="C6041" t="s">
        <v>17759</v>
      </c>
      <c r="D6041" t="s">
        <v>18095</v>
      </c>
      <c r="E6041" t="s">
        <v>18096</v>
      </c>
      <c r="F6041" t="s">
        <v>18097</v>
      </c>
      <c r="G6041" s="2" t="str">
        <f t="shared" si="94"/>
        <v>2019</v>
      </c>
      <c r="H6041" t="s">
        <v>12427</v>
      </c>
      <c r="I6041" t="str">
        <f>VLOOKUP(RawData!H6041,PadCountry[],2)</f>
        <v>United States</v>
      </c>
      <c r="J6041" t="str">
        <f>VLOOKUP(I6041,CountryGeoLoc[],3)</f>
        <v>37.09024</v>
      </c>
      <c r="K6041" t="str">
        <f>VLOOKUP(I6041,CountryGeoLoc[],4)</f>
        <v>-95.712891</v>
      </c>
    </row>
    <row r="6042" spans="1:11" x14ac:dyDescent="0.3">
      <c r="A6042" t="s">
        <v>18098</v>
      </c>
      <c r="B6042" t="s">
        <v>8</v>
      </c>
      <c r="C6042" t="s">
        <v>13407</v>
      </c>
      <c r="D6042" t="s">
        <v>13308</v>
      </c>
      <c r="E6042" t="s">
        <v>18099</v>
      </c>
      <c r="F6042" t="s">
        <v>18100</v>
      </c>
      <c r="G6042" s="2" t="str">
        <f t="shared" si="94"/>
        <v>2019</v>
      </c>
      <c r="H6042" t="s">
        <v>15187</v>
      </c>
      <c r="I6042" t="str">
        <f>VLOOKUP(RawData!H6042,PadCountry[],2)</f>
        <v>China</v>
      </c>
      <c r="J6042" t="str">
        <f>VLOOKUP(I6042,CountryGeoLoc[],3)</f>
        <v>35.86166</v>
      </c>
      <c r="K6042" t="str">
        <f>VLOOKUP(I6042,CountryGeoLoc[],4)</f>
        <v>104.195397</v>
      </c>
    </row>
    <row r="6043" spans="1:11" x14ac:dyDescent="0.3">
      <c r="A6043" t="s">
        <v>18101</v>
      </c>
      <c r="B6043" t="s">
        <v>8</v>
      </c>
      <c r="C6043" t="s">
        <v>13407</v>
      </c>
      <c r="D6043" t="s">
        <v>8695</v>
      </c>
      <c r="E6043" t="s">
        <v>18102</v>
      </c>
      <c r="F6043" t="s">
        <v>18103</v>
      </c>
      <c r="G6043" s="2" t="str">
        <f t="shared" si="94"/>
        <v>2019</v>
      </c>
      <c r="H6043" t="s">
        <v>8698</v>
      </c>
      <c r="I6043" t="str">
        <f>VLOOKUP(RawData!H6043,PadCountry[],2)</f>
        <v>China</v>
      </c>
      <c r="J6043" t="str">
        <f>VLOOKUP(I6043,CountryGeoLoc[],3)</f>
        <v>35.86166</v>
      </c>
      <c r="K6043" t="str">
        <f>VLOOKUP(I6043,CountryGeoLoc[],4)</f>
        <v>104.195397</v>
      </c>
    </row>
    <row r="6044" spans="1:11" x14ac:dyDescent="0.3">
      <c r="A6044" t="s">
        <v>18104</v>
      </c>
      <c r="B6044" t="s">
        <v>8</v>
      </c>
      <c r="C6044" t="s">
        <v>14644</v>
      </c>
      <c r="D6044" t="s">
        <v>15534</v>
      </c>
      <c r="E6044" t="s">
        <v>18105</v>
      </c>
      <c r="F6044" t="s">
        <v>18106</v>
      </c>
      <c r="G6044" s="2" t="str">
        <f t="shared" si="94"/>
        <v>2019</v>
      </c>
      <c r="H6044" t="s">
        <v>1555</v>
      </c>
      <c r="I6044" t="str">
        <f>VLOOKUP(RawData!H6044,PadCountry[],2)</f>
        <v>United States</v>
      </c>
      <c r="J6044" t="str">
        <f>VLOOKUP(I6044,CountryGeoLoc[],3)</f>
        <v>37.09024</v>
      </c>
      <c r="K6044" t="str">
        <f>VLOOKUP(I6044,CountryGeoLoc[],4)</f>
        <v>-95.712891</v>
      </c>
    </row>
    <row r="6045" spans="1:11" x14ac:dyDescent="0.3">
      <c r="A6045" t="s">
        <v>18107</v>
      </c>
      <c r="B6045" t="s">
        <v>8</v>
      </c>
      <c r="C6045" t="s">
        <v>17157</v>
      </c>
      <c r="D6045" t="s">
        <v>16282</v>
      </c>
      <c r="E6045" t="s">
        <v>18108</v>
      </c>
      <c r="F6045" t="s">
        <v>18109</v>
      </c>
      <c r="G6045" s="2" t="str">
        <f t="shared" si="94"/>
        <v>2019</v>
      </c>
      <c r="H6045" t="s">
        <v>16284</v>
      </c>
      <c r="I6045" t="str">
        <f>VLOOKUP(RawData!H6045,PadCountry[],2)</f>
        <v>China</v>
      </c>
      <c r="J6045" t="str">
        <f>VLOOKUP(I6045,CountryGeoLoc[],3)</f>
        <v>35.86166</v>
      </c>
      <c r="K6045" t="str">
        <f>VLOOKUP(I6045,CountryGeoLoc[],4)</f>
        <v>104.195397</v>
      </c>
    </row>
    <row r="6046" spans="1:11" x14ac:dyDescent="0.3">
      <c r="A6046" t="s">
        <v>18110</v>
      </c>
      <c r="B6046" t="s">
        <v>8</v>
      </c>
      <c r="C6046" t="s">
        <v>13407</v>
      </c>
      <c r="D6046" t="s">
        <v>16760</v>
      </c>
      <c r="E6046" t="s">
        <v>18111</v>
      </c>
      <c r="F6046" t="s">
        <v>18112</v>
      </c>
      <c r="G6046" s="2" t="str">
        <f t="shared" si="94"/>
        <v>2019</v>
      </c>
      <c r="H6046" t="s">
        <v>16762</v>
      </c>
      <c r="I6046" t="str">
        <f>VLOOKUP(RawData!H6046,PadCountry[],2)</f>
        <v>China</v>
      </c>
      <c r="J6046" t="str">
        <f>VLOOKUP(I6046,CountryGeoLoc[],3)</f>
        <v>35.86166</v>
      </c>
      <c r="K6046" t="str">
        <f>VLOOKUP(I6046,CountryGeoLoc[],4)</f>
        <v>104.195397</v>
      </c>
    </row>
    <row r="6047" spans="1:11" x14ac:dyDescent="0.3">
      <c r="A6047" t="s">
        <v>18113</v>
      </c>
      <c r="B6047" t="s">
        <v>8</v>
      </c>
      <c r="C6047" t="s">
        <v>17157</v>
      </c>
      <c r="D6047" t="s">
        <v>16282</v>
      </c>
      <c r="E6047" t="s">
        <v>357</v>
      </c>
      <c r="F6047" t="s">
        <v>18114</v>
      </c>
      <c r="G6047" s="2" t="str">
        <f t="shared" si="94"/>
        <v>2019</v>
      </c>
      <c r="H6047" t="s">
        <v>16284</v>
      </c>
      <c r="I6047" t="str">
        <f>VLOOKUP(RawData!H6047,PadCountry[],2)</f>
        <v>China</v>
      </c>
      <c r="J6047" t="str">
        <f>VLOOKUP(I6047,CountryGeoLoc[],3)</f>
        <v>35.86166</v>
      </c>
      <c r="K6047" t="str">
        <f>VLOOKUP(I6047,CountryGeoLoc[],4)</f>
        <v>104.195397</v>
      </c>
    </row>
    <row r="6048" spans="1:11" x14ac:dyDescent="0.3">
      <c r="A6048" t="s">
        <v>18115</v>
      </c>
      <c r="B6048" t="s">
        <v>8</v>
      </c>
      <c r="C6048" t="s">
        <v>13407</v>
      </c>
      <c r="D6048" t="s">
        <v>16729</v>
      </c>
      <c r="E6048" t="s">
        <v>18116</v>
      </c>
      <c r="F6048" t="s">
        <v>18117</v>
      </c>
      <c r="G6048" s="2" t="str">
        <f t="shared" si="94"/>
        <v>2019</v>
      </c>
      <c r="H6048" t="s">
        <v>10954</v>
      </c>
      <c r="I6048" t="str">
        <f>VLOOKUP(RawData!H6048,PadCountry[],2)</f>
        <v>China</v>
      </c>
      <c r="J6048" t="str">
        <f>VLOOKUP(I6048,CountryGeoLoc[],3)</f>
        <v>35.86166</v>
      </c>
      <c r="K6048" t="str">
        <f>VLOOKUP(I6048,CountryGeoLoc[],4)</f>
        <v>104.195397</v>
      </c>
    </row>
    <row r="6049" spans="1:11" x14ac:dyDescent="0.3">
      <c r="A6049" t="s">
        <v>18118</v>
      </c>
      <c r="B6049" t="s">
        <v>8</v>
      </c>
      <c r="C6049" t="s">
        <v>11407</v>
      </c>
      <c r="D6049" t="s">
        <v>16351</v>
      </c>
      <c r="E6049" t="s">
        <v>18119</v>
      </c>
      <c r="F6049" t="s">
        <v>18120</v>
      </c>
      <c r="G6049" s="2" t="str">
        <f t="shared" si="94"/>
        <v>2019</v>
      </c>
      <c r="H6049" t="s">
        <v>3442</v>
      </c>
      <c r="I6049" t="str">
        <f>VLOOKUP(RawData!H6049,PadCountry[],2)</f>
        <v>Russia</v>
      </c>
      <c r="J6049" t="str">
        <f>VLOOKUP(I6049,CountryGeoLoc[],3)</f>
        <v>61.52401</v>
      </c>
      <c r="K6049" t="str">
        <f>VLOOKUP(I6049,CountryGeoLoc[],4)</f>
        <v>105.318756</v>
      </c>
    </row>
    <row r="6050" spans="1:11" x14ac:dyDescent="0.3">
      <c r="A6050" t="s">
        <v>18121</v>
      </c>
      <c r="B6050" t="s">
        <v>8</v>
      </c>
      <c r="C6050" t="s">
        <v>7321</v>
      </c>
      <c r="D6050" t="s">
        <v>14073</v>
      </c>
      <c r="E6050" t="s">
        <v>18122</v>
      </c>
      <c r="F6050" t="s">
        <v>18123</v>
      </c>
      <c r="G6050" s="2" t="str">
        <f t="shared" si="94"/>
        <v>2019</v>
      </c>
      <c r="H6050" t="s">
        <v>12587</v>
      </c>
      <c r="I6050" t="str">
        <f>VLOOKUP(RawData!H6050,PadCountry[],2)</f>
        <v>French Guiana</v>
      </c>
      <c r="J6050" t="str">
        <f>VLOOKUP(I6050,CountryGeoLoc[],3)</f>
        <v>3.933889</v>
      </c>
      <c r="K6050" t="str">
        <f>VLOOKUP(I6050,CountryGeoLoc[],4)</f>
        <v>-53.125782</v>
      </c>
    </row>
    <row r="6051" spans="1:11" x14ac:dyDescent="0.3">
      <c r="A6051" t="s">
        <v>18124</v>
      </c>
      <c r="B6051" t="s">
        <v>8</v>
      </c>
      <c r="C6051" t="s">
        <v>7087</v>
      </c>
      <c r="D6051" t="s">
        <v>15182</v>
      </c>
      <c r="E6051" t="s">
        <v>18125</v>
      </c>
      <c r="F6051" t="s">
        <v>18126</v>
      </c>
      <c r="G6051" s="2" t="str">
        <f t="shared" si="94"/>
        <v>2019</v>
      </c>
      <c r="H6051" t="s">
        <v>14499</v>
      </c>
      <c r="I6051" t="str">
        <f>VLOOKUP(RawData!H6051,PadCountry[],2)</f>
        <v>India</v>
      </c>
      <c r="J6051" t="str">
        <f>VLOOKUP(I6051,CountryGeoLoc[],3)</f>
        <v>20.593684</v>
      </c>
      <c r="K6051" t="str">
        <f>VLOOKUP(I6051,CountryGeoLoc[],4)</f>
        <v>78.96288</v>
      </c>
    </row>
    <row r="6052" spans="1:11" x14ac:dyDescent="0.3">
      <c r="A6052" t="s">
        <v>18127</v>
      </c>
      <c r="B6052" t="s">
        <v>8</v>
      </c>
      <c r="C6052" t="s">
        <v>13407</v>
      </c>
      <c r="D6052" t="s">
        <v>14669</v>
      </c>
      <c r="E6052" t="s">
        <v>18128</v>
      </c>
      <c r="F6052" t="s">
        <v>18129</v>
      </c>
      <c r="G6052" s="2" t="str">
        <f t="shared" si="94"/>
        <v>2019</v>
      </c>
      <c r="H6052" t="s">
        <v>15187</v>
      </c>
      <c r="I6052" t="str">
        <f>VLOOKUP(RawData!H6052,PadCountry[],2)</f>
        <v>China</v>
      </c>
      <c r="J6052" t="str">
        <f>VLOOKUP(I6052,CountryGeoLoc[],3)</f>
        <v>35.86166</v>
      </c>
      <c r="K6052" t="str">
        <f>VLOOKUP(I6052,CountryGeoLoc[],4)</f>
        <v>104.195397</v>
      </c>
    </row>
    <row r="6053" spans="1:11" x14ac:dyDescent="0.3">
      <c r="A6053" t="s">
        <v>18130</v>
      </c>
      <c r="B6053" t="s">
        <v>8</v>
      </c>
      <c r="C6053" t="s">
        <v>14644</v>
      </c>
      <c r="D6053" t="s">
        <v>15534</v>
      </c>
      <c r="E6053" t="s">
        <v>18131</v>
      </c>
      <c r="F6053" t="s">
        <v>18132</v>
      </c>
      <c r="G6053" s="2" t="str">
        <f t="shared" si="94"/>
        <v>2019</v>
      </c>
      <c r="H6053" t="s">
        <v>1555</v>
      </c>
      <c r="I6053" t="str">
        <f>VLOOKUP(RawData!H6053,PadCountry[],2)</f>
        <v>United States</v>
      </c>
      <c r="J6053" t="str">
        <f>VLOOKUP(I6053,CountryGeoLoc[],3)</f>
        <v>37.09024</v>
      </c>
      <c r="K6053" t="str">
        <f>VLOOKUP(I6053,CountryGeoLoc[],4)</f>
        <v>-95.712891</v>
      </c>
    </row>
    <row r="6054" spans="1:11" x14ac:dyDescent="0.3">
      <c r="A6054" t="s">
        <v>18133</v>
      </c>
      <c r="B6054" t="s">
        <v>8</v>
      </c>
      <c r="C6054" t="s">
        <v>17246</v>
      </c>
      <c r="D6054" t="s">
        <v>17247</v>
      </c>
      <c r="E6054" t="s">
        <v>18134</v>
      </c>
      <c r="F6054" t="s">
        <v>18135</v>
      </c>
      <c r="G6054" s="2" t="str">
        <f t="shared" si="94"/>
        <v>2019</v>
      </c>
      <c r="H6054" t="s">
        <v>17250</v>
      </c>
      <c r="I6054" t="str">
        <f>VLOOKUP(RawData!H6054,PadCountry[],2)</f>
        <v>New Zealand</v>
      </c>
      <c r="J6054" t="str">
        <f>VLOOKUP(I6054,CountryGeoLoc[],3)</f>
        <v>-40.900557</v>
      </c>
      <c r="K6054" t="str">
        <f>VLOOKUP(I6054,CountryGeoLoc[],4)</f>
        <v>174.885971</v>
      </c>
    </row>
    <row r="6055" spans="1:11" x14ac:dyDescent="0.3">
      <c r="A6055" t="s">
        <v>18136</v>
      </c>
      <c r="B6055" t="s">
        <v>8</v>
      </c>
      <c r="C6055" t="s">
        <v>11418</v>
      </c>
      <c r="D6055" t="s">
        <v>14421</v>
      </c>
      <c r="E6055" t="s">
        <v>18137</v>
      </c>
      <c r="F6055" t="s">
        <v>18138</v>
      </c>
      <c r="G6055" s="2" t="str">
        <f t="shared" si="94"/>
        <v>2019</v>
      </c>
      <c r="H6055" t="s">
        <v>987</v>
      </c>
      <c r="I6055" t="str">
        <f>VLOOKUP(RawData!H6055,PadCountry[],2)</f>
        <v>Kazakhstan</v>
      </c>
      <c r="J6055" t="str">
        <f>VLOOKUP(I6055,CountryGeoLoc[],3)</f>
        <v>48.019573</v>
      </c>
      <c r="K6055" t="str">
        <f>VLOOKUP(I6055,CountryGeoLoc[],4)</f>
        <v>66.923684</v>
      </c>
    </row>
    <row r="6056" spans="1:11" x14ac:dyDescent="0.3">
      <c r="A6056" t="s">
        <v>18139</v>
      </c>
      <c r="B6056" t="s">
        <v>8</v>
      </c>
      <c r="C6056" t="s">
        <v>17157</v>
      </c>
      <c r="D6056" t="s">
        <v>16282</v>
      </c>
      <c r="E6056" t="s">
        <v>18140</v>
      </c>
      <c r="F6056" t="s">
        <v>18141</v>
      </c>
      <c r="G6056" s="2" t="str">
        <f t="shared" si="94"/>
        <v>2019</v>
      </c>
      <c r="H6056" t="s">
        <v>14031</v>
      </c>
      <c r="I6056" t="str">
        <f>VLOOKUP(RawData!H6056,PadCountry[],2)</f>
        <v>China</v>
      </c>
      <c r="J6056" t="str">
        <f>VLOOKUP(I6056,CountryGeoLoc[],3)</f>
        <v>35.86166</v>
      </c>
      <c r="K6056" t="str">
        <f>VLOOKUP(I6056,CountryGeoLoc[],4)</f>
        <v>104.195397</v>
      </c>
    </row>
    <row r="6057" spans="1:11" x14ac:dyDescent="0.3">
      <c r="A6057" t="s">
        <v>18142</v>
      </c>
      <c r="B6057" t="s">
        <v>8</v>
      </c>
      <c r="C6057" t="s">
        <v>17157</v>
      </c>
      <c r="D6057" t="s">
        <v>16282</v>
      </c>
      <c r="E6057" t="s">
        <v>357</v>
      </c>
      <c r="F6057" t="s">
        <v>18143</v>
      </c>
      <c r="G6057" s="2" t="str">
        <f t="shared" si="94"/>
        <v>2019</v>
      </c>
      <c r="H6057" t="s">
        <v>16762</v>
      </c>
      <c r="I6057" t="str">
        <f>VLOOKUP(RawData!H6057,PadCountry[],2)</f>
        <v>China</v>
      </c>
      <c r="J6057" t="str">
        <f>VLOOKUP(I6057,CountryGeoLoc[],3)</f>
        <v>35.86166</v>
      </c>
      <c r="K6057" t="str">
        <f>VLOOKUP(I6057,CountryGeoLoc[],4)</f>
        <v>104.195397</v>
      </c>
    </row>
    <row r="6058" spans="1:11" x14ac:dyDescent="0.3">
      <c r="A6058" t="s">
        <v>18144</v>
      </c>
      <c r="B6058" t="s">
        <v>8</v>
      </c>
      <c r="C6058" t="s">
        <v>11407</v>
      </c>
      <c r="D6058" t="s">
        <v>17356</v>
      </c>
      <c r="E6058" t="s">
        <v>18145</v>
      </c>
      <c r="F6058" t="s">
        <v>18146</v>
      </c>
      <c r="G6058" s="2" t="str">
        <f t="shared" si="94"/>
        <v>2019</v>
      </c>
      <c r="H6058" t="s">
        <v>3892</v>
      </c>
      <c r="I6058" t="str">
        <f>VLOOKUP(RawData!H6058,PadCountry[],2)</f>
        <v>Russia</v>
      </c>
      <c r="J6058" t="str">
        <f>VLOOKUP(I6058,CountryGeoLoc[],3)</f>
        <v>61.52401</v>
      </c>
      <c r="K6058" t="str">
        <f>VLOOKUP(I6058,CountryGeoLoc[],4)</f>
        <v>105.318756</v>
      </c>
    </row>
    <row r="6059" spans="1:11" x14ac:dyDescent="0.3">
      <c r="A6059" t="s">
        <v>18147</v>
      </c>
      <c r="B6059" t="s">
        <v>8</v>
      </c>
      <c r="C6059" t="s">
        <v>7087</v>
      </c>
      <c r="D6059" t="s">
        <v>17899</v>
      </c>
      <c r="E6059" t="s">
        <v>18148</v>
      </c>
      <c r="F6059" t="s">
        <v>18149</v>
      </c>
      <c r="G6059" s="2" t="str">
        <f t="shared" si="94"/>
        <v>2019</v>
      </c>
      <c r="H6059" t="s">
        <v>11888</v>
      </c>
      <c r="I6059" t="str">
        <f>VLOOKUP(RawData!H6059,PadCountry[],2)</f>
        <v>India</v>
      </c>
      <c r="J6059" t="str">
        <f>VLOOKUP(I6059,CountryGeoLoc[],3)</f>
        <v>20.593684</v>
      </c>
      <c r="K6059" t="str">
        <f>VLOOKUP(I6059,CountryGeoLoc[],4)</f>
        <v>78.96288</v>
      </c>
    </row>
    <row r="6060" spans="1:11" x14ac:dyDescent="0.3">
      <c r="A6060" t="s">
        <v>18150</v>
      </c>
      <c r="B6060" t="s">
        <v>8</v>
      </c>
      <c r="C6060" t="s">
        <v>16685</v>
      </c>
      <c r="D6060" t="s">
        <v>16686</v>
      </c>
      <c r="E6060" t="s">
        <v>18151</v>
      </c>
      <c r="F6060" t="s">
        <v>18152</v>
      </c>
      <c r="G6060" s="2" t="str">
        <f t="shared" si="94"/>
        <v>2019</v>
      </c>
      <c r="H6060" t="s">
        <v>16689</v>
      </c>
      <c r="I6060" t="str">
        <f>VLOOKUP(RawData!H6060,PadCountry[],2)</f>
        <v>United States</v>
      </c>
      <c r="J6060" t="str">
        <f>VLOOKUP(I6060,CountryGeoLoc[],3)</f>
        <v>37.09024</v>
      </c>
      <c r="K6060" t="str">
        <f>VLOOKUP(I6060,CountryGeoLoc[],4)</f>
        <v>-95.712891</v>
      </c>
    </row>
    <row r="6061" spans="1:11" x14ac:dyDescent="0.3">
      <c r="A6061" t="s">
        <v>18153</v>
      </c>
      <c r="B6061" t="s">
        <v>8</v>
      </c>
      <c r="C6061" t="s">
        <v>13407</v>
      </c>
      <c r="D6061" t="s">
        <v>16729</v>
      </c>
      <c r="E6061" t="s">
        <v>18154</v>
      </c>
      <c r="F6061" t="s">
        <v>18155</v>
      </c>
      <c r="G6061" s="2" t="str">
        <f t="shared" si="94"/>
        <v>2019</v>
      </c>
      <c r="H6061" t="s">
        <v>8698</v>
      </c>
      <c r="I6061" t="str">
        <f>VLOOKUP(RawData!H6061,PadCountry[],2)</f>
        <v>China</v>
      </c>
      <c r="J6061" t="str">
        <f>VLOOKUP(I6061,CountryGeoLoc[],3)</f>
        <v>35.86166</v>
      </c>
      <c r="K6061" t="str">
        <f>VLOOKUP(I6061,CountryGeoLoc[],4)</f>
        <v>104.195397</v>
      </c>
    </row>
    <row r="6062" spans="1:11" x14ac:dyDescent="0.3">
      <c r="A6062" t="s">
        <v>18156</v>
      </c>
      <c r="B6062" t="s">
        <v>8</v>
      </c>
      <c r="C6062" t="s">
        <v>14644</v>
      </c>
      <c r="D6062" t="s">
        <v>15534</v>
      </c>
      <c r="E6062" t="s">
        <v>18157</v>
      </c>
      <c r="F6062" t="s">
        <v>18158</v>
      </c>
      <c r="G6062" s="2" t="str">
        <f t="shared" si="94"/>
        <v>2019</v>
      </c>
      <c r="H6062" t="s">
        <v>1555</v>
      </c>
      <c r="I6062" t="str">
        <f>VLOOKUP(RawData!H6062,PadCountry[],2)</f>
        <v>United States</v>
      </c>
      <c r="J6062" t="str">
        <f>VLOOKUP(I6062,CountryGeoLoc[],3)</f>
        <v>37.09024</v>
      </c>
      <c r="K6062" t="str">
        <f>VLOOKUP(I6062,CountryGeoLoc[],4)</f>
        <v>-95.712891</v>
      </c>
    </row>
    <row r="6063" spans="1:11" x14ac:dyDescent="0.3">
      <c r="A6063" t="s">
        <v>18159</v>
      </c>
      <c r="B6063" t="s">
        <v>8</v>
      </c>
      <c r="C6063" t="s">
        <v>7321</v>
      </c>
      <c r="D6063" t="s">
        <v>15859</v>
      </c>
      <c r="E6063" t="s">
        <v>18160</v>
      </c>
      <c r="F6063" t="s">
        <v>18161</v>
      </c>
      <c r="G6063" s="2" t="str">
        <f t="shared" si="94"/>
        <v>2019</v>
      </c>
      <c r="H6063" t="s">
        <v>15861</v>
      </c>
      <c r="I6063" t="str">
        <f>VLOOKUP(RawData!H6063,PadCountry[],2)</f>
        <v>French Guiana</v>
      </c>
      <c r="J6063" t="str">
        <f>VLOOKUP(I6063,CountryGeoLoc[],3)</f>
        <v>3.933889</v>
      </c>
      <c r="K6063" t="str">
        <f>VLOOKUP(I6063,CountryGeoLoc[],4)</f>
        <v>-53.125782</v>
      </c>
    </row>
    <row r="6064" spans="1:11" x14ac:dyDescent="0.3">
      <c r="A6064" t="s">
        <v>18162</v>
      </c>
      <c r="B6064" t="s">
        <v>8</v>
      </c>
      <c r="C6064" t="s">
        <v>13407</v>
      </c>
      <c r="D6064" t="s">
        <v>13308</v>
      </c>
      <c r="E6064" t="s">
        <v>18163</v>
      </c>
      <c r="F6064" t="s">
        <v>18164</v>
      </c>
      <c r="G6064" s="2" t="str">
        <f t="shared" si="94"/>
        <v>2019</v>
      </c>
      <c r="H6064" t="s">
        <v>15187</v>
      </c>
      <c r="I6064" t="str">
        <f>VLOOKUP(RawData!H6064,PadCountry[],2)</f>
        <v>China</v>
      </c>
      <c r="J6064" t="str">
        <f>VLOOKUP(I6064,CountryGeoLoc[],3)</f>
        <v>35.86166</v>
      </c>
      <c r="K6064" t="str">
        <f>VLOOKUP(I6064,CountryGeoLoc[],4)</f>
        <v>104.195397</v>
      </c>
    </row>
    <row r="6065" spans="1:11" x14ac:dyDescent="0.3">
      <c r="A6065" t="s">
        <v>18165</v>
      </c>
      <c r="B6065" t="s">
        <v>8</v>
      </c>
      <c r="C6065" t="s">
        <v>14618</v>
      </c>
      <c r="D6065" t="s">
        <v>18166</v>
      </c>
      <c r="E6065" t="s">
        <v>18167</v>
      </c>
      <c r="F6065" t="s">
        <v>18168</v>
      </c>
      <c r="G6065" s="2" t="str">
        <f t="shared" si="94"/>
        <v>2019</v>
      </c>
      <c r="H6065" t="s">
        <v>1782</v>
      </c>
      <c r="I6065" t="str">
        <f>VLOOKUP(RawData!H6065,PadCountry[],2)</f>
        <v>United States</v>
      </c>
      <c r="J6065" t="str">
        <f>VLOOKUP(I6065,CountryGeoLoc[],3)</f>
        <v>37.09024</v>
      </c>
      <c r="K6065" t="str">
        <f>VLOOKUP(I6065,CountryGeoLoc[],4)</f>
        <v>-95.712891</v>
      </c>
    </row>
    <row r="6066" spans="1:11" x14ac:dyDescent="0.3">
      <c r="A6066" t="s">
        <v>18169</v>
      </c>
      <c r="B6066" t="s">
        <v>8</v>
      </c>
      <c r="C6066" t="s">
        <v>11421</v>
      </c>
      <c r="D6066" t="s">
        <v>14306</v>
      </c>
      <c r="E6066" t="s">
        <v>18170</v>
      </c>
      <c r="F6066" t="s">
        <v>18171</v>
      </c>
      <c r="G6066" s="2" t="str">
        <f t="shared" si="94"/>
        <v>2019</v>
      </c>
      <c r="H6066" t="s">
        <v>2641</v>
      </c>
      <c r="I6066" t="str">
        <f>VLOOKUP(RawData!H6066,PadCountry[],2)</f>
        <v>Kazakhstan</v>
      </c>
      <c r="J6066" t="str">
        <f>VLOOKUP(I6066,CountryGeoLoc[],3)</f>
        <v>48.019573</v>
      </c>
      <c r="K6066" t="str">
        <f>VLOOKUP(I6066,CountryGeoLoc[],4)</f>
        <v>66.923684</v>
      </c>
    </row>
    <row r="6067" spans="1:11" x14ac:dyDescent="0.3">
      <c r="A6067" t="s">
        <v>18172</v>
      </c>
      <c r="B6067" t="s">
        <v>8</v>
      </c>
      <c r="C6067" t="s">
        <v>11407</v>
      </c>
      <c r="D6067" t="s">
        <v>13552</v>
      </c>
      <c r="E6067" t="s">
        <v>18173</v>
      </c>
      <c r="F6067" t="s">
        <v>18174</v>
      </c>
      <c r="G6067" s="2" t="str">
        <f t="shared" si="94"/>
        <v>2019</v>
      </c>
      <c r="H6067" t="s">
        <v>2313</v>
      </c>
      <c r="I6067" t="str">
        <f>VLOOKUP(RawData!H6067,PadCountry[],2)</f>
        <v>Russia</v>
      </c>
      <c r="J6067" t="str">
        <f>VLOOKUP(I6067,CountryGeoLoc[],3)</f>
        <v>61.52401</v>
      </c>
      <c r="K6067" t="str">
        <f>VLOOKUP(I6067,CountryGeoLoc[],4)</f>
        <v>105.318756</v>
      </c>
    </row>
    <row r="6068" spans="1:11" x14ac:dyDescent="0.3">
      <c r="A6068" t="s">
        <v>18175</v>
      </c>
      <c r="B6068" t="s">
        <v>8</v>
      </c>
      <c r="C6068" t="s">
        <v>13407</v>
      </c>
      <c r="D6068" t="s">
        <v>18176</v>
      </c>
      <c r="E6068" t="s">
        <v>18177</v>
      </c>
      <c r="F6068" t="s">
        <v>18178</v>
      </c>
      <c r="G6068" s="2" t="str">
        <f t="shared" si="94"/>
        <v>2019</v>
      </c>
      <c r="H6068" t="s">
        <v>16997</v>
      </c>
      <c r="I6068" t="str">
        <f>VLOOKUP(RawData!H6068,PadCountry[],2)</f>
        <v>China</v>
      </c>
      <c r="J6068" t="str">
        <f>VLOOKUP(I6068,CountryGeoLoc[],3)</f>
        <v>35.86166</v>
      </c>
      <c r="K6068" t="str">
        <f>VLOOKUP(I6068,CountryGeoLoc[],4)</f>
        <v>104.195397</v>
      </c>
    </row>
    <row r="6069" spans="1:11" x14ac:dyDescent="0.3">
      <c r="A6069" t="s">
        <v>18179</v>
      </c>
      <c r="B6069" t="s">
        <v>8</v>
      </c>
      <c r="C6069" t="s">
        <v>14644</v>
      </c>
      <c r="D6069" t="s">
        <v>15534</v>
      </c>
      <c r="E6069" t="s">
        <v>18180</v>
      </c>
      <c r="F6069" t="s">
        <v>18181</v>
      </c>
      <c r="G6069" s="2" t="str">
        <f t="shared" si="94"/>
        <v>2020</v>
      </c>
      <c r="H6069" t="s">
        <v>1555</v>
      </c>
      <c r="I6069" t="str">
        <f>VLOOKUP(RawData!H6069,PadCountry[],2)</f>
        <v>United States</v>
      </c>
      <c r="J6069" t="str">
        <f>VLOOKUP(I6069,CountryGeoLoc[],3)</f>
        <v>37.09024</v>
      </c>
      <c r="K6069" t="str">
        <f>VLOOKUP(I6069,CountryGeoLoc[],4)</f>
        <v>-95.712891</v>
      </c>
    </row>
    <row r="6070" spans="1:11" x14ac:dyDescent="0.3">
      <c r="A6070" t="s">
        <v>18182</v>
      </c>
      <c r="B6070" t="s">
        <v>8</v>
      </c>
      <c r="C6070" t="s">
        <v>13407</v>
      </c>
      <c r="D6070" t="s">
        <v>8695</v>
      </c>
      <c r="E6070" t="s">
        <v>18183</v>
      </c>
      <c r="F6070" t="s">
        <v>18184</v>
      </c>
      <c r="G6070" s="2" t="str">
        <f t="shared" si="94"/>
        <v>2020</v>
      </c>
      <c r="H6070" t="s">
        <v>14283</v>
      </c>
      <c r="I6070" t="str">
        <f>VLOOKUP(RawData!H6070,PadCountry[],2)</f>
        <v>China</v>
      </c>
      <c r="J6070" t="str">
        <f>VLOOKUP(I6070,CountryGeoLoc[],3)</f>
        <v>35.86166</v>
      </c>
      <c r="K6070" t="str">
        <f>VLOOKUP(I6070,CountryGeoLoc[],4)</f>
        <v>104.195397</v>
      </c>
    </row>
    <row r="6071" spans="1:11" x14ac:dyDescent="0.3">
      <c r="A6071" t="s">
        <v>18185</v>
      </c>
      <c r="B6071" t="s">
        <v>8</v>
      </c>
      <c r="C6071" t="s">
        <v>13407</v>
      </c>
      <c r="D6071" t="s">
        <v>11563</v>
      </c>
      <c r="E6071" t="s">
        <v>357</v>
      </c>
      <c r="F6071" t="s">
        <v>18186</v>
      </c>
      <c r="G6071" s="2" t="str">
        <f t="shared" si="94"/>
        <v>2020</v>
      </c>
      <c r="H6071" t="s">
        <v>15187</v>
      </c>
      <c r="I6071" t="str">
        <f>VLOOKUP(RawData!H6071,PadCountry[],2)</f>
        <v>China</v>
      </c>
      <c r="J6071" t="str">
        <f>VLOOKUP(I6071,CountryGeoLoc[],3)</f>
        <v>35.86166</v>
      </c>
      <c r="K6071" t="str">
        <f>VLOOKUP(I6071,CountryGeoLoc[],4)</f>
        <v>104.195397</v>
      </c>
    </row>
    <row r="6072" spans="1:11" x14ac:dyDescent="0.3">
      <c r="A6072" t="s">
        <v>18187</v>
      </c>
      <c r="B6072" t="s">
        <v>8</v>
      </c>
      <c r="C6072" t="s">
        <v>17157</v>
      </c>
      <c r="D6072" t="s">
        <v>16282</v>
      </c>
      <c r="E6072" t="s">
        <v>18188</v>
      </c>
      <c r="F6072" t="s">
        <v>18189</v>
      </c>
      <c r="G6072" s="2" t="str">
        <f t="shared" si="94"/>
        <v>2020</v>
      </c>
      <c r="H6072" t="s">
        <v>16284</v>
      </c>
      <c r="I6072" t="str">
        <f>VLOOKUP(RawData!H6072,PadCountry[],2)</f>
        <v>China</v>
      </c>
      <c r="J6072" t="str">
        <f>VLOOKUP(I6072,CountryGeoLoc[],3)</f>
        <v>35.86166</v>
      </c>
      <c r="K6072" t="str">
        <f>VLOOKUP(I6072,CountryGeoLoc[],4)</f>
        <v>104.195397</v>
      </c>
    </row>
    <row r="6073" spans="1:11" x14ac:dyDescent="0.3">
      <c r="A6073" t="s">
        <v>18190</v>
      </c>
      <c r="B6073" t="s">
        <v>8</v>
      </c>
      <c r="C6073" t="s">
        <v>7321</v>
      </c>
      <c r="D6073" t="s">
        <v>14073</v>
      </c>
      <c r="E6073" t="s">
        <v>18191</v>
      </c>
      <c r="F6073" t="s">
        <v>18192</v>
      </c>
      <c r="G6073" s="2" t="str">
        <f t="shared" si="94"/>
        <v>2020</v>
      </c>
      <c r="H6073" t="s">
        <v>12587</v>
      </c>
      <c r="I6073" t="str">
        <f>VLOOKUP(RawData!H6073,PadCountry[],2)</f>
        <v>French Guiana</v>
      </c>
      <c r="J6073" t="str">
        <f>VLOOKUP(I6073,CountryGeoLoc[],3)</f>
        <v>3.933889</v>
      </c>
      <c r="K6073" t="str">
        <f>VLOOKUP(I6073,CountryGeoLoc[],4)</f>
        <v>-53.125782</v>
      </c>
    </row>
    <row r="6074" spans="1:11" x14ac:dyDescent="0.3">
      <c r="A6074" t="s">
        <v>18193</v>
      </c>
      <c r="B6074" t="s">
        <v>8</v>
      </c>
      <c r="C6074" t="s">
        <v>14644</v>
      </c>
      <c r="D6074" t="s">
        <v>15534</v>
      </c>
      <c r="E6074" t="s">
        <v>18194</v>
      </c>
      <c r="F6074" t="s">
        <v>18195</v>
      </c>
      <c r="G6074" s="2" t="str">
        <f t="shared" si="94"/>
        <v>2020</v>
      </c>
      <c r="H6074" t="s">
        <v>2629</v>
      </c>
      <c r="I6074" t="str">
        <f>VLOOKUP(RawData!H6074,PadCountry[],2)</f>
        <v>United States</v>
      </c>
      <c r="J6074" t="str">
        <f>VLOOKUP(I6074,CountryGeoLoc[],3)</f>
        <v>37.09024</v>
      </c>
      <c r="K6074" t="str">
        <f>VLOOKUP(I6074,CountryGeoLoc[],4)</f>
        <v>-95.712891</v>
      </c>
    </row>
    <row r="6075" spans="1:11" x14ac:dyDescent="0.3">
      <c r="A6075" t="s">
        <v>18196</v>
      </c>
      <c r="B6075" t="s">
        <v>8</v>
      </c>
      <c r="C6075" t="s">
        <v>14644</v>
      </c>
      <c r="D6075" t="s">
        <v>15534</v>
      </c>
      <c r="E6075" t="s">
        <v>18197</v>
      </c>
      <c r="F6075" t="s">
        <v>18198</v>
      </c>
      <c r="G6075" s="2" t="str">
        <f t="shared" si="94"/>
        <v>2020</v>
      </c>
      <c r="H6075" t="s">
        <v>1555</v>
      </c>
      <c r="I6075" t="str">
        <f>VLOOKUP(RawData!H6075,PadCountry[],2)</f>
        <v>United States</v>
      </c>
      <c r="J6075" t="str">
        <f>VLOOKUP(I6075,CountryGeoLoc[],3)</f>
        <v>37.09024</v>
      </c>
      <c r="K6075" t="str">
        <f>VLOOKUP(I6075,CountryGeoLoc[],4)</f>
        <v>-95.712891</v>
      </c>
    </row>
    <row r="6076" spans="1:11" x14ac:dyDescent="0.3">
      <c r="A6076" t="s">
        <v>18199</v>
      </c>
      <c r="B6076" t="s">
        <v>8</v>
      </c>
      <c r="C6076" t="s">
        <v>17246</v>
      </c>
      <c r="D6076" t="s">
        <v>17247</v>
      </c>
      <c r="E6076" t="s">
        <v>18200</v>
      </c>
      <c r="F6076" t="s">
        <v>18201</v>
      </c>
      <c r="G6076" s="2" t="str">
        <f t="shared" si="94"/>
        <v>2020</v>
      </c>
      <c r="H6076" t="s">
        <v>17250</v>
      </c>
      <c r="I6076" t="str">
        <f>VLOOKUP(RawData!H6076,PadCountry[],2)</f>
        <v>New Zealand</v>
      </c>
      <c r="J6076" t="str">
        <f>VLOOKUP(I6076,CountryGeoLoc[],3)</f>
        <v>-40.900557</v>
      </c>
      <c r="K6076" t="str">
        <f>VLOOKUP(I6076,CountryGeoLoc[],4)</f>
        <v>174.885971</v>
      </c>
    </row>
    <row r="6077" spans="1:11" x14ac:dyDescent="0.3">
      <c r="A6077" t="s">
        <v>18202</v>
      </c>
      <c r="B6077" t="s">
        <v>8</v>
      </c>
      <c r="C6077" t="s">
        <v>7321</v>
      </c>
      <c r="D6077" t="s">
        <v>17356</v>
      </c>
      <c r="E6077" t="s">
        <v>18203</v>
      </c>
      <c r="F6077" t="s">
        <v>18204</v>
      </c>
      <c r="G6077" s="2" t="str">
        <f t="shared" si="94"/>
        <v>2020</v>
      </c>
      <c r="H6077" t="s">
        <v>987</v>
      </c>
      <c r="I6077" t="str">
        <f>VLOOKUP(RawData!H6077,PadCountry[],2)</f>
        <v>Kazakhstan</v>
      </c>
      <c r="J6077" t="str">
        <f>VLOOKUP(I6077,CountryGeoLoc[],3)</f>
        <v>48.019573</v>
      </c>
      <c r="K6077" t="str">
        <f>VLOOKUP(I6077,CountryGeoLoc[],4)</f>
        <v>66.923684</v>
      </c>
    </row>
    <row r="6078" spans="1:11" x14ac:dyDescent="0.3">
      <c r="A6078" t="s">
        <v>18205</v>
      </c>
      <c r="B6078" t="s">
        <v>8</v>
      </c>
      <c r="C6078" t="s">
        <v>9620</v>
      </c>
      <c r="D6078" t="s">
        <v>13833</v>
      </c>
      <c r="E6078" t="s">
        <v>18206</v>
      </c>
      <c r="F6078" t="s">
        <v>18207</v>
      </c>
      <c r="G6078" s="2" t="str">
        <f t="shared" si="94"/>
        <v>2020</v>
      </c>
      <c r="H6078" t="s">
        <v>11976</v>
      </c>
      <c r="I6078" t="str">
        <f>VLOOKUP(RawData!H6078,PadCountry[],2)</f>
        <v>Japan</v>
      </c>
      <c r="J6078" t="str">
        <f>VLOOKUP(I6078,CountryGeoLoc[],3)</f>
        <v>36.204824</v>
      </c>
      <c r="K6078" t="str">
        <f>VLOOKUP(I6078,CountryGeoLoc[],4)</f>
        <v>138.252924</v>
      </c>
    </row>
    <row r="6079" spans="1:11" x14ac:dyDescent="0.3">
      <c r="A6079" t="s">
        <v>18208</v>
      </c>
      <c r="B6079" t="s">
        <v>18</v>
      </c>
      <c r="C6079" t="s">
        <v>15139</v>
      </c>
      <c r="D6079" t="s">
        <v>17306</v>
      </c>
      <c r="E6079" t="s">
        <v>18209</v>
      </c>
      <c r="F6079" t="s">
        <v>18210</v>
      </c>
      <c r="G6079" s="2" t="str">
        <f t="shared" si="94"/>
        <v>2020</v>
      </c>
      <c r="H6079" t="s">
        <v>17309</v>
      </c>
      <c r="I6079" t="str">
        <f>VLOOKUP(RawData!H6079,PadCountry[],2)</f>
        <v>Iran</v>
      </c>
      <c r="J6079" t="str">
        <f>VLOOKUP(I6079,CountryGeoLoc[],3)</f>
        <v>32.427908</v>
      </c>
      <c r="K6079" t="str">
        <f>VLOOKUP(I6079,CountryGeoLoc[],4)</f>
        <v>53.688046</v>
      </c>
    </row>
    <row r="6080" spans="1:11" x14ac:dyDescent="0.3">
      <c r="A6080" t="s">
        <v>18211</v>
      </c>
      <c r="B6080" t="s">
        <v>8</v>
      </c>
      <c r="C6080" t="s">
        <v>14618</v>
      </c>
      <c r="D6080" t="s">
        <v>14660</v>
      </c>
      <c r="E6080" t="s">
        <v>18212</v>
      </c>
      <c r="F6080" t="s">
        <v>18213</v>
      </c>
      <c r="G6080" s="2" t="str">
        <f t="shared" si="94"/>
        <v>2020</v>
      </c>
      <c r="H6080" t="s">
        <v>1782</v>
      </c>
      <c r="I6080" t="str">
        <f>VLOOKUP(RawData!H6080,PadCountry[],2)</f>
        <v>United States</v>
      </c>
      <c r="J6080" t="str">
        <f>VLOOKUP(I6080,CountryGeoLoc[],3)</f>
        <v>37.09024</v>
      </c>
      <c r="K6080" t="str">
        <f>VLOOKUP(I6080,CountryGeoLoc[],4)</f>
        <v>-95.712891</v>
      </c>
    </row>
    <row r="6081" spans="1:11" x14ac:dyDescent="0.3">
      <c r="A6081" t="s">
        <v>18214</v>
      </c>
      <c r="B6081" t="s">
        <v>8</v>
      </c>
      <c r="C6081" t="s">
        <v>17759</v>
      </c>
      <c r="D6081" t="s">
        <v>18095</v>
      </c>
      <c r="E6081" t="s">
        <v>18215</v>
      </c>
      <c r="F6081" t="s">
        <v>18216</v>
      </c>
      <c r="G6081" s="2" t="str">
        <f t="shared" si="94"/>
        <v>2020</v>
      </c>
      <c r="H6081" t="s">
        <v>12427</v>
      </c>
      <c r="I6081" t="str">
        <f>VLOOKUP(RawData!H6081,PadCountry[],2)</f>
        <v>United States</v>
      </c>
      <c r="J6081" t="str">
        <f>VLOOKUP(I6081,CountryGeoLoc[],3)</f>
        <v>37.09024</v>
      </c>
      <c r="K6081" t="str">
        <f>VLOOKUP(I6081,CountryGeoLoc[],4)</f>
        <v>-95.712891</v>
      </c>
    </row>
    <row r="6082" spans="1:11" x14ac:dyDescent="0.3">
      <c r="A6082" t="s">
        <v>18217</v>
      </c>
      <c r="B6082" t="s">
        <v>8</v>
      </c>
      <c r="C6082" t="s">
        <v>14644</v>
      </c>
      <c r="D6082" t="s">
        <v>15534</v>
      </c>
      <c r="E6082" t="s">
        <v>18218</v>
      </c>
      <c r="F6082" t="s">
        <v>18219</v>
      </c>
      <c r="G6082" s="2" t="str">
        <f t="shared" si="94"/>
        <v>2020</v>
      </c>
      <c r="H6082" t="s">
        <v>1555</v>
      </c>
      <c r="I6082" t="str">
        <f>VLOOKUP(RawData!H6082,PadCountry[],2)</f>
        <v>United States</v>
      </c>
      <c r="J6082" t="str">
        <f>VLOOKUP(I6082,CountryGeoLoc[],3)</f>
        <v>37.09024</v>
      </c>
      <c r="K6082" t="str">
        <f>VLOOKUP(I6082,CountryGeoLoc[],4)</f>
        <v>-95.712891</v>
      </c>
    </row>
    <row r="6083" spans="1:11" x14ac:dyDescent="0.3">
      <c r="A6083" t="s">
        <v>18220</v>
      </c>
      <c r="B6083" t="s">
        <v>8</v>
      </c>
      <c r="C6083" t="s">
        <v>7321</v>
      </c>
      <c r="D6083" t="s">
        <v>18023</v>
      </c>
      <c r="E6083" t="s">
        <v>18221</v>
      </c>
      <c r="F6083" t="s">
        <v>18222</v>
      </c>
      <c r="G6083" s="2" t="str">
        <f t="shared" ref="G6083:G6146" si="95">MID(F6083,7,4)</f>
        <v>2020</v>
      </c>
      <c r="H6083" t="s">
        <v>12587</v>
      </c>
      <c r="I6083" t="str">
        <f>VLOOKUP(RawData!H6083,PadCountry[],2)</f>
        <v>French Guiana</v>
      </c>
      <c r="J6083" t="str">
        <f>VLOOKUP(I6083,CountryGeoLoc[],3)</f>
        <v>3.933889</v>
      </c>
      <c r="K6083" t="str">
        <f>VLOOKUP(I6083,CountryGeoLoc[],4)</f>
        <v>-53.125782</v>
      </c>
    </row>
    <row r="6084" spans="1:11" x14ac:dyDescent="0.3">
      <c r="A6084" t="s">
        <v>18223</v>
      </c>
      <c r="B6084" t="s">
        <v>8</v>
      </c>
      <c r="C6084" t="s">
        <v>13407</v>
      </c>
      <c r="D6084" t="s">
        <v>11563</v>
      </c>
      <c r="E6084" t="s">
        <v>18224</v>
      </c>
      <c r="F6084" t="s">
        <v>18225</v>
      </c>
      <c r="G6084" s="2" t="str">
        <f t="shared" si="95"/>
        <v>2020</v>
      </c>
      <c r="H6084" t="s">
        <v>8698</v>
      </c>
      <c r="I6084" t="str">
        <f>VLOOKUP(RawData!H6084,PadCountry[],2)</f>
        <v>China</v>
      </c>
      <c r="J6084" t="str">
        <f>VLOOKUP(I6084,CountryGeoLoc[],3)</f>
        <v>35.86166</v>
      </c>
      <c r="K6084" t="str">
        <f>VLOOKUP(I6084,CountryGeoLoc[],4)</f>
        <v>104.195397</v>
      </c>
    </row>
    <row r="6085" spans="1:11" x14ac:dyDescent="0.3">
      <c r="A6085" t="s">
        <v>18226</v>
      </c>
      <c r="B6085" t="s">
        <v>8</v>
      </c>
      <c r="C6085" t="s">
        <v>11407</v>
      </c>
      <c r="D6085" t="s">
        <v>15615</v>
      </c>
      <c r="E6085" t="s">
        <v>18227</v>
      </c>
      <c r="F6085" t="s">
        <v>18228</v>
      </c>
      <c r="G6085" s="2" t="str">
        <f t="shared" si="95"/>
        <v>2020</v>
      </c>
      <c r="H6085" t="s">
        <v>3892</v>
      </c>
      <c r="I6085" t="str">
        <f>VLOOKUP(RawData!H6085,PadCountry[],2)</f>
        <v>Russia</v>
      </c>
      <c r="J6085" t="str">
        <f>VLOOKUP(I6085,CountryGeoLoc[],3)</f>
        <v>61.52401</v>
      </c>
      <c r="K6085" t="str">
        <f>VLOOKUP(I6085,CountryGeoLoc[],4)</f>
        <v>105.318756</v>
      </c>
    </row>
    <row r="6086" spans="1:11" x14ac:dyDescent="0.3">
      <c r="A6086" t="s">
        <v>18229</v>
      </c>
      <c r="B6086" t="s">
        <v>8</v>
      </c>
      <c r="C6086" t="s">
        <v>14644</v>
      </c>
      <c r="D6086" t="s">
        <v>15534</v>
      </c>
      <c r="E6086" t="s">
        <v>18230</v>
      </c>
      <c r="F6086" t="s">
        <v>18231</v>
      </c>
      <c r="G6086" s="2" t="str">
        <f t="shared" si="95"/>
        <v>2020</v>
      </c>
      <c r="H6086" t="s">
        <v>1555</v>
      </c>
      <c r="I6086" t="str">
        <f>VLOOKUP(RawData!H6086,PadCountry[],2)</f>
        <v>United States</v>
      </c>
      <c r="J6086" t="str">
        <f>VLOOKUP(I6086,CountryGeoLoc[],3)</f>
        <v>37.09024</v>
      </c>
      <c r="K6086" t="str">
        <f>VLOOKUP(I6086,CountryGeoLoc[],4)</f>
        <v>-95.712891</v>
      </c>
    </row>
    <row r="6087" spans="1:11" x14ac:dyDescent="0.3">
      <c r="A6087" t="s">
        <v>18232</v>
      </c>
      <c r="B6087" t="s">
        <v>8</v>
      </c>
      <c r="C6087" t="s">
        <v>13407</v>
      </c>
      <c r="D6087" t="s">
        <v>8695</v>
      </c>
      <c r="E6087" t="s">
        <v>18233</v>
      </c>
      <c r="F6087" t="s">
        <v>18234</v>
      </c>
      <c r="G6087" s="2" t="str">
        <f t="shared" si="95"/>
        <v>2020</v>
      </c>
      <c r="H6087" t="s">
        <v>10954</v>
      </c>
      <c r="I6087" t="str">
        <f>VLOOKUP(RawData!H6087,PadCountry[],2)</f>
        <v>China</v>
      </c>
      <c r="J6087" t="str">
        <f>VLOOKUP(I6087,CountryGeoLoc[],3)</f>
        <v>35.86166</v>
      </c>
      <c r="K6087" t="str">
        <f>VLOOKUP(I6087,CountryGeoLoc[],4)</f>
        <v>104.195397</v>
      </c>
    </row>
    <row r="6088" spans="1:11" x14ac:dyDescent="0.3">
      <c r="A6088" t="s">
        <v>18235</v>
      </c>
      <c r="B6088" t="s">
        <v>18</v>
      </c>
      <c r="C6088" t="s">
        <v>13407</v>
      </c>
      <c r="D6088" t="s">
        <v>18236</v>
      </c>
      <c r="E6088" t="s">
        <v>17997</v>
      </c>
      <c r="F6088" t="s">
        <v>18237</v>
      </c>
      <c r="G6088" s="2" t="str">
        <f t="shared" si="95"/>
        <v>2020</v>
      </c>
      <c r="H6088" t="s">
        <v>16997</v>
      </c>
      <c r="I6088" t="str">
        <f>VLOOKUP(RawData!H6088,PadCountry[],2)</f>
        <v>China</v>
      </c>
      <c r="J6088" t="str">
        <f>VLOOKUP(I6088,CountryGeoLoc[],3)</f>
        <v>35.86166</v>
      </c>
      <c r="K6088" t="str">
        <f>VLOOKUP(I6088,CountryGeoLoc[],4)</f>
        <v>104.195397</v>
      </c>
    </row>
    <row r="6089" spans="1:11" x14ac:dyDescent="0.3">
      <c r="A6089" t="s">
        <v>18238</v>
      </c>
      <c r="B6089" t="s">
        <v>8</v>
      </c>
      <c r="C6089" t="s">
        <v>11407</v>
      </c>
      <c r="D6089" t="s">
        <v>17356</v>
      </c>
      <c r="E6089" t="s">
        <v>18239</v>
      </c>
      <c r="F6089" t="s">
        <v>18240</v>
      </c>
      <c r="G6089" s="2" t="str">
        <f t="shared" si="95"/>
        <v>2020</v>
      </c>
      <c r="H6089" t="s">
        <v>3442</v>
      </c>
      <c r="I6089" t="str">
        <f>VLOOKUP(RawData!H6089,PadCountry[],2)</f>
        <v>Russia</v>
      </c>
      <c r="J6089" t="str">
        <f>VLOOKUP(I6089,CountryGeoLoc[],3)</f>
        <v>61.52401</v>
      </c>
      <c r="K6089" t="str">
        <f>VLOOKUP(I6089,CountryGeoLoc[],4)</f>
        <v>105.318756</v>
      </c>
    </row>
    <row r="6090" spans="1:11" x14ac:dyDescent="0.3">
      <c r="A6090" t="s">
        <v>18241</v>
      </c>
      <c r="B6090" t="s">
        <v>8</v>
      </c>
      <c r="C6090" t="s">
        <v>14644</v>
      </c>
      <c r="D6090" t="s">
        <v>15534</v>
      </c>
      <c r="E6090" t="s">
        <v>18242</v>
      </c>
      <c r="F6090" t="s">
        <v>18243</v>
      </c>
      <c r="G6090" s="2" t="str">
        <f t="shared" si="95"/>
        <v>2020</v>
      </c>
      <c r="H6090" t="s">
        <v>2629</v>
      </c>
      <c r="I6090" t="str">
        <f>VLOOKUP(RawData!H6090,PadCountry[],2)</f>
        <v>United States</v>
      </c>
      <c r="J6090" t="str">
        <f>VLOOKUP(I6090,CountryGeoLoc[],3)</f>
        <v>37.09024</v>
      </c>
      <c r="K6090" t="str">
        <f>VLOOKUP(I6090,CountryGeoLoc[],4)</f>
        <v>-95.712891</v>
      </c>
    </row>
    <row r="6091" spans="1:11" x14ac:dyDescent="0.3">
      <c r="A6091" t="s">
        <v>18244</v>
      </c>
      <c r="B6091" t="s">
        <v>8</v>
      </c>
      <c r="C6091" t="s">
        <v>7321</v>
      </c>
      <c r="D6091" t="s">
        <v>17356</v>
      </c>
      <c r="E6091" t="s">
        <v>18245</v>
      </c>
      <c r="F6091" t="s">
        <v>18246</v>
      </c>
      <c r="G6091" s="2" t="str">
        <f t="shared" si="95"/>
        <v>2020</v>
      </c>
      <c r="H6091" t="s">
        <v>987</v>
      </c>
      <c r="I6091" t="str">
        <f>VLOOKUP(RawData!H6091,PadCountry[],2)</f>
        <v>Kazakhstan</v>
      </c>
      <c r="J6091" t="str">
        <f>VLOOKUP(I6091,CountryGeoLoc[],3)</f>
        <v>48.019573</v>
      </c>
      <c r="K6091" t="str">
        <f>VLOOKUP(I6091,CountryGeoLoc[],4)</f>
        <v>66.923684</v>
      </c>
    </row>
    <row r="6092" spans="1:11" x14ac:dyDescent="0.3">
      <c r="A6092" t="s">
        <v>18247</v>
      </c>
      <c r="B6092" t="s">
        <v>8</v>
      </c>
      <c r="C6092" t="s">
        <v>13407</v>
      </c>
      <c r="D6092" t="s">
        <v>5243</v>
      </c>
      <c r="E6092" t="s">
        <v>18248</v>
      </c>
      <c r="F6092" t="s">
        <v>18249</v>
      </c>
      <c r="G6092" s="2" t="str">
        <f t="shared" si="95"/>
        <v>2020</v>
      </c>
      <c r="H6092" t="s">
        <v>8698</v>
      </c>
      <c r="I6092" t="str">
        <f>VLOOKUP(RawData!H6092,PadCountry[],2)</f>
        <v>China</v>
      </c>
      <c r="J6092" t="str">
        <f>VLOOKUP(I6092,CountryGeoLoc[],3)</f>
        <v>35.86166</v>
      </c>
      <c r="K6092" t="str">
        <f>VLOOKUP(I6092,CountryGeoLoc[],4)</f>
        <v>104.195397</v>
      </c>
    </row>
    <row r="6093" spans="1:11" x14ac:dyDescent="0.3">
      <c r="A6093" t="s">
        <v>18250</v>
      </c>
      <c r="B6093" t="s">
        <v>8</v>
      </c>
      <c r="C6093" t="s">
        <v>14618</v>
      </c>
      <c r="D6093" t="s">
        <v>14619</v>
      </c>
      <c r="E6093" t="s">
        <v>18251</v>
      </c>
      <c r="F6093" t="s">
        <v>18252</v>
      </c>
      <c r="G6093" s="2" t="str">
        <f t="shared" si="95"/>
        <v>2020</v>
      </c>
      <c r="H6093" t="s">
        <v>1782</v>
      </c>
      <c r="I6093" t="str">
        <f>VLOOKUP(RawData!H6093,PadCountry[],2)</f>
        <v>United States</v>
      </c>
      <c r="J6093" t="str">
        <f>VLOOKUP(I6093,CountryGeoLoc[],3)</f>
        <v>37.09024</v>
      </c>
      <c r="K6093" t="str">
        <f>VLOOKUP(I6093,CountryGeoLoc[],4)</f>
        <v>-95.712891</v>
      </c>
    </row>
    <row r="6094" spans="1:11" x14ac:dyDescent="0.3">
      <c r="A6094" t="s">
        <v>18253</v>
      </c>
      <c r="B6094" t="s">
        <v>8</v>
      </c>
      <c r="C6094" t="s">
        <v>11418</v>
      </c>
      <c r="D6094" t="s">
        <v>14421</v>
      </c>
      <c r="E6094" t="s">
        <v>18254</v>
      </c>
      <c r="F6094" t="s">
        <v>18255</v>
      </c>
      <c r="G6094" s="2" t="str">
        <f t="shared" si="95"/>
        <v>2020</v>
      </c>
      <c r="H6094" t="s">
        <v>987</v>
      </c>
      <c r="I6094" t="str">
        <f>VLOOKUP(RawData!H6094,PadCountry[],2)</f>
        <v>Kazakhstan</v>
      </c>
      <c r="J6094" t="str">
        <f>VLOOKUP(I6094,CountryGeoLoc[],3)</f>
        <v>48.019573</v>
      </c>
      <c r="K6094" t="str">
        <f>VLOOKUP(I6094,CountryGeoLoc[],4)</f>
        <v>66.923684</v>
      </c>
    </row>
    <row r="6095" spans="1:11" x14ac:dyDescent="0.3">
      <c r="A6095" t="s">
        <v>18256</v>
      </c>
      <c r="B6095" t="s">
        <v>18</v>
      </c>
      <c r="C6095" t="s">
        <v>13407</v>
      </c>
      <c r="D6095" t="s">
        <v>8695</v>
      </c>
      <c r="E6095" t="s">
        <v>18257</v>
      </c>
      <c r="F6095" t="s">
        <v>18258</v>
      </c>
      <c r="G6095" s="2" t="str">
        <f t="shared" si="95"/>
        <v>2020</v>
      </c>
      <c r="H6095" t="s">
        <v>10954</v>
      </c>
      <c r="I6095" t="str">
        <f>VLOOKUP(RawData!H6095,PadCountry[],2)</f>
        <v>China</v>
      </c>
      <c r="J6095" t="str">
        <f>VLOOKUP(I6095,CountryGeoLoc[],3)</f>
        <v>35.86166</v>
      </c>
      <c r="K6095" t="str">
        <f>VLOOKUP(I6095,CountryGeoLoc[],4)</f>
        <v>104.195397</v>
      </c>
    </row>
    <row r="6096" spans="1:11" x14ac:dyDescent="0.3">
      <c r="A6096" t="s">
        <v>18259</v>
      </c>
      <c r="B6096" t="s">
        <v>8</v>
      </c>
      <c r="C6096" t="s">
        <v>18260</v>
      </c>
      <c r="D6096" t="s">
        <v>18261</v>
      </c>
      <c r="E6096" t="s">
        <v>18262</v>
      </c>
      <c r="F6096" t="s">
        <v>18263</v>
      </c>
      <c r="G6096" s="2" t="str">
        <f t="shared" si="95"/>
        <v>2020</v>
      </c>
      <c r="H6096" t="s">
        <v>18264</v>
      </c>
      <c r="I6096" t="str">
        <f>VLOOKUP(RawData!H6096,PadCountry[],2)</f>
        <v>Iran</v>
      </c>
      <c r="J6096" t="str">
        <f>VLOOKUP(I6096,CountryGeoLoc[],3)</f>
        <v>32.427908</v>
      </c>
      <c r="K6096" t="str">
        <f>VLOOKUP(I6096,CountryGeoLoc[],4)</f>
        <v>53.688046</v>
      </c>
    </row>
    <row r="6097" spans="1:11" x14ac:dyDescent="0.3">
      <c r="A6097" t="s">
        <v>18265</v>
      </c>
      <c r="B6097" t="s">
        <v>8</v>
      </c>
      <c r="C6097" t="s">
        <v>14644</v>
      </c>
      <c r="D6097" t="s">
        <v>15534</v>
      </c>
      <c r="E6097" t="s">
        <v>18266</v>
      </c>
      <c r="F6097" t="s">
        <v>18267</v>
      </c>
      <c r="G6097" s="2" t="str">
        <f t="shared" si="95"/>
        <v>2020</v>
      </c>
      <c r="H6097" t="s">
        <v>2629</v>
      </c>
      <c r="I6097" t="str">
        <f>VLOOKUP(RawData!H6097,PadCountry[],2)</f>
        <v>United States</v>
      </c>
      <c r="J6097" t="str">
        <f>VLOOKUP(I6097,CountryGeoLoc[],3)</f>
        <v>37.09024</v>
      </c>
      <c r="K6097" t="str">
        <f>VLOOKUP(I6097,CountryGeoLoc[],4)</f>
        <v>-95.712891</v>
      </c>
    </row>
    <row r="6098" spans="1:11" x14ac:dyDescent="0.3">
      <c r="A6098" t="s">
        <v>18268</v>
      </c>
      <c r="B6098" t="s">
        <v>8</v>
      </c>
      <c r="C6098" t="s">
        <v>11418</v>
      </c>
      <c r="D6098" t="s">
        <v>14421</v>
      </c>
      <c r="E6098" t="s">
        <v>18269</v>
      </c>
      <c r="F6098" t="s">
        <v>18270</v>
      </c>
      <c r="G6098" s="2" t="str">
        <f t="shared" si="95"/>
        <v>2020</v>
      </c>
      <c r="H6098" t="s">
        <v>987</v>
      </c>
      <c r="I6098" t="str">
        <f>VLOOKUP(RawData!H6098,PadCountry[],2)</f>
        <v>Kazakhstan</v>
      </c>
      <c r="J6098" t="str">
        <f>VLOOKUP(I6098,CountryGeoLoc[],3)</f>
        <v>48.019573</v>
      </c>
      <c r="K6098" t="str">
        <f>VLOOKUP(I6098,CountryGeoLoc[],4)</f>
        <v>66.923684</v>
      </c>
    </row>
    <row r="6099" spans="1:11" x14ac:dyDescent="0.3">
      <c r="A6099" t="s">
        <v>18271</v>
      </c>
      <c r="B6099" t="s">
        <v>8</v>
      </c>
      <c r="C6099" t="s">
        <v>15606</v>
      </c>
      <c r="D6099" t="s">
        <v>15607</v>
      </c>
      <c r="E6099" t="s">
        <v>18272</v>
      </c>
      <c r="F6099" t="s">
        <v>18273</v>
      </c>
      <c r="G6099" s="2" t="str">
        <f t="shared" si="95"/>
        <v>2020</v>
      </c>
      <c r="H6099" t="s">
        <v>18274</v>
      </c>
      <c r="I6099" t="str">
        <f>VLOOKUP(RawData!H6099,PadCountry[],2)</f>
        <v>United States</v>
      </c>
      <c r="J6099" t="str">
        <f>VLOOKUP(I6099,CountryGeoLoc[],3)</f>
        <v>37.09024</v>
      </c>
      <c r="K6099" t="str">
        <f>VLOOKUP(I6099,CountryGeoLoc[],4)</f>
        <v>-95.712891</v>
      </c>
    </row>
    <row r="6100" spans="1:11" x14ac:dyDescent="0.3">
      <c r="A6100" t="s">
        <v>18275</v>
      </c>
      <c r="B6100" t="s">
        <v>8</v>
      </c>
      <c r="C6100" t="s">
        <v>13407</v>
      </c>
      <c r="D6100" t="s">
        <v>18276</v>
      </c>
      <c r="E6100" t="s">
        <v>17997</v>
      </c>
      <c r="F6100" t="s">
        <v>18277</v>
      </c>
      <c r="G6100" s="2" t="str">
        <f t="shared" si="95"/>
        <v>2020</v>
      </c>
      <c r="H6100" t="s">
        <v>16997</v>
      </c>
      <c r="I6100" t="str">
        <f>VLOOKUP(RawData!H6100,PadCountry[],2)</f>
        <v>China</v>
      </c>
      <c r="J6100" t="str">
        <f>VLOOKUP(I6100,CountryGeoLoc[],3)</f>
        <v>35.86166</v>
      </c>
      <c r="K6100" t="str">
        <f>VLOOKUP(I6100,CountryGeoLoc[],4)</f>
        <v>104.195397</v>
      </c>
    </row>
    <row r="6101" spans="1:11" x14ac:dyDescent="0.3">
      <c r="A6101" t="s">
        <v>18278</v>
      </c>
      <c r="B6101" t="s">
        <v>8</v>
      </c>
      <c r="C6101" t="s">
        <v>17157</v>
      </c>
      <c r="D6101" t="s">
        <v>16282</v>
      </c>
      <c r="E6101" t="s">
        <v>18279</v>
      </c>
      <c r="F6101" t="s">
        <v>18280</v>
      </c>
      <c r="G6101" s="2" t="str">
        <f t="shared" si="95"/>
        <v>2020</v>
      </c>
      <c r="H6101" t="s">
        <v>17160</v>
      </c>
      <c r="I6101" t="str">
        <f>VLOOKUP(RawData!H6101,PadCountry[],2)</f>
        <v>China</v>
      </c>
      <c r="J6101" t="str">
        <f>VLOOKUP(I6101,CountryGeoLoc[],3)</f>
        <v>35.86166</v>
      </c>
      <c r="K6101" t="str">
        <f>VLOOKUP(I6101,CountryGeoLoc[],4)</f>
        <v>104.195397</v>
      </c>
    </row>
    <row r="6102" spans="1:11" x14ac:dyDescent="0.3">
      <c r="A6102" t="s">
        <v>18281</v>
      </c>
      <c r="B6102" t="s">
        <v>8</v>
      </c>
      <c r="C6102" t="s">
        <v>14618</v>
      </c>
      <c r="D6102" t="s">
        <v>15504</v>
      </c>
      <c r="E6102" t="s">
        <v>18282</v>
      </c>
      <c r="F6102" t="s">
        <v>18283</v>
      </c>
      <c r="G6102" s="2" t="str">
        <f t="shared" si="95"/>
        <v>2020</v>
      </c>
      <c r="H6102" t="s">
        <v>1782</v>
      </c>
      <c r="I6102" t="str">
        <f>VLOOKUP(RawData!H6102,PadCountry[],2)</f>
        <v>United States</v>
      </c>
      <c r="J6102" t="str">
        <f>VLOOKUP(I6102,CountryGeoLoc[],3)</f>
        <v>37.09024</v>
      </c>
      <c r="K6102" t="str">
        <f>VLOOKUP(I6102,CountryGeoLoc[],4)</f>
        <v>-95.712891</v>
      </c>
    </row>
    <row r="6103" spans="1:11" x14ac:dyDescent="0.3">
      <c r="A6103" t="s">
        <v>18284</v>
      </c>
      <c r="B6103" t="s">
        <v>8</v>
      </c>
      <c r="C6103" t="s">
        <v>9620</v>
      </c>
      <c r="D6103" t="s">
        <v>15381</v>
      </c>
      <c r="E6103" t="s">
        <v>18285</v>
      </c>
      <c r="F6103" t="s">
        <v>18286</v>
      </c>
      <c r="G6103" s="2" t="str">
        <f t="shared" si="95"/>
        <v>2020</v>
      </c>
      <c r="H6103" t="s">
        <v>15384</v>
      </c>
      <c r="I6103" t="str">
        <f>VLOOKUP(RawData!H6103,PadCountry[],2)</f>
        <v>Japan</v>
      </c>
      <c r="J6103" t="str">
        <f>VLOOKUP(I6103,CountryGeoLoc[],3)</f>
        <v>36.204824</v>
      </c>
      <c r="K6103" t="str">
        <f>VLOOKUP(I6103,CountryGeoLoc[],4)</f>
        <v>138.252924</v>
      </c>
    </row>
    <row r="6104" spans="1:11" x14ac:dyDescent="0.3">
      <c r="A6104" t="s">
        <v>18287</v>
      </c>
      <c r="B6104" t="s">
        <v>8</v>
      </c>
      <c r="C6104" t="s">
        <v>11407</v>
      </c>
      <c r="D6104" t="s">
        <v>14821</v>
      </c>
      <c r="E6104" t="s">
        <v>18288</v>
      </c>
      <c r="F6104" t="s">
        <v>18289</v>
      </c>
      <c r="G6104" s="2" t="str">
        <f t="shared" si="95"/>
        <v>2020</v>
      </c>
      <c r="H6104" t="s">
        <v>3442</v>
      </c>
      <c r="I6104" t="str">
        <f>VLOOKUP(RawData!H6104,PadCountry[],2)</f>
        <v>Russia</v>
      </c>
      <c r="J6104" t="str">
        <f>VLOOKUP(I6104,CountryGeoLoc[],3)</f>
        <v>61.52401</v>
      </c>
      <c r="K6104" t="str">
        <f>VLOOKUP(I6104,CountryGeoLoc[],4)</f>
        <v>105.318756</v>
      </c>
    </row>
    <row r="6105" spans="1:11" x14ac:dyDescent="0.3">
      <c r="A6105" t="s">
        <v>18290</v>
      </c>
      <c r="B6105" t="s">
        <v>18</v>
      </c>
      <c r="C6105" t="s">
        <v>18291</v>
      </c>
      <c r="D6105" t="s">
        <v>18292</v>
      </c>
      <c r="E6105" t="s">
        <v>18293</v>
      </c>
      <c r="F6105" t="s">
        <v>18294</v>
      </c>
      <c r="G6105" s="2" t="str">
        <f t="shared" si="95"/>
        <v>2020</v>
      </c>
      <c r="H6105" t="s">
        <v>18295</v>
      </c>
      <c r="I6105" t="str">
        <f>VLOOKUP(RawData!H6105,PadCountry[],2)</f>
        <v>United States</v>
      </c>
      <c r="J6105" t="str">
        <f>VLOOKUP(I6105,CountryGeoLoc[],3)</f>
        <v>37.09024</v>
      </c>
      <c r="K6105" t="str">
        <f>VLOOKUP(I6105,CountryGeoLoc[],4)</f>
        <v>-95.712891</v>
      </c>
    </row>
    <row r="6106" spans="1:11" x14ac:dyDescent="0.3">
      <c r="A6106" t="s">
        <v>18296</v>
      </c>
      <c r="B6106" t="s">
        <v>8</v>
      </c>
      <c r="C6106" t="s">
        <v>13407</v>
      </c>
      <c r="D6106" t="s">
        <v>16766</v>
      </c>
      <c r="E6106" t="s">
        <v>18297</v>
      </c>
      <c r="F6106" t="s">
        <v>18298</v>
      </c>
      <c r="G6106" s="2" t="str">
        <f t="shared" si="95"/>
        <v>2020</v>
      </c>
      <c r="H6106" t="s">
        <v>14283</v>
      </c>
      <c r="I6106" t="str">
        <f>VLOOKUP(RawData!H6106,PadCountry[],2)</f>
        <v>China</v>
      </c>
      <c r="J6106" t="str">
        <f>VLOOKUP(I6106,CountryGeoLoc[],3)</f>
        <v>35.86166</v>
      </c>
      <c r="K6106" t="str">
        <f>VLOOKUP(I6106,CountryGeoLoc[],4)</f>
        <v>104.195397</v>
      </c>
    </row>
    <row r="6107" spans="1:11" x14ac:dyDescent="0.3">
      <c r="A6107" t="s">
        <v>18299</v>
      </c>
      <c r="B6107" t="s">
        <v>8</v>
      </c>
      <c r="C6107" t="s">
        <v>14644</v>
      </c>
      <c r="D6107" t="s">
        <v>15534</v>
      </c>
      <c r="E6107" t="s">
        <v>18300</v>
      </c>
      <c r="F6107" t="s">
        <v>18301</v>
      </c>
      <c r="G6107" s="2" t="str">
        <f t="shared" si="95"/>
        <v>2020</v>
      </c>
      <c r="H6107" t="s">
        <v>2629</v>
      </c>
      <c r="I6107" t="str">
        <f>VLOOKUP(RawData!H6107,PadCountry[],2)</f>
        <v>United States</v>
      </c>
      <c r="J6107" t="str">
        <f>VLOOKUP(I6107,CountryGeoLoc[],3)</f>
        <v>37.09024</v>
      </c>
      <c r="K6107" t="str">
        <f>VLOOKUP(I6107,CountryGeoLoc[],4)</f>
        <v>-95.712891</v>
      </c>
    </row>
    <row r="6108" spans="1:11" x14ac:dyDescent="0.3">
      <c r="A6108" t="s">
        <v>18302</v>
      </c>
      <c r="B6108" t="s">
        <v>8</v>
      </c>
      <c r="C6108" t="s">
        <v>13407</v>
      </c>
      <c r="D6108" t="s">
        <v>11563</v>
      </c>
      <c r="E6108" t="s">
        <v>18303</v>
      </c>
      <c r="F6108" t="s">
        <v>18304</v>
      </c>
      <c r="G6108" s="2" t="str">
        <f t="shared" si="95"/>
        <v>2020</v>
      </c>
      <c r="H6108" t="s">
        <v>16284</v>
      </c>
      <c r="I6108" t="str">
        <f>VLOOKUP(RawData!H6108,PadCountry[],2)</f>
        <v>China</v>
      </c>
      <c r="J6108" t="str">
        <f>VLOOKUP(I6108,CountryGeoLoc[],3)</f>
        <v>35.86166</v>
      </c>
      <c r="K6108" t="str">
        <f>VLOOKUP(I6108,CountryGeoLoc[],4)</f>
        <v>104.195397</v>
      </c>
    </row>
    <row r="6109" spans="1:11" x14ac:dyDescent="0.3">
      <c r="A6109" t="s">
        <v>18305</v>
      </c>
      <c r="B6109" t="s">
        <v>8</v>
      </c>
      <c r="C6109" t="s">
        <v>14644</v>
      </c>
      <c r="D6109" t="s">
        <v>15534</v>
      </c>
      <c r="E6109" t="s">
        <v>18306</v>
      </c>
      <c r="F6109" t="s">
        <v>18307</v>
      </c>
      <c r="G6109" s="2" t="str">
        <f t="shared" si="95"/>
        <v>2020</v>
      </c>
      <c r="H6109" t="s">
        <v>1555</v>
      </c>
      <c r="I6109" t="str">
        <f>VLOOKUP(RawData!H6109,PadCountry[],2)</f>
        <v>United States</v>
      </c>
      <c r="J6109" t="str">
        <f>VLOOKUP(I6109,CountryGeoLoc[],3)</f>
        <v>37.09024</v>
      </c>
      <c r="K6109" t="str">
        <f>VLOOKUP(I6109,CountryGeoLoc[],4)</f>
        <v>-95.712891</v>
      </c>
    </row>
    <row r="6110" spans="1:11" x14ac:dyDescent="0.3">
      <c r="A6110" t="s">
        <v>18308</v>
      </c>
      <c r="B6110" t="s">
        <v>8</v>
      </c>
      <c r="C6110" t="s">
        <v>13407</v>
      </c>
      <c r="D6110" t="s">
        <v>5243</v>
      </c>
      <c r="E6110" t="s">
        <v>18309</v>
      </c>
      <c r="F6110" t="s">
        <v>18310</v>
      </c>
      <c r="G6110" s="2" t="str">
        <f t="shared" si="95"/>
        <v>2020</v>
      </c>
      <c r="H6110" t="s">
        <v>15187</v>
      </c>
      <c r="I6110" t="str">
        <f>VLOOKUP(RawData!H6110,PadCountry[],2)</f>
        <v>China</v>
      </c>
      <c r="J6110" t="str">
        <f>VLOOKUP(I6110,CountryGeoLoc[],3)</f>
        <v>35.86166</v>
      </c>
      <c r="K6110" t="str">
        <f>VLOOKUP(I6110,CountryGeoLoc[],4)</f>
        <v>104.195397</v>
      </c>
    </row>
    <row r="6111" spans="1:11" x14ac:dyDescent="0.3">
      <c r="A6111" t="s">
        <v>18311</v>
      </c>
      <c r="B6111" t="s">
        <v>8</v>
      </c>
      <c r="C6111" t="s">
        <v>17246</v>
      </c>
      <c r="D6111" t="s">
        <v>17247</v>
      </c>
      <c r="E6111" t="s">
        <v>18312</v>
      </c>
      <c r="F6111" t="s">
        <v>18313</v>
      </c>
      <c r="G6111" s="2" t="str">
        <f t="shared" si="95"/>
        <v>2020</v>
      </c>
      <c r="H6111" t="s">
        <v>17250</v>
      </c>
      <c r="I6111" t="str">
        <f>VLOOKUP(RawData!H6111,PadCountry[],2)</f>
        <v>New Zealand</v>
      </c>
      <c r="J6111" t="str">
        <f>VLOOKUP(I6111,CountryGeoLoc[],3)</f>
        <v>-40.900557</v>
      </c>
      <c r="K6111" t="str">
        <f>VLOOKUP(I6111,CountryGeoLoc[],4)</f>
        <v>174.885971</v>
      </c>
    </row>
    <row r="6112" spans="1:11" x14ac:dyDescent="0.3">
      <c r="A6112" t="s">
        <v>18314</v>
      </c>
      <c r="B6112" t="s">
        <v>8</v>
      </c>
      <c r="C6112" t="s">
        <v>14644</v>
      </c>
      <c r="D6112" t="s">
        <v>15534</v>
      </c>
      <c r="E6112" t="s">
        <v>18315</v>
      </c>
      <c r="F6112" t="s">
        <v>18316</v>
      </c>
      <c r="G6112" s="2" t="str">
        <f t="shared" si="95"/>
        <v>2020</v>
      </c>
      <c r="H6112" t="s">
        <v>1555</v>
      </c>
      <c r="I6112" t="str">
        <f>VLOOKUP(RawData!H6112,PadCountry[],2)</f>
        <v>United States</v>
      </c>
      <c r="J6112" t="str">
        <f>VLOOKUP(I6112,CountryGeoLoc[],3)</f>
        <v>37.09024</v>
      </c>
      <c r="K6112" t="str">
        <f>VLOOKUP(I6112,CountryGeoLoc[],4)</f>
        <v>-95.712891</v>
      </c>
    </row>
    <row r="6113" spans="1:11" x14ac:dyDescent="0.3">
      <c r="A6113" t="s">
        <v>18317</v>
      </c>
      <c r="B6113" t="s">
        <v>18</v>
      </c>
      <c r="C6113" t="s">
        <v>17314</v>
      </c>
      <c r="D6113" t="s">
        <v>17315</v>
      </c>
      <c r="E6113" t="s">
        <v>18318</v>
      </c>
      <c r="F6113" t="s">
        <v>18319</v>
      </c>
      <c r="G6113" s="2" t="str">
        <f t="shared" si="95"/>
        <v>2020</v>
      </c>
      <c r="H6113" t="s">
        <v>17318</v>
      </c>
      <c r="I6113" t="str">
        <f>VLOOKUP(RawData!H6113,PadCountry[],2)</f>
        <v>Japan</v>
      </c>
      <c r="J6113" t="str">
        <f>VLOOKUP(I6113,CountryGeoLoc[],3)</f>
        <v>36.204824</v>
      </c>
      <c r="K6113" t="str">
        <f>VLOOKUP(I6113,CountryGeoLoc[],4)</f>
        <v>138.252924</v>
      </c>
    </row>
    <row r="6114" spans="1:11" x14ac:dyDescent="0.3">
      <c r="A6114" t="s">
        <v>18320</v>
      </c>
      <c r="B6114" t="s">
        <v>8</v>
      </c>
      <c r="C6114" t="s">
        <v>13407</v>
      </c>
      <c r="D6114" t="s">
        <v>11563</v>
      </c>
      <c r="E6114" t="s">
        <v>18321</v>
      </c>
      <c r="F6114" t="s">
        <v>18322</v>
      </c>
      <c r="G6114" s="2" t="str">
        <f t="shared" si="95"/>
        <v>2020</v>
      </c>
      <c r="H6114" t="s">
        <v>16284</v>
      </c>
      <c r="I6114" t="str">
        <f>VLOOKUP(RawData!H6114,PadCountry[],2)</f>
        <v>China</v>
      </c>
      <c r="J6114" t="str">
        <f>VLOOKUP(I6114,CountryGeoLoc[],3)</f>
        <v>35.86166</v>
      </c>
      <c r="K6114" t="str">
        <f>VLOOKUP(I6114,CountryGeoLoc[],4)</f>
        <v>104.195397</v>
      </c>
    </row>
    <row r="6115" spans="1:11" x14ac:dyDescent="0.3">
      <c r="A6115" t="s">
        <v>18323</v>
      </c>
      <c r="B6115" t="s">
        <v>8</v>
      </c>
      <c r="C6115" t="s">
        <v>13407</v>
      </c>
      <c r="D6115" t="s">
        <v>8695</v>
      </c>
      <c r="E6115" t="s">
        <v>18324</v>
      </c>
      <c r="F6115" t="s">
        <v>18325</v>
      </c>
      <c r="G6115" s="2" t="str">
        <f t="shared" si="95"/>
        <v>2020</v>
      </c>
      <c r="H6115" t="s">
        <v>10954</v>
      </c>
      <c r="I6115" t="str">
        <f>VLOOKUP(RawData!H6115,PadCountry[],2)</f>
        <v>China</v>
      </c>
      <c r="J6115" t="str">
        <f>VLOOKUP(I6115,CountryGeoLoc[],3)</f>
        <v>35.86166</v>
      </c>
      <c r="K6115" t="str">
        <f>VLOOKUP(I6115,CountryGeoLoc[],4)</f>
        <v>104.195397</v>
      </c>
    </row>
    <row r="6116" spans="1:11" x14ac:dyDescent="0.3">
      <c r="A6116" t="s">
        <v>18326</v>
      </c>
      <c r="B6116" t="s">
        <v>8</v>
      </c>
      <c r="C6116" t="s">
        <v>15606</v>
      </c>
      <c r="D6116" t="s">
        <v>15607</v>
      </c>
      <c r="E6116" t="s">
        <v>18327</v>
      </c>
      <c r="F6116" t="s">
        <v>18328</v>
      </c>
      <c r="G6116" s="2" t="str">
        <f t="shared" si="95"/>
        <v>2020</v>
      </c>
      <c r="H6116" t="s">
        <v>18274</v>
      </c>
      <c r="I6116" t="str">
        <f>VLOOKUP(RawData!H6116,PadCountry[],2)</f>
        <v>United States</v>
      </c>
      <c r="J6116" t="str">
        <f>VLOOKUP(I6116,CountryGeoLoc[],3)</f>
        <v>37.09024</v>
      </c>
      <c r="K6116" t="str">
        <f>VLOOKUP(I6116,CountryGeoLoc[],4)</f>
        <v>-95.712891</v>
      </c>
    </row>
    <row r="6117" spans="1:11" x14ac:dyDescent="0.3">
      <c r="A6117" t="s">
        <v>18329</v>
      </c>
      <c r="B6117" t="s">
        <v>8</v>
      </c>
      <c r="C6117" t="s">
        <v>14644</v>
      </c>
      <c r="D6117" t="s">
        <v>15534</v>
      </c>
      <c r="E6117" t="s">
        <v>18330</v>
      </c>
      <c r="F6117" t="s">
        <v>18331</v>
      </c>
      <c r="G6117" s="2" t="str">
        <f t="shared" si="95"/>
        <v>2020</v>
      </c>
      <c r="H6117" t="s">
        <v>1555</v>
      </c>
      <c r="I6117" t="str">
        <f>VLOOKUP(RawData!H6117,PadCountry[],2)</f>
        <v>United States</v>
      </c>
      <c r="J6117" t="str">
        <f>VLOOKUP(I6117,CountryGeoLoc[],3)</f>
        <v>37.09024</v>
      </c>
      <c r="K6117" t="str">
        <f>VLOOKUP(I6117,CountryGeoLoc[],4)</f>
        <v>-95.712891</v>
      </c>
    </row>
    <row r="6118" spans="1:11" x14ac:dyDescent="0.3">
      <c r="A6118" t="s">
        <v>18332</v>
      </c>
      <c r="B6118" t="s">
        <v>8</v>
      </c>
      <c r="C6118" t="s">
        <v>13407</v>
      </c>
      <c r="D6118" t="s">
        <v>13308</v>
      </c>
      <c r="E6118" t="s">
        <v>18333</v>
      </c>
      <c r="F6118" t="s">
        <v>18334</v>
      </c>
      <c r="G6118" s="2" t="str">
        <f t="shared" si="95"/>
        <v>2020</v>
      </c>
      <c r="H6118" t="s">
        <v>15187</v>
      </c>
      <c r="I6118" t="str">
        <f>VLOOKUP(RawData!H6118,PadCountry[],2)</f>
        <v>China</v>
      </c>
      <c r="J6118" t="str">
        <f>VLOOKUP(I6118,CountryGeoLoc[],3)</f>
        <v>35.86166</v>
      </c>
      <c r="K6118" t="str">
        <f>VLOOKUP(I6118,CountryGeoLoc[],4)</f>
        <v>104.195397</v>
      </c>
    </row>
    <row r="6119" spans="1:11" x14ac:dyDescent="0.3">
      <c r="A6119" t="s">
        <v>18335</v>
      </c>
      <c r="B6119" t="s">
        <v>18</v>
      </c>
      <c r="C6119" t="s">
        <v>17246</v>
      </c>
      <c r="D6119" t="s">
        <v>17247</v>
      </c>
      <c r="E6119" t="s">
        <v>18336</v>
      </c>
      <c r="F6119" t="s">
        <v>18337</v>
      </c>
      <c r="G6119" s="2" t="str">
        <f t="shared" si="95"/>
        <v>2020</v>
      </c>
      <c r="H6119" t="s">
        <v>17250</v>
      </c>
      <c r="I6119" t="str">
        <f>VLOOKUP(RawData!H6119,PadCountry[],2)</f>
        <v>New Zealand</v>
      </c>
      <c r="J6119" t="str">
        <f>VLOOKUP(I6119,CountryGeoLoc[],3)</f>
        <v>-40.900557</v>
      </c>
      <c r="K6119" t="str">
        <f>VLOOKUP(I6119,CountryGeoLoc[],4)</f>
        <v>174.885971</v>
      </c>
    </row>
    <row r="6120" spans="1:11" x14ac:dyDescent="0.3">
      <c r="A6120" t="s">
        <v>18338</v>
      </c>
      <c r="B6120" t="s">
        <v>8</v>
      </c>
      <c r="C6120" t="s">
        <v>13407</v>
      </c>
      <c r="D6120" t="s">
        <v>11563</v>
      </c>
      <c r="E6120" t="s">
        <v>18339</v>
      </c>
      <c r="F6120" t="s">
        <v>18340</v>
      </c>
      <c r="G6120" s="2" t="str">
        <f t="shared" si="95"/>
        <v>2020</v>
      </c>
      <c r="H6120" t="s">
        <v>14247</v>
      </c>
      <c r="I6120" t="str">
        <f>VLOOKUP(RawData!H6120,PadCountry[],2)</f>
        <v>China</v>
      </c>
      <c r="J6120" t="str">
        <f>VLOOKUP(I6120,CountryGeoLoc[],3)</f>
        <v>35.86166</v>
      </c>
      <c r="K6120" t="str">
        <f>VLOOKUP(I6120,CountryGeoLoc[],4)</f>
        <v>104.195397</v>
      </c>
    </row>
    <row r="6121" spans="1:11" x14ac:dyDescent="0.3">
      <c r="A6121" t="s">
        <v>18341</v>
      </c>
      <c r="B6121" t="s">
        <v>8</v>
      </c>
      <c r="C6121" t="s">
        <v>15550</v>
      </c>
      <c r="D6121" t="s">
        <v>12297</v>
      </c>
      <c r="E6121" t="s">
        <v>18342</v>
      </c>
      <c r="F6121" t="s">
        <v>18343</v>
      </c>
      <c r="G6121" s="2" t="str">
        <f t="shared" si="95"/>
        <v>2020</v>
      </c>
      <c r="H6121" t="s">
        <v>10359</v>
      </c>
      <c r="I6121" t="str">
        <f>VLOOKUP(RawData!H6121,PadCountry[],2)</f>
        <v>Israel</v>
      </c>
      <c r="J6121" t="str">
        <f>VLOOKUP(I6121,CountryGeoLoc[],3)</f>
        <v>31.046051</v>
      </c>
      <c r="K6121" t="str">
        <f>VLOOKUP(I6121,CountryGeoLoc[],4)</f>
        <v>34.851612</v>
      </c>
    </row>
    <row r="6122" spans="1:11" x14ac:dyDescent="0.3">
      <c r="A6122" t="s">
        <v>18344</v>
      </c>
      <c r="B6122" t="s">
        <v>8</v>
      </c>
      <c r="C6122" t="s">
        <v>13407</v>
      </c>
      <c r="D6122" t="s">
        <v>8695</v>
      </c>
      <c r="E6122" t="s">
        <v>18345</v>
      </c>
      <c r="F6122" t="s">
        <v>18346</v>
      </c>
      <c r="G6122" s="2" t="str">
        <f t="shared" si="95"/>
        <v>2020</v>
      </c>
      <c r="H6122" t="s">
        <v>8698</v>
      </c>
      <c r="I6122" t="str">
        <f>VLOOKUP(RawData!H6122,PadCountry[],2)</f>
        <v>China</v>
      </c>
      <c r="J6122" t="str">
        <f>VLOOKUP(I6122,CountryGeoLoc[],3)</f>
        <v>35.86166</v>
      </c>
      <c r="K6122" t="str">
        <f>VLOOKUP(I6122,CountryGeoLoc[],4)</f>
        <v>104.195397</v>
      </c>
    </row>
    <row r="6123" spans="1:11" x14ac:dyDescent="0.3">
      <c r="A6123" t="s">
        <v>18347</v>
      </c>
      <c r="B6123" t="s">
        <v>18</v>
      </c>
      <c r="C6123" t="s">
        <v>17157</v>
      </c>
      <c r="D6123" t="s">
        <v>18348</v>
      </c>
      <c r="E6123" t="s">
        <v>17997</v>
      </c>
      <c r="F6123" t="s">
        <v>18349</v>
      </c>
      <c r="G6123" s="2" t="str">
        <f t="shared" si="95"/>
        <v>2020</v>
      </c>
      <c r="H6123" t="s">
        <v>16284</v>
      </c>
      <c r="I6123" t="str">
        <f>VLOOKUP(RawData!H6123,PadCountry[],2)</f>
        <v>China</v>
      </c>
      <c r="J6123" t="str">
        <f>VLOOKUP(I6123,CountryGeoLoc[],3)</f>
        <v>35.86166</v>
      </c>
      <c r="K6123" t="str">
        <f>VLOOKUP(I6123,CountryGeoLoc[],4)</f>
        <v>104.195397</v>
      </c>
    </row>
    <row r="6124" spans="1:11" x14ac:dyDescent="0.3">
      <c r="A6124" t="s">
        <v>18350</v>
      </c>
      <c r="B6124" t="s">
        <v>8</v>
      </c>
      <c r="C6124" t="s">
        <v>17759</v>
      </c>
      <c r="D6124" t="s">
        <v>15593</v>
      </c>
      <c r="E6124" t="s">
        <v>18351</v>
      </c>
      <c r="F6124" t="s">
        <v>18352</v>
      </c>
      <c r="G6124" s="2" t="str">
        <f t="shared" si="95"/>
        <v>2020</v>
      </c>
      <c r="H6124" t="s">
        <v>14806</v>
      </c>
      <c r="I6124" t="str">
        <f>VLOOKUP(RawData!H6124,PadCountry[],2)</f>
        <v>United States</v>
      </c>
      <c r="J6124" t="str">
        <f>VLOOKUP(I6124,CountryGeoLoc[],3)</f>
        <v>37.09024</v>
      </c>
      <c r="K6124" t="str">
        <f>VLOOKUP(I6124,CountryGeoLoc[],4)</f>
        <v>-95.712891</v>
      </c>
    </row>
    <row r="6125" spans="1:11" x14ac:dyDescent="0.3">
      <c r="A6125" t="s">
        <v>18353</v>
      </c>
      <c r="B6125" t="s">
        <v>8</v>
      </c>
      <c r="C6125" t="s">
        <v>9620</v>
      </c>
      <c r="D6125" t="s">
        <v>13833</v>
      </c>
      <c r="E6125" t="s">
        <v>18354</v>
      </c>
      <c r="F6125" t="s">
        <v>18355</v>
      </c>
      <c r="G6125" s="2" t="str">
        <f t="shared" si="95"/>
        <v>2020</v>
      </c>
      <c r="H6125" t="s">
        <v>15520</v>
      </c>
      <c r="I6125" t="str">
        <f>VLOOKUP(RawData!H6125,PadCountry[],2)</f>
        <v>Japan</v>
      </c>
      <c r="J6125" t="str">
        <f>VLOOKUP(I6125,CountryGeoLoc[],3)</f>
        <v>36.204824</v>
      </c>
      <c r="K6125" t="str">
        <f>VLOOKUP(I6125,CountryGeoLoc[],4)</f>
        <v>138.252924</v>
      </c>
    </row>
    <row r="6126" spans="1:11" x14ac:dyDescent="0.3">
      <c r="A6126" t="s">
        <v>18356</v>
      </c>
      <c r="B6126" t="s">
        <v>8</v>
      </c>
      <c r="C6126" t="s">
        <v>14644</v>
      </c>
      <c r="D6126" t="s">
        <v>15534</v>
      </c>
      <c r="E6126" t="s">
        <v>18357</v>
      </c>
      <c r="F6126" t="s">
        <v>18358</v>
      </c>
      <c r="G6126" s="2" t="str">
        <f t="shared" si="95"/>
        <v>2020</v>
      </c>
      <c r="H6126" t="s">
        <v>1555</v>
      </c>
      <c r="I6126" t="str">
        <f>VLOOKUP(RawData!H6126,PadCountry[],2)</f>
        <v>United States</v>
      </c>
      <c r="J6126" t="str">
        <f>VLOOKUP(I6126,CountryGeoLoc[],3)</f>
        <v>37.09024</v>
      </c>
      <c r="K6126" t="str">
        <f>VLOOKUP(I6126,CountryGeoLoc[],4)</f>
        <v>-95.712891</v>
      </c>
    </row>
    <row r="6127" spans="1:11" x14ac:dyDescent="0.3">
      <c r="A6127" t="s">
        <v>18359</v>
      </c>
      <c r="B6127" t="s">
        <v>8</v>
      </c>
      <c r="C6127" t="s">
        <v>13407</v>
      </c>
      <c r="D6127" t="s">
        <v>18176</v>
      </c>
      <c r="E6127" t="s">
        <v>18360</v>
      </c>
      <c r="F6127" t="s">
        <v>18361</v>
      </c>
      <c r="G6127" s="2" t="str">
        <f t="shared" si="95"/>
        <v>2020</v>
      </c>
      <c r="H6127" t="s">
        <v>16997</v>
      </c>
      <c r="I6127" t="str">
        <f>VLOOKUP(RawData!H6127,PadCountry[],2)</f>
        <v>China</v>
      </c>
      <c r="J6127" t="str">
        <f>VLOOKUP(I6127,CountryGeoLoc[],3)</f>
        <v>35.86166</v>
      </c>
      <c r="K6127" t="str">
        <f>VLOOKUP(I6127,CountryGeoLoc[],4)</f>
        <v>104.195397</v>
      </c>
    </row>
    <row r="6128" spans="1:11" x14ac:dyDescent="0.3">
      <c r="A6128" t="s">
        <v>18362</v>
      </c>
      <c r="B6128" t="s">
        <v>8</v>
      </c>
      <c r="C6128" t="s">
        <v>11418</v>
      </c>
      <c r="D6128" t="s">
        <v>14421</v>
      </c>
      <c r="E6128" t="s">
        <v>18363</v>
      </c>
      <c r="F6128" t="s">
        <v>18364</v>
      </c>
      <c r="G6128" s="2" t="str">
        <f t="shared" si="95"/>
        <v>2020</v>
      </c>
      <c r="H6128" t="s">
        <v>987</v>
      </c>
      <c r="I6128" t="str">
        <f>VLOOKUP(RawData!H6128,PadCountry[],2)</f>
        <v>Kazakhstan</v>
      </c>
      <c r="J6128" t="str">
        <f>VLOOKUP(I6128,CountryGeoLoc[],3)</f>
        <v>48.019573</v>
      </c>
      <c r="K6128" t="str">
        <f>VLOOKUP(I6128,CountryGeoLoc[],4)</f>
        <v>66.923684</v>
      </c>
    </row>
    <row r="6129" spans="1:11" x14ac:dyDescent="0.3">
      <c r="A6129" t="s">
        <v>18365</v>
      </c>
      <c r="B6129" t="s">
        <v>8</v>
      </c>
      <c r="C6129" t="s">
        <v>13407</v>
      </c>
      <c r="D6129" t="s">
        <v>13308</v>
      </c>
      <c r="E6129" t="s">
        <v>18366</v>
      </c>
      <c r="F6129" t="s">
        <v>18367</v>
      </c>
      <c r="G6129" s="2" t="str">
        <f t="shared" si="95"/>
        <v>2020</v>
      </c>
      <c r="H6129" t="s">
        <v>15187</v>
      </c>
      <c r="I6129" t="str">
        <f>VLOOKUP(RawData!H6129,PadCountry[],2)</f>
        <v>China</v>
      </c>
      <c r="J6129" t="str">
        <f>VLOOKUP(I6129,CountryGeoLoc[],3)</f>
        <v>35.86166</v>
      </c>
      <c r="K6129" t="str">
        <f>VLOOKUP(I6129,CountryGeoLoc[],4)</f>
        <v>104.195397</v>
      </c>
    </row>
    <row r="6130" spans="1:11" x14ac:dyDescent="0.3">
      <c r="A6130" t="s">
        <v>18368</v>
      </c>
      <c r="B6130" t="s">
        <v>8</v>
      </c>
      <c r="C6130" t="s">
        <v>14618</v>
      </c>
      <c r="D6130" t="s">
        <v>15884</v>
      </c>
      <c r="E6130" t="s">
        <v>18369</v>
      </c>
      <c r="F6130" t="s">
        <v>18370</v>
      </c>
      <c r="G6130" s="2" t="str">
        <f t="shared" si="95"/>
        <v>2020</v>
      </c>
      <c r="H6130" t="s">
        <v>1782</v>
      </c>
      <c r="I6130" t="str">
        <f>VLOOKUP(RawData!H6130,PadCountry[],2)</f>
        <v>United States</v>
      </c>
      <c r="J6130" t="str">
        <f>VLOOKUP(I6130,CountryGeoLoc[],3)</f>
        <v>37.09024</v>
      </c>
      <c r="K6130" t="str">
        <f>VLOOKUP(I6130,CountryGeoLoc[],4)</f>
        <v>-95.712891</v>
      </c>
    </row>
    <row r="6131" spans="1:11" x14ac:dyDescent="0.3">
      <c r="A6131" t="s">
        <v>18371</v>
      </c>
      <c r="B6131" t="s">
        <v>8</v>
      </c>
      <c r="C6131" t="s">
        <v>11421</v>
      </c>
      <c r="D6131" t="s">
        <v>13758</v>
      </c>
      <c r="E6131" t="s">
        <v>18372</v>
      </c>
      <c r="F6131" t="s">
        <v>18373</v>
      </c>
      <c r="G6131" s="2" t="str">
        <f t="shared" si="95"/>
        <v>2020</v>
      </c>
      <c r="H6131" t="s">
        <v>7249</v>
      </c>
      <c r="I6131" t="str">
        <f>VLOOKUP(RawData!H6131,PadCountry[],2)</f>
        <v>Kazakhstan</v>
      </c>
      <c r="J6131" t="str">
        <f>VLOOKUP(I6131,CountryGeoLoc[],3)</f>
        <v>48.019573</v>
      </c>
      <c r="K6131" t="str">
        <f>VLOOKUP(I6131,CountryGeoLoc[],4)</f>
        <v>66.923684</v>
      </c>
    </row>
    <row r="6132" spans="1:11" x14ac:dyDescent="0.3">
      <c r="A6132" t="s">
        <v>18374</v>
      </c>
      <c r="B6132" t="s">
        <v>8</v>
      </c>
      <c r="C6132" t="s">
        <v>14644</v>
      </c>
      <c r="D6132" t="s">
        <v>18003</v>
      </c>
      <c r="E6132" t="s">
        <v>18375</v>
      </c>
      <c r="F6132" t="s">
        <v>18376</v>
      </c>
      <c r="G6132" s="2" t="str">
        <f t="shared" si="95"/>
        <v>2020</v>
      </c>
      <c r="H6132" t="s">
        <v>18006</v>
      </c>
      <c r="I6132" t="str">
        <f>VLOOKUP(RawData!H6132,PadCountry[],2)</f>
        <v>United States</v>
      </c>
      <c r="J6132" t="str">
        <f>VLOOKUP(I6132,CountryGeoLoc[],3)</f>
        <v>37.09024</v>
      </c>
      <c r="K6132" t="str">
        <f>VLOOKUP(I6132,CountryGeoLoc[],4)</f>
        <v>-95.712891</v>
      </c>
    </row>
    <row r="6133" spans="1:11" x14ac:dyDescent="0.3">
      <c r="A6133" t="s">
        <v>18377</v>
      </c>
      <c r="B6133" t="s">
        <v>8</v>
      </c>
      <c r="C6133" t="s">
        <v>13407</v>
      </c>
      <c r="D6133" t="s">
        <v>11563</v>
      </c>
      <c r="E6133" t="s">
        <v>18378</v>
      </c>
      <c r="F6133" t="s">
        <v>18379</v>
      </c>
      <c r="G6133" s="2" t="str">
        <f t="shared" si="95"/>
        <v>2020</v>
      </c>
      <c r="H6133" t="s">
        <v>14247</v>
      </c>
      <c r="I6133" t="str">
        <f>VLOOKUP(RawData!H6133,PadCountry[],2)</f>
        <v>China</v>
      </c>
      <c r="J6133" t="str">
        <f>VLOOKUP(I6133,CountryGeoLoc[],3)</f>
        <v>35.86166</v>
      </c>
      <c r="K6133" t="str">
        <f>VLOOKUP(I6133,CountryGeoLoc[],4)</f>
        <v>104.195397</v>
      </c>
    </row>
    <row r="6134" spans="1:11" x14ac:dyDescent="0.3">
      <c r="A6134" t="s">
        <v>18380</v>
      </c>
      <c r="B6134" t="s">
        <v>8</v>
      </c>
      <c r="C6134" t="s">
        <v>14644</v>
      </c>
      <c r="D6134" t="s">
        <v>15534</v>
      </c>
      <c r="E6134" t="s">
        <v>18381</v>
      </c>
      <c r="F6134" t="s">
        <v>18382</v>
      </c>
      <c r="G6134" s="2" t="str">
        <f t="shared" si="95"/>
        <v>2020</v>
      </c>
      <c r="H6134" t="s">
        <v>2629</v>
      </c>
      <c r="I6134" t="str">
        <f>VLOOKUP(RawData!H6134,PadCountry[],2)</f>
        <v>United States</v>
      </c>
      <c r="J6134" t="str">
        <f>VLOOKUP(I6134,CountryGeoLoc[],3)</f>
        <v>37.09024</v>
      </c>
      <c r="K6134" t="str">
        <f>VLOOKUP(I6134,CountryGeoLoc[],4)</f>
        <v>-95.712891</v>
      </c>
    </row>
    <row r="6135" spans="1:11" x14ac:dyDescent="0.3">
      <c r="A6135" t="s">
        <v>18383</v>
      </c>
      <c r="B6135" t="s">
        <v>8</v>
      </c>
      <c r="C6135" t="s">
        <v>7321</v>
      </c>
      <c r="D6135" t="s">
        <v>18023</v>
      </c>
      <c r="E6135" t="s">
        <v>18384</v>
      </c>
      <c r="F6135" t="s">
        <v>18385</v>
      </c>
      <c r="G6135" s="2" t="str">
        <f t="shared" si="95"/>
        <v>2020</v>
      </c>
      <c r="H6135" t="s">
        <v>12587</v>
      </c>
      <c r="I6135" t="str">
        <f>VLOOKUP(RawData!H6135,PadCountry[],2)</f>
        <v>French Guiana</v>
      </c>
      <c r="J6135" t="str">
        <f>VLOOKUP(I6135,CountryGeoLoc[],3)</f>
        <v>3.933889</v>
      </c>
      <c r="K6135" t="str">
        <f>VLOOKUP(I6135,CountryGeoLoc[],4)</f>
        <v>-53.125782</v>
      </c>
    </row>
    <row r="6136" spans="1:11" x14ac:dyDescent="0.3">
      <c r="A6136" t="s">
        <v>18386</v>
      </c>
      <c r="B6136" t="s">
        <v>8</v>
      </c>
      <c r="C6136" t="s">
        <v>14644</v>
      </c>
      <c r="D6136" t="s">
        <v>15534</v>
      </c>
      <c r="E6136" t="s">
        <v>18387</v>
      </c>
      <c r="F6136" t="s">
        <v>18388</v>
      </c>
      <c r="G6136" s="2" t="str">
        <f t="shared" si="95"/>
        <v>2020</v>
      </c>
      <c r="H6136" t="s">
        <v>1555</v>
      </c>
      <c r="I6136" t="str">
        <f>VLOOKUP(RawData!H6136,PadCountry[],2)</f>
        <v>United States</v>
      </c>
      <c r="J6136" t="str">
        <f>VLOOKUP(I6136,CountryGeoLoc[],3)</f>
        <v>37.09024</v>
      </c>
      <c r="K6136" t="str">
        <f>VLOOKUP(I6136,CountryGeoLoc[],4)</f>
        <v>-95.712891</v>
      </c>
    </row>
    <row r="6137" spans="1:11" x14ac:dyDescent="0.3">
      <c r="A6137" t="s">
        <v>18389</v>
      </c>
      <c r="B6137" t="s">
        <v>8</v>
      </c>
      <c r="C6137" t="s">
        <v>13407</v>
      </c>
      <c r="D6137" t="s">
        <v>11563</v>
      </c>
      <c r="E6137" t="s">
        <v>18390</v>
      </c>
      <c r="F6137" t="s">
        <v>18391</v>
      </c>
      <c r="G6137" s="2" t="str">
        <f t="shared" si="95"/>
        <v>2020</v>
      </c>
      <c r="H6137" t="s">
        <v>14247</v>
      </c>
      <c r="I6137" t="str">
        <f>VLOOKUP(RawData!H6137,PadCountry[],2)</f>
        <v>China</v>
      </c>
      <c r="J6137" t="str">
        <f>VLOOKUP(I6137,CountryGeoLoc[],3)</f>
        <v>35.86166</v>
      </c>
      <c r="K6137" t="str">
        <f>VLOOKUP(I6137,CountryGeoLoc[],4)</f>
        <v>104.195397</v>
      </c>
    </row>
    <row r="6138" spans="1:11" x14ac:dyDescent="0.3">
      <c r="A6138" t="s">
        <v>18392</v>
      </c>
      <c r="B6138" t="s">
        <v>8</v>
      </c>
      <c r="C6138" t="s">
        <v>14644</v>
      </c>
      <c r="D6138" t="s">
        <v>15534</v>
      </c>
      <c r="E6138" t="s">
        <v>18393</v>
      </c>
      <c r="F6138" t="s">
        <v>18394</v>
      </c>
      <c r="G6138" s="2" t="str">
        <f t="shared" si="95"/>
        <v>2020</v>
      </c>
      <c r="H6138" t="s">
        <v>1555</v>
      </c>
      <c r="I6138" t="str">
        <f>VLOOKUP(RawData!H6138,PadCountry[],2)</f>
        <v>United States</v>
      </c>
      <c r="J6138" t="str">
        <f>VLOOKUP(I6138,CountryGeoLoc[],3)</f>
        <v>37.09024</v>
      </c>
      <c r="K6138" t="str">
        <f>VLOOKUP(I6138,CountryGeoLoc[],4)</f>
        <v>-95.712891</v>
      </c>
    </row>
    <row r="6139" spans="1:11" x14ac:dyDescent="0.3">
      <c r="A6139" t="s">
        <v>18395</v>
      </c>
      <c r="B6139" t="s">
        <v>8</v>
      </c>
      <c r="C6139" t="s">
        <v>17246</v>
      </c>
      <c r="D6139" t="s">
        <v>17247</v>
      </c>
      <c r="E6139" t="s">
        <v>18396</v>
      </c>
      <c r="F6139" t="s">
        <v>18397</v>
      </c>
      <c r="G6139" s="2" t="str">
        <f t="shared" si="95"/>
        <v>2020</v>
      </c>
      <c r="H6139" t="s">
        <v>17250</v>
      </c>
      <c r="I6139" t="str">
        <f>VLOOKUP(RawData!H6139,PadCountry[],2)</f>
        <v>New Zealand</v>
      </c>
      <c r="J6139" t="str">
        <f>VLOOKUP(I6139,CountryGeoLoc[],3)</f>
        <v>-40.900557</v>
      </c>
      <c r="K6139" t="str">
        <f>VLOOKUP(I6139,CountryGeoLoc[],4)</f>
        <v>174.885971</v>
      </c>
    </row>
    <row r="6140" spans="1:11" x14ac:dyDescent="0.3">
      <c r="A6140" t="s">
        <v>18398</v>
      </c>
      <c r="B6140" t="s">
        <v>8</v>
      </c>
      <c r="C6140" t="s">
        <v>7321</v>
      </c>
      <c r="D6140" t="s">
        <v>15923</v>
      </c>
      <c r="E6140" t="s">
        <v>18399</v>
      </c>
      <c r="F6140" t="s">
        <v>18400</v>
      </c>
      <c r="G6140" s="2" t="str">
        <f t="shared" si="95"/>
        <v>2020</v>
      </c>
      <c r="H6140" t="s">
        <v>4173</v>
      </c>
      <c r="I6140" t="str">
        <f>VLOOKUP(RawData!H6140,PadCountry[],2)</f>
        <v>French Guiana</v>
      </c>
      <c r="J6140" t="str">
        <f>VLOOKUP(I6140,CountryGeoLoc[],3)</f>
        <v>3.933889</v>
      </c>
      <c r="K6140" t="str">
        <f>VLOOKUP(I6140,CountryGeoLoc[],4)</f>
        <v>-53.125782</v>
      </c>
    </row>
    <row r="6141" spans="1:11" x14ac:dyDescent="0.3">
      <c r="A6141" t="s">
        <v>18401</v>
      </c>
      <c r="B6141" t="s">
        <v>8</v>
      </c>
      <c r="C6141" t="s">
        <v>14644</v>
      </c>
      <c r="D6141" t="s">
        <v>15534</v>
      </c>
      <c r="E6141" t="s">
        <v>18402</v>
      </c>
      <c r="F6141" t="s">
        <v>18403</v>
      </c>
      <c r="G6141" s="2" t="str">
        <f t="shared" si="95"/>
        <v>2020</v>
      </c>
      <c r="H6141" t="s">
        <v>2629</v>
      </c>
      <c r="I6141" t="str">
        <f>VLOOKUP(RawData!H6141,PadCountry[],2)</f>
        <v>United States</v>
      </c>
      <c r="J6141" t="str">
        <f>VLOOKUP(I6141,CountryGeoLoc[],3)</f>
        <v>37.09024</v>
      </c>
      <c r="K6141" t="str">
        <f>VLOOKUP(I6141,CountryGeoLoc[],4)</f>
        <v>-95.712891</v>
      </c>
    </row>
    <row r="6142" spans="1:11" x14ac:dyDescent="0.3">
      <c r="A6142" t="s">
        <v>18404</v>
      </c>
      <c r="B6142" t="s">
        <v>8</v>
      </c>
      <c r="C6142" t="s">
        <v>14644</v>
      </c>
      <c r="D6142" t="s">
        <v>18003</v>
      </c>
      <c r="E6142" t="s">
        <v>18405</v>
      </c>
      <c r="F6142" t="s">
        <v>18406</v>
      </c>
      <c r="G6142" s="2" t="str">
        <f t="shared" si="95"/>
        <v>2020</v>
      </c>
      <c r="H6142" t="s">
        <v>18006</v>
      </c>
      <c r="I6142" t="str">
        <f>VLOOKUP(RawData!H6142,PadCountry[],2)</f>
        <v>United States</v>
      </c>
      <c r="J6142" t="str">
        <f>VLOOKUP(I6142,CountryGeoLoc[],3)</f>
        <v>37.09024</v>
      </c>
      <c r="K6142" t="str">
        <f>VLOOKUP(I6142,CountryGeoLoc[],4)</f>
        <v>-95.712891</v>
      </c>
    </row>
    <row r="6143" spans="1:11" x14ac:dyDescent="0.3">
      <c r="A6143" t="s">
        <v>18407</v>
      </c>
      <c r="B6143" t="s">
        <v>8</v>
      </c>
      <c r="C6143" t="s">
        <v>13407</v>
      </c>
      <c r="D6143" t="s">
        <v>13426</v>
      </c>
      <c r="E6143" t="s">
        <v>18408</v>
      </c>
      <c r="F6143" t="s">
        <v>18409</v>
      </c>
      <c r="G6143" s="2" t="str">
        <f t="shared" si="95"/>
        <v>2020</v>
      </c>
      <c r="H6143" t="s">
        <v>13428</v>
      </c>
      <c r="I6143" t="str">
        <f>VLOOKUP(RawData!H6143,PadCountry[],2)</f>
        <v>China</v>
      </c>
      <c r="J6143" t="str">
        <f>VLOOKUP(I6143,CountryGeoLoc[],3)</f>
        <v>35.86166</v>
      </c>
      <c r="K6143" t="str">
        <f>VLOOKUP(I6143,CountryGeoLoc[],4)</f>
        <v>104.195397</v>
      </c>
    </row>
    <row r="6144" spans="1:11" x14ac:dyDescent="0.3">
      <c r="A6144" t="s">
        <v>18410</v>
      </c>
      <c r="B6144" t="s">
        <v>8</v>
      </c>
      <c r="C6144" t="s">
        <v>13407</v>
      </c>
      <c r="D6144" t="s">
        <v>13308</v>
      </c>
      <c r="E6144" t="s">
        <v>18411</v>
      </c>
      <c r="F6144" t="s">
        <v>18412</v>
      </c>
      <c r="G6144" s="2" t="str">
        <f t="shared" si="95"/>
        <v>2020</v>
      </c>
      <c r="H6144" t="s">
        <v>14031</v>
      </c>
      <c r="I6144" t="str">
        <f>VLOOKUP(RawData!H6144,PadCountry[],2)</f>
        <v>China</v>
      </c>
      <c r="J6144" t="str">
        <f>VLOOKUP(I6144,CountryGeoLoc[],3)</f>
        <v>35.86166</v>
      </c>
      <c r="K6144" t="str">
        <f>VLOOKUP(I6144,CountryGeoLoc[],4)</f>
        <v>104.195397</v>
      </c>
    </row>
    <row r="6145" spans="1:11" x14ac:dyDescent="0.3">
      <c r="A6145" t="s">
        <v>18413</v>
      </c>
      <c r="B6145" t="s">
        <v>18</v>
      </c>
      <c r="C6145" t="s">
        <v>18414</v>
      </c>
      <c r="D6145" t="s">
        <v>18415</v>
      </c>
      <c r="E6145" t="s">
        <v>17997</v>
      </c>
      <c r="F6145" t="s">
        <v>18416</v>
      </c>
      <c r="G6145" s="2" t="str">
        <f t="shared" si="95"/>
        <v>2020</v>
      </c>
      <c r="H6145" t="s">
        <v>18417</v>
      </c>
      <c r="I6145" t="str">
        <f>VLOOKUP(RawData!H6145,PadCountry[],2)</f>
        <v>United States</v>
      </c>
      <c r="J6145" t="str">
        <f>VLOOKUP(I6145,CountryGeoLoc[],3)</f>
        <v>37.09024</v>
      </c>
      <c r="K6145" t="str">
        <f>VLOOKUP(I6145,CountryGeoLoc[],4)</f>
        <v>-95.712891</v>
      </c>
    </row>
    <row r="6146" spans="1:11" x14ac:dyDescent="0.3">
      <c r="A6146" t="s">
        <v>18418</v>
      </c>
      <c r="B6146" t="s">
        <v>18</v>
      </c>
      <c r="C6146" t="s">
        <v>17157</v>
      </c>
      <c r="D6146" t="s">
        <v>16282</v>
      </c>
      <c r="E6146" t="s">
        <v>18419</v>
      </c>
      <c r="F6146" t="s">
        <v>18420</v>
      </c>
      <c r="G6146" s="2" t="str">
        <f t="shared" si="95"/>
        <v>2020</v>
      </c>
      <c r="H6146" t="s">
        <v>16284</v>
      </c>
      <c r="I6146" t="str">
        <f>VLOOKUP(RawData!H6146,PadCountry[],2)</f>
        <v>China</v>
      </c>
      <c r="J6146" t="str">
        <f>VLOOKUP(I6146,CountryGeoLoc[],3)</f>
        <v>35.86166</v>
      </c>
      <c r="K6146" t="str">
        <f>VLOOKUP(I6146,CountryGeoLoc[],4)</f>
        <v>104.195397</v>
      </c>
    </row>
    <row r="6147" spans="1:11" x14ac:dyDescent="0.3">
      <c r="A6147" t="s">
        <v>18421</v>
      </c>
      <c r="B6147" t="s">
        <v>8</v>
      </c>
      <c r="C6147" t="s">
        <v>13407</v>
      </c>
      <c r="D6147" t="s">
        <v>16766</v>
      </c>
      <c r="E6147" t="s">
        <v>18422</v>
      </c>
      <c r="F6147" t="s">
        <v>18423</v>
      </c>
      <c r="G6147" s="2" t="str">
        <f t="shared" ref="G6147:G6210" si="96">MID(F6147,7,4)</f>
        <v>2020</v>
      </c>
      <c r="H6147" t="s">
        <v>17953</v>
      </c>
      <c r="I6147">
        <f>VLOOKUP(RawData!H6147,PadCountry[],2)</f>
        <v>0</v>
      </c>
      <c r="J6147" t="e">
        <f>VLOOKUP(I6147,CountryGeoLoc[],3)</f>
        <v>#N/A</v>
      </c>
      <c r="K6147" t="e">
        <f>VLOOKUP(I6147,CountryGeoLoc[],4)</f>
        <v>#N/A</v>
      </c>
    </row>
    <row r="6148" spans="1:11" x14ac:dyDescent="0.3">
      <c r="A6148" t="s">
        <v>18424</v>
      </c>
      <c r="B6148" t="s">
        <v>8</v>
      </c>
      <c r="C6148" t="s">
        <v>13407</v>
      </c>
      <c r="D6148" t="s">
        <v>13308</v>
      </c>
      <c r="E6148" t="s">
        <v>18425</v>
      </c>
      <c r="F6148" t="s">
        <v>18426</v>
      </c>
      <c r="G6148" s="2" t="str">
        <f t="shared" si="96"/>
        <v>2020</v>
      </c>
      <c r="H6148" t="s">
        <v>14247</v>
      </c>
      <c r="I6148" t="str">
        <f>VLOOKUP(RawData!H6148,PadCountry[],2)</f>
        <v>China</v>
      </c>
      <c r="J6148" t="str">
        <f>VLOOKUP(I6148,CountryGeoLoc[],3)</f>
        <v>35.86166</v>
      </c>
      <c r="K6148" t="str">
        <f>VLOOKUP(I6148,CountryGeoLoc[],4)</f>
        <v>104.195397</v>
      </c>
    </row>
    <row r="6149" spans="1:11" x14ac:dyDescent="0.3">
      <c r="A6149" t="s">
        <v>18427</v>
      </c>
      <c r="B6149" t="s">
        <v>8</v>
      </c>
      <c r="C6149" t="s">
        <v>13407</v>
      </c>
      <c r="D6149" t="s">
        <v>13308</v>
      </c>
      <c r="E6149" t="s">
        <v>18428</v>
      </c>
      <c r="F6149" t="s">
        <v>18429</v>
      </c>
      <c r="G6149" s="2" t="str">
        <f t="shared" si="96"/>
        <v>2020</v>
      </c>
      <c r="H6149" t="s">
        <v>15187</v>
      </c>
      <c r="I6149" t="str">
        <f>VLOOKUP(RawData!H6149,PadCountry[],2)</f>
        <v>China</v>
      </c>
      <c r="J6149" t="str">
        <f>VLOOKUP(I6149,CountryGeoLoc[],3)</f>
        <v>35.86166</v>
      </c>
      <c r="K6149" t="str">
        <f>VLOOKUP(I6149,CountryGeoLoc[],4)</f>
        <v>104.195397</v>
      </c>
    </row>
    <row r="6150" spans="1:11" x14ac:dyDescent="0.3">
      <c r="A6150" t="s">
        <v>18430</v>
      </c>
      <c r="B6150" t="s">
        <v>8</v>
      </c>
      <c r="C6150" t="s">
        <v>11407</v>
      </c>
      <c r="D6150" t="s">
        <v>17356</v>
      </c>
      <c r="E6150" t="s">
        <v>18431</v>
      </c>
      <c r="F6150" t="s">
        <v>18432</v>
      </c>
      <c r="G6150" s="2" t="str">
        <f t="shared" si="96"/>
        <v>2020</v>
      </c>
      <c r="H6150" t="s">
        <v>3442</v>
      </c>
      <c r="I6150" t="str">
        <f>VLOOKUP(RawData!H6150,PadCountry[],2)</f>
        <v>Russia</v>
      </c>
      <c r="J6150" t="str">
        <f>VLOOKUP(I6150,CountryGeoLoc[],3)</f>
        <v>61.52401</v>
      </c>
      <c r="K6150" t="str">
        <f>VLOOKUP(I6150,CountryGeoLoc[],4)</f>
        <v>105.318756</v>
      </c>
    </row>
    <row r="6151" spans="1:11" x14ac:dyDescent="0.3">
      <c r="A6151" t="s">
        <v>18433</v>
      </c>
      <c r="B6151" t="s">
        <v>8</v>
      </c>
      <c r="C6151" t="s">
        <v>17759</v>
      </c>
      <c r="D6151" t="s">
        <v>18095</v>
      </c>
      <c r="E6151" t="s">
        <v>18434</v>
      </c>
      <c r="F6151" t="s">
        <v>18435</v>
      </c>
      <c r="G6151" s="2" t="str">
        <f t="shared" si="96"/>
        <v>2020</v>
      </c>
      <c r="H6151" t="s">
        <v>12427</v>
      </c>
      <c r="I6151" t="str">
        <f>VLOOKUP(RawData!H6151,PadCountry[],2)</f>
        <v>United States</v>
      </c>
      <c r="J6151" t="str">
        <f>VLOOKUP(I6151,CountryGeoLoc[],3)</f>
        <v>37.09024</v>
      </c>
      <c r="K6151" t="str">
        <f>VLOOKUP(I6151,CountryGeoLoc[],4)</f>
        <v>-95.712891</v>
      </c>
    </row>
    <row r="6152" spans="1:11" x14ac:dyDescent="0.3">
      <c r="A6152" t="s">
        <v>18436</v>
      </c>
      <c r="B6152" t="s">
        <v>8</v>
      </c>
      <c r="C6152" t="s">
        <v>14644</v>
      </c>
      <c r="D6152" t="s">
        <v>15534</v>
      </c>
      <c r="E6152" t="s">
        <v>18437</v>
      </c>
      <c r="F6152" t="s">
        <v>18438</v>
      </c>
      <c r="G6152" s="2" t="str">
        <f t="shared" si="96"/>
        <v>2020</v>
      </c>
      <c r="H6152" t="s">
        <v>2629</v>
      </c>
      <c r="I6152" t="str">
        <f>VLOOKUP(RawData!H6152,PadCountry[],2)</f>
        <v>United States</v>
      </c>
      <c r="J6152" t="str">
        <f>VLOOKUP(I6152,CountryGeoLoc[],3)</f>
        <v>37.09024</v>
      </c>
      <c r="K6152" t="str">
        <f>VLOOKUP(I6152,CountryGeoLoc[],4)</f>
        <v>-95.712891</v>
      </c>
    </row>
    <row r="6153" spans="1:11" x14ac:dyDescent="0.3">
      <c r="A6153" t="s">
        <v>18439</v>
      </c>
      <c r="B6153" t="s">
        <v>8</v>
      </c>
      <c r="C6153" t="s">
        <v>13407</v>
      </c>
      <c r="D6153" t="s">
        <v>8695</v>
      </c>
      <c r="E6153" t="s">
        <v>18440</v>
      </c>
      <c r="F6153" t="s">
        <v>18441</v>
      </c>
      <c r="G6153" s="2" t="str">
        <f t="shared" si="96"/>
        <v>2020</v>
      </c>
      <c r="H6153" t="s">
        <v>10954</v>
      </c>
      <c r="I6153" t="str">
        <f>VLOOKUP(RawData!H6153,PadCountry[],2)</f>
        <v>China</v>
      </c>
      <c r="J6153" t="str">
        <f>VLOOKUP(I6153,CountryGeoLoc[],3)</f>
        <v>35.86166</v>
      </c>
      <c r="K6153" t="str">
        <f>VLOOKUP(I6153,CountryGeoLoc[],4)</f>
        <v>104.195397</v>
      </c>
    </row>
    <row r="6154" spans="1:11" x14ac:dyDescent="0.3">
      <c r="A6154" t="s">
        <v>18442</v>
      </c>
      <c r="B6154" t="s">
        <v>8</v>
      </c>
      <c r="C6154" t="s">
        <v>16685</v>
      </c>
      <c r="D6154" t="s">
        <v>16686</v>
      </c>
      <c r="E6154" t="s">
        <v>18443</v>
      </c>
      <c r="F6154" t="s">
        <v>18444</v>
      </c>
      <c r="G6154" s="2" t="str">
        <f t="shared" si="96"/>
        <v>2020</v>
      </c>
      <c r="H6154" t="s">
        <v>16689</v>
      </c>
      <c r="I6154" t="str">
        <f>VLOOKUP(RawData!H6154,PadCountry[],2)</f>
        <v>United States</v>
      </c>
      <c r="J6154" t="str">
        <f>VLOOKUP(I6154,CountryGeoLoc[],3)</f>
        <v>37.09024</v>
      </c>
      <c r="K6154" t="str">
        <f>VLOOKUP(I6154,CountryGeoLoc[],4)</f>
        <v>-95.712891</v>
      </c>
    </row>
    <row r="6155" spans="1:11" x14ac:dyDescent="0.3">
      <c r="A6155" t="s">
        <v>18445</v>
      </c>
      <c r="B6155" t="s">
        <v>8</v>
      </c>
      <c r="C6155" t="s">
        <v>11418</v>
      </c>
      <c r="D6155" t="s">
        <v>14421</v>
      </c>
      <c r="E6155" t="s">
        <v>18446</v>
      </c>
      <c r="F6155" t="s">
        <v>18447</v>
      </c>
      <c r="G6155" s="2" t="str">
        <f t="shared" si="96"/>
        <v>2020</v>
      </c>
      <c r="H6155" t="s">
        <v>987</v>
      </c>
      <c r="I6155" t="str">
        <f>VLOOKUP(RawData!H6155,PadCountry[],2)</f>
        <v>Kazakhstan</v>
      </c>
      <c r="J6155" t="str">
        <f>VLOOKUP(I6155,CountryGeoLoc[],3)</f>
        <v>48.019573</v>
      </c>
      <c r="K6155" t="str">
        <f>VLOOKUP(I6155,CountryGeoLoc[],4)</f>
        <v>66.923684</v>
      </c>
    </row>
    <row r="6156" spans="1:11" x14ac:dyDescent="0.3">
      <c r="A6156" t="s">
        <v>18448</v>
      </c>
      <c r="B6156" t="s">
        <v>8</v>
      </c>
      <c r="C6156" t="s">
        <v>14644</v>
      </c>
      <c r="D6156" t="s">
        <v>15534</v>
      </c>
      <c r="E6156" t="s">
        <v>18449</v>
      </c>
      <c r="F6156" t="s">
        <v>18450</v>
      </c>
      <c r="G6156" s="2" t="str">
        <f t="shared" si="96"/>
        <v>2020</v>
      </c>
      <c r="H6156" t="s">
        <v>2629</v>
      </c>
      <c r="I6156" t="str">
        <f>VLOOKUP(RawData!H6156,PadCountry[],2)</f>
        <v>United States</v>
      </c>
      <c r="J6156" t="str">
        <f>VLOOKUP(I6156,CountryGeoLoc[],3)</f>
        <v>37.09024</v>
      </c>
      <c r="K6156" t="str">
        <f>VLOOKUP(I6156,CountryGeoLoc[],4)</f>
        <v>-95.712891</v>
      </c>
    </row>
    <row r="6157" spans="1:11" x14ac:dyDescent="0.3">
      <c r="A6157" t="s">
        <v>18451</v>
      </c>
      <c r="B6157" t="s">
        <v>8</v>
      </c>
      <c r="C6157" t="s">
        <v>14644</v>
      </c>
      <c r="D6157" t="s">
        <v>15534</v>
      </c>
      <c r="E6157" t="s">
        <v>18452</v>
      </c>
      <c r="F6157" t="s">
        <v>18453</v>
      </c>
      <c r="G6157" s="2" t="str">
        <f t="shared" si="96"/>
        <v>2020</v>
      </c>
      <c r="H6157" t="s">
        <v>1555</v>
      </c>
      <c r="I6157" t="str">
        <f>VLOOKUP(RawData!H6157,PadCountry[],2)</f>
        <v>United States</v>
      </c>
      <c r="J6157" t="str">
        <f>VLOOKUP(I6157,CountryGeoLoc[],3)</f>
        <v>37.09024</v>
      </c>
      <c r="K6157" t="str">
        <f>VLOOKUP(I6157,CountryGeoLoc[],4)</f>
        <v>-95.712891</v>
      </c>
    </row>
    <row r="6158" spans="1:11" x14ac:dyDescent="0.3">
      <c r="A6158" t="s">
        <v>18454</v>
      </c>
      <c r="B6158" t="s">
        <v>8</v>
      </c>
      <c r="C6158" t="s">
        <v>11407</v>
      </c>
      <c r="D6158" t="s">
        <v>14821</v>
      </c>
      <c r="E6158" t="s">
        <v>18455</v>
      </c>
      <c r="F6158" t="s">
        <v>18456</v>
      </c>
      <c r="G6158" s="2" t="str">
        <f t="shared" si="96"/>
        <v>2020</v>
      </c>
      <c r="H6158" t="s">
        <v>3442</v>
      </c>
      <c r="I6158" t="str">
        <f>VLOOKUP(RawData!H6158,PadCountry[],2)</f>
        <v>Russia</v>
      </c>
      <c r="J6158" t="str">
        <f>VLOOKUP(I6158,CountryGeoLoc[],3)</f>
        <v>61.52401</v>
      </c>
      <c r="K6158" t="str">
        <f>VLOOKUP(I6158,CountryGeoLoc[],4)</f>
        <v>105.318756</v>
      </c>
    </row>
    <row r="6159" spans="1:11" x14ac:dyDescent="0.3">
      <c r="A6159" t="s">
        <v>18457</v>
      </c>
      <c r="B6159" t="s">
        <v>8</v>
      </c>
      <c r="C6159" t="s">
        <v>13407</v>
      </c>
      <c r="D6159" t="s">
        <v>5243</v>
      </c>
      <c r="E6159" t="s">
        <v>18458</v>
      </c>
      <c r="F6159" t="s">
        <v>18459</v>
      </c>
      <c r="G6159" s="2" t="str">
        <f t="shared" si="96"/>
        <v>2020</v>
      </c>
      <c r="H6159" t="s">
        <v>8698</v>
      </c>
      <c r="I6159" t="str">
        <f>VLOOKUP(RawData!H6159,PadCountry[],2)</f>
        <v>China</v>
      </c>
      <c r="J6159" t="str">
        <f>VLOOKUP(I6159,CountryGeoLoc[],3)</f>
        <v>35.86166</v>
      </c>
      <c r="K6159" t="str">
        <f>VLOOKUP(I6159,CountryGeoLoc[],4)</f>
        <v>104.195397</v>
      </c>
    </row>
    <row r="6160" spans="1:11" x14ac:dyDescent="0.3">
      <c r="A6160" t="s">
        <v>18460</v>
      </c>
      <c r="B6160" t="s">
        <v>8</v>
      </c>
      <c r="C6160" t="s">
        <v>17246</v>
      </c>
      <c r="D6160" t="s">
        <v>17247</v>
      </c>
      <c r="E6160" t="s">
        <v>18461</v>
      </c>
      <c r="F6160" t="s">
        <v>18462</v>
      </c>
      <c r="G6160" s="2" t="str">
        <f t="shared" si="96"/>
        <v>2020</v>
      </c>
      <c r="H6160" t="s">
        <v>17250</v>
      </c>
      <c r="I6160" t="str">
        <f>VLOOKUP(RawData!H6160,PadCountry[],2)</f>
        <v>New Zealand</v>
      </c>
      <c r="J6160" t="str">
        <f>VLOOKUP(I6160,CountryGeoLoc[],3)</f>
        <v>-40.900557</v>
      </c>
      <c r="K6160" t="str">
        <f>VLOOKUP(I6160,CountryGeoLoc[],4)</f>
        <v>174.885971</v>
      </c>
    </row>
    <row r="6161" spans="1:11" x14ac:dyDescent="0.3">
      <c r="A6161" t="s">
        <v>18463</v>
      </c>
      <c r="B6161" t="s">
        <v>8</v>
      </c>
      <c r="C6161" t="s">
        <v>14644</v>
      </c>
      <c r="D6161" t="s">
        <v>15534</v>
      </c>
      <c r="E6161" t="s">
        <v>18464</v>
      </c>
      <c r="F6161" t="s">
        <v>18465</v>
      </c>
      <c r="G6161" s="2" t="str">
        <f t="shared" si="96"/>
        <v>2020</v>
      </c>
      <c r="H6161" t="s">
        <v>1555</v>
      </c>
      <c r="I6161" t="str">
        <f>VLOOKUP(RawData!H6161,PadCountry[],2)</f>
        <v>United States</v>
      </c>
      <c r="J6161" t="str">
        <f>VLOOKUP(I6161,CountryGeoLoc[],3)</f>
        <v>37.09024</v>
      </c>
      <c r="K6161" t="str">
        <f>VLOOKUP(I6161,CountryGeoLoc[],4)</f>
        <v>-95.712891</v>
      </c>
    </row>
    <row r="6162" spans="1:11" x14ac:dyDescent="0.3">
      <c r="A6162" t="s">
        <v>18466</v>
      </c>
      <c r="B6162" t="s">
        <v>8</v>
      </c>
      <c r="C6162" t="s">
        <v>13407</v>
      </c>
      <c r="D6162" t="s">
        <v>16760</v>
      </c>
      <c r="E6162" t="s">
        <v>18467</v>
      </c>
      <c r="F6162" t="s">
        <v>18468</v>
      </c>
      <c r="G6162" s="2" t="str">
        <f t="shared" si="96"/>
        <v>2020</v>
      </c>
      <c r="H6162" t="s">
        <v>16762</v>
      </c>
      <c r="I6162" t="str">
        <f>VLOOKUP(RawData!H6162,PadCountry[],2)</f>
        <v>China</v>
      </c>
      <c r="J6162" t="str">
        <f>VLOOKUP(I6162,CountryGeoLoc[],3)</f>
        <v>35.86166</v>
      </c>
      <c r="K6162" t="str">
        <f>VLOOKUP(I6162,CountryGeoLoc[],4)</f>
        <v>104.195397</v>
      </c>
    </row>
    <row r="6163" spans="1:11" x14ac:dyDescent="0.3">
      <c r="A6163" t="s">
        <v>18469</v>
      </c>
      <c r="B6163" t="s">
        <v>8</v>
      </c>
      <c r="C6163" t="s">
        <v>18470</v>
      </c>
      <c r="D6163" t="s">
        <v>18471</v>
      </c>
      <c r="E6163" t="s">
        <v>18472</v>
      </c>
      <c r="F6163" t="s">
        <v>18473</v>
      </c>
      <c r="G6163" s="2" t="str">
        <f t="shared" si="96"/>
        <v>2020</v>
      </c>
      <c r="H6163" t="s">
        <v>17160</v>
      </c>
      <c r="I6163" t="str">
        <f>VLOOKUP(RawData!H6163,PadCountry[],2)</f>
        <v>China</v>
      </c>
      <c r="J6163" t="str">
        <f>VLOOKUP(I6163,CountryGeoLoc[],3)</f>
        <v>35.86166</v>
      </c>
      <c r="K6163" t="str">
        <f>VLOOKUP(I6163,CountryGeoLoc[],4)</f>
        <v>104.195397</v>
      </c>
    </row>
    <row r="6164" spans="1:11" x14ac:dyDescent="0.3">
      <c r="A6164" t="s">
        <v>18474</v>
      </c>
      <c r="B6164" t="s">
        <v>8</v>
      </c>
      <c r="C6164" t="s">
        <v>7087</v>
      </c>
      <c r="D6164" t="s">
        <v>17848</v>
      </c>
      <c r="E6164" t="s">
        <v>18475</v>
      </c>
      <c r="F6164" t="s">
        <v>18476</v>
      </c>
      <c r="G6164" s="2" t="str">
        <f t="shared" si="96"/>
        <v>2020</v>
      </c>
      <c r="H6164" t="s">
        <v>11888</v>
      </c>
      <c r="I6164" t="str">
        <f>VLOOKUP(RawData!H6164,PadCountry[],2)</f>
        <v>India</v>
      </c>
      <c r="J6164" t="str">
        <f>VLOOKUP(I6164,CountryGeoLoc[],3)</f>
        <v>20.593684</v>
      </c>
      <c r="K6164" t="str">
        <f>VLOOKUP(I6164,CountryGeoLoc[],4)</f>
        <v>78.96288</v>
      </c>
    </row>
    <row r="6165" spans="1:11" x14ac:dyDescent="0.3">
      <c r="A6165" t="s">
        <v>18477</v>
      </c>
      <c r="B6165" t="s">
        <v>8</v>
      </c>
      <c r="C6165" t="s">
        <v>13407</v>
      </c>
      <c r="D6165" t="s">
        <v>8695</v>
      </c>
      <c r="E6165" t="s">
        <v>18478</v>
      </c>
      <c r="F6165" t="s">
        <v>18479</v>
      </c>
      <c r="G6165" s="2" t="str">
        <f t="shared" si="96"/>
        <v>2020</v>
      </c>
      <c r="H6165" t="s">
        <v>10954</v>
      </c>
      <c r="I6165" t="str">
        <f>VLOOKUP(RawData!H6165,PadCountry[],2)</f>
        <v>China</v>
      </c>
      <c r="J6165" t="str">
        <f>VLOOKUP(I6165,CountryGeoLoc[],3)</f>
        <v>35.86166</v>
      </c>
      <c r="K6165" t="str">
        <f>VLOOKUP(I6165,CountryGeoLoc[],4)</f>
        <v>104.195397</v>
      </c>
    </row>
    <row r="6166" spans="1:11" x14ac:dyDescent="0.3">
      <c r="A6166" t="s">
        <v>18480</v>
      </c>
      <c r="B6166" t="s">
        <v>8</v>
      </c>
      <c r="C6166" t="s">
        <v>14618</v>
      </c>
      <c r="D6166" t="s">
        <v>15570</v>
      </c>
      <c r="E6166" t="s">
        <v>18481</v>
      </c>
      <c r="F6166" t="s">
        <v>18482</v>
      </c>
      <c r="G6166" s="2" t="str">
        <f t="shared" si="96"/>
        <v>2020</v>
      </c>
      <c r="H6166" t="s">
        <v>1782</v>
      </c>
      <c r="I6166" t="str">
        <f>VLOOKUP(RawData!H6166,PadCountry[],2)</f>
        <v>United States</v>
      </c>
      <c r="J6166" t="str">
        <f>VLOOKUP(I6166,CountryGeoLoc[],3)</f>
        <v>37.09024</v>
      </c>
      <c r="K6166" t="str">
        <f>VLOOKUP(I6166,CountryGeoLoc[],4)</f>
        <v>-95.712891</v>
      </c>
    </row>
    <row r="6167" spans="1:11" x14ac:dyDescent="0.3">
      <c r="A6167" t="s">
        <v>18483</v>
      </c>
      <c r="B6167" t="s">
        <v>8</v>
      </c>
      <c r="C6167" t="s">
        <v>14644</v>
      </c>
      <c r="D6167" t="s">
        <v>15534</v>
      </c>
      <c r="E6167" t="s">
        <v>18484</v>
      </c>
      <c r="F6167" t="s">
        <v>18485</v>
      </c>
      <c r="G6167" s="2" t="str">
        <f t="shared" si="96"/>
        <v>2020</v>
      </c>
      <c r="H6167" t="s">
        <v>2629</v>
      </c>
      <c r="I6167" t="str">
        <f>VLOOKUP(RawData!H6167,PadCountry[],2)</f>
        <v>United States</v>
      </c>
      <c r="J6167" t="str">
        <f>VLOOKUP(I6167,CountryGeoLoc[],3)</f>
        <v>37.09024</v>
      </c>
      <c r="K6167" t="str">
        <f>VLOOKUP(I6167,CountryGeoLoc[],4)</f>
        <v>-95.712891</v>
      </c>
    </row>
    <row r="6168" spans="1:11" x14ac:dyDescent="0.3">
      <c r="A6168" t="s">
        <v>18486</v>
      </c>
      <c r="B6168" t="s">
        <v>18</v>
      </c>
      <c r="C6168" t="s">
        <v>7321</v>
      </c>
      <c r="D6168" t="s">
        <v>15923</v>
      </c>
      <c r="E6168" t="s">
        <v>18487</v>
      </c>
      <c r="F6168" t="s">
        <v>18488</v>
      </c>
      <c r="G6168" s="2" t="str">
        <f t="shared" si="96"/>
        <v>2020</v>
      </c>
      <c r="H6168" t="s">
        <v>4173</v>
      </c>
      <c r="I6168" t="str">
        <f>VLOOKUP(RawData!H6168,PadCountry[],2)</f>
        <v>French Guiana</v>
      </c>
      <c r="J6168" t="str">
        <f>VLOOKUP(I6168,CountryGeoLoc[],3)</f>
        <v>3.933889</v>
      </c>
      <c r="K6168" t="str">
        <f>VLOOKUP(I6168,CountryGeoLoc[],4)</f>
        <v>-53.125782</v>
      </c>
    </row>
    <row r="6169" spans="1:11" x14ac:dyDescent="0.3">
      <c r="A6169" t="s">
        <v>18489</v>
      </c>
      <c r="B6169" t="s">
        <v>8</v>
      </c>
      <c r="C6169" t="s">
        <v>17246</v>
      </c>
      <c r="D6169" t="s">
        <v>17247</v>
      </c>
      <c r="E6169" t="s">
        <v>18490</v>
      </c>
      <c r="F6169" t="s">
        <v>18491</v>
      </c>
      <c r="G6169" s="2" t="str">
        <f t="shared" si="96"/>
        <v>2020</v>
      </c>
      <c r="H6169" t="s">
        <v>17250</v>
      </c>
      <c r="I6169" t="str">
        <f>VLOOKUP(RawData!H6169,PadCountry[],2)</f>
        <v>New Zealand</v>
      </c>
      <c r="J6169" t="str">
        <f>VLOOKUP(I6169,CountryGeoLoc[],3)</f>
        <v>-40.900557</v>
      </c>
      <c r="K6169" t="str">
        <f>VLOOKUP(I6169,CountryGeoLoc[],4)</f>
        <v>174.885971</v>
      </c>
    </row>
    <row r="6170" spans="1:11" x14ac:dyDescent="0.3">
      <c r="A6170" t="s">
        <v>18492</v>
      </c>
      <c r="B6170" t="s">
        <v>8</v>
      </c>
      <c r="C6170" t="s">
        <v>14644</v>
      </c>
      <c r="D6170" t="s">
        <v>15534</v>
      </c>
      <c r="E6170" t="s">
        <v>18493</v>
      </c>
      <c r="F6170" t="s">
        <v>18494</v>
      </c>
      <c r="G6170" s="2" t="str">
        <f t="shared" si="96"/>
        <v>2020</v>
      </c>
      <c r="H6170" t="s">
        <v>1213</v>
      </c>
      <c r="I6170" t="str">
        <f>VLOOKUP(RawData!H6170,PadCountry[],2)</f>
        <v>United States</v>
      </c>
      <c r="J6170" t="str">
        <f>VLOOKUP(I6170,CountryGeoLoc[],3)</f>
        <v>37.09024</v>
      </c>
      <c r="K6170" t="str">
        <f>VLOOKUP(I6170,CountryGeoLoc[],4)</f>
        <v>-95.712891</v>
      </c>
    </row>
    <row r="6171" spans="1:11" x14ac:dyDescent="0.3">
      <c r="A6171" t="s">
        <v>18495</v>
      </c>
      <c r="B6171" t="s">
        <v>8</v>
      </c>
      <c r="C6171" t="s">
        <v>13407</v>
      </c>
      <c r="D6171" t="s">
        <v>18176</v>
      </c>
      <c r="E6171" t="s">
        <v>18496</v>
      </c>
      <c r="F6171" t="s">
        <v>18497</v>
      </c>
      <c r="G6171" s="2" t="str">
        <f t="shared" si="96"/>
        <v>2020</v>
      </c>
      <c r="H6171" t="s">
        <v>16997</v>
      </c>
      <c r="I6171" t="str">
        <f>VLOOKUP(RawData!H6171,PadCountry[],2)</f>
        <v>China</v>
      </c>
      <c r="J6171" t="str">
        <f>VLOOKUP(I6171,CountryGeoLoc[],3)</f>
        <v>35.86166</v>
      </c>
      <c r="K6171" t="str">
        <f>VLOOKUP(I6171,CountryGeoLoc[],4)</f>
        <v>104.195397</v>
      </c>
    </row>
    <row r="6172" spans="1:11" x14ac:dyDescent="0.3">
      <c r="A6172" t="s">
        <v>18498</v>
      </c>
      <c r="B6172" t="s">
        <v>8</v>
      </c>
      <c r="C6172" t="s">
        <v>14644</v>
      </c>
      <c r="D6172" t="s">
        <v>15534</v>
      </c>
      <c r="E6172" t="s">
        <v>18499</v>
      </c>
      <c r="F6172" t="s">
        <v>18500</v>
      </c>
      <c r="G6172" s="2" t="str">
        <f t="shared" si="96"/>
        <v>2020</v>
      </c>
      <c r="H6172" t="s">
        <v>1555</v>
      </c>
      <c r="I6172" t="str">
        <f>VLOOKUP(RawData!H6172,PadCountry[],2)</f>
        <v>United States</v>
      </c>
      <c r="J6172" t="str">
        <f>VLOOKUP(I6172,CountryGeoLoc[],3)</f>
        <v>37.09024</v>
      </c>
      <c r="K6172" t="str">
        <f>VLOOKUP(I6172,CountryGeoLoc[],4)</f>
        <v>-95.712891</v>
      </c>
    </row>
    <row r="6173" spans="1:11" x14ac:dyDescent="0.3">
      <c r="A6173" t="s">
        <v>18501</v>
      </c>
      <c r="B6173" t="s">
        <v>8</v>
      </c>
      <c r="C6173" t="s">
        <v>9620</v>
      </c>
      <c r="D6173" t="s">
        <v>15973</v>
      </c>
      <c r="E6173" t="s">
        <v>18502</v>
      </c>
      <c r="F6173" t="s">
        <v>18503</v>
      </c>
      <c r="G6173" s="2" t="str">
        <f t="shared" si="96"/>
        <v>2020</v>
      </c>
      <c r="H6173" t="s">
        <v>11976</v>
      </c>
      <c r="I6173" t="str">
        <f>VLOOKUP(RawData!H6173,PadCountry[],2)</f>
        <v>Japan</v>
      </c>
      <c r="J6173" t="str">
        <f>VLOOKUP(I6173,CountryGeoLoc[],3)</f>
        <v>36.204824</v>
      </c>
      <c r="K6173" t="str">
        <f>VLOOKUP(I6173,CountryGeoLoc[],4)</f>
        <v>138.252924</v>
      </c>
    </row>
    <row r="6174" spans="1:11" x14ac:dyDescent="0.3">
      <c r="A6174" t="s">
        <v>18504</v>
      </c>
      <c r="B6174" t="s">
        <v>8</v>
      </c>
      <c r="C6174" t="s">
        <v>7321</v>
      </c>
      <c r="D6174" t="s">
        <v>15898</v>
      </c>
      <c r="E6174" t="s">
        <v>18505</v>
      </c>
      <c r="F6174" t="s">
        <v>18506</v>
      </c>
      <c r="G6174" s="2" t="str">
        <f t="shared" si="96"/>
        <v>2020</v>
      </c>
      <c r="H6174" t="s">
        <v>15861</v>
      </c>
      <c r="I6174" t="str">
        <f>VLOOKUP(RawData!H6174,PadCountry[],2)</f>
        <v>French Guiana</v>
      </c>
      <c r="J6174" t="str">
        <f>VLOOKUP(I6174,CountryGeoLoc[],3)</f>
        <v>3.933889</v>
      </c>
      <c r="K6174" t="str">
        <f>VLOOKUP(I6174,CountryGeoLoc[],4)</f>
        <v>-53.125782</v>
      </c>
    </row>
    <row r="6175" spans="1:11" x14ac:dyDescent="0.3">
      <c r="A6175" t="s">
        <v>18507</v>
      </c>
      <c r="B6175" t="s">
        <v>8</v>
      </c>
      <c r="C6175" t="s">
        <v>11407</v>
      </c>
      <c r="D6175" t="s">
        <v>17356</v>
      </c>
      <c r="E6175" t="s">
        <v>18508</v>
      </c>
      <c r="F6175" t="s">
        <v>18509</v>
      </c>
      <c r="G6175" s="2" t="str">
        <f t="shared" si="96"/>
        <v>2020</v>
      </c>
      <c r="H6175" t="s">
        <v>3892</v>
      </c>
      <c r="I6175" t="str">
        <f>VLOOKUP(RawData!H6175,PadCountry[],2)</f>
        <v>Russia</v>
      </c>
      <c r="J6175" t="str">
        <f>VLOOKUP(I6175,CountryGeoLoc[],3)</f>
        <v>61.52401</v>
      </c>
      <c r="K6175" t="str">
        <f>VLOOKUP(I6175,CountryGeoLoc[],4)</f>
        <v>105.318756</v>
      </c>
    </row>
    <row r="6176" spans="1:11" x14ac:dyDescent="0.3">
      <c r="A6176" t="s">
        <v>18510</v>
      </c>
      <c r="B6176" t="s">
        <v>8</v>
      </c>
      <c r="C6176" t="s">
        <v>13407</v>
      </c>
      <c r="D6176" t="s">
        <v>8695</v>
      </c>
      <c r="E6176" t="s">
        <v>18511</v>
      </c>
      <c r="F6176" t="s">
        <v>18512</v>
      </c>
      <c r="G6176" s="2" t="str">
        <f t="shared" si="96"/>
        <v>2020</v>
      </c>
      <c r="H6176" t="s">
        <v>8698</v>
      </c>
      <c r="I6176" t="str">
        <f>VLOOKUP(RawData!H6176,PadCountry[],2)</f>
        <v>China</v>
      </c>
      <c r="J6176" t="str">
        <f>VLOOKUP(I6176,CountryGeoLoc[],3)</f>
        <v>35.86166</v>
      </c>
      <c r="K6176" t="str">
        <f>VLOOKUP(I6176,CountryGeoLoc[],4)</f>
        <v>104.195397</v>
      </c>
    </row>
    <row r="6177" spans="1:11" x14ac:dyDescent="0.3">
      <c r="A6177" t="s">
        <v>18513</v>
      </c>
      <c r="B6177" t="s">
        <v>8</v>
      </c>
      <c r="C6177" t="s">
        <v>14644</v>
      </c>
      <c r="D6177" t="s">
        <v>15534</v>
      </c>
      <c r="E6177" t="s">
        <v>18514</v>
      </c>
      <c r="F6177" t="s">
        <v>18515</v>
      </c>
      <c r="G6177" s="2" t="str">
        <f t="shared" si="96"/>
        <v>2020</v>
      </c>
      <c r="H6177" t="s">
        <v>2629</v>
      </c>
      <c r="I6177" t="str">
        <f>VLOOKUP(RawData!H6177,PadCountry[],2)</f>
        <v>United States</v>
      </c>
      <c r="J6177" t="str">
        <f>VLOOKUP(I6177,CountryGeoLoc[],3)</f>
        <v>37.09024</v>
      </c>
      <c r="K6177" t="str">
        <f>VLOOKUP(I6177,CountryGeoLoc[],4)</f>
        <v>-95.712891</v>
      </c>
    </row>
    <row r="6178" spans="1:11" x14ac:dyDescent="0.3">
      <c r="A6178" t="s">
        <v>18516</v>
      </c>
      <c r="B6178" t="s">
        <v>8</v>
      </c>
      <c r="C6178" t="s">
        <v>13407</v>
      </c>
      <c r="D6178" t="s">
        <v>16766</v>
      </c>
      <c r="E6178" t="s">
        <v>18517</v>
      </c>
      <c r="F6178" t="s">
        <v>18518</v>
      </c>
      <c r="G6178" s="2" t="str">
        <f t="shared" si="96"/>
        <v>2020</v>
      </c>
      <c r="H6178" t="s">
        <v>14283</v>
      </c>
      <c r="I6178" t="str">
        <f>VLOOKUP(RawData!H6178,PadCountry[],2)</f>
        <v>China</v>
      </c>
      <c r="J6178" t="str">
        <f>VLOOKUP(I6178,CountryGeoLoc[],3)</f>
        <v>35.86166</v>
      </c>
      <c r="K6178" t="str">
        <f>VLOOKUP(I6178,CountryGeoLoc[],4)</f>
        <v>104.195397</v>
      </c>
    </row>
    <row r="6179" spans="1:11" x14ac:dyDescent="0.3">
      <c r="A6179" t="s">
        <v>18519</v>
      </c>
      <c r="B6179" t="s">
        <v>162</v>
      </c>
      <c r="C6179" t="s">
        <v>14644</v>
      </c>
      <c r="D6179" t="s">
        <v>18003</v>
      </c>
      <c r="E6179" t="s">
        <v>18520</v>
      </c>
      <c r="F6179" t="s">
        <v>18521</v>
      </c>
      <c r="G6179" s="2" t="str">
        <f t="shared" si="96"/>
        <v>2020</v>
      </c>
      <c r="H6179" t="s">
        <v>18006</v>
      </c>
      <c r="I6179" t="str">
        <f>VLOOKUP(RawData!H6179,PadCountry[],2)</f>
        <v>United States</v>
      </c>
      <c r="J6179" t="str">
        <f>VLOOKUP(I6179,CountryGeoLoc[],3)</f>
        <v>37.09024</v>
      </c>
      <c r="K6179" t="str">
        <f>VLOOKUP(I6179,CountryGeoLoc[],4)</f>
        <v>-95.712891</v>
      </c>
    </row>
    <row r="6180" spans="1:11" x14ac:dyDescent="0.3">
      <c r="A6180" t="s">
        <v>18522</v>
      </c>
      <c r="B6180" t="s">
        <v>8</v>
      </c>
      <c r="C6180" t="s">
        <v>14618</v>
      </c>
      <c r="D6180" t="s">
        <v>14437</v>
      </c>
      <c r="E6180" t="s">
        <v>18523</v>
      </c>
      <c r="F6180" t="s">
        <v>18524</v>
      </c>
      <c r="G6180" s="2" t="str">
        <f t="shared" si="96"/>
        <v>2020</v>
      </c>
      <c r="H6180" t="s">
        <v>1050</v>
      </c>
      <c r="I6180" t="str">
        <f>VLOOKUP(RawData!H6180,PadCountry[],2)</f>
        <v>United States</v>
      </c>
      <c r="J6180" t="str">
        <f>VLOOKUP(I6180,CountryGeoLoc[],3)</f>
        <v>37.09024</v>
      </c>
      <c r="K6180" t="str">
        <f>VLOOKUP(I6180,CountryGeoLoc[],4)</f>
        <v>-95.712891</v>
      </c>
    </row>
    <row r="6181" spans="1:11" x14ac:dyDescent="0.3">
      <c r="A6181" t="s">
        <v>18525</v>
      </c>
      <c r="B6181" t="s">
        <v>162</v>
      </c>
      <c r="C6181" t="s">
        <v>15606</v>
      </c>
      <c r="D6181" t="s">
        <v>15607</v>
      </c>
      <c r="E6181" t="s">
        <v>18526</v>
      </c>
      <c r="F6181" t="s">
        <v>18527</v>
      </c>
      <c r="G6181" s="2" t="str">
        <f t="shared" si="96"/>
        <v>2020</v>
      </c>
      <c r="H6181" t="s">
        <v>18274</v>
      </c>
      <c r="I6181" t="str">
        <f>VLOOKUP(RawData!H6181,PadCountry[],2)</f>
        <v>United States</v>
      </c>
      <c r="J6181" t="str">
        <f>VLOOKUP(I6181,CountryGeoLoc[],3)</f>
        <v>37.09024</v>
      </c>
      <c r="K6181" t="str">
        <f>VLOOKUP(I6181,CountryGeoLoc[],4)</f>
        <v>-95.712891</v>
      </c>
    </row>
    <row r="6182" spans="1:11" x14ac:dyDescent="0.3">
      <c r="A6182" t="s">
        <v>18528</v>
      </c>
      <c r="B6182" t="s">
        <v>8</v>
      </c>
      <c r="C6182" t="s">
        <v>14644</v>
      </c>
      <c r="D6182" t="s">
        <v>15534</v>
      </c>
      <c r="E6182" t="s">
        <v>18529</v>
      </c>
      <c r="F6182" t="s">
        <v>18530</v>
      </c>
      <c r="G6182" s="2" t="str">
        <f t="shared" si="96"/>
        <v>2020</v>
      </c>
      <c r="H6182" t="s">
        <v>1555</v>
      </c>
      <c r="I6182" t="str">
        <f>VLOOKUP(RawData!H6182,PadCountry[],2)</f>
        <v>United States</v>
      </c>
      <c r="J6182" t="str">
        <f>VLOOKUP(I6182,CountryGeoLoc[],3)</f>
        <v>37.09024</v>
      </c>
      <c r="K6182" t="str">
        <f>VLOOKUP(I6182,CountryGeoLoc[],4)</f>
        <v>-95.712891</v>
      </c>
    </row>
    <row r="6183" spans="1:11" x14ac:dyDescent="0.3">
      <c r="A6183" t="s">
        <v>18531</v>
      </c>
      <c r="B6183" t="s">
        <v>8</v>
      </c>
      <c r="C6183" t="s">
        <v>11421</v>
      </c>
      <c r="D6183" t="s">
        <v>16609</v>
      </c>
      <c r="E6183" t="s">
        <v>18532</v>
      </c>
      <c r="F6183" t="s">
        <v>18533</v>
      </c>
      <c r="G6183" s="2" t="str">
        <f t="shared" si="96"/>
        <v>2020</v>
      </c>
      <c r="H6183" t="s">
        <v>16611</v>
      </c>
      <c r="I6183" t="str">
        <f>VLOOKUP(RawData!H6183,PadCountry[],2)</f>
        <v>Russia</v>
      </c>
      <c r="J6183" t="str">
        <f>VLOOKUP(I6183,CountryGeoLoc[],3)</f>
        <v>61.52401</v>
      </c>
      <c r="K6183" t="str">
        <f>VLOOKUP(I6183,CountryGeoLoc[],4)</f>
        <v>105.318756</v>
      </c>
    </row>
    <row r="6184" spans="1:11" x14ac:dyDescent="0.3">
      <c r="A6184" t="s">
        <v>18534</v>
      </c>
      <c r="B6184" t="s">
        <v>8</v>
      </c>
      <c r="C6184" t="s">
        <v>17246</v>
      </c>
      <c r="D6184" t="s">
        <v>17247</v>
      </c>
      <c r="E6184" t="s">
        <v>18535</v>
      </c>
      <c r="F6184" t="s">
        <v>18536</v>
      </c>
      <c r="G6184" s="2" t="str">
        <f t="shared" si="96"/>
        <v>2020</v>
      </c>
      <c r="H6184" t="s">
        <v>17250</v>
      </c>
      <c r="I6184" t="str">
        <f>VLOOKUP(RawData!H6184,PadCountry[],2)</f>
        <v>New Zealand</v>
      </c>
      <c r="J6184" t="str">
        <f>VLOOKUP(I6184,CountryGeoLoc[],3)</f>
        <v>-40.900557</v>
      </c>
      <c r="K6184" t="str">
        <f>VLOOKUP(I6184,CountryGeoLoc[],4)</f>
        <v>174.885971</v>
      </c>
    </row>
    <row r="6185" spans="1:11" x14ac:dyDescent="0.3">
      <c r="A6185" t="s">
        <v>18537</v>
      </c>
      <c r="B6185" t="s">
        <v>18</v>
      </c>
      <c r="C6185" t="s">
        <v>18414</v>
      </c>
      <c r="D6185" t="s">
        <v>18415</v>
      </c>
      <c r="E6185" t="s">
        <v>18538</v>
      </c>
      <c r="F6185" t="s">
        <v>18539</v>
      </c>
      <c r="G6185" s="2" t="str">
        <f t="shared" si="96"/>
        <v>2020</v>
      </c>
      <c r="H6185" t="s">
        <v>18417</v>
      </c>
      <c r="I6185" t="str">
        <f>VLOOKUP(RawData!H6185,PadCountry[],2)</f>
        <v>United States</v>
      </c>
      <c r="J6185" t="str">
        <f>VLOOKUP(I6185,CountryGeoLoc[],3)</f>
        <v>37.09024</v>
      </c>
      <c r="K6185" t="str">
        <f>VLOOKUP(I6185,CountryGeoLoc[],4)</f>
        <v>-95.712891</v>
      </c>
    </row>
    <row r="6186" spans="1:11" x14ac:dyDescent="0.3">
      <c r="A6186" t="s">
        <v>18540</v>
      </c>
      <c r="B6186" t="s">
        <v>8</v>
      </c>
      <c r="C6186" t="s">
        <v>7087</v>
      </c>
      <c r="D6186" t="s">
        <v>15182</v>
      </c>
      <c r="E6186" t="s">
        <v>18541</v>
      </c>
      <c r="F6186" t="s">
        <v>18542</v>
      </c>
      <c r="G6186" s="2" t="str">
        <f t="shared" si="96"/>
        <v>2020</v>
      </c>
      <c r="H6186" t="s">
        <v>11888</v>
      </c>
      <c r="I6186" t="str">
        <f>VLOOKUP(RawData!H6186,PadCountry[],2)</f>
        <v>India</v>
      </c>
      <c r="J6186" t="str">
        <f>VLOOKUP(I6186,CountryGeoLoc[],3)</f>
        <v>20.593684</v>
      </c>
      <c r="K6186" t="str">
        <f>VLOOKUP(I6186,CountryGeoLoc[],4)</f>
        <v>78.96288</v>
      </c>
    </row>
    <row r="6187" spans="1:11" x14ac:dyDescent="0.3">
      <c r="A6187" t="s">
        <v>18543</v>
      </c>
      <c r="B6187" t="s">
        <v>8</v>
      </c>
      <c r="C6187" t="s">
        <v>7321</v>
      </c>
      <c r="D6187" t="s">
        <v>17356</v>
      </c>
      <c r="E6187" t="s">
        <v>18544</v>
      </c>
      <c r="F6187" t="s">
        <v>18545</v>
      </c>
      <c r="G6187" s="2" t="str">
        <f t="shared" si="96"/>
        <v>2020</v>
      </c>
      <c r="H6187" t="s">
        <v>16943</v>
      </c>
      <c r="I6187" t="str">
        <f>VLOOKUP(RawData!H6187,PadCountry[],2)</f>
        <v>Russia</v>
      </c>
      <c r="J6187" t="str">
        <f>VLOOKUP(I6187,CountryGeoLoc[],3)</f>
        <v>61.52401</v>
      </c>
      <c r="K6187" t="str">
        <f>VLOOKUP(I6187,CountryGeoLoc[],4)</f>
        <v>105.318756</v>
      </c>
    </row>
    <row r="6188" spans="1:11" x14ac:dyDescent="0.3">
      <c r="A6188" t="s">
        <v>18546</v>
      </c>
      <c r="B6188" t="s">
        <v>8</v>
      </c>
      <c r="C6188" t="s">
        <v>14644</v>
      </c>
      <c r="D6188" t="s">
        <v>15534</v>
      </c>
      <c r="E6188" t="s">
        <v>18547</v>
      </c>
      <c r="F6188" t="s">
        <v>18548</v>
      </c>
      <c r="G6188" s="2" t="str">
        <f t="shared" si="96"/>
        <v>2020</v>
      </c>
      <c r="H6188" t="s">
        <v>2629</v>
      </c>
      <c r="I6188" t="str">
        <f>VLOOKUP(RawData!H6188,PadCountry[],2)</f>
        <v>United States</v>
      </c>
      <c r="J6188" t="str">
        <f>VLOOKUP(I6188,CountryGeoLoc[],3)</f>
        <v>37.09024</v>
      </c>
      <c r="K6188" t="str">
        <f>VLOOKUP(I6188,CountryGeoLoc[],4)</f>
        <v>-95.712891</v>
      </c>
    </row>
    <row r="6189" spans="1:11" x14ac:dyDescent="0.3">
      <c r="A6189" t="s">
        <v>18549</v>
      </c>
      <c r="B6189" t="s">
        <v>8</v>
      </c>
      <c r="C6189" t="s">
        <v>13407</v>
      </c>
      <c r="D6189" t="s">
        <v>18550</v>
      </c>
      <c r="E6189" t="s">
        <v>18551</v>
      </c>
      <c r="F6189" t="s">
        <v>18552</v>
      </c>
      <c r="G6189" s="2" t="str">
        <f t="shared" si="96"/>
        <v>2020</v>
      </c>
      <c r="H6189" t="s">
        <v>16997</v>
      </c>
      <c r="I6189" t="str">
        <f>VLOOKUP(RawData!H6189,PadCountry[],2)</f>
        <v>China</v>
      </c>
      <c r="J6189" t="str">
        <f>VLOOKUP(I6189,CountryGeoLoc[],3)</f>
        <v>35.86166</v>
      </c>
      <c r="K6189" t="str">
        <f>VLOOKUP(I6189,CountryGeoLoc[],4)</f>
        <v>104.195397</v>
      </c>
    </row>
    <row r="6190" spans="1:11" x14ac:dyDescent="0.3">
      <c r="A6190" t="s">
        <v>18553</v>
      </c>
      <c r="B6190" t="s">
        <v>8</v>
      </c>
      <c r="C6190" t="s">
        <v>13407</v>
      </c>
      <c r="D6190" t="s">
        <v>14669</v>
      </c>
      <c r="E6190" t="s">
        <v>357</v>
      </c>
      <c r="F6190" t="s">
        <v>18554</v>
      </c>
      <c r="G6190" s="2" t="str">
        <f t="shared" si="96"/>
        <v>2020</v>
      </c>
      <c r="H6190" t="s">
        <v>14247</v>
      </c>
      <c r="I6190" t="str">
        <f>VLOOKUP(RawData!H6190,PadCountry[],2)</f>
        <v>China</v>
      </c>
      <c r="J6190" t="str">
        <f>VLOOKUP(I6190,CountryGeoLoc[],3)</f>
        <v>35.86166</v>
      </c>
      <c r="K6190" t="str">
        <f>VLOOKUP(I6190,CountryGeoLoc[],4)</f>
        <v>104.195397</v>
      </c>
    </row>
    <row r="6191" spans="1:11" x14ac:dyDescent="0.3">
      <c r="A6191" t="s">
        <v>18555</v>
      </c>
      <c r="B6191" t="s">
        <v>8</v>
      </c>
      <c r="C6191" t="s">
        <v>7321</v>
      </c>
      <c r="D6191" t="s">
        <v>15898</v>
      </c>
      <c r="E6191" t="s">
        <v>18556</v>
      </c>
      <c r="F6191" t="s">
        <v>18557</v>
      </c>
      <c r="G6191" s="2" t="str">
        <f t="shared" si="96"/>
        <v>2020</v>
      </c>
      <c r="H6191" t="s">
        <v>15861</v>
      </c>
      <c r="I6191" t="str">
        <f>VLOOKUP(RawData!H6191,PadCountry[],2)</f>
        <v>French Guiana</v>
      </c>
      <c r="J6191" t="str">
        <f>VLOOKUP(I6191,CountryGeoLoc[],3)</f>
        <v>3.933889</v>
      </c>
      <c r="K6191" t="str">
        <f>VLOOKUP(I6191,CountryGeoLoc[],4)</f>
        <v>-53.125782</v>
      </c>
    </row>
    <row r="6192" spans="1:11" x14ac:dyDescent="0.3">
      <c r="A6192" t="s">
        <v>18558</v>
      </c>
      <c r="B6192" t="s">
        <v>8</v>
      </c>
      <c r="C6192" t="s">
        <v>14644</v>
      </c>
      <c r="D6192" t="s">
        <v>15534</v>
      </c>
      <c r="E6192" t="s">
        <v>18559</v>
      </c>
      <c r="F6192" t="s">
        <v>18560</v>
      </c>
      <c r="G6192" s="2" t="str">
        <f t="shared" si="96"/>
        <v>2021</v>
      </c>
      <c r="H6192" t="s">
        <v>1555</v>
      </c>
      <c r="I6192" t="str">
        <f>VLOOKUP(RawData!H6192,PadCountry[],2)</f>
        <v>United States</v>
      </c>
      <c r="J6192" t="str">
        <f>VLOOKUP(I6192,CountryGeoLoc[],3)</f>
        <v>37.09024</v>
      </c>
      <c r="K6192" t="str">
        <f>VLOOKUP(I6192,CountryGeoLoc[],4)</f>
        <v>-95.712891</v>
      </c>
    </row>
    <row r="6193" spans="1:11" x14ac:dyDescent="0.3">
      <c r="A6193" t="s">
        <v>18561</v>
      </c>
      <c r="B6193" t="s">
        <v>8</v>
      </c>
      <c r="C6193" t="s">
        <v>16685</v>
      </c>
      <c r="D6193" t="s">
        <v>16686</v>
      </c>
      <c r="E6193" t="s">
        <v>18562</v>
      </c>
      <c r="F6193" t="s">
        <v>18563</v>
      </c>
      <c r="G6193" s="2" t="str">
        <f t="shared" si="96"/>
        <v>2021</v>
      </c>
      <c r="H6193" t="s">
        <v>16689</v>
      </c>
      <c r="I6193" t="str">
        <f>VLOOKUP(RawData!H6193,PadCountry[],2)</f>
        <v>United States</v>
      </c>
      <c r="J6193" t="str">
        <f>VLOOKUP(I6193,CountryGeoLoc[],3)</f>
        <v>37.09024</v>
      </c>
      <c r="K6193" t="str">
        <f>VLOOKUP(I6193,CountryGeoLoc[],4)</f>
        <v>-95.712891</v>
      </c>
    </row>
    <row r="6194" spans="1:11" x14ac:dyDescent="0.3">
      <c r="A6194" t="s">
        <v>18564</v>
      </c>
      <c r="B6194" t="s">
        <v>8</v>
      </c>
      <c r="C6194" t="s">
        <v>18291</v>
      </c>
      <c r="D6194" t="s">
        <v>18292</v>
      </c>
      <c r="E6194" t="s">
        <v>18565</v>
      </c>
      <c r="F6194" t="s">
        <v>18566</v>
      </c>
      <c r="G6194" s="2" t="str">
        <f t="shared" si="96"/>
        <v>2021</v>
      </c>
      <c r="H6194" t="s">
        <v>18295</v>
      </c>
      <c r="I6194" t="str">
        <f>VLOOKUP(RawData!H6194,PadCountry[],2)</f>
        <v>United States</v>
      </c>
      <c r="J6194" t="str">
        <f>VLOOKUP(I6194,CountryGeoLoc[],3)</f>
        <v>37.09024</v>
      </c>
      <c r="K6194" t="str">
        <f>VLOOKUP(I6194,CountryGeoLoc[],4)</f>
        <v>-95.712891</v>
      </c>
    </row>
    <row r="6195" spans="1:11" x14ac:dyDescent="0.3">
      <c r="A6195" t="s">
        <v>18567</v>
      </c>
      <c r="B6195" t="s">
        <v>8</v>
      </c>
      <c r="C6195" t="s">
        <v>13407</v>
      </c>
      <c r="D6195" t="s">
        <v>8695</v>
      </c>
      <c r="E6195" t="s">
        <v>18568</v>
      </c>
      <c r="F6195" t="s">
        <v>18569</v>
      </c>
      <c r="G6195" s="2" t="str">
        <f t="shared" si="96"/>
        <v>2021</v>
      </c>
      <c r="H6195" t="s">
        <v>10954</v>
      </c>
      <c r="I6195" t="str">
        <f>VLOOKUP(RawData!H6195,PadCountry[],2)</f>
        <v>China</v>
      </c>
      <c r="J6195" t="str">
        <f>VLOOKUP(I6195,CountryGeoLoc[],3)</f>
        <v>35.86166</v>
      </c>
      <c r="K6195" t="str">
        <f>VLOOKUP(I6195,CountryGeoLoc[],4)</f>
        <v>104.195397</v>
      </c>
    </row>
    <row r="6196" spans="1:11" x14ac:dyDescent="0.3">
      <c r="A6196" t="s">
        <v>18570</v>
      </c>
      <c r="B6196" t="s">
        <v>8</v>
      </c>
      <c r="C6196" t="s">
        <v>17246</v>
      </c>
      <c r="D6196" t="s">
        <v>17247</v>
      </c>
      <c r="E6196" t="s">
        <v>18571</v>
      </c>
      <c r="F6196" t="s">
        <v>18572</v>
      </c>
      <c r="G6196" s="2" t="str">
        <f t="shared" si="96"/>
        <v>2021</v>
      </c>
      <c r="H6196" t="s">
        <v>17250</v>
      </c>
      <c r="I6196" t="str">
        <f>VLOOKUP(RawData!H6196,PadCountry[],2)</f>
        <v>New Zealand</v>
      </c>
      <c r="J6196" t="str">
        <f>VLOOKUP(I6196,CountryGeoLoc[],3)</f>
        <v>-40.900557</v>
      </c>
      <c r="K6196" t="str">
        <f>VLOOKUP(I6196,CountryGeoLoc[],4)</f>
        <v>174.885971</v>
      </c>
    </row>
    <row r="6197" spans="1:11" x14ac:dyDescent="0.3">
      <c r="A6197" t="s">
        <v>18573</v>
      </c>
      <c r="B6197" t="s">
        <v>8</v>
      </c>
      <c r="C6197" t="s">
        <v>14644</v>
      </c>
      <c r="D6197" t="s">
        <v>15534</v>
      </c>
      <c r="E6197" t="s">
        <v>18574</v>
      </c>
      <c r="F6197" t="s">
        <v>18575</v>
      </c>
      <c r="G6197" s="2" t="str">
        <f t="shared" si="96"/>
        <v>2021</v>
      </c>
      <c r="H6197" t="s">
        <v>2629</v>
      </c>
      <c r="I6197" t="str">
        <f>VLOOKUP(RawData!H6197,PadCountry[],2)</f>
        <v>United States</v>
      </c>
      <c r="J6197" t="str">
        <f>VLOOKUP(I6197,CountryGeoLoc[],3)</f>
        <v>37.09024</v>
      </c>
      <c r="K6197" t="str">
        <f>VLOOKUP(I6197,CountryGeoLoc[],4)</f>
        <v>-95.712891</v>
      </c>
    </row>
    <row r="6198" spans="1:11" x14ac:dyDescent="0.3">
      <c r="A6198" t="s">
        <v>18576</v>
      </c>
      <c r="B6198" t="s">
        <v>8</v>
      </c>
      <c r="C6198" t="s">
        <v>14644</v>
      </c>
      <c r="D6198" t="s">
        <v>15534</v>
      </c>
      <c r="E6198" t="s">
        <v>18577</v>
      </c>
      <c r="F6198" t="s">
        <v>18578</v>
      </c>
      <c r="G6198" s="2" t="str">
        <f t="shared" si="96"/>
        <v>2021</v>
      </c>
      <c r="H6198" t="s">
        <v>1555</v>
      </c>
      <c r="I6198" t="str">
        <f>VLOOKUP(RawData!H6198,PadCountry[],2)</f>
        <v>United States</v>
      </c>
      <c r="J6198" t="str">
        <f>VLOOKUP(I6198,CountryGeoLoc[],3)</f>
        <v>37.09024</v>
      </c>
      <c r="K6198" t="str">
        <f>VLOOKUP(I6198,CountryGeoLoc[],4)</f>
        <v>-95.712891</v>
      </c>
    </row>
    <row r="6199" spans="1:11" x14ac:dyDescent="0.3">
      <c r="A6199" t="s">
        <v>18579</v>
      </c>
      <c r="B6199" t="s">
        <v>8</v>
      </c>
      <c r="C6199" t="s">
        <v>13407</v>
      </c>
      <c r="D6199" t="s">
        <v>14669</v>
      </c>
      <c r="E6199" t="s">
        <v>357</v>
      </c>
      <c r="F6199" t="s">
        <v>18580</v>
      </c>
      <c r="G6199" s="2" t="str">
        <f t="shared" si="96"/>
        <v>2021</v>
      </c>
      <c r="H6199" t="s">
        <v>14247</v>
      </c>
      <c r="I6199" t="str">
        <f>VLOOKUP(RawData!H6199,PadCountry[],2)</f>
        <v>China</v>
      </c>
      <c r="J6199" t="str">
        <f>VLOOKUP(I6199,CountryGeoLoc[],3)</f>
        <v>35.86166</v>
      </c>
      <c r="K6199" t="str">
        <f>VLOOKUP(I6199,CountryGeoLoc[],4)</f>
        <v>104.195397</v>
      </c>
    </row>
    <row r="6200" spans="1:11" x14ac:dyDescent="0.3">
      <c r="A6200" t="s">
        <v>18581</v>
      </c>
      <c r="B6200" t="s">
        <v>18</v>
      </c>
      <c r="C6200" t="s">
        <v>17995</v>
      </c>
      <c r="D6200" t="s">
        <v>17996</v>
      </c>
      <c r="E6200" t="s">
        <v>357</v>
      </c>
      <c r="F6200" t="s">
        <v>18582</v>
      </c>
      <c r="G6200" s="2" t="str">
        <f t="shared" si="96"/>
        <v>2021</v>
      </c>
      <c r="H6200" t="s">
        <v>16284</v>
      </c>
      <c r="I6200" t="str">
        <f>VLOOKUP(RawData!H6200,PadCountry[],2)</f>
        <v>China</v>
      </c>
      <c r="J6200" t="str">
        <f>VLOOKUP(I6200,CountryGeoLoc[],3)</f>
        <v>35.86166</v>
      </c>
      <c r="K6200" t="str">
        <f>VLOOKUP(I6200,CountryGeoLoc[],4)</f>
        <v>104.195397</v>
      </c>
    </row>
    <row r="6201" spans="1:11" x14ac:dyDescent="0.3">
      <c r="A6201" t="s">
        <v>18583</v>
      </c>
      <c r="B6201" t="s">
        <v>162</v>
      </c>
      <c r="C6201" t="s">
        <v>14644</v>
      </c>
      <c r="D6201" t="s">
        <v>18003</v>
      </c>
      <c r="E6201" t="s">
        <v>18584</v>
      </c>
      <c r="F6201" t="s">
        <v>18585</v>
      </c>
      <c r="G6201" s="2" t="str">
        <f t="shared" si="96"/>
        <v>2021</v>
      </c>
      <c r="H6201" t="s">
        <v>18586</v>
      </c>
      <c r="I6201" t="str">
        <f>VLOOKUP(RawData!H6201,PadCountry[],2)</f>
        <v>United States</v>
      </c>
      <c r="J6201" t="str">
        <f>VLOOKUP(I6201,CountryGeoLoc[],3)</f>
        <v>37.09024</v>
      </c>
      <c r="K6201" t="str">
        <f>VLOOKUP(I6201,CountryGeoLoc[],4)</f>
        <v>-95.712891</v>
      </c>
    </row>
    <row r="6202" spans="1:11" x14ac:dyDescent="0.3">
      <c r="A6202" t="s">
        <v>18587</v>
      </c>
      <c r="B6202" t="s">
        <v>8</v>
      </c>
      <c r="C6202" t="s">
        <v>11407</v>
      </c>
      <c r="D6202" t="s">
        <v>15130</v>
      </c>
      <c r="E6202" t="s">
        <v>17422</v>
      </c>
      <c r="F6202" t="s">
        <v>18588</v>
      </c>
      <c r="G6202" s="2" t="str">
        <f t="shared" si="96"/>
        <v>2021</v>
      </c>
      <c r="H6202" t="s">
        <v>3442</v>
      </c>
      <c r="I6202" t="str">
        <f>VLOOKUP(RawData!H6202,PadCountry[],2)</f>
        <v>Russia</v>
      </c>
      <c r="J6202" t="str">
        <f>VLOOKUP(I6202,CountryGeoLoc[],3)</f>
        <v>61.52401</v>
      </c>
      <c r="K6202" t="str">
        <f>VLOOKUP(I6202,CountryGeoLoc[],4)</f>
        <v>105.318756</v>
      </c>
    </row>
    <row r="6203" spans="1:11" x14ac:dyDescent="0.3">
      <c r="A6203" t="s">
        <v>18589</v>
      </c>
      <c r="B6203" t="s">
        <v>8</v>
      </c>
      <c r="C6203" t="s">
        <v>14644</v>
      </c>
      <c r="D6203" t="s">
        <v>15534</v>
      </c>
      <c r="E6203" t="s">
        <v>18590</v>
      </c>
      <c r="F6203" t="s">
        <v>18591</v>
      </c>
      <c r="G6203" s="2" t="str">
        <f t="shared" si="96"/>
        <v>2021</v>
      </c>
      <c r="H6203" t="s">
        <v>1555</v>
      </c>
      <c r="I6203" t="str">
        <f>VLOOKUP(RawData!H6203,PadCountry[],2)</f>
        <v>United States</v>
      </c>
      <c r="J6203" t="str">
        <f>VLOOKUP(I6203,CountryGeoLoc[],3)</f>
        <v>37.09024</v>
      </c>
      <c r="K6203" t="str">
        <f>VLOOKUP(I6203,CountryGeoLoc[],4)</f>
        <v>-95.712891</v>
      </c>
    </row>
    <row r="6204" spans="1:11" x14ac:dyDescent="0.3">
      <c r="A6204" t="s">
        <v>18592</v>
      </c>
      <c r="B6204" t="s">
        <v>8</v>
      </c>
      <c r="C6204" t="s">
        <v>13407</v>
      </c>
      <c r="D6204" t="s">
        <v>8695</v>
      </c>
      <c r="E6204" t="s">
        <v>18593</v>
      </c>
      <c r="F6204" t="s">
        <v>18594</v>
      </c>
      <c r="G6204" s="2" t="str">
        <f t="shared" si="96"/>
        <v>2021</v>
      </c>
      <c r="H6204" t="s">
        <v>8698</v>
      </c>
      <c r="I6204" t="str">
        <f>VLOOKUP(RawData!H6204,PadCountry[],2)</f>
        <v>China</v>
      </c>
      <c r="J6204" t="str">
        <f>VLOOKUP(I6204,CountryGeoLoc[],3)</f>
        <v>35.86166</v>
      </c>
      <c r="K6204" t="str">
        <f>VLOOKUP(I6204,CountryGeoLoc[],4)</f>
        <v>104.195397</v>
      </c>
    </row>
    <row r="6205" spans="1:11" x14ac:dyDescent="0.3">
      <c r="A6205" t="s">
        <v>18595</v>
      </c>
      <c r="B6205" t="s">
        <v>8</v>
      </c>
      <c r="C6205" t="s">
        <v>11418</v>
      </c>
      <c r="D6205" t="s">
        <v>14421</v>
      </c>
      <c r="E6205" t="s">
        <v>18596</v>
      </c>
      <c r="F6205" t="s">
        <v>18597</v>
      </c>
      <c r="G6205" s="2" t="str">
        <f t="shared" si="96"/>
        <v>2021</v>
      </c>
      <c r="H6205" t="s">
        <v>987</v>
      </c>
      <c r="I6205" t="str">
        <f>VLOOKUP(RawData!H6205,PadCountry[],2)</f>
        <v>Kazakhstan</v>
      </c>
      <c r="J6205" t="str">
        <f>VLOOKUP(I6205,CountryGeoLoc[],3)</f>
        <v>48.019573</v>
      </c>
      <c r="K6205" t="str">
        <f>VLOOKUP(I6205,CountryGeoLoc[],4)</f>
        <v>66.923684</v>
      </c>
    </row>
    <row r="6206" spans="1:11" x14ac:dyDescent="0.3">
      <c r="A6206" t="s">
        <v>18598</v>
      </c>
      <c r="B6206" t="s">
        <v>8</v>
      </c>
      <c r="C6206" t="s">
        <v>14644</v>
      </c>
      <c r="D6206" t="s">
        <v>15534</v>
      </c>
      <c r="E6206" t="s">
        <v>18599</v>
      </c>
      <c r="F6206" t="s">
        <v>18600</v>
      </c>
      <c r="G6206" s="2" t="str">
        <f t="shared" si="96"/>
        <v>2021</v>
      </c>
      <c r="H6206" t="s">
        <v>1555</v>
      </c>
      <c r="I6206" t="str">
        <f>VLOOKUP(RawData!H6206,PadCountry[],2)</f>
        <v>United States</v>
      </c>
      <c r="J6206" t="str">
        <f>VLOOKUP(I6206,CountryGeoLoc[],3)</f>
        <v>37.09024</v>
      </c>
      <c r="K6206" t="str">
        <f>VLOOKUP(I6206,CountryGeoLoc[],4)</f>
        <v>-95.712891</v>
      </c>
    </row>
    <row r="6207" spans="1:11" x14ac:dyDescent="0.3">
      <c r="A6207" t="s">
        <v>18601</v>
      </c>
      <c r="B6207" t="s">
        <v>8</v>
      </c>
      <c r="C6207" t="s">
        <v>17759</v>
      </c>
      <c r="D6207" t="s">
        <v>18095</v>
      </c>
      <c r="E6207" t="s">
        <v>18602</v>
      </c>
      <c r="F6207" t="s">
        <v>18603</v>
      </c>
      <c r="G6207" s="2" t="str">
        <f t="shared" si="96"/>
        <v>2021</v>
      </c>
      <c r="H6207" t="s">
        <v>12427</v>
      </c>
      <c r="I6207" t="str">
        <f>VLOOKUP(RawData!H6207,PadCountry[],2)</f>
        <v>United States</v>
      </c>
      <c r="J6207" t="str">
        <f>VLOOKUP(I6207,CountryGeoLoc[],3)</f>
        <v>37.09024</v>
      </c>
      <c r="K6207" t="str">
        <f>VLOOKUP(I6207,CountryGeoLoc[],4)</f>
        <v>-95.712891</v>
      </c>
    </row>
    <row r="6208" spans="1:11" x14ac:dyDescent="0.3">
      <c r="A6208" t="s">
        <v>18604</v>
      </c>
      <c r="B6208" t="s">
        <v>8</v>
      </c>
      <c r="C6208" t="s">
        <v>13407</v>
      </c>
      <c r="D6208" t="s">
        <v>14669</v>
      </c>
      <c r="E6208" t="s">
        <v>357</v>
      </c>
      <c r="F6208" t="s">
        <v>18605</v>
      </c>
      <c r="G6208" s="2" t="str">
        <f t="shared" si="96"/>
        <v>2021</v>
      </c>
      <c r="H6208" t="s">
        <v>14247</v>
      </c>
      <c r="I6208" t="str">
        <f>VLOOKUP(RawData!H6208,PadCountry[],2)</f>
        <v>China</v>
      </c>
      <c r="J6208" t="str">
        <f>VLOOKUP(I6208,CountryGeoLoc[],3)</f>
        <v>35.86166</v>
      </c>
      <c r="K6208" t="str">
        <f>VLOOKUP(I6208,CountryGeoLoc[],4)</f>
        <v>104.195397</v>
      </c>
    </row>
    <row r="6209" spans="1:11" x14ac:dyDescent="0.3">
      <c r="A6209" t="s">
        <v>18606</v>
      </c>
      <c r="B6209" t="s">
        <v>8</v>
      </c>
      <c r="C6209" t="s">
        <v>7087</v>
      </c>
      <c r="D6209" t="s">
        <v>17848</v>
      </c>
      <c r="E6209" t="s">
        <v>18607</v>
      </c>
      <c r="F6209" t="s">
        <v>18608</v>
      </c>
      <c r="G6209" s="2" t="str">
        <f t="shared" si="96"/>
        <v>2021</v>
      </c>
      <c r="H6209" t="s">
        <v>11888</v>
      </c>
      <c r="I6209" t="str">
        <f>VLOOKUP(RawData!H6209,PadCountry[],2)</f>
        <v>India</v>
      </c>
      <c r="J6209" t="str">
        <f>VLOOKUP(I6209,CountryGeoLoc[],3)</f>
        <v>20.593684</v>
      </c>
      <c r="K6209" t="str">
        <f>VLOOKUP(I6209,CountryGeoLoc[],4)</f>
        <v>78.96288</v>
      </c>
    </row>
    <row r="6210" spans="1:11" x14ac:dyDescent="0.3">
      <c r="A6210" t="s">
        <v>18609</v>
      </c>
      <c r="B6210" t="s">
        <v>8</v>
      </c>
      <c r="C6210" t="s">
        <v>11418</v>
      </c>
      <c r="D6210" t="s">
        <v>17356</v>
      </c>
      <c r="E6210" t="s">
        <v>18610</v>
      </c>
      <c r="F6210" t="s">
        <v>18611</v>
      </c>
      <c r="G6210" s="2" t="str">
        <f t="shared" si="96"/>
        <v>2021</v>
      </c>
      <c r="H6210" t="s">
        <v>987</v>
      </c>
      <c r="I6210" t="str">
        <f>VLOOKUP(RawData!H6210,PadCountry[],2)</f>
        <v>Kazakhstan</v>
      </c>
      <c r="J6210" t="str">
        <f>VLOOKUP(I6210,CountryGeoLoc[],3)</f>
        <v>48.019573</v>
      </c>
      <c r="K6210" t="str">
        <f>VLOOKUP(I6210,CountryGeoLoc[],4)</f>
        <v>66.923684</v>
      </c>
    </row>
    <row r="6211" spans="1:11" x14ac:dyDescent="0.3">
      <c r="A6211" t="s">
        <v>18612</v>
      </c>
      <c r="B6211" t="s">
        <v>8</v>
      </c>
      <c r="C6211" t="s">
        <v>14644</v>
      </c>
      <c r="D6211" t="s">
        <v>18003</v>
      </c>
      <c r="E6211" t="s">
        <v>18584</v>
      </c>
      <c r="F6211" t="s">
        <v>18613</v>
      </c>
      <c r="G6211" s="2" t="str">
        <f t="shared" ref="G6211:G6274" si="97">MID(F6211,7,4)</f>
        <v>2021</v>
      </c>
      <c r="H6211" t="s">
        <v>18006</v>
      </c>
      <c r="I6211" t="str">
        <f>VLOOKUP(RawData!H6211,PadCountry[],2)</f>
        <v>United States</v>
      </c>
      <c r="J6211" t="str">
        <f>VLOOKUP(I6211,CountryGeoLoc[],3)</f>
        <v>37.09024</v>
      </c>
      <c r="K6211" t="str">
        <f>VLOOKUP(I6211,CountryGeoLoc[],4)</f>
        <v>-95.712891</v>
      </c>
    </row>
    <row r="6212" spans="1:11" x14ac:dyDescent="0.3">
      <c r="A6212" t="s">
        <v>18614</v>
      </c>
      <c r="B6212" t="s">
        <v>8</v>
      </c>
      <c r="C6212" t="s">
        <v>14644</v>
      </c>
      <c r="D6212" t="s">
        <v>15534</v>
      </c>
      <c r="E6212" t="s">
        <v>18615</v>
      </c>
      <c r="F6212" t="s">
        <v>18616</v>
      </c>
      <c r="G6212" s="2" t="str">
        <f t="shared" si="97"/>
        <v>2021</v>
      </c>
      <c r="H6212" t="s">
        <v>2629</v>
      </c>
      <c r="I6212" t="str">
        <f>VLOOKUP(RawData!H6212,PadCountry[],2)</f>
        <v>United States</v>
      </c>
      <c r="J6212" t="str">
        <f>VLOOKUP(I6212,CountryGeoLoc[],3)</f>
        <v>37.09024</v>
      </c>
      <c r="K6212" t="str">
        <f>VLOOKUP(I6212,CountryGeoLoc[],4)</f>
        <v>-95.712891</v>
      </c>
    </row>
    <row r="6213" spans="1:11" x14ac:dyDescent="0.3">
      <c r="A6213" t="s">
        <v>18617</v>
      </c>
      <c r="B6213" t="s">
        <v>8</v>
      </c>
      <c r="C6213" t="s">
        <v>14644</v>
      </c>
      <c r="D6213" t="s">
        <v>15534</v>
      </c>
      <c r="E6213" t="s">
        <v>18618</v>
      </c>
      <c r="F6213" t="s">
        <v>18619</v>
      </c>
      <c r="G6213" s="2" t="str">
        <f t="shared" si="97"/>
        <v>2021</v>
      </c>
      <c r="H6213" t="s">
        <v>1555</v>
      </c>
      <c r="I6213" t="str">
        <f>VLOOKUP(RawData!H6213,PadCountry[],2)</f>
        <v>United States</v>
      </c>
      <c r="J6213" t="str">
        <f>VLOOKUP(I6213,CountryGeoLoc[],3)</f>
        <v>37.09024</v>
      </c>
      <c r="K6213" t="str">
        <f>VLOOKUP(I6213,CountryGeoLoc[],4)</f>
        <v>-95.712891</v>
      </c>
    </row>
    <row r="6214" spans="1:11" x14ac:dyDescent="0.3">
      <c r="A6214" t="s">
        <v>18620</v>
      </c>
      <c r="B6214" t="s">
        <v>8</v>
      </c>
      <c r="C6214" t="s">
        <v>13407</v>
      </c>
      <c r="D6214" t="s">
        <v>18236</v>
      </c>
      <c r="E6214" t="s">
        <v>18621</v>
      </c>
      <c r="F6214" t="s">
        <v>18622</v>
      </c>
      <c r="G6214" s="2" t="str">
        <f t="shared" si="97"/>
        <v>2021</v>
      </c>
      <c r="H6214" t="s">
        <v>18623</v>
      </c>
      <c r="I6214" t="str">
        <f>VLOOKUP(RawData!H6214,PadCountry[],2)</f>
        <v>China</v>
      </c>
      <c r="J6214" t="str">
        <f>VLOOKUP(I6214,CountryGeoLoc[],3)</f>
        <v>35.86166</v>
      </c>
      <c r="K6214" t="str">
        <f>VLOOKUP(I6214,CountryGeoLoc[],4)</f>
        <v>104.195397</v>
      </c>
    </row>
    <row r="6215" spans="1:11" x14ac:dyDescent="0.3">
      <c r="A6215" t="s">
        <v>18624</v>
      </c>
      <c r="B6215" t="s">
        <v>8</v>
      </c>
      <c r="C6215" t="s">
        <v>13407</v>
      </c>
      <c r="D6215" t="s">
        <v>14669</v>
      </c>
      <c r="E6215" t="s">
        <v>357</v>
      </c>
      <c r="F6215" t="s">
        <v>18625</v>
      </c>
      <c r="G6215" s="2" t="str">
        <f t="shared" si="97"/>
        <v>2021</v>
      </c>
      <c r="H6215" t="s">
        <v>14247</v>
      </c>
      <c r="I6215" t="str">
        <f>VLOOKUP(RawData!H6215,PadCountry[],2)</f>
        <v>China</v>
      </c>
      <c r="J6215" t="str">
        <f>VLOOKUP(I6215,CountryGeoLoc[],3)</f>
        <v>35.86166</v>
      </c>
      <c r="K6215" t="str">
        <f>VLOOKUP(I6215,CountryGeoLoc[],4)</f>
        <v>104.195397</v>
      </c>
    </row>
    <row r="6216" spans="1:11" x14ac:dyDescent="0.3">
      <c r="A6216" t="s">
        <v>18626</v>
      </c>
      <c r="B6216" t="s">
        <v>8</v>
      </c>
      <c r="C6216" t="s">
        <v>14644</v>
      </c>
      <c r="D6216" t="s">
        <v>15534</v>
      </c>
      <c r="E6216" t="s">
        <v>18627</v>
      </c>
      <c r="F6216" t="s">
        <v>18628</v>
      </c>
      <c r="G6216" s="2" t="str">
        <f t="shared" si="97"/>
        <v>2021</v>
      </c>
      <c r="H6216" t="s">
        <v>2629</v>
      </c>
      <c r="I6216" t="str">
        <f>VLOOKUP(RawData!H6216,PadCountry[],2)</f>
        <v>United States</v>
      </c>
      <c r="J6216" t="str">
        <f>VLOOKUP(I6216,CountryGeoLoc[],3)</f>
        <v>37.09024</v>
      </c>
      <c r="K6216" t="str">
        <f>VLOOKUP(I6216,CountryGeoLoc[],4)</f>
        <v>-95.712891</v>
      </c>
    </row>
    <row r="6217" spans="1:11" x14ac:dyDescent="0.3">
      <c r="A6217" t="s">
        <v>18629</v>
      </c>
      <c r="B6217" t="s">
        <v>8</v>
      </c>
      <c r="C6217" t="s">
        <v>18630</v>
      </c>
      <c r="D6217" t="s">
        <v>15615</v>
      </c>
      <c r="E6217" t="s">
        <v>18631</v>
      </c>
      <c r="F6217" t="s">
        <v>18632</v>
      </c>
      <c r="G6217" s="2" t="str">
        <f t="shared" si="97"/>
        <v>2021</v>
      </c>
      <c r="H6217" t="s">
        <v>987</v>
      </c>
      <c r="I6217" t="str">
        <f>VLOOKUP(RawData!H6217,PadCountry[],2)</f>
        <v>Kazakhstan</v>
      </c>
      <c r="J6217" t="str">
        <f>VLOOKUP(I6217,CountryGeoLoc[],3)</f>
        <v>48.019573</v>
      </c>
      <c r="K6217" t="str">
        <f>VLOOKUP(I6217,CountryGeoLoc[],4)</f>
        <v>66.923684</v>
      </c>
    </row>
    <row r="6218" spans="1:11" x14ac:dyDescent="0.3">
      <c r="A6218" t="s">
        <v>18633</v>
      </c>
      <c r="B6218" t="s">
        <v>8</v>
      </c>
      <c r="C6218" t="s">
        <v>17246</v>
      </c>
      <c r="D6218" t="s">
        <v>17247</v>
      </c>
      <c r="E6218" t="s">
        <v>18634</v>
      </c>
      <c r="F6218" t="s">
        <v>18635</v>
      </c>
      <c r="G6218" s="2" t="str">
        <f t="shared" si="97"/>
        <v>2021</v>
      </c>
      <c r="H6218" t="s">
        <v>17250</v>
      </c>
      <c r="I6218" t="str">
        <f>VLOOKUP(RawData!H6218,PadCountry[],2)</f>
        <v>New Zealand</v>
      </c>
      <c r="J6218" t="str">
        <f>VLOOKUP(I6218,CountryGeoLoc[],3)</f>
        <v>-40.900557</v>
      </c>
      <c r="K6218" t="str">
        <f>VLOOKUP(I6218,CountryGeoLoc[],4)</f>
        <v>174.885971</v>
      </c>
    </row>
    <row r="6219" spans="1:11" x14ac:dyDescent="0.3">
      <c r="A6219" t="s">
        <v>18636</v>
      </c>
      <c r="B6219" t="s">
        <v>8</v>
      </c>
      <c r="C6219" t="s">
        <v>14644</v>
      </c>
      <c r="D6219" t="s">
        <v>15534</v>
      </c>
      <c r="E6219" t="s">
        <v>18637</v>
      </c>
      <c r="F6219" t="s">
        <v>18638</v>
      </c>
      <c r="G6219" s="2" t="str">
        <f t="shared" si="97"/>
        <v>2021</v>
      </c>
      <c r="H6219" t="s">
        <v>1555</v>
      </c>
      <c r="I6219" t="str">
        <f>VLOOKUP(RawData!H6219,PadCountry[],2)</f>
        <v>United States</v>
      </c>
      <c r="J6219" t="str">
        <f>VLOOKUP(I6219,CountryGeoLoc[],3)</f>
        <v>37.09024</v>
      </c>
      <c r="K6219" t="str">
        <f>VLOOKUP(I6219,CountryGeoLoc[],4)</f>
        <v>-95.712891</v>
      </c>
    </row>
    <row r="6220" spans="1:11" x14ac:dyDescent="0.3">
      <c r="A6220" t="s">
        <v>18639</v>
      </c>
      <c r="B6220" t="s">
        <v>8</v>
      </c>
      <c r="C6220" t="s">
        <v>7321</v>
      </c>
      <c r="D6220" t="s">
        <v>17356</v>
      </c>
      <c r="E6220" t="s">
        <v>18640</v>
      </c>
      <c r="F6220" t="s">
        <v>18641</v>
      </c>
      <c r="G6220" s="2" t="str">
        <f t="shared" si="97"/>
        <v>2021</v>
      </c>
      <c r="H6220" t="s">
        <v>16943</v>
      </c>
      <c r="I6220" t="str">
        <f>VLOOKUP(RawData!H6220,PadCountry[],2)</f>
        <v>Russia</v>
      </c>
      <c r="J6220" t="str">
        <f>VLOOKUP(I6220,CountryGeoLoc[],3)</f>
        <v>61.52401</v>
      </c>
      <c r="K6220" t="str">
        <f>VLOOKUP(I6220,CountryGeoLoc[],4)</f>
        <v>105.318756</v>
      </c>
    </row>
    <row r="6221" spans="1:11" x14ac:dyDescent="0.3">
      <c r="A6221" t="s">
        <v>18642</v>
      </c>
      <c r="B6221" t="s">
        <v>18</v>
      </c>
      <c r="C6221" t="s">
        <v>14644</v>
      </c>
      <c r="D6221" t="s">
        <v>18003</v>
      </c>
      <c r="E6221" t="s">
        <v>18584</v>
      </c>
      <c r="F6221" t="s">
        <v>18643</v>
      </c>
      <c r="G6221" s="2" t="str">
        <f t="shared" si="97"/>
        <v>2021</v>
      </c>
      <c r="H6221" t="s">
        <v>18586</v>
      </c>
      <c r="I6221" t="str">
        <f>VLOOKUP(RawData!H6221,PadCountry[],2)</f>
        <v>United States</v>
      </c>
      <c r="J6221" t="str">
        <f>VLOOKUP(I6221,CountryGeoLoc[],3)</f>
        <v>37.09024</v>
      </c>
      <c r="K6221" t="str">
        <f>VLOOKUP(I6221,CountryGeoLoc[],4)</f>
        <v>-95.712891</v>
      </c>
    </row>
    <row r="6222" spans="1:11" x14ac:dyDescent="0.3">
      <c r="A6222" t="s">
        <v>18644</v>
      </c>
      <c r="B6222" t="s">
        <v>8</v>
      </c>
      <c r="C6222" t="s">
        <v>13407</v>
      </c>
      <c r="D6222" t="s">
        <v>14669</v>
      </c>
      <c r="E6222" t="s">
        <v>18645</v>
      </c>
      <c r="F6222" t="s">
        <v>18646</v>
      </c>
      <c r="G6222" s="2" t="str">
        <f t="shared" si="97"/>
        <v>2021</v>
      </c>
      <c r="H6222" t="s">
        <v>14247</v>
      </c>
      <c r="I6222" t="str">
        <f>VLOOKUP(RawData!H6222,PadCountry[],2)</f>
        <v>China</v>
      </c>
      <c r="J6222" t="str">
        <f>VLOOKUP(I6222,CountryGeoLoc[],3)</f>
        <v>35.86166</v>
      </c>
      <c r="K6222" t="str">
        <f>VLOOKUP(I6222,CountryGeoLoc[],4)</f>
        <v>104.195397</v>
      </c>
    </row>
    <row r="6223" spans="1:11" x14ac:dyDescent="0.3">
      <c r="A6223" t="s">
        <v>18647</v>
      </c>
      <c r="B6223" t="s">
        <v>8</v>
      </c>
      <c r="C6223" t="s">
        <v>14644</v>
      </c>
      <c r="D6223" t="s">
        <v>15534</v>
      </c>
      <c r="E6223" t="s">
        <v>18648</v>
      </c>
      <c r="F6223" t="s">
        <v>18649</v>
      </c>
      <c r="G6223" s="2" t="str">
        <f t="shared" si="97"/>
        <v>2021</v>
      </c>
      <c r="H6223" t="s">
        <v>1555</v>
      </c>
      <c r="I6223" t="str">
        <f>VLOOKUP(RawData!H6223,PadCountry[],2)</f>
        <v>United States</v>
      </c>
      <c r="J6223" t="str">
        <f>VLOOKUP(I6223,CountryGeoLoc[],3)</f>
        <v>37.09024</v>
      </c>
      <c r="K6223" t="str">
        <f>VLOOKUP(I6223,CountryGeoLoc[],4)</f>
        <v>-95.712891</v>
      </c>
    </row>
    <row r="6224" spans="1:11" x14ac:dyDescent="0.3">
      <c r="A6224" t="s">
        <v>18650</v>
      </c>
      <c r="B6224" t="s">
        <v>8</v>
      </c>
      <c r="C6224" t="s">
        <v>13407</v>
      </c>
      <c r="D6224" t="s">
        <v>13308</v>
      </c>
      <c r="E6224" t="s">
        <v>357</v>
      </c>
      <c r="F6224" t="s">
        <v>18651</v>
      </c>
      <c r="G6224" s="2" t="str">
        <f t="shared" si="97"/>
        <v>2021</v>
      </c>
      <c r="H6224" t="s">
        <v>15187</v>
      </c>
      <c r="I6224" t="str">
        <f>VLOOKUP(RawData!H6224,PadCountry[],2)</f>
        <v>China</v>
      </c>
      <c r="J6224" t="str">
        <f>VLOOKUP(I6224,CountryGeoLoc[],3)</f>
        <v>35.86166</v>
      </c>
      <c r="K6224" t="str">
        <f>VLOOKUP(I6224,CountryGeoLoc[],4)</f>
        <v>104.195397</v>
      </c>
    </row>
    <row r="6225" spans="1:11" x14ac:dyDescent="0.3">
      <c r="A6225" t="s">
        <v>18652</v>
      </c>
      <c r="B6225" t="s">
        <v>8</v>
      </c>
      <c r="C6225" t="s">
        <v>11418</v>
      </c>
      <c r="D6225" t="s">
        <v>14421</v>
      </c>
      <c r="E6225" t="s">
        <v>18653</v>
      </c>
      <c r="F6225" t="s">
        <v>18654</v>
      </c>
      <c r="G6225" s="2" t="str">
        <f t="shared" si="97"/>
        <v>2021</v>
      </c>
      <c r="H6225" t="s">
        <v>987</v>
      </c>
      <c r="I6225" t="str">
        <f>VLOOKUP(RawData!H6225,PadCountry[],2)</f>
        <v>Kazakhstan</v>
      </c>
      <c r="J6225" t="str">
        <f>VLOOKUP(I6225,CountryGeoLoc[],3)</f>
        <v>48.019573</v>
      </c>
      <c r="K6225" t="str">
        <f>VLOOKUP(I6225,CountryGeoLoc[],4)</f>
        <v>66.923684</v>
      </c>
    </row>
    <row r="6226" spans="1:11" x14ac:dyDescent="0.3">
      <c r="A6226" t="s">
        <v>18655</v>
      </c>
      <c r="B6226" t="s">
        <v>8</v>
      </c>
      <c r="C6226" t="s">
        <v>16685</v>
      </c>
      <c r="D6226" t="s">
        <v>16686</v>
      </c>
      <c r="E6226" t="s">
        <v>18656</v>
      </c>
      <c r="F6226" t="s">
        <v>18657</v>
      </c>
      <c r="G6226" s="2" t="str">
        <f t="shared" si="97"/>
        <v>2021</v>
      </c>
      <c r="H6226" t="s">
        <v>16689</v>
      </c>
      <c r="I6226" t="str">
        <f>VLOOKUP(RawData!H6226,PadCountry[],2)</f>
        <v>United States</v>
      </c>
      <c r="J6226" t="str">
        <f>VLOOKUP(I6226,CountryGeoLoc[],3)</f>
        <v>37.09024</v>
      </c>
      <c r="K6226" t="str">
        <f>VLOOKUP(I6226,CountryGeoLoc[],4)</f>
        <v>-95.712891</v>
      </c>
    </row>
    <row r="6227" spans="1:11" x14ac:dyDescent="0.3">
      <c r="A6227" t="s">
        <v>18658</v>
      </c>
      <c r="B6227" t="s">
        <v>8</v>
      </c>
      <c r="C6227" t="s">
        <v>14644</v>
      </c>
      <c r="D6227" t="s">
        <v>15534</v>
      </c>
      <c r="E6227" t="s">
        <v>18659</v>
      </c>
      <c r="F6227" t="s">
        <v>18660</v>
      </c>
      <c r="G6227" s="2" t="str">
        <f t="shared" si="97"/>
        <v>2021</v>
      </c>
      <c r="H6227" t="s">
        <v>2629</v>
      </c>
      <c r="I6227" t="str">
        <f>VLOOKUP(RawData!H6227,PadCountry[],2)</f>
        <v>United States</v>
      </c>
      <c r="J6227" t="str">
        <f>VLOOKUP(I6227,CountryGeoLoc[],3)</f>
        <v>37.09024</v>
      </c>
      <c r="K6227" t="str">
        <f>VLOOKUP(I6227,CountryGeoLoc[],4)</f>
        <v>-95.712891</v>
      </c>
    </row>
    <row r="6228" spans="1:11" x14ac:dyDescent="0.3">
      <c r="A6228" t="s">
        <v>18661</v>
      </c>
      <c r="B6228" t="s">
        <v>8</v>
      </c>
      <c r="C6228" t="s">
        <v>7321</v>
      </c>
      <c r="D6228" t="s">
        <v>17356</v>
      </c>
      <c r="E6228" t="s">
        <v>18662</v>
      </c>
      <c r="F6228" t="s">
        <v>18663</v>
      </c>
      <c r="G6228" s="2" t="str">
        <f t="shared" si="97"/>
        <v>2021</v>
      </c>
      <c r="H6228" t="s">
        <v>16943</v>
      </c>
      <c r="I6228" t="str">
        <f>VLOOKUP(RawData!H6228,PadCountry[],2)</f>
        <v>Russia</v>
      </c>
      <c r="J6228" t="str">
        <f>VLOOKUP(I6228,CountryGeoLoc[],3)</f>
        <v>61.52401</v>
      </c>
      <c r="K6228" t="str">
        <f>VLOOKUP(I6228,CountryGeoLoc[],4)</f>
        <v>105.318756</v>
      </c>
    </row>
    <row r="6229" spans="1:11" x14ac:dyDescent="0.3">
      <c r="A6229" t="s">
        <v>18664</v>
      </c>
      <c r="B6229" t="s">
        <v>8</v>
      </c>
      <c r="C6229" t="s">
        <v>14618</v>
      </c>
      <c r="D6229" t="s">
        <v>14437</v>
      </c>
      <c r="E6229" t="s">
        <v>18665</v>
      </c>
      <c r="F6229" t="s">
        <v>18666</v>
      </c>
      <c r="G6229" s="2" t="str">
        <f t="shared" si="97"/>
        <v>2021</v>
      </c>
      <c r="H6229" t="s">
        <v>12377</v>
      </c>
      <c r="I6229" t="str">
        <f>VLOOKUP(RawData!H6229,PadCountry[],2)</f>
        <v>United States</v>
      </c>
      <c r="J6229" t="str">
        <f>VLOOKUP(I6229,CountryGeoLoc[],3)</f>
        <v>37.09024</v>
      </c>
      <c r="K6229" t="str">
        <f>VLOOKUP(I6229,CountryGeoLoc[],4)</f>
        <v>-95.712891</v>
      </c>
    </row>
    <row r="6230" spans="1:11" x14ac:dyDescent="0.3">
      <c r="A6230" t="s">
        <v>18667</v>
      </c>
      <c r="B6230" t="s">
        <v>8</v>
      </c>
      <c r="C6230" t="s">
        <v>13407</v>
      </c>
      <c r="D6230" t="s">
        <v>16760</v>
      </c>
      <c r="E6230" t="s">
        <v>18668</v>
      </c>
      <c r="F6230" t="s">
        <v>18669</v>
      </c>
      <c r="G6230" s="2" t="str">
        <f t="shared" si="97"/>
        <v>2021</v>
      </c>
      <c r="H6230" t="s">
        <v>16762</v>
      </c>
      <c r="I6230" t="str">
        <f>VLOOKUP(RawData!H6230,PadCountry[],2)</f>
        <v>China</v>
      </c>
      <c r="J6230" t="str">
        <f>VLOOKUP(I6230,CountryGeoLoc[],3)</f>
        <v>35.86166</v>
      </c>
      <c r="K6230" t="str">
        <f>VLOOKUP(I6230,CountryGeoLoc[],4)</f>
        <v>104.195397</v>
      </c>
    </row>
    <row r="6231" spans="1:11" x14ac:dyDescent="0.3">
      <c r="A6231" t="s">
        <v>18670</v>
      </c>
      <c r="B6231" t="s">
        <v>8</v>
      </c>
      <c r="C6231" t="s">
        <v>7321</v>
      </c>
      <c r="D6231" t="s">
        <v>15923</v>
      </c>
      <c r="E6231" t="s">
        <v>18671</v>
      </c>
      <c r="F6231" t="s">
        <v>18672</v>
      </c>
      <c r="G6231" s="2" t="str">
        <f t="shared" si="97"/>
        <v>2021</v>
      </c>
      <c r="H6231" t="s">
        <v>4173</v>
      </c>
      <c r="I6231" t="str">
        <f>VLOOKUP(RawData!H6231,PadCountry[],2)</f>
        <v>French Guiana</v>
      </c>
      <c r="J6231" t="str">
        <f>VLOOKUP(I6231,CountryGeoLoc[],3)</f>
        <v>3.933889</v>
      </c>
      <c r="K6231" t="str">
        <f>VLOOKUP(I6231,CountryGeoLoc[],4)</f>
        <v>-53.125782</v>
      </c>
    </row>
    <row r="6232" spans="1:11" x14ac:dyDescent="0.3">
      <c r="A6232" t="s">
        <v>18673</v>
      </c>
      <c r="B6232" t="s">
        <v>8</v>
      </c>
      <c r="C6232" t="s">
        <v>13407</v>
      </c>
      <c r="D6232" t="s">
        <v>18276</v>
      </c>
      <c r="E6232" t="s">
        <v>18674</v>
      </c>
      <c r="F6232" t="s">
        <v>18675</v>
      </c>
      <c r="G6232" s="2" t="str">
        <f t="shared" si="97"/>
        <v>2021</v>
      </c>
      <c r="H6232" t="s">
        <v>16997</v>
      </c>
      <c r="I6232" t="str">
        <f>VLOOKUP(RawData!H6232,PadCountry[],2)</f>
        <v>China</v>
      </c>
      <c r="J6232" t="str">
        <f>VLOOKUP(I6232,CountryGeoLoc[],3)</f>
        <v>35.86166</v>
      </c>
      <c r="K6232" t="str">
        <f>VLOOKUP(I6232,CountryGeoLoc[],4)</f>
        <v>104.195397</v>
      </c>
    </row>
    <row r="6233" spans="1:11" x14ac:dyDescent="0.3">
      <c r="A6233" t="s">
        <v>18676</v>
      </c>
      <c r="B6233" t="s">
        <v>8</v>
      </c>
      <c r="C6233" t="s">
        <v>14644</v>
      </c>
      <c r="D6233" t="s">
        <v>15534</v>
      </c>
      <c r="E6233" t="s">
        <v>18677</v>
      </c>
      <c r="F6233" t="s">
        <v>18678</v>
      </c>
      <c r="G6233" s="2" t="str">
        <f t="shared" si="97"/>
        <v>2021</v>
      </c>
      <c r="H6233" t="s">
        <v>1555</v>
      </c>
      <c r="I6233" t="str">
        <f>VLOOKUP(RawData!H6233,PadCountry[],2)</f>
        <v>United States</v>
      </c>
      <c r="J6233" t="str">
        <f>VLOOKUP(I6233,CountryGeoLoc[],3)</f>
        <v>37.09024</v>
      </c>
      <c r="K6233" t="str">
        <f>VLOOKUP(I6233,CountryGeoLoc[],4)</f>
        <v>-95.712891</v>
      </c>
    </row>
    <row r="6234" spans="1:11" x14ac:dyDescent="0.3">
      <c r="A6234" t="s">
        <v>18679</v>
      </c>
      <c r="B6234" t="s">
        <v>8</v>
      </c>
      <c r="C6234" t="s">
        <v>13407</v>
      </c>
      <c r="D6234" t="s">
        <v>14669</v>
      </c>
      <c r="E6234" t="s">
        <v>18680</v>
      </c>
      <c r="F6234" t="s">
        <v>18681</v>
      </c>
      <c r="G6234" s="2" t="str">
        <f t="shared" si="97"/>
        <v>2021</v>
      </c>
      <c r="H6234" t="s">
        <v>14247</v>
      </c>
      <c r="I6234" t="str">
        <f>VLOOKUP(RawData!H6234,PadCountry[],2)</f>
        <v>China</v>
      </c>
      <c r="J6234" t="str">
        <f>VLOOKUP(I6234,CountryGeoLoc[],3)</f>
        <v>35.86166</v>
      </c>
      <c r="K6234" t="str">
        <f>VLOOKUP(I6234,CountryGeoLoc[],4)</f>
        <v>104.195397</v>
      </c>
    </row>
    <row r="6235" spans="1:11" x14ac:dyDescent="0.3">
      <c r="A6235" t="s">
        <v>18682</v>
      </c>
      <c r="B6235" t="s">
        <v>8</v>
      </c>
      <c r="C6235" t="s">
        <v>14644</v>
      </c>
      <c r="D6235" t="s">
        <v>15534</v>
      </c>
      <c r="E6235" t="s">
        <v>18683</v>
      </c>
      <c r="F6235" t="s">
        <v>18684</v>
      </c>
      <c r="G6235" s="2" t="str">
        <f t="shared" si="97"/>
        <v>2021</v>
      </c>
      <c r="H6235" t="s">
        <v>2629</v>
      </c>
      <c r="I6235" t="str">
        <f>VLOOKUP(RawData!H6235,PadCountry[],2)</f>
        <v>United States</v>
      </c>
      <c r="J6235" t="str">
        <f>VLOOKUP(I6235,CountryGeoLoc[],3)</f>
        <v>37.09024</v>
      </c>
      <c r="K6235" t="str">
        <f>VLOOKUP(I6235,CountryGeoLoc[],4)</f>
        <v>-95.712891</v>
      </c>
    </row>
    <row r="6236" spans="1:11" x14ac:dyDescent="0.3">
      <c r="A6236" t="s">
        <v>18685</v>
      </c>
      <c r="B6236" t="s">
        <v>8</v>
      </c>
      <c r="C6236" t="s">
        <v>14644</v>
      </c>
      <c r="D6236" t="s">
        <v>18003</v>
      </c>
      <c r="E6236" t="s">
        <v>18584</v>
      </c>
      <c r="F6236" t="s">
        <v>18686</v>
      </c>
      <c r="G6236" s="2" t="str">
        <f t="shared" si="97"/>
        <v>2021</v>
      </c>
      <c r="H6236" t="s">
        <v>18006</v>
      </c>
      <c r="I6236" t="str">
        <f>VLOOKUP(RawData!H6236,PadCountry[],2)</f>
        <v>United States</v>
      </c>
      <c r="J6236" t="str">
        <f>VLOOKUP(I6236,CountryGeoLoc[],3)</f>
        <v>37.09024</v>
      </c>
      <c r="K6236" t="str">
        <f>VLOOKUP(I6236,CountryGeoLoc[],4)</f>
        <v>-95.712891</v>
      </c>
    </row>
    <row r="6237" spans="1:11" x14ac:dyDescent="0.3">
      <c r="A6237" t="s">
        <v>18687</v>
      </c>
      <c r="B6237" t="s">
        <v>8</v>
      </c>
      <c r="C6237" t="s">
        <v>13407</v>
      </c>
      <c r="D6237" t="s">
        <v>5243</v>
      </c>
      <c r="E6237" t="s">
        <v>18688</v>
      </c>
      <c r="F6237" t="s">
        <v>18689</v>
      </c>
      <c r="G6237" s="2" t="str">
        <f t="shared" si="97"/>
        <v>2021</v>
      </c>
      <c r="H6237" t="s">
        <v>8698</v>
      </c>
      <c r="I6237" t="str">
        <f>VLOOKUP(RawData!H6237,PadCountry[],2)</f>
        <v>China</v>
      </c>
      <c r="J6237" t="str">
        <f>VLOOKUP(I6237,CountryGeoLoc[],3)</f>
        <v>35.86166</v>
      </c>
      <c r="K6237" t="str">
        <f>VLOOKUP(I6237,CountryGeoLoc[],4)</f>
        <v>104.195397</v>
      </c>
    </row>
    <row r="6238" spans="1:11" x14ac:dyDescent="0.3">
      <c r="A6238" t="s">
        <v>18690</v>
      </c>
      <c r="B6238" t="s">
        <v>8</v>
      </c>
      <c r="C6238" t="s">
        <v>14644</v>
      </c>
      <c r="D6238" t="s">
        <v>15534</v>
      </c>
      <c r="E6238" t="s">
        <v>18691</v>
      </c>
      <c r="F6238" t="s">
        <v>18692</v>
      </c>
      <c r="G6238" s="2" t="str">
        <f t="shared" si="97"/>
        <v>2021</v>
      </c>
      <c r="H6238" t="s">
        <v>1555</v>
      </c>
      <c r="I6238" t="str">
        <f>VLOOKUP(RawData!H6238,PadCountry[],2)</f>
        <v>United States</v>
      </c>
      <c r="J6238" t="str">
        <f>VLOOKUP(I6238,CountryGeoLoc[],3)</f>
        <v>37.09024</v>
      </c>
      <c r="K6238" t="str">
        <f>VLOOKUP(I6238,CountryGeoLoc[],4)</f>
        <v>-95.712891</v>
      </c>
    </row>
    <row r="6239" spans="1:11" x14ac:dyDescent="0.3">
      <c r="A6239" t="s">
        <v>18693</v>
      </c>
      <c r="B6239" t="s">
        <v>18</v>
      </c>
      <c r="C6239" t="s">
        <v>17246</v>
      </c>
      <c r="D6239" t="s">
        <v>17247</v>
      </c>
      <c r="E6239" t="s">
        <v>18694</v>
      </c>
      <c r="F6239" t="s">
        <v>18695</v>
      </c>
      <c r="G6239" s="2" t="str">
        <f t="shared" si="97"/>
        <v>2021</v>
      </c>
      <c r="H6239" t="s">
        <v>17250</v>
      </c>
      <c r="I6239" t="str">
        <f>VLOOKUP(RawData!H6239,PadCountry[],2)</f>
        <v>New Zealand</v>
      </c>
      <c r="J6239" t="str">
        <f>VLOOKUP(I6239,CountryGeoLoc[],3)</f>
        <v>-40.900557</v>
      </c>
      <c r="K6239" t="str">
        <f>VLOOKUP(I6239,CountryGeoLoc[],4)</f>
        <v>174.885971</v>
      </c>
    </row>
    <row r="6240" spans="1:11" x14ac:dyDescent="0.3">
      <c r="A6240" t="s">
        <v>18696</v>
      </c>
      <c r="B6240" t="s">
        <v>8</v>
      </c>
      <c r="C6240" t="s">
        <v>14644</v>
      </c>
      <c r="D6240" t="s">
        <v>15534</v>
      </c>
      <c r="E6240" t="s">
        <v>18697</v>
      </c>
      <c r="F6240" t="s">
        <v>18698</v>
      </c>
      <c r="G6240" s="2" t="str">
        <f t="shared" si="97"/>
        <v>2021</v>
      </c>
      <c r="H6240" t="s">
        <v>2629</v>
      </c>
      <c r="I6240" t="str">
        <f>VLOOKUP(RawData!H6240,PadCountry[],2)</f>
        <v>United States</v>
      </c>
      <c r="J6240" t="str">
        <f>VLOOKUP(I6240,CountryGeoLoc[],3)</f>
        <v>37.09024</v>
      </c>
      <c r="K6240" t="str">
        <f>VLOOKUP(I6240,CountryGeoLoc[],4)</f>
        <v>-95.712891</v>
      </c>
    </row>
    <row r="6241" spans="1:11" x14ac:dyDescent="0.3">
      <c r="A6241" t="s">
        <v>18699</v>
      </c>
      <c r="B6241" t="s">
        <v>8</v>
      </c>
      <c r="C6241" t="s">
        <v>14618</v>
      </c>
      <c r="D6241" t="s">
        <v>14964</v>
      </c>
      <c r="E6241" t="s">
        <v>18700</v>
      </c>
      <c r="F6241" t="s">
        <v>18701</v>
      </c>
      <c r="G6241" s="2" t="str">
        <f t="shared" si="97"/>
        <v>2021</v>
      </c>
      <c r="H6241" t="s">
        <v>1782</v>
      </c>
      <c r="I6241" t="str">
        <f>VLOOKUP(RawData!H6241,PadCountry[],2)</f>
        <v>United States</v>
      </c>
      <c r="J6241" t="str">
        <f>VLOOKUP(I6241,CountryGeoLoc[],3)</f>
        <v>37.09024</v>
      </c>
      <c r="K6241" t="str">
        <f>VLOOKUP(I6241,CountryGeoLoc[],4)</f>
        <v>-95.712891</v>
      </c>
    </row>
    <row r="6242" spans="1:11" x14ac:dyDescent="0.3">
      <c r="A6242" t="s">
        <v>18702</v>
      </c>
      <c r="B6242" t="s">
        <v>8</v>
      </c>
      <c r="C6242" t="s">
        <v>13407</v>
      </c>
      <c r="D6242" t="s">
        <v>13308</v>
      </c>
      <c r="E6242" t="s">
        <v>18703</v>
      </c>
      <c r="F6242" t="s">
        <v>18704</v>
      </c>
      <c r="G6242" s="2" t="str">
        <f t="shared" si="97"/>
        <v>2021</v>
      </c>
      <c r="H6242" t="s">
        <v>14247</v>
      </c>
      <c r="I6242" t="str">
        <f>VLOOKUP(RawData!H6242,PadCountry[],2)</f>
        <v>China</v>
      </c>
      <c r="J6242" t="str">
        <f>VLOOKUP(I6242,CountryGeoLoc[],3)</f>
        <v>35.86166</v>
      </c>
      <c r="K6242" t="str">
        <f>VLOOKUP(I6242,CountryGeoLoc[],4)</f>
        <v>104.195397</v>
      </c>
    </row>
    <row r="6243" spans="1:11" x14ac:dyDescent="0.3">
      <c r="A6243" t="s">
        <v>18705</v>
      </c>
      <c r="B6243" t="s">
        <v>8</v>
      </c>
      <c r="C6243" t="s">
        <v>15606</v>
      </c>
      <c r="D6243" t="s">
        <v>15607</v>
      </c>
      <c r="E6243" t="s">
        <v>18706</v>
      </c>
      <c r="F6243" t="s">
        <v>18707</v>
      </c>
      <c r="G6243" s="2" t="str">
        <f t="shared" si="97"/>
        <v>2021</v>
      </c>
      <c r="H6243" t="s">
        <v>18274</v>
      </c>
      <c r="I6243" t="str">
        <f>VLOOKUP(RawData!H6243,PadCountry[],2)</f>
        <v>United States</v>
      </c>
      <c r="J6243" t="str">
        <f>VLOOKUP(I6243,CountryGeoLoc[],3)</f>
        <v>37.09024</v>
      </c>
      <c r="K6243" t="str">
        <f>VLOOKUP(I6243,CountryGeoLoc[],4)</f>
        <v>-95.712891</v>
      </c>
    </row>
    <row r="6244" spans="1:11" x14ac:dyDescent="0.3">
      <c r="A6244" t="s">
        <v>18708</v>
      </c>
      <c r="B6244" t="s">
        <v>8</v>
      </c>
      <c r="C6244" t="s">
        <v>14644</v>
      </c>
      <c r="D6244" t="s">
        <v>15534</v>
      </c>
      <c r="E6244" t="s">
        <v>18709</v>
      </c>
      <c r="F6244" t="s">
        <v>18710</v>
      </c>
      <c r="G6244" s="2" t="str">
        <f t="shared" si="97"/>
        <v>2021</v>
      </c>
      <c r="H6244" t="s">
        <v>1555</v>
      </c>
      <c r="I6244" t="str">
        <f>VLOOKUP(RawData!H6244,PadCountry[],2)</f>
        <v>United States</v>
      </c>
      <c r="J6244" t="str">
        <f>VLOOKUP(I6244,CountryGeoLoc[],3)</f>
        <v>37.09024</v>
      </c>
      <c r="K6244" t="str">
        <f>VLOOKUP(I6244,CountryGeoLoc[],4)</f>
        <v>-95.712891</v>
      </c>
    </row>
    <row r="6245" spans="1:11" x14ac:dyDescent="0.3">
      <c r="A6245" t="s">
        <v>18711</v>
      </c>
      <c r="B6245" t="s">
        <v>8</v>
      </c>
      <c r="C6245" t="s">
        <v>7321</v>
      </c>
      <c r="D6245" t="s">
        <v>17356</v>
      </c>
      <c r="E6245" t="s">
        <v>18712</v>
      </c>
      <c r="F6245" t="s">
        <v>18713</v>
      </c>
      <c r="G6245" s="2" t="str">
        <f t="shared" si="97"/>
        <v>2021</v>
      </c>
      <c r="H6245" t="s">
        <v>16943</v>
      </c>
      <c r="I6245" t="str">
        <f>VLOOKUP(RawData!H6245,PadCountry[],2)</f>
        <v>Russia</v>
      </c>
      <c r="J6245" t="str">
        <f>VLOOKUP(I6245,CountryGeoLoc[],3)</f>
        <v>61.52401</v>
      </c>
      <c r="K6245" t="str">
        <f>VLOOKUP(I6245,CountryGeoLoc[],4)</f>
        <v>105.318756</v>
      </c>
    </row>
    <row r="6246" spans="1:11" x14ac:dyDescent="0.3">
      <c r="A6246" t="s">
        <v>18714</v>
      </c>
      <c r="B6246" t="s">
        <v>8</v>
      </c>
      <c r="C6246" t="s">
        <v>13407</v>
      </c>
      <c r="D6246" t="s">
        <v>16994</v>
      </c>
      <c r="E6246" t="s">
        <v>18715</v>
      </c>
      <c r="F6246" t="s">
        <v>18716</v>
      </c>
      <c r="G6246" s="2" t="str">
        <f t="shared" si="97"/>
        <v>2021</v>
      </c>
      <c r="H6246" t="s">
        <v>18623</v>
      </c>
      <c r="I6246" t="str">
        <f>VLOOKUP(RawData!H6246,PadCountry[],2)</f>
        <v>China</v>
      </c>
      <c r="J6246" t="str">
        <f>VLOOKUP(I6246,CountryGeoLoc[],3)</f>
        <v>35.86166</v>
      </c>
      <c r="K6246" t="str">
        <f>VLOOKUP(I6246,CountryGeoLoc[],4)</f>
        <v>104.195397</v>
      </c>
    </row>
    <row r="6247" spans="1:11" x14ac:dyDescent="0.3">
      <c r="A6247" t="s">
        <v>18717</v>
      </c>
      <c r="B6247" t="s">
        <v>8</v>
      </c>
      <c r="C6247" t="s">
        <v>13407</v>
      </c>
      <c r="D6247" t="s">
        <v>8695</v>
      </c>
      <c r="E6247" t="s">
        <v>18718</v>
      </c>
      <c r="F6247" t="s">
        <v>18719</v>
      </c>
      <c r="G6247" s="2" t="str">
        <f t="shared" si="97"/>
        <v>2021</v>
      </c>
      <c r="H6247" t="s">
        <v>10954</v>
      </c>
      <c r="I6247" t="str">
        <f>VLOOKUP(RawData!H6247,PadCountry[],2)</f>
        <v>China</v>
      </c>
      <c r="J6247" t="str">
        <f>VLOOKUP(I6247,CountryGeoLoc[],3)</f>
        <v>35.86166</v>
      </c>
      <c r="K6247" t="str">
        <f>VLOOKUP(I6247,CountryGeoLoc[],4)</f>
        <v>104.195397</v>
      </c>
    </row>
    <row r="6248" spans="1:11" x14ac:dyDescent="0.3">
      <c r="A6248" t="s">
        <v>18720</v>
      </c>
      <c r="B6248" t="s">
        <v>8</v>
      </c>
      <c r="C6248" t="s">
        <v>14644</v>
      </c>
      <c r="D6248" t="s">
        <v>15534</v>
      </c>
      <c r="E6248" t="s">
        <v>18721</v>
      </c>
      <c r="F6248" t="s">
        <v>18722</v>
      </c>
      <c r="G6248" s="2" t="str">
        <f t="shared" si="97"/>
        <v>2021</v>
      </c>
      <c r="H6248" t="s">
        <v>2629</v>
      </c>
      <c r="I6248" t="str">
        <f>VLOOKUP(RawData!H6248,PadCountry[],2)</f>
        <v>United States</v>
      </c>
      <c r="J6248" t="str">
        <f>VLOOKUP(I6248,CountryGeoLoc[],3)</f>
        <v>37.09024</v>
      </c>
      <c r="K6248" t="str">
        <f>VLOOKUP(I6248,CountryGeoLoc[],4)</f>
        <v>-95.712891</v>
      </c>
    </row>
    <row r="6249" spans="1:11" x14ac:dyDescent="0.3">
      <c r="A6249" t="s">
        <v>18723</v>
      </c>
      <c r="B6249" t="s">
        <v>8</v>
      </c>
      <c r="C6249" t="s">
        <v>14644</v>
      </c>
      <c r="D6249" t="s">
        <v>15534</v>
      </c>
      <c r="E6249" t="s">
        <v>18724</v>
      </c>
      <c r="F6249" t="s">
        <v>18725</v>
      </c>
      <c r="G6249" s="2" t="str">
        <f t="shared" si="97"/>
        <v>2021</v>
      </c>
      <c r="H6249" t="s">
        <v>1555</v>
      </c>
      <c r="I6249" t="str">
        <f>VLOOKUP(RawData!H6249,PadCountry[],2)</f>
        <v>United States</v>
      </c>
      <c r="J6249" t="str">
        <f>VLOOKUP(I6249,CountryGeoLoc[],3)</f>
        <v>37.09024</v>
      </c>
      <c r="K6249" t="str">
        <f>VLOOKUP(I6249,CountryGeoLoc[],4)</f>
        <v>-95.712891</v>
      </c>
    </row>
    <row r="6250" spans="1:11" x14ac:dyDescent="0.3">
      <c r="A6250" t="s">
        <v>18726</v>
      </c>
      <c r="B6250" t="s">
        <v>8</v>
      </c>
      <c r="C6250" t="s">
        <v>13407</v>
      </c>
      <c r="D6250" t="s">
        <v>11563</v>
      </c>
      <c r="E6250" t="s">
        <v>18727</v>
      </c>
      <c r="F6250" t="s">
        <v>18728</v>
      </c>
      <c r="G6250" s="2" t="str">
        <f t="shared" si="97"/>
        <v>2021</v>
      </c>
      <c r="H6250" t="s">
        <v>15187</v>
      </c>
      <c r="I6250" t="str">
        <f>VLOOKUP(RawData!H6250,PadCountry[],2)</f>
        <v>China</v>
      </c>
      <c r="J6250" t="str">
        <f>VLOOKUP(I6250,CountryGeoLoc[],3)</f>
        <v>35.86166</v>
      </c>
      <c r="K6250" t="str">
        <f>VLOOKUP(I6250,CountryGeoLoc[],4)</f>
        <v>104.195397</v>
      </c>
    </row>
    <row r="6251" spans="1:11" x14ac:dyDescent="0.3">
      <c r="A6251" t="s">
        <v>17305</v>
      </c>
      <c r="B6251" t="s">
        <v>18</v>
      </c>
      <c r="C6251" t="s">
        <v>15139</v>
      </c>
      <c r="D6251" t="s">
        <v>17306</v>
      </c>
      <c r="E6251" t="s">
        <v>17307</v>
      </c>
      <c r="F6251" t="s">
        <v>18729</v>
      </c>
      <c r="G6251" s="2" t="str">
        <f t="shared" si="97"/>
        <v>2021</v>
      </c>
      <c r="H6251" t="s">
        <v>17309</v>
      </c>
      <c r="I6251" t="str">
        <f>VLOOKUP(RawData!H6251,PadCountry[],2)</f>
        <v>Iran</v>
      </c>
      <c r="J6251" t="str">
        <f>VLOOKUP(I6251,CountryGeoLoc[],3)</f>
        <v>32.427908</v>
      </c>
      <c r="K6251" t="str">
        <f>VLOOKUP(I6251,CountryGeoLoc[],4)</f>
        <v>53.688046</v>
      </c>
    </row>
    <row r="6252" spans="1:11" x14ac:dyDescent="0.3">
      <c r="A6252" t="s">
        <v>18730</v>
      </c>
      <c r="B6252" t="s">
        <v>8</v>
      </c>
      <c r="C6252" t="s">
        <v>17759</v>
      </c>
      <c r="D6252" t="s">
        <v>12067</v>
      </c>
      <c r="E6252" t="s">
        <v>18731</v>
      </c>
      <c r="F6252" t="s">
        <v>18732</v>
      </c>
      <c r="G6252" s="2" t="str">
        <f t="shared" si="97"/>
        <v>2021</v>
      </c>
      <c r="H6252" t="s">
        <v>12069</v>
      </c>
      <c r="I6252" t="str">
        <f>VLOOKUP(RawData!H6252,PadCountry[],2)</f>
        <v>United States</v>
      </c>
      <c r="J6252" t="str">
        <f>VLOOKUP(I6252,CountryGeoLoc[],3)</f>
        <v>37.09024</v>
      </c>
      <c r="K6252" t="str">
        <f>VLOOKUP(I6252,CountryGeoLoc[],4)</f>
        <v>-95.712891</v>
      </c>
    </row>
    <row r="6253" spans="1:11" x14ac:dyDescent="0.3">
      <c r="A6253" t="s">
        <v>18733</v>
      </c>
      <c r="B6253" t="s">
        <v>8</v>
      </c>
      <c r="C6253" t="s">
        <v>17759</v>
      </c>
      <c r="D6253" t="s">
        <v>13478</v>
      </c>
      <c r="E6253" t="s">
        <v>18734</v>
      </c>
      <c r="F6253" t="s">
        <v>18735</v>
      </c>
      <c r="G6253" s="2" t="str">
        <f t="shared" si="97"/>
        <v>2021</v>
      </c>
      <c r="H6253" t="s">
        <v>14806</v>
      </c>
      <c r="I6253" t="str">
        <f>VLOOKUP(RawData!H6253,PadCountry[],2)</f>
        <v>United States</v>
      </c>
      <c r="J6253" t="str">
        <f>VLOOKUP(I6253,CountryGeoLoc[],3)</f>
        <v>37.09024</v>
      </c>
      <c r="K6253" t="str">
        <f>VLOOKUP(I6253,CountryGeoLoc[],4)</f>
        <v>-95.712891</v>
      </c>
    </row>
    <row r="6254" spans="1:11" x14ac:dyDescent="0.3">
      <c r="A6254" t="s">
        <v>18736</v>
      </c>
      <c r="B6254" t="s">
        <v>8</v>
      </c>
      <c r="C6254" t="s">
        <v>13407</v>
      </c>
      <c r="D6254" t="s">
        <v>5243</v>
      </c>
      <c r="E6254" t="s">
        <v>18737</v>
      </c>
      <c r="F6254" t="s">
        <v>18738</v>
      </c>
      <c r="G6254" s="2" t="str">
        <f t="shared" si="97"/>
        <v>2021</v>
      </c>
      <c r="H6254" t="s">
        <v>13428</v>
      </c>
      <c r="I6254" t="str">
        <f>VLOOKUP(RawData!H6254,PadCountry[],2)</f>
        <v>China</v>
      </c>
      <c r="J6254" t="str">
        <f>VLOOKUP(I6254,CountryGeoLoc[],3)</f>
        <v>35.86166</v>
      </c>
      <c r="K6254" t="str">
        <f>VLOOKUP(I6254,CountryGeoLoc[],4)</f>
        <v>104.195397</v>
      </c>
    </row>
    <row r="6255" spans="1:11" x14ac:dyDescent="0.3">
      <c r="A6255" t="s">
        <v>18739</v>
      </c>
      <c r="B6255" t="s">
        <v>8</v>
      </c>
      <c r="C6255" t="s">
        <v>14644</v>
      </c>
      <c r="D6255" t="s">
        <v>15534</v>
      </c>
      <c r="E6255" t="s">
        <v>18740</v>
      </c>
      <c r="F6255" t="s">
        <v>18741</v>
      </c>
      <c r="G6255" s="2" t="str">
        <f t="shared" si="97"/>
        <v>2021</v>
      </c>
      <c r="H6255" t="s">
        <v>1555</v>
      </c>
      <c r="I6255" t="str">
        <f>VLOOKUP(RawData!H6255,PadCountry[],2)</f>
        <v>United States</v>
      </c>
      <c r="J6255" t="str">
        <f>VLOOKUP(I6255,CountryGeoLoc[],3)</f>
        <v>37.09024</v>
      </c>
      <c r="K6255" t="str">
        <f>VLOOKUP(I6255,CountryGeoLoc[],4)</f>
        <v>-95.712891</v>
      </c>
    </row>
    <row r="6256" spans="1:11" x14ac:dyDescent="0.3">
      <c r="A6256" t="s">
        <v>18742</v>
      </c>
      <c r="B6256" t="s">
        <v>8</v>
      </c>
      <c r="C6256" t="s">
        <v>13407</v>
      </c>
      <c r="D6256" t="s">
        <v>5243</v>
      </c>
      <c r="E6256" t="s">
        <v>18743</v>
      </c>
      <c r="F6256" t="s">
        <v>18744</v>
      </c>
      <c r="G6256" s="2" t="str">
        <f t="shared" si="97"/>
        <v>2021</v>
      </c>
      <c r="H6256" t="s">
        <v>8698</v>
      </c>
      <c r="I6256" t="str">
        <f>VLOOKUP(RawData!H6256,PadCountry[],2)</f>
        <v>China</v>
      </c>
      <c r="J6256" t="str">
        <f>VLOOKUP(I6256,CountryGeoLoc[],3)</f>
        <v>35.86166</v>
      </c>
      <c r="K6256" t="str">
        <f>VLOOKUP(I6256,CountryGeoLoc[],4)</f>
        <v>104.195397</v>
      </c>
    </row>
    <row r="6257" spans="1:11" x14ac:dyDescent="0.3">
      <c r="A6257" t="s">
        <v>18745</v>
      </c>
      <c r="B6257" t="s">
        <v>8</v>
      </c>
      <c r="C6257" t="s">
        <v>11407</v>
      </c>
      <c r="D6257" t="s">
        <v>15130</v>
      </c>
      <c r="E6257" t="s">
        <v>18746</v>
      </c>
      <c r="F6257" t="s">
        <v>18747</v>
      </c>
      <c r="G6257" s="2" t="str">
        <f t="shared" si="97"/>
        <v>2021</v>
      </c>
      <c r="H6257" t="s">
        <v>3442</v>
      </c>
      <c r="I6257" t="str">
        <f>VLOOKUP(RawData!H6257,PadCountry[],2)</f>
        <v>Russia</v>
      </c>
      <c r="J6257" t="str">
        <f>VLOOKUP(I6257,CountryGeoLoc[],3)</f>
        <v>61.52401</v>
      </c>
      <c r="K6257" t="str">
        <f>VLOOKUP(I6257,CountryGeoLoc[],4)</f>
        <v>105.318756</v>
      </c>
    </row>
    <row r="6258" spans="1:11" x14ac:dyDescent="0.3">
      <c r="A6258" t="s">
        <v>18748</v>
      </c>
      <c r="B6258" t="s">
        <v>8</v>
      </c>
      <c r="C6258" t="s">
        <v>11418</v>
      </c>
      <c r="D6258" t="s">
        <v>14421</v>
      </c>
      <c r="E6258" t="s">
        <v>18749</v>
      </c>
      <c r="F6258" t="s">
        <v>18750</v>
      </c>
      <c r="G6258" s="2" t="str">
        <f t="shared" si="97"/>
        <v>2021</v>
      </c>
      <c r="H6258" t="s">
        <v>987</v>
      </c>
      <c r="I6258" t="str">
        <f>VLOOKUP(RawData!H6258,PadCountry[],2)</f>
        <v>Kazakhstan</v>
      </c>
      <c r="J6258" t="str">
        <f>VLOOKUP(I6258,CountryGeoLoc[],3)</f>
        <v>48.019573</v>
      </c>
      <c r="K6258" t="str">
        <f>VLOOKUP(I6258,CountryGeoLoc[],4)</f>
        <v>66.923684</v>
      </c>
    </row>
    <row r="6259" spans="1:11" x14ac:dyDescent="0.3">
      <c r="A6259" t="s">
        <v>18751</v>
      </c>
      <c r="B6259" t="s">
        <v>8</v>
      </c>
      <c r="C6259" t="s">
        <v>18291</v>
      </c>
      <c r="D6259" t="s">
        <v>18292</v>
      </c>
      <c r="E6259" t="s">
        <v>18752</v>
      </c>
      <c r="F6259" t="s">
        <v>18753</v>
      </c>
      <c r="G6259" s="2" t="str">
        <f t="shared" si="97"/>
        <v>2021</v>
      </c>
      <c r="H6259" t="s">
        <v>18295</v>
      </c>
      <c r="I6259" t="str">
        <f>VLOOKUP(RawData!H6259,PadCountry[],2)</f>
        <v>United States</v>
      </c>
      <c r="J6259" t="str">
        <f>VLOOKUP(I6259,CountryGeoLoc[],3)</f>
        <v>37.09024</v>
      </c>
      <c r="K6259" t="str">
        <f>VLOOKUP(I6259,CountryGeoLoc[],4)</f>
        <v>-95.712891</v>
      </c>
    </row>
    <row r="6260" spans="1:11" x14ac:dyDescent="0.3">
      <c r="A6260" t="s">
        <v>18754</v>
      </c>
      <c r="B6260" t="s">
        <v>8</v>
      </c>
      <c r="C6260" t="s">
        <v>14644</v>
      </c>
      <c r="D6260" t="s">
        <v>15534</v>
      </c>
      <c r="E6260" t="s">
        <v>18755</v>
      </c>
      <c r="F6260" t="s">
        <v>18756</v>
      </c>
      <c r="G6260" s="2" t="str">
        <f t="shared" si="97"/>
        <v>2021</v>
      </c>
      <c r="H6260" t="s">
        <v>1555</v>
      </c>
      <c r="I6260" t="str">
        <f>VLOOKUP(RawData!H6260,PadCountry[],2)</f>
        <v>United States</v>
      </c>
      <c r="J6260" t="str">
        <f>VLOOKUP(I6260,CountryGeoLoc[],3)</f>
        <v>37.09024</v>
      </c>
      <c r="K6260" t="str">
        <f>VLOOKUP(I6260,CountryGeoLoc[],4)</f>
        <v>-95.712891</v>
      </c>
    </row>
    <row r="6261" spans="1:11" x14ac:dyDescent="0.3">
      <c r="A6261" t="s">
        <v>18757</v>
      </c>
      <c r="B6261" t="s">
        <v>8</v>
      </c>
      <c r="C6261" t="s">
        <v>7321</v>
      </c>
      <c r="D6261" t="s">
        <v>17356</v>
      </c>
      <c r="E6261" t="s">
        <v>18758</v>
      </c>
      <c r="F6261" t="s">
        <v>18759</v>
      </c>
      <c r="G6261" s="2" t="str">
        <f t="shared" si="97"/>
        <v>2021</v>
      </c>
      <c r="H6261" t="s">
        <v>16943</v>
      </c>
      <c r="I6261" t="str">
        <f>VLOOKUP(RawData!H6261,PadCountry[],2)</f>
        <v>Russia</v>
      </c>
      <c r="J6261" t="str">
        <f>VLOOKUP(I6261,CountryGeoLoc[],3)</f>
        <v>61.52401</v>
      </c>
      <c r="K6261" t="str">
        <f>VLOOKUP(I6261,CountryGeoLoc[],4)</f>
        <v>105.318756</v>
      </c>
    </row>
    <row r="6262" spans="1:11" x14ac:dyDescent="0.3">
      <c r="A6262" t="s">
        <v>18760</v>
      </c>
      <c r="B6262" t="s">
        <v>8</v>
      </c>
      <c r="C6262" t="s">
        <v>13407</v>
      </c>
      <c r="D6262" t="s">
        <v>11563</v>
      </c>
      <c r="E6262" t="s">
        <v>18761</v>
      </c>
      <c r="F6262" t="s">
        <v>18762</v>
      </c>
      <c r="G6262" s="2" t="str">
        <f t="shared" si="97"/>
        <v>2021</v>
      </c>
      <c r="H6262" t="s">
        <v>15187</v>
      </c>
      <c r="I6262" t="str">
        <f>VLOOKUP(RawData!H6262,PadCountry[],2)</f>
        <v>China</v>
      </c>
      <c r="J6262" t="str">
        <f>VLOOKUP(I6262,CountryGeoLoc[],3)</f>
        <v>35.86166</v>
      </c>
      <c r="K6262" t="str">
        <f>VLOOKUP(I6262,CountryGeoLoc[],4)</f>
        <v>104.195397</v>
      </c>
    </row>
    <row r="6263" spans="1:11" x14ac:dyDescent="0.3">
      <c r="A6263" t="s">
        <v>18763</v>
      </c>
      <c r="B6263" t="s">
        <v>8</v>
      </c>
      <c r="C6263" t="s">
        <v>17314</v>
      </c>
      <c r="D6263" t="s">
        <v>18764</v>
      </c>
      <c r="E6263" t="s">
        <v>18765</v>
      </c>
      <c r="F6263" t="s">
        <v>18766</v>
      </c>
      <c r="G6263" s="2" t="str">
        <f t="shared" si="97"/>
        <v>2021</v>
      </c>
      <c r="H6263" t="s">
        <v>17318</v>
      </c>
      <c r="I6263" t="str">
        <f>VLOOKUP(RawData!H6263,PadCountry[],2)</f>
        <v>Japan</v>
      </c>
      <c r="J6263" t="str">
        <f>VLOOKUP(I6263,CountryGeoLoc[],3)</f>
        <v>36.204824</v>
      </c>
      <c r="K6263" t="str">
        <f>VLOOKUP(I6263,CountryGeoLoc[],4)</f>
        <v>138.252924</v>
      </c>
    </row>
    <row r="6264" spans="1:11" x14ac:dyDescent="0.3">
      <c r="A6264" t="s">
        <v>18767</v>
      </c>
      <c r="B6264" t="s">
        <v>8</v>
      </c>
      <c r="C6264" t="s">
        <v>13407</v>
      </c>
      <c r="D6264" t="s">
        <v>14669</v>
      </c>
      <c r="E6264" t="s">
        <v>18768</v>
      </c>
      <c r="F6264" t="s">
        <v>18769</v>
      </c>
      <c r="G6264" s="2" t="str">
        <f t="shared" si="97"/>
        <v>2021</v>
      </c>
      <c r="H6264" t="s">
        <v>14031</v>
      </c>
      <c r="I6264" t="str">
        <f>VLOOKUP(RawData!H6264,PadCountry[],2)</f>
        <v>China</v>
      </c>
      <c r="J6264" t="str">
        <f>VLOOKUP(I6264,CountryGeoLoc[],3)</f>
        <v>35.86166</v>
      </c>
      <c r="K6264" t="str">
        <f>VLOOKUP(I6264,CountryGeoLoc[],4)</f>
        <v>104.195397</v>
      </c>
    </row>
    <row r="6265" spans="1:11" x14ac:dyDescent="0.3">
      <c r="A6265" t="s">
        <v>18770</v>
      </c>
      <c r="B6265" t="s">
        <v>8</v>
      </c>
      <c r="C6265" t="s">
        <v>13407</v>
      </c>
      <c r="D6265" t="s">
        <v>8695</v>
      </c>
      <c r="E6265" t="s">
        <v>18771</v>
      </c>
      <c r="F6265" t="s">
        <v>18772</v>
      </c>
      <c r="G6265" s="2" t="str">
        <f t="shared" si="97"/>
        <v>2021</v>
      </c>
      <c r="H6265" t="s">
        <v>10954</v>
      </c>
      <c r="I6265" t="str">
        <f>VLOOKUP(RawData!H6265,PadCountry[],2)</f>
        <v>China</v>
      </c>
      <c r="J6265" t="str">
        <f>VLOOKUP(I6265,CountryGeoLoc[],3)</f>
        <v>35.86166</v>
      </c>
      <c r="K6265" t="str">
        <f>VLOOKUP(I6265,CountryGeoLoc[],4)</f>
        <v>104.195397</v>
      </c>
    </row>
    <row r="6266" spans="1:11" x14ac:dyDescent="0.3">
      <c r="A6266" t="s">
        <v>18773</v>
      </c>
      <c r="B6266" t="s">
        <v>8</v>
      </c>
      <c r="C6266" t="s">
        <v>13407</v>
      </c>
      <c r="D6266" t="s">
        <v>16760</v>
      </c>
      <c r="E6266" t="s">
        <v>18774</v>
      </c>
      <c r="F6266" t="s">
        <v>18775</v>
      </c>
      <c r="G6266" s="2" t="str">
        <f t="shared" si="97"/>
        <v>2021</v>
      </c>
      <c r="H6266" t="s">
        <v>16762</v>
      </c>
      <c r="I6266" t="str">
        <f>VLOOKUP(RawData!H6266,PadCountry[],2)</f>
        <v>China</v>
      </c>
      <c r="J6266" t="str">
        <f>VLOOKUP(I6266,CountryGeoLoc[],3)</f>
        <v>35.86166</v>
      </c>
      <c r="K6266" t="str">
        <f>VLOOKUP(I6266,CountryGeoLoc[],4)</f>
        <v>104.195397</v>
      </c>
    </row>
    <row r="6267" spans="1:11" x14ac:dyDescent="0.3">
      <c r="A6267" t="s">
        <v>18776</v>
      </c>
      <c r="B6267" t="s">
        <v>8</v>
      </c>
      <c r="C6267" t="s">
        <v>15606</v>
      </c>
      <c r="D6267" t="s">
        <v>15607</v>
      </c>
      <c r="E6267" t="s">
        <v>18777</v>
      </c>
      <c r="F6267" t="s">
        <v>18778</v>
      </c>
      <c r="G6267" s="2" t="str">
        <f t="shared" si="97"/>
        <v>2021</v>
      </c>
      <c r="H6267" t="s">
        <v>18274</v>
      </c>
      <c r="I6267" t="str">
        <f>VLOOKUP(RawData!H6267,PadCountry[],2)</f>
        <v>United States</v>
      </c>
      <c r="J6267" t="str">
        <f>VLOOKUP(I6267,CountryGeoLoc[],3)</f>
        <v>37.09024</v>
      </c>
      <c r="K6267" t="str">
        <f>VLOOKUP(I6267,CountryGeoLoc[],4)</f>
        <v>-95.712891</v>
      </c>
    </row>
    <row r="6268" spans="1:11" x14ac:dyDescent="0.3">
      <c r="A6268" t="s">
        <v>18779</v>
      </c>
      <c r="B6268" t="s">
        <v>8</v>
      </c>
      <c r="C6268" t="s">
        <v>13407</v>
      </c>
      <c r="D6268" t="s">
        <v>5243</v>
      </c>
      <c r="E6268" t="s">
        <v>18780</v>
      </c>
      <c r="F6268" t="s">
        <v>18781</v>
      </c>
      <c r="G6268" s="2" t="str">
        <f t="shared" si="97"/>
        <v>2021</v>
      </c>
      <c r="H6268" t="s">
        <v>8698</v>
      </c>
      <c r="I6268" t="str">
        <f>VLOOKUP(RawData!H6268,PadCountry[],2)</f>
        <v>China</v>
      </c>
      <c r="J6268" t="str">
        <f>VLOOKUP(I6268,CountryGeoLoc[],3)</f>
        <v>35.86166</v>
      </c>
      <c r="K6268" t="str">
        <f>VLOOKUP(I6268,CountryGeoLoc[],4)</f>
        <v>104.195397</v>
      </c>
    </row>
    <row r="6269" spans="1:11" x14ac:dyDescent="0.3">
      <c r="A6269" t="s">
        <v>18782</v>
      </c>
      <c r="B6269" t="s">
        <v>8</v>
      </c>
      <c r="C6269" t="s">
        <v>16685</v>
      </c>
      <c r="D6269" t="s">
        <v>16686</v>
      </c>
      <c r="E6269" t="s">
        <v>18783</v>
      </c>
      <c r="F6269" t="s">
        <v>18784</v>
      </c>
      <c r="G6269" s="2" t="str">
        <f t="shared" si="97"/>
        <v>2021</v>
      </c>
      <c r="H6269" t="s">
        <v>16689</v>
      </c>
      <c r="I6269" t="str">
        <f>VLOOKUP(RawData!H6269,PadCountry[],2)</f>
        <v>United States</v>
      </c>
      <c r="J6269" t="str">
        <f>VLOOKUP(I6269,CountryGeoLoc[],3)</f>
        <v>37.09024</v>
      </c>
      <c r="K6269" t="str">
        <f>VLOOKUP(I6269,CountryGeoLoc[],4)</f>
        <v>-95.712891</v>
      </c>
    </row>
    <row r="6270" spans="1:11" x14ac:dyDescent="0.3">
      <c r="A6270" t="s">
        <v>18785</v>
      </c>
      <c r="B6270" t="s">
        <v>8</v>
      </c>
      <c r="C6270" t="s">
        <v>11421</v>
      </c>
      <c r="D6270" t="s">
        <v>14306</v>
      </c>
      <c r="E6270" t="s">
        <v>18786</v>
      </c>
      <c r="F6270" t="s">
        <v>18787</v>
      </c>
      <c r="G6270" s="2" t="str">
        <f t="shared" si="97"/>
        <v>2021</v>
      </c>
      <c r="H6270" t="s">
        <v>7249</v>
      </c>
      <c r="I6270" t="str">
        <f>VLOOKUP(RawData!H6270,PadCountry[],2)</f>
        <v>Kazakhstan</v>
      </c>
      <c r="J6270" t="str">
        <f>VLOOKUP(I6270,CountryGeoLoc[],3)</f>
        <v>48.019573</v>
      </c>
      <c r="K6270" t="str">
        <f>VLOOKUP(I6270,CountryGeoLoc[],4)</f>
        <v>66.923684</v>
      </c>
    </row>
    <row r="6271" spans="1:11" x14ac:dyDescent="0.3">
      <c r="A6271" t="s">
        <v>18788</v>
      </c>
      <c r="B6271" t="s">
        <v>8</v>
      </c>
      <c r="C6271" t="s">
        <v>13407</v>
      </c>
      <c r="D6271" t="s">
        <v>11563</v>
      </c>
      <c r="E6271" t="s">
        <v>18789</v>
      </c>
      <c r="F6271" t="s">
        <v>18790</v>
      </c>
      <c r="G6271" s="2" t="str">
        <f t="shared" si="97"/>
        <v>2021</v>
      </c>
      <c r="H6271" t="s">
        <v>14247</v>
      </c>
      <c r="I6271" t="str">
        <f>VLOOKUP(RawData!H6271,PadCountry[],2)</f>
        <v>China</v>
      </c>
      <c r="J6271" t="str">
        <f>VLOOKUP(I6271,CountryGeoLoc[],3)</f>
        <v>35.86166</v>
      </c>
      <c r="K6271" t="str">
        <f>VLOOKUP(I6271,CountryGeoLoc[],4)</f>
        <v>104.195397</v>
      </c>
    </row>
    <row r="6272" spans="1:11" x14ac:dyDescent="0.3">
      <c r="A6272" t="s">
        <v>18791</v>
      </c>
      <c r="B6272" t="s">
        <v>8</v>
      </c>
      <c r="C6272" t="s">
        <v>17246</v>
      </c>
      <c r="D6272" t="s">
        <v>17247</v>
      </c>
      <c r="E6272" t="s">
        <v>18792</v>
      </c>
      <c r="F6272" t="s">
        <v>18793</v>
      </c>
      <c r="G6272" s="2" t="str">
        <f t="shared" si="97"/>
        <v>2021</v>
      </c>
      <c r="H6272" t="s">
        <v>17250</v>
      </c>
      <c r="I6272" t="str">
        <f>VLOOKUP(RawData!H6272,PadCountry[],2)</f>
        <v>New Zealand</v>
      </c>
      <c r="J6272" t="str">
        <f>VLOOKUP(I6272,CountryGeoLoc[],3)</f>
        <v>-40.900557</v>
      </c>
      <c r="K6272" t="str">
        <f>VLOOKUP(I6272,CountryGeoLoc[],4)</f>
        <v>174.885971</v>
      </c>
    </row>
    <row r="6273" spans="1:11" x14ac:dyDescent="0.3">
      <c r="A6273" t="s">
        <v>18794</v>
      </c>
      <c r="B6273" t="s">
        <v>8</v>
      </c>
      <c r="C6273" t="s">
        <v>7321</v>
      </c>
      <c r="D6273" t="s">
        <v>18023</v>
      </c>
      <c r="E6273" t="s">
        <v>18795</v>
      </c>
      <c r="F6273" t="s">
        <v>18796</v>
      </c>
      <c r="G6273" s="2" t="str">
        <f t="shared" si="97"/>
        <v>2021</v>
      </c>
      <c r="H6273" t="s">
        <v>12587</v>
      </c>
      <c r="I6273" t="str">
        <f>VLOOKUP(RawData!H6273,PadCountry[],2)</f>
        <v>French Guiana</v>
      </c>
      <c r="J6273" t="str">
        <f>VLOOKUP(I6273,CountryGeoLoc[],3)</f>
        <v>3.933889</v>
      </c>
      <c r="K6273" t="str">
        <f>VLOOKUP(I6273,CountryGeoLoc[],4)</f>
        <v>-53.125782</v>
      </c>
    </row>
    <row r="6274" spans="1:11" x14ac:dyDescent="0.3">
      <c r="A6274" t="s">
        <v>18797</v>
      </c>
      <c r="B6274" t="s">
        <v>8</v>
      </c>
      <c r="C6274" t="s">
        <v>17314</v>
      </c>
      <c r="D6274" t="s">
        <v>18764</v>
      </c>
      <c r="E6274" t="s">
        <v>18798</v>
      </c>
      <c r="F6274" t="s">
        <v>18799</v>
      </c>
      <c r="G6274" s="2" t="str">
        <f t="shared" si="97"/>
        <v>2021</v>
      </c>
      <c r="H6274" t="s">
        <v>17318</v>
      </c>
      <c r="I6274" t="str">
        <f>VLOOKUP(RawData!H6274,PadCountry[],2)</f>
        <v>Japan</v>
      </c>
      <c r="J6274" t="str">
        <f>VLOOKUP(I6274,CountryGeoLoc[],3)</f>
        <v>36.204824</v>
      </c>
      <c r="K6274" t="str">
        <f>VLOOKUP(I6274,CountryGeoLoc[],4)</f>
        <v>138.252924</v>
      </c>
    </row>
    <row r="6275" spans="1:11" x14ac:dyDescent="0.3">
      <c r="A6275" t="s">
        <v>18800</v>
      </c>
      <c r="B6275" t="s">
        <v>18</v>
      </c>
      <c r="C6275" t="s">
        <v>17995</v>
      </c>
      <c r="D6275" t="s">
        <v>17996</v>
      </c>
      <c r="E6275" t="s">
        <v>18801</v>
      </c>
      <c r="F6275" t="s">
        <v>18802</v>
      </c>
      <c r="G6275" s="2" t="str">
        <f t="shared" ref="G6275:G6338" si="98">MID(F6275,7,4)</f>
        <v>2021</v>
      </c>
      <c r="H6275" t="s">
        <v>16284</v>
      </c>
      <c r="I6275" t="str">
        <f>VLOOKUP(RawData!H6275,PadCountry[],2)</f>
        <v>China</v>
      </c>
      <c r="J6275" t="str">
        <f>VLOOKUP(I6275,CountryGeoLoc[],3)</f>
        <v>35.86166</v>
      </c>
      <c r="K6275" t="str">
        <f>VLOOKUP(I6275,CountryGeoLoc[],4)</f>
        <v>104.195397</v>
      </c>
    </row>
    <row r="6276" spans="1:11" x14ac:dyDescent="0.3">
      <c r="A6276" t="s">
        <v>18803</v>
      </c>
      <c r="B6276" t="s">
        <v>8</v>
      </c>
      <c r="C6276" t="s">
        <v>13407</v>
      </c>
      <c r="D6276" t="s">
        <v>16760</v>
      </c>
      <c r="E6276" t="s">
        <v>18804</v>
      </c>
      <c r="F6276" t="s">
        <v>18805</v>
      </c>
      <c r="G6276" s="2" t="str">
        <f t="shared" si="98"/>
        <v>2021</v>
      </c>
      <c r="H6276" t="s">
        <v>16762</v>
      </c>
      <c r="I6276" t="str">
        <f>VLOOKUP(RawData!H6276,PadCountry[],2)</f>
        <v>China</v>
      </c>
      <c r="J6276" t="str">
        <f>VLOOKUP(I6276,CountryGeoLoc[],3)</f>
        <v>35.86166</v>
      </c>
      <c r="K6276" t="str">
        <f>VLOOKUP(I6276,CountryGeoLoc[],4)</f>
        <v>104.195397</v>
      </c>
    </row>
    <row r="6277" spans="1:11" x14ac:dyDescent="0.3">
      <c r="A6277" t="s">
        <v>18806</v>
      </c>
      <c r="B6277" t="s">
        <v>8</v>
      </c>
      <c r="C6277" t="s">
        <v>13407</v>
      </c>
      <c r="D6277" t="s">
        <v>8695</v>
      </c>
      <c r="E6277" t="s">
        <v>18807</v>
      </c>
      <c r="F6277" t="s">
        <v>18808</v>
      </c>
      <c r="G6277" s="2" t="str">
        <f t="shared" si="98"/>
        <v>2021</v>
      </c>
      <c r="H6277" t="s">
        <v>10954</v>
      </c>
      <c r="I6277" t="str">
        <f>VLOOKUP(RawData!H6277,PadCountry[],2)</f>
        <v>China</v>
      </c>
      <c r="J6277" t="str">
        <f>VLOOKUP(I6277,CountryGeoLoc[],3)</f>
        <v>35.86166</v>
      </c>
      <c r="K6277" t="str">
        <f>VLOOKUP(I6277,CountryGeoLoc[],4)</f>
        <v>104.195397</v>
      </c>
    </row>
    <row r="6278" spans="1:11" x14ac:dyDescent="0.3">
      <c r="A6278" t="s">
        <v>18809</v>
      </c>
      <c r="B6278" t="s">
        <v>8</v>
      </c>
      <c r="C6278" t="s">
        <v>17759</v>
      </c>
      <c r="D6278" t="s">
        <v>18095</v>
      </c>
      <c r="E6278" t="s">
        <v>18810</v>
      </c>
      <c r="F6278" t="s">
        <v>18811</v>
      </c>
      <c r="G6278" s="2" t="str">
        <f t="shared" si="98"/>
        <v>2021</v>
      </c>
      <c r="H6278" t="s">
        <v>12427</v>
      </c>
      <c r="I6278" t="str">
        <f>VLOOKUP(RawData!H6278,PadCountry[],2)</f>
        <v>United States</v>
      </c>
      <c r="J6278" t="str">
        <f>VLOOKUP(I6278,CountryGeoLoc[],3)</f>
        <v>37.09024</v>
      </c>
      <c r="K6278" t="str">
        <f>VLOOKUP(I6278,CountryGeoLoc[],4)</f>
        <v>-95.712891</v>
      </c>
    </row>
    <row r="6279" spans="1:11" x14ac:dyDescent="0.3">
      <c r="A6279" t="s">
        <v>18812</v>
      </c>
      <c r="B6279" t="s">
        <v>18</v>
      </c>
      <c r="C6279" t="s">
        <v>7087</v>
      </c>
      <c r="D6279" t="s">
        <v>15499</v>
      </c>
      <c r="E6279" t="s">
        <v>18813</v>
      </c>
      <c r="F6279" t="s">
        <v>18814</v>
      </c>
      <c r="G6279" s="2" t="str">
        <f t="shared" si="98"/>
        <v>2021</v>
      </c>
      <c r="H6279" t="s">
        <v>14499</v>
      </c>
      <c r="I6279" t="str">
        <f>VLOOKUP(RawData!H6279,PadCountry[],2)</f>
        <v>India</v>
      </c>
      <c r="J6279" t="str">
        <f>VLOOKUP(I6279,CountryGeoLoc[],3)</f>
        <v>20.593684</v>
      </c>
      <c r="K6279" t="str">
        <f>VLOOKUP(I6279,CountryGeoLoc[],4)</f>
        <v>78.96288</v>
      </c>
    </row>
    <row r="6280" spans="1:11" x14ac:dyDescent="0.3">
      <c r="A6280" t="s">
        <v>18815</v>
      </c>
      <c r="B6280" t="s">
        <v>8</v>
      </c>
      <c r="C6280" t="s">
        <v>7321</v>
      </c>
      <c r="D6280" t="s">
        <v>15923</v>
      </c>
      <c r="E6280" t="s">
        <v>18816</v>
      </c>
      <c r="F6280" t="s">
        <v>18817</v>
      </c>
      <c r="G6280" s="2" t="str">
        <f t="shared" si="98"/>
        <v>2021</v>
      </c>
      <c r="H6280" t="s">
        <v>4173</v>
      </c>
      <c r="I6280" t="str">
        <f>VLOOKUP(RawData!H6280,PadCountry[],2)</f>
        <v>French Guiana</v>
      </c>
      <c r="J6280" t="str">
        <f>VLOOKUP(I6280,CountryGeoLoc[],3)</f>
        <v>3.933889</v>
      </c>
      <c r="K6280" t="str">
        <f>VLOOKUP(I6280,CountryGeoLoc[],4)</f>
        <v>-53.125782</v>
      </c>
    </row>
    <row r="6281" spans="1:11" x14ac:dyDescent="0.3">
      <c r="A6281" t="s">
        <v>18818</v>
      </c>
      <c r="B6281" t="s">
        <v>8</v>
      </c>
      <c r="C6281" t="s">
        <v>13407</v>
      </c>
      <c r="D6281" t="s">
        <v>13308</v>
      </c>
      <c r="E6281" t="s">
        <v>18819</v>
      </c>
      <c r="F6281" t="s">
        <v>18820</v>
      </c>
      <c r="G6281" s="2" t="str">
        <f t="shared" si="98"/>
        <v>2021</v>
      </c>
      <c r="H6281" t="s">
        <v>15187</v>
      </c>
      <c r="I6281" t="str">
        <f>VLOOKUP(RawData!H6281,PadCountry[],2)</f>
        <v>China</v>
      </c>
      <c r="J6281" t="str">
        <f>VLOOKUP(I6281,CountryGeoLoc[],3)</f>
        <v>35.86166</v>
      </c>
      <c r="K6281" t="str">
        <f>VLOOKUP(I6281,CountryGeoLoc[],4)</f>
        <v>104.195397</v>
      </c>
    </row>
    <row r="6282" spans="1:11" x14ac:dyDescent="0.3">
      <c r="A6282" t="s">
        <v>18821</v>
      </c>
      <c r="B6282" t="s">
        <v>8</v>
      </c>
      <c r="C6282" t="s">
        <v>7321</v>
      </c>
      <c r="D6282" t="s">
        <v>17356</v>
      </c>
      <c r="E6282" t="s">
        <v>18822</v>
      </c>
      <c r="F6282" t="s">
        <v>18823</v>
      </c>
      <c r="G6282" s="2" t="str">
        <f t="shared" si="98"/>
        <v>2021</v>
      </c>
      <c r="H6282" t="s">
        <v>987</v>
      </c>
      <c r="I6282" t="str">
        <f>VLOOKUP(RawData!H6282,PadCountry[],2)</f>
        <v>Kazakhstan</v>
      </c>
      <c r="J6282" t="str">
        <f>VLOOKUP(I6282,CountryGeoLoc[],3)</f>
        <v>48.019573</v>
      </c>
      <c r="K6282" t="str">
        <f>VLOOKUP(I6282,CountryGeoLoc[],4)</f>
        <v>66.923684</v>
      </c>
    </row>
    <row r="6283" spans="1:11" x14ac:dyDescent="0.3">
      <c r="A6283" t="s">
        <v>18824</v>
      </c>
      <c r="B6283" t="s">
        <v>8</v>
      </c>
      <c r="C6283" t="s">
        <v>13407</v>
      </c>
      <c r="D6283" t="s">
        <v>17705</v>
      </c>
      <c r="E6283" t="s">
        <v>18825</v>
      </c>
      <c r="F6283" t="s">
        <v>18826</v>
      </c>
      <c r="G6283" s="2" t="str">
        <f t="shared" si="98"/>
        <v>2021</v>
      </c>
      <c r="H6283" t="s">
        <v>14247</v>
      </c>
      <c r="I6283" t="str">
        <f>VLOOKUP(RawData!H6283,PadCountry[],2)</f>
        <v>China</v>
      </c>
      <c r="J6283" t="str">
        <f>VLOOKUP(I6283,CountryGeoLoc[],3)</f>
        <v>35.86166</v>
      </c>
      <c r="K6283" t="str">
        <f>VLOOKUP(I6283,CountryGeoLoc[],4)</f>
        <v>104.195397</v>
      </c>
    </row>
    <row r="6284" spans="1:11" x14ac:dyDescent="0.3">
      <c r="A6284" t="s">
        <v>18827</v>
      </c>
      <c r="B6284" t="s">
        <v>8</v>
      </c>
      <c r="C6284" t="s">
        <v>13407</v>
      </c>
      <c r="D6284" t="s">
        <v>8695</v>
      </c>
      <c r="E6284" t="s">
        <v>18828</v>
      </c>
      <c r="F6284" t="s">
        <v>18829</v>
      </c>
      <c r="G6284" s="2" t="str">
        <f t="shared" si="98"/>
        <v>2021</v>
      </c>
      <c r="H6284" t="s">
        <v>8698</v>
      </c>
      <c r="I6284" t="str">
        <f>VLOOKUP(RawData!H6284,PadCountry[],2)</f>
        <v>China</v>
      </c>
      <c r="J6284" t="str">
        <f>VLOOKUP(I6284,CountryGeoLoc[],3)</f>
        <v>35.86166</v>
      </c>
      <c r="K6284" t="str">
        <f>VLOOKUP(I6284,CountryGeoLoc[],4)</f>
        <v>104.195397</v>
      </c>
    </row>
    <row r="6285" spans="1:11" x14ac:dyDescent="0.3">
      <c r="A6285" t="s">
        <v>18830</v>
      </c>
      <c r="B6285" t="s">
        <v>8</v>
      </c>
      <c r="C6285" t="s">
        <v>16685</v>
      </c>
      <c r="D6285" t="s">
        <v>16686</v>
      </c>
      <c r="E6285" t="s">
        <v>18831</v>
      </c>
      <c r="F6285" t="s">
        <v>18832</v>
      </c>
      <c r="G6285" s="2" t="str">
        <f t="shared" si="98"/>
        <v>2021</v>
      </c>
      <c r="H6285" t="s">
        <v>16689</v>
      </c>
      <c r="I6285" t="str">
        <f>VLOOKUP(RawData!H6285,PadCountry[],2)</f>
        <v>United States</v>
      </c>
      <c r="J6285" t="str">
        <f>VLOOKUP(I6285,CountryGeoLoc[],3)</f>
        <v>37.09024</v>
      </c>
      <c r="K6285" t="str">
        <f>VLOOKUP(I6285,CountryGeoLoc[],4)</f>
        <v>-95.712891</v>
      </c>
    </row>
    <row r="6286" spans="1:11" x14ac:dyDescent="0.3">
      <c r="A6286" t="s">
        <v>18833</v>
      </c>
      <c r="B6286" t="s">
        <v>18</v>
      </c>
      <c r="C6286" t="s">
        <v>18414</v>
      </c>
      <c r="D6286" t="s">
        <v>18415</v>
      </c>
      <c r="E6286" t="s">
        <v>18834</v>
      </c>
      <c r="F6286" t="s">
        <v>18835</v>
      </c>
      <c r="G6286" s="2" t="str">
        <f t="shared" si="98"/>
        <v>2021</v>
      </c>
      <c r="H6286" t="s">
        <v>18417</v>
      </c>
      <c r="I6286" t="str">
        <f>VLOOKUP(RawData!H6286,PadCountry[],2)</f>
        <v>United States</v>
      </c>
      <c r="J6286" t="str">
        <f>VLOOKUP(I6286,CountryGeoLoc[],3)</f>
        <v>37.09024</v>
      </c>
      <c r="K6286" t="str">
        <f>VLOOKUP(I6286,CountryGeoLoc[],4)</f>
        <v>-95.712891</v>
      </c>
    </row>
    <row r="6287" spans="1:11" x14ac:dyDescent="0.3">
      <c r="A6287" t="s">
        <v>18836</v>
      </c>
      <c r="B6287" t="s">
        <v>8</v>
      </c>
      <c r="C6287" t="s">
        <v>14644</v>
      </c>
      <c r="D6287" t="s">
        <v>15534</v>
      </c>
      <c r="E6287" t="s">
        <v>18837</v>
      </c>
      <c r="F6287" t="s">
        <v>18838</v>
      </c>
      <c r="G6287" s="2" t="str">
        <f t="shared" si="98"/>
        <v>2021</v>
      </c>
      <c r="H6287" t="s">
        <v>2629</v>
      </c>
      <c r="I6287" t="str">
        <f>VLOOKUP(RawData!H6287,PadCountry[],2)</f>
        <v>United States</v>
      </c>
      <c r="J6287" t="str">
        <f>VLOOKUP(I6287,CountryGeoLoc[],3)</f>
        <v>37.09024</v>
      </c>
      <c r="K6287" t="str">
        <f>VLOOKUP(I6287,CountryGeoLoc[],4)</f>
        <v>-95.712891</v>
      </c>
    </row>
    <row r="6288" spans="1:11" x14ac:dyDescent="0.3">
      <c r="A6288" t="s">
        <v>18839</v>
      </c>
      <c r="B6288" t="s">
        <v>18</v>
      </c>
      <c r="C6288" t="s">
        <v>18840</v>
      </c>
      <c r="D6288" t="s">
        <v>18841</v>
      </c>
      <c r="E6288" t="s">
        <v>18842</v>
      </c>
      <c r="F6288" t="s">
        <v>18843</v>
      </c>
      <c r="G6288" s="2" t="str">
        <f t="shared" si="98"/>
        <v>2021</v>
      </c>
      <c r="H6288" t="s">
        <v>682</v>
      </c>
      <c r="I6288" t="str">
        <f>VLOOKUP(RawData!H6288,PadCountry[],2)</f>
        <v>United States</v>
      </c>
      <c r="J6288" t="str">
        <f>VLOOKUP(I6288,CountryGeoLoc[],3)</f>
        <v>37.09024</v>
      </c>
      <c r="K6288" t="str">
        <f>VLOOKUP(I6288,CountryGeoLoc[],4)</f>
        <v>-95.712891</v>
      </c>
    </row>
    <row r="6289" spans="1:11" x14ac:dyDescent="0.3">
      <c r="A6289" t="s">
        <v>18844</v>
      </c>
      <c r="B6289" t="s">
        <v>8</v>
      </c>
      <c r="C6289" t="s">
        <v>13407</v>
      </c>
      <c r="D6289" t="s">
        <v>14669</v>
      </c>
      <c r="E6289" t="s">
        <v>18845</v>
      </c>
      <c r="F6289" t="s">
        <v>18846</v>
      </c>
      <c r="G6289" s="2" t="str">
        <f t="shared" si="98"/>
        <v>2021</v>
      </c>
      <c r="H6289" t="s">
        <v>15187</v>
      </c>
      <c r="I6289" t="str">
        <f>VLOOKUP(RawData!H6289,PadCountry[],2)</f>
        <v>China</v>
      </c>
      <c r="J6289" t="str">
        <f>VLOOKUP(I6289,CountryGeoLoc[],3)</f>
        <v>35.86166</v>
      </c>
      <c r="K6289" t="str">
        <f>VLOOKUP(I6289,CountryGeoLoc[],4)</f>
        <v>104.195397</v>
      </c>
    </row>
    <row r="6290" spans="1:11" x14ac:dyDescent="0.3">
      <c r="A6290" t="s">
        <v>18847</v>
      </c>
      <c r="B6290" t="s">
        <v>8</v>
      </c>
      <c r="C6290" t="s">
        <v>13407</v>
      </c>
      <c r="D6290" t="s">
        <v>8695</v>
      </c>
      <c r="E6290" t="s">
        <v>18848</v>
      </c>
      <c r="F6290" t="s">
        <v>18849</v>
      </c>
      <c r="G6290" s="2" t="str">
        <f t="shared" si="98"/>
        <v>2021</v>
      </c>
      <c r="H6290" t="s">
        <v>10954</v>
      </c>
      <c r="I6290" t="str">
        <f>VLOOKUP(RawData!H6290,PadCountry[],2)</f>
        <v>China</v>
      </c>
      <c r="J6290" t="str">
        <f>VLOOKUP(I6290,CountryGeoLoc[],3)</f>
        <v>35.86166</v>
      </c>
      <c r="K6290" t="str">
        <f>VLOOKUP(I6290,CountryGeoLoc[],4)</f>
        <v>104.195397</v>
      </c>
    </row>
    <row r="6291" spans="1:11" x14ac:dyDescent="0.3">
      <c r="A6291" t="s">
        <v>18850</v>
      </c>
      <c r="B6291" t="s">
        <v>8</v>
      </c>
      <c r="C6291" t="s">
        <v>11407</v>
      </c>
      <c r="D6291" t="s">
        <v>2191</v>
      </c>
      <c r="E6291" t="s">
        <v>18851</v>
      </c>
      <c r="F6291" t="s">
        <v>18852</v>
      </c>
      <c r="G6291" s="2" t="str">
        <f t="shared" si="98"/>
        <v>2021</v>
      </c>
      <c r="H6291" t="s">
        <v>3442</v>
      </c>
      <c r="I6291" t="str">
        <f>VLOOKUP(RawData!H6291,PadCountry[],2)</f>
        <v>Russia</v>
      </c>
      <c r="J6291" t="str">
        <f>VLOOKUP(I6291,CountryGeoLoc[],3)</f>
        <v>61.52401</v>
      </c>
      <c r="K6291" t="str">
        <f>VLOOKUP(I6291,CountryGeoLoc[],4)</f>
        <v>105.318756</v>
      </c>
    </row>
    <row r="6292" spans="1:11" x14ac:dyDescent="0.3">
      <c r="A6292" t="s">
        <v>18853</v>
      </c>
      <c r="B6292" t="s">
        <v>8</v>
      </c>
      <c r="C6292" t="s">
        <v>14644</v>
      </c>
      <c r="D6292" t="s">
        <v>15534</v>
      </c>
      <c r="E6292" t="s">
        <v>18854</v>
      </c>
      <c r="F6292" t="s">
        <v>18855</v>
      </c>
      <c r="G6292" s="2" t="str">
        <f t="shared" si="98"/>
        <v>2021</v>
      </c>
      <c r="H6292" t="s">
        <v>1213</v>
      </c>
      <c r="I6292" t="str">
        <f>VLOOKUP(RawData!H6292,PadCountry[],2)</f>
        <v>United States</v>
      </c>
      <c r="J6292" t="str">
        <f>VLOOKUP(I6292,CountryGeoLoc[],3)</f>
        <v>37.09024</v>
      </c>
      <c r="K6292" t="str">
        <f>VLOOKUP(I6292,CountryGeoLoc[],4)</f>
        <v>-95.712891</v>
      </c>
    </row>
    <row r="6293" spans="1:11" x14ac:dyDescent="0.3">
      <c r="A6293" t="s">
        <v>18856</v>
      </c>
      <c r="B6293" t="s">
        <v>8</v>
      </c>
      <c r="C6293" t="s">
        <v>7321</v>
      </c>
      <c r="D6293" t="s">
        <v>17356</v>
      </c>
      <c r="E6293" t="s">
        <v>18857</v>
      </c>
      <c r="F6293" t="s">
        <v>18858</v>
      </c>
      <c r="G6293" s="2" t="str">
        <f t="shared" si="98"/>
        <v>2021</v>
      </c>
      <c r="H6293" t="s">
        <v>987</v>
      </c>
      <c r="I6293" t="str">
        <f>VLOOKUP(RawData!H6293,PadCountry[],2)</f>
        <v>Kazakhstan</v>
      </c>
      <c r="J6293" t="str">
        <f>VLOOKUP(I6293,CountryGeoLoc[],3)</f>
        <v>48.019573</v>
      </c>
      <c r="K6293" t="str">
        <f>VLOOKUP(I6293,CountryGeoLoc[],4)</f>
        <v>66.923684</v>
      </c>
    </row>
    <row r="6294" spans="1:11" x14ac:dyDescent="0.3">
      <c r="A6294" t="s">
        <v>18859</v>
      </c>
      <c r="B6294" t="s">
        <v>8</v>
      </c>
      <c r="C6294" t="s">
        <v>14644</v>
      </c>
      <c r="D6294" t="s">
        <v>15534</v>
      </c>
      <c r="E6294" t="s">
        <v>18860</v>
      </c>
      <c r="F6294" t="s">
        <v>18861</v>
      </c>
      <c r="G6294" s="2" t="str">
        <f t="shared" si="98"/>
        <v>2021</v>
      </c>
      <c r="H6294" t="s">
        <v>2629</v>
      </c>
      <c r="I6294" t="str">
        <f>VLOOKUP(RawData!H6294,PadCountry[],2)</f>
        <v>United States</v>
      </c>
      <c r="J6294" t="str">
        <f>VLOOKUP(I6294,CountryGeoLoc[],3)</f>
        <v>37.09024</v>
      </c>
      <c r="K6294" t="str">
        <f>VLOOKUP(I6294,CountryGeoLoc[],4)</f>
        <v>-95.712891</v>
      </c>
    </row>
    <row r="6295" spans="1:11" x14ac:dyDescent="0.3">
      <c r="A6295" t="s">
        <v>18862</v>
      </c>
      <c r="B6295" t="s">
        <v>18</v>
      </c>
      <c r="C6295" t="s">
        <v>18863</v>
      </c>
      <c r="D6295" t="s">
        <v>18864</v>
      </c>
      <c r="E6295" t="s">
        <v>18865</v>
      </c>
      <c r="F6295" t="s">
        <v>18866</v>
      </c>
      <c r="G6295" s="2" t="str">
        <f t="shared" si="98"/>
        <v>2021</v>
      </c>
      <c r="H6295" t="s">
        <v>18867</v>
      </c>
      <c r="I6295" t="str">
        <f>VLOOKUP(RawData!H6295,PadCountry[],2)</f>
        <v>Australia</v>
      </c>
      <c r="J6295" t="str">
        <f>VLOOKUP(I6295,CountryGeoLoc[],3)</f>
        <v>-25.274398</v>
      </c>
      <c r="K6295" t="str">
        <f>VLOOKUP(I6295,CountryGeoLoc[],4)</f>
        <v>133.775136</v>
      </c>
    </row>
    <row r="6296" spans="1:11" x14ac:dyDescent="0.3">
      <c r="A6296" t="s">
        <v>18868</v>
      </c>
      <c r="B6296" t="s">
        <v>8</v>
      </c>
      <c r="C6296" t="s">
        <v>13407</v>
      </c>
      <c r="D6296" t="s">
        <v>16994</v>
      </c>
      <c r="E6296" t="s">
        <v>18869</v>
      </c>
      <c r="F6296" t="s">
        <v>18870</v>
      </c>
      <c r="G6296" s="2" t="str">
        <f t="shared" si="98"/>
        <v>2021</v>
      </c>
      <c r="H6296" t="s">
        <v>16997</v>
      </c>
      <c r="I6296" t="str">
        <f>VLOOKUP(RawData!H6296,PadCountry[],2)</f>
        <v>China</v>
      </c>
      <c r="J6296" t="str">
        <f>VLOOKUP(I6296,CountryGeoLoc[],3)</f>
        <v>35.86166</v>
      </c>
      <c r="K6296" t="str">
        <f>VLOOKUP(I6296,CountryGeoLoc[],4)</f>
        <v>104.195397</v>
      </c>
    </row>
    <row r="6297" spans="1:11" x14ac:dyDescent="0.3">
      <c r="A6297" t="s">
        <v>18871</v>
      </c>
      <c r="B6297" t="s">
        <v>8</v>
      </c>
      <c r="C6297" t="s">
        <v>17157</v>
      </c>
      <c r="D6297" t="s">
        <v>16282</v>
      </c>
      <c r="E6297" t="s">
        <v>18872</v>
      </c>
      <c r="F6297" t="s">
        <v>18873</v>
      </c>
      <c r="G6297" s="2" t="str">
        <f t="shared" si="98"/>
        <v>2021</v>
      </c>
      <c r="H6297" t="s">
        <v>16284</v>
      </c>
      <c r="I6297" t="str">
        <f>VLOOKUP(RawData!H6297,PadCountry[],2)</f>
        <v>China</v>
      </c>
      <c r="J6297" t="str">
        <f>VLOOKUP(I6297,CountryGeoLoc[],3)</f>
        <v>35.86166</v>
      </c>
      <c r="K6297" t="str">
        <f>VLOOKUP(I6297,CountryGeoLoc[],4)</f>
        <v>104.195397</v>
      </c>
    </row>
    <row r="6298" spans="1:11" x14ac:dyDescent="0.3">
      <c r="A6298" t="s">
        <v>18874</v>
      </c>
      <c r="B6298" t="s">
        <v>8</v>
      </c>
      <c r="C6298" t="s">
        <v>13407</v>
      </c>
      <c r="D6298" t="s">
        <v>8695</v>
      </c>
      <c r="E6298" t="s">
        <v>18875</v>
      </c>
      <c r="F6298" t="s">
        <v>18876</v>
      </c>
      <c r="G6298" s="2" t="str">
        <f t="shared" si="98"/>
        <v>2021</v>
      </c>
      <c r="H6298" t="s">
        <v>8698</v>
      </c>
      <c r="I6298" t="str">
        <f>VLOOKUP(RawData!H6298,PadCountry[],2)</f>
        <v>China</v>
      </c>
      <c r="J6298" t="str">
        <f>VLOOKUP(I6298,CountryGeoLoc[],3)</f>
        <v>35.86166</v>
      </c>
      <c r="K6298" t="str">
        <f>VLOOKUP(I6298,CountryGeoLoc[],4)</f>
        <v>104.195397</v>
      </c>
    </row>
    <row r="6299" spans="1:11" x14ac:dyDescent="0.3">
      <c r="A6299" t="s">
        <v>18877</v>
      </c>
      <c r="B6299" t="s">
        <v>8</v>
      </c>
      <c r="C6299" t="s">
        <v>14618</v>
      </c>
      <c r="D6299" t="s">
        <v>14009</v>
      </c>
      <c r="E6299" t="s">
        <v>18878</v>
      </c>
      <c r="F6299" t="s">
        <v>18879</v>
      </c>
      <c r="G6299" s="2" t="str">
        <f t="shared" si="98"/>
        <v>2021</v>
      </c>
      <c r="H6299" t="s">
        <v>433</v>
      </c>
      <c r="I6299" t="str">
        <f>VLOOKUP(RawData!H6299,PadCountry[],2)</f>
        <v>United States</v>
      </c>
      <c r="J6299" t="str">
        <f>VLOOKUP(I6299,CountryGeoLoc[],3)</f>
        <v>37.09024</v>
      </c>
      <c r="K6299" t="str">
        <f>VLOOKUP(I6299,CountryGeoLoc[],4)</f>
        <v>-95.712891</v>
      </c>
    </row>
    <row r="6300" spans="1:11" x14ac:dyDescent="0.3">
      <c r="A6300" t="s">
        <v>18880</v>
      </c>
      <c r="B6300" t="s">
        <v>8</v>
      </c>
      <c r="C6300" t="s">
        <v>11418</v>
      </c>
      <c r="D6300" t="s">
        <v>14421</v>
      </c>
      <c r="E6300" t="s">
        <v>18881</v>
      </c>
      <c r="F6300" t="s">
        <v>18882</v>
      </c>
      <c r="G6300" s="2" t="str">
        <f t="shared" si="98"/>
        <v>2021</v>
      </c>
      <c r="H6300" t="s">
        <v>987</v>
      </c>
      <c r="I6300" t="str">
        <f>VLOOKUP(RawData!H6300,PadCountry[],2)</f>
        <v>Kazakhstan</v>
      </c>
      <c r="J6300" t="str">
        <f>VLOOKUP(I6300,CountryGeoLoc[],3)</f>
        <v>48.019573</v>
      </c>
      <c r="K6300" t="str">
        <f>VLOOKUP(I6300,CountryGeoLoc[],4)</f>
        <v>66.923684</v>
      </c>
    </row>
    <row r="6301" spans="1:11" x14ac:dyDescent="0.3">
      <c r="A6301" t="s">
        <v>18883</v>
      </c>
      <c r="B6301" t="s">
        <v>8</v>
      </c>
      <c r="C6301" t="s">
        <v>16685</v>
      </c>
      <c r="D6301" t="s">
        <v>16686</v>
      </c>
      <c r="E6301" t="s">
        <v>18884</v>
      </c>
      <c r="F6301" t="s">
        <v>18885</v>
      </c>
      <c r="G6301" s="2" t="str">
        <f t="shared" si="98"/>
        <v>2021</v>
      </c>
      <c r="H6301" t="s">
        <v>16689</v>
      </c>
      <c r="I6301" t="str">
        <f>VLOOKUP(RawData!H6301,PadCountry[],2)</f>
        <v>United States</v>
      </c>
      <c r="J6301" t="str">
        <f>VLOOKUP(I6301,CountryGeoLoc[],3)</f>
        <v>37.09024</v>
      </c>
      <c r="K6301" t="str">
        <f>VLOOKUP(I6301,CountryGeoLoc[],4)</f>
        <v>-95.712891</v>
      </c>
    </row>
    <row r="6302" spans="1:11" x14ac:dyDescent="0.3">
      <c r="A6302" t="s">
        <v>18886</v>
      </c>
      <c r="B6302" t="s">
        <v>8</v>
      </c>
      <c r="C6302" t="s">
        <v>7321</v>
      </c>
      <c r="D6302" t="s">
        <v>15130</v>
      </c>
      <c r="E6302" t="s">
        <v>18887</v>
      </c>
      <c r="F6302" t="s">
        <v>18888</v>
      </c>
      <c r="G6302" s="2" t="str">
        <f t="shared" si="98"/>
        <v>2021</v>
      </c>
      <c r="H6302" t="s">
        <v>16943</v>
      </c>
      <c r="I6302" t="str">
        <f>VLOOKUP(RawData!H6302,PadCountry[],2)</f>
        <v>Russia</v>
      </c>
      <c r="J6302" t="str">
        <f>VLOOKUP(I6302,CountryGeoLoc[],3)</f>
        <v>61.52401</v>
      </c>
      <c r="K6302" t="str">
        <f>VLOOKUP(I6302,CountryGeoLoc[],4)</f>
        <v>105.318756</v>
      </c>
    </row>
    <row r="6303" spans="1:11" x14ac:dyDescent="0.3">
      <c r="A6303" t="s">
        <v>18889</v>
      </c>
      <c r="B6303" t="s">
        <v>8</v>
      </c>
      <c r="C6303" t="s">
        <v>13407</v>
      </c>
      <c r="D6303" t="s">
        <v>11563</v>
      </c>
      <c r="E6303" t="s">
        <v>18890</v>
      </c>
      <c r="F6303" t="s">
        <v>18891</v>
      </c>
      <c r="G6303" s="2" t="str">
        <f t="shared" si="98"/>
        <v>2021</v>
      </c>
      <c r="H6303" t="s">
        <v>15187</v>
      </c>
      <c r="I6303" t="str">
        <f>VLOOKUP(RawData!H6303,PadCountry[],2)</f>
        <v>China</v>
      </c>
      <c r="J6303" t="str">
        <f>VLOOKUP(I6303,CountryGeoLoc[],3)</f>
        <v>35.86166</v>
      </c>
      <c r="K6303" t="str">
        <f>VLOOKUP(I6303,CountryGeoLoc[],4)</f>
        <v>104.195397</v>
      </c>
    </row>
    <row r="6304" spans="1:11" x14ac:dyDescent="0.3">
      <c r="A6304" t="s">
        <v>18892</v>
      </c>
      <c r="B6304" t="s">
        <v>8</v>
      </c>
      <c r="C6304" t="s">
        <v>13407</v>
      </c>
      <c r="D6304" t="s">
        <v>5243</v>
      </c>
      <c r="E6304" t="s">
        <v>18893</v>
      </c>
      <c r="F6304" t="s">
        <v>18894</v>
      </c>
      <c r="G6304" s="2" t="str">
        <f t="shared" si="98"/>
        <v>2021</v>
      </c>
      <c r="H6304" t="s">
        <v>13428</v>
      </c>
      <c r="I6304" t="str">
        <f>VLOOKUP(RawData!H6304,PadCountry[],2)</f>
        <v>China</v>
      </c>
      <c r="J6304" t="str">
        <f>VLOOKUP(I6304,CountryGeoLoc[],3)</f>
        <v>35.86166</v>
      </c>
      <c r="K6304" t="str">
        <f>VLOOKUP(I6304,CountryGeoLoc[],4)</f>
        <v>104.195397</v>
      </c>
    </row>
    <row r="6305" spans="1:11" x14ac:dyDescent="0.3">
      <c r="A6305" t="s">
        <v>18895</v>
      </c>
      <c r="B6305" t="s">
        <v>8</v>
      </c>
      <c r="C6305" t="s">
        <v>14618</v>
      </c>
      <c r="D6305" t="s">
        <v>14009</v>
      </c>
      <c r="E6305" t="s">
        <v>18896</v>
      </c>
      <c r="F6305" t="s">
        <v>18897</v>
      </c>
      <c r="G6305" s="2" t="str">
        <f t="shared" si="98"/>
        <v>2021</v>
      </c>
      <c r="H6305" t="s">
        <v>1782</v>
      </c>
      <c r="I6305" t="str">
        <f>VLOOKUP(RawData!H6305,PadCountry[],2)</f>
        <v>United States</v>
      </c>
      <c r="J6305" t="str">
        <f>VLOOKUP(I6305,CountryGeoLoc[],3)</f>
        <v>37.09024</v>
      </c>
      <c r="K6305" t="str">
        <f>VLOOKUP(I6305,CountryGeoLoc[],4)</f>
        <v>-95.712891</v>
      </c>
    </row>
    <row r="6306" spans="1:11" x14ac:dyDescent="0.3">
      <c r="A6306" t="s">
        <v>18898</v>
      </c>
      <c r="B6306" t="s">
        <v>18</v>
      </c>
      <c r="C6306" t="s">
        <v>15367</v>
      </c>
      <c r="D6306" t="s">
        <v>18899</v>
      </c>
      <c r="E6306" t="s">
        <v>18900</v>
      </c>
      <c r="F6306" t="s">
        <v>18901</v>
      </c>
      <c r="G6306" s="2" t="str">
        <f t="shared" si="98"/>
        <v>2021</v>
      </c>
      <c r="H6306" t="s">
        <v>18902</v>
      </c>
      <c r="I6306" t="str">
        <f>VLOOKUP(RawData!H6306,PadCountry[],2)</f>
        <v>South Korea</v>
      </c>
      <c r="J6306" t="str">
        <f>VLOOKUP(I6306,CountryGeoLoc[],3)</f>
        <v>35.907757</v>
      </c>
      <c r="K6306" t="str">
        <f>VLOOKUP(I6306,CountryGeoLoc[],4)</f>
        <v>127.766922</v>
      </c>
    </row>
    <row r="6307" spans="1:11" x14ac:dyDescent="0.3">
      <c r="A6307" t="s">
        <v>18903</v>
      </c>
      <c r="B6307" t="s">
        <v>8</v>
      </c>
      <c r="C6307" t="s">
        <v>13407</v>
      </c>
      <c r="D6307" t="s">
        <v>8695</v>
      </c>
      <c r="E6307" t="s">
        <v>18904</v>
      </c>
      <c r="F6307" t="s">
        <v>18905</v>
      </c>
      <c r="G6307" s="2" t="str">
        <f t="shared" si="98"/>
        <v>2021</v>
      </c>
      <c r="H6307" t="s">
        <v>10954</v>
      </c>
      <c r="I6307" t="str">
        <f>VLOOKUP(RawData!H6307,PadCountry[],2)</f>
        <v>China</v>
      </c>
      <c r="J6307" t="str">
        <f>VLOOKUP(I6307,CountryGeoLoc[],3)</f>
        <v>35.86166</v>
      </c>
      <c r="K6307" t="str">
        <f>VLOOKUP(I6307,CountryGeoLoc[],4)</f>
        <v>104.195397</v>
      </c>
    </row>
    <row r="6308" spans="1:11" x14ac:dyDescent="0.3">
      <c r="A6308" t="s">
        <v>18906</v>
      </c>
      <c r="B6308" t="s">
        <v>8</v>
      </c>
      <c r="C6308" t="s">
        <v>7321</v>
      </c>
      <c r="D6308" t="s">
        <v>18023</v>
      </c>
      <c r="E6308" t="s">
        <v>18907</v>
      </c>
      <c r="F6308" t="s">
        <v>18908</v>
      </c>
      <c r="G6308" s="2" t="str">
        <f t="shared" si="98"/>
        <v>2021</v>
      </c>
      <c r="H6308" t="s">
        <v>12587</v>
      </c>
      <c r="I6308" t="str">
        <f>VLOOKUP(RawData!H6308,PadCountry[],2)</f>
        <v>French Guiana</v>
      </c>
      <c r="J6308" t="str">
        <f>VLOOKUP(I6308,CountryGeoLoc[],3)</f>
        <v>3.933889</v>
      </c>
      <c r="K6308" t="str">
        <f>VLOOKUP(I6308,CountryGeoLoc[],4)</f>
        <v>-53.125782</v>
      </c>
    </row>
    <row r="6309" spans="1:11" x14ac:dyDescent="0.3">
      <c r="A6309" t="s">
        <v>18909</v>
      </c>
      <c r="B6309" t="s">
        <v>8</v>
      </c>
      <c r="C6309" t="s">
        <v>9620</v>
      </c>
      <c r="D6309" t="s">
        <v>13833</v>
      </c>
      <c r="E6309" t="s">
        <v>18910</v>
      </c>
      <c r="F6309" t="s">
        <v>18911</v>
      </c>
      <c r="G6309" s="2" t="str">
        <f t="shared" si="98"/>
        <v>2021</v>
      </c>
      <c r="H6309" t="s">
        <v>11976</v>
      </c>
      <c r="I6309" t="str">
        <f>VLOOKUP(RawData!H6309,PadCountry[],2)</f>
        <v>Japan</v>
      </c>
      <c r="J6309" t="str">
        <f>VLOOKUP(I6309,CountryGeoLoc[],3)</f>
        <v>36.204824</v>
      </c>
      <c r="K6309" t="str">
        <f>VLOOKUP(I6309,CountryGeoLoc[],4)</f>
        <v>138.252924</v>
      </c>
    </row>
    <row r="6310" spans="1:11" x14ac:dyDescent="0.3">
      <c r="A6310" t="s">
        <v>18912</v>
      </c>
      <c r="B6310" t="s">
        <v>8</v>
      </c>
      <c r="C6310" t="s">
        <v>17157</v>
      </c>
      <c r="D6310" t="s">
        <v>16282</v>
      </c>
      <c r="E6310" t="s">
        <v>18913</v>
      </c>
      <c r="F6310" t="s">
        <v>18914</v>
      </c>
      <c r="G6310" s="2" t="str">
        <f t="shared" si="98"/>
        <v>2021</v>
      </c>
      <c r="H6310" t="s">
        <v>16284</v>
      </c>
      <c r="I6310" t="str">
        <f>VLOOKUP(RawData!H6310,PadCountry[],2)</f>
        <v>China</v>
      </c>
      <c r="J6310" t="str">
        <f>VLOOKUP(I6310,CountryGeoLoc[],3)</f>
        <v>35.86166</v>
      </c>
      <c r="K6310" t="str">
        <f>VLOOKUP(I6310,CountryGeoLoc[],4)</f>
        <v>104.195397</v>
      </c>
    </row>
    <row r="6311" spans="1:11" x14ac:dyDescent="0.3">
      <c r="A6311" t="s">
        <v>18915</v>
      </c>
      <c r="B6311" t="s">
        <v>8</v>
      </c>
      <c r="C6311" t="s">
        <v>11418</v>
      </c>
      <c r="D6311" t="s">
        <v>14421</v>
      </c>
      <c r="E6311" t="s">
        <v>18916</v>
      </c>
      <c r="F6311" t="s">
        <v>18917</v>
      </c>
      <c r="G6311" s="2" t="str">
        <f t="shared" si="98"/>
        <v>2021</v>
      </c>
      <c r="H6311" t="s">
        <v>987</v>
      </c>
      <c r="I6311" t="str">
        <f>VLOOKUP(RawData!H6311,PadCountry[],2)</f>
        <v>Kazakhstan</v>
      </c>
      <c r="J6311" t="str">
        <f>VLOOKUP(I6311,CountryGeoLoc[],3)</f>
        <v>48.019573</v>
      </c>
      <c r="K6311" t="str">
        <f>VLOOKUP(I6311,CountryGeoLoc[],4)</f>
        <v>66.923684</v>
      </c>
    </row>
    <row r="6312" spans="1:11" x14ac:dyDescent="0.3">
      <c r="A6312" t="s">
        <v>18918</v>
      </c>
      <c r="B6312" t="s">
        <v>8</v>
      </c>
      <c r="C6312" t="s">
        <v>13407</v>
      </c>
      <c r="D6312" t="s">
        <v>17705</v>
      </c>
      <c r="E6312" t="s">
        <v>18919</v>
      </c>
      <c r="F6312" t="s">
        <v>18920</v>
      </c>
      <c r="G6312" s="2" t="str">
        <f t="shared" si="98"/>
        <v>2021</v>
      </c>
      <c r="H6312" t="s">
        <v>14247</v>
      </c>
      <c r="I6312" t="str">
        <f>VLOOKUP(RawData!H6312,PadCountry[],2)</f>
        <v>China</v>
      </c>
      <c r="J6312" t="str">
        <f>VLOOKUP(I6312,CountryGeoLoc[],3)</f>
        <v>35.86166</v>
      </c>
      <c r="K6312" t="str">
        <f>VLOOKUP(I6312,CountryGeoLoc[],4)</f>
        <v>104.195397</v>
      </c>
    </row>
    <row r="6313" spans="1:11" x14ac:dyDescent="0.3">
      <c r="A6313" t="s">
        <v>18921</v>
      </c>
      <c r="B6313" t="s">
        <v>8</v>
      </c>
      <c r="C6313" t="s">
        <v>13407</v>
      </c>
      <c r="D6313" t="s">
        <v>16760</v>
      </c>
      <c r="E6313" t="s">
        <v>18922</v>
      </c>
      <c r="F6313" t="s">
        <v>18923</v>
      </c>
      <c r="G6313" s="2" t="str">
        <f t="shared" si="98"/>
        <v>2021</v>
      </c>
      <c r="H6313" t="s">
        <v>16762</v>
      </c>
      <c r="I6313" t="str">
        <f>VLOOKUP(RawData!H6313,PadCountry[],2)</f>
        <v>China</v>
      </c>
      <c r="J6313" t="str">
        <f>VLOOKUP(I6313,CountryGeoLoc[],3)</f>
        <v>35.86166</v>
      </c>
      <c r="K6313" t="str">
        <f>VLOOKUP(I6313,CountryGeoLoc[],4)</f>
        <v>104.195397</v>
      </c>
    </row>
    <row r="6314" spans="1:11" x14ac:dyDescent="0.3">
      <c r="A6314" t="s">
        <v>18924</v>
      </c>
      <c r="B6314" t="s">
        <v>8</v>
      </c>
      <c r="C6314" t="s">
        <v>13407</v>
      </c>
      <c r="D6314" t="s">
        <v>11563</v>
      </c>
      <c r="E6314" t="s">
        <v>18925</v>
      </c>
      <c r="F6314" t="s">
        <v>18926</v>
      </c>
      <c r="G6314" s="2" t="str">
        <f t="shared" si="98"/>
        <v>2021</v>
      </c>
      <c r="H6314" t="s">
        <v>8698</v>
      </c>
      <c r="I6314" t="str">
        <f>VLOOKUP(RawData!H6314,PadCountry[],2)</f>
        <v>China</v>
      </c>
      <c r="J6314" t="str">
        <f>VLOOKUP(I6314,CountryGeoLoc[],3)</f>
        <v>35.86166</v>
      </c>
      <c r="K6314" t="str">
        <f>VLOOKUP(I6314,CountryGeoLoc[],4)</f>
        <v>104.195397</v>
      </c>
    </row>
    <row r="6315" spans="1:11" x14ac:dyDescent="0.3">
      <c r="A6315" t="s">
        <v>18927</v>
      </c>
      <c r="B6315" t="s">
        <v>8</v>
      </c>
      <c r="C6315" t="s">
        <v>11972</v>
      </c>
      <c r="D6315" t="s">
        <v>16270</v>
      </c>
      <c r="E6315" t="s">
        <v>18928</v>
      </c>
      <c r="F6315" t="s">
        <v>18929</v>
      </c>
      <c r="G6315" s="2" t="str">
        <f t="shared" si="98"/>
        <v>2021</v>
      </c>
      <c r="H6315" t="s">
        <v>12724</v>
      </c>
      <c r="I6315" t="str">
        <f>VLOOKUP(RawData!H6315,PadCountry[],2)</f>
        <v>Japan</v>
      </c>
      <c r="J6315" t="str">
        <f>VLOOKUP(I6315,CountryGeoLoc[],3)</f>
        <v>36.204824</v>
      </c>
      <c r="K6315" t="str">
        <f>VLOOKUP(I6315,CountryGeoLoc[],4)</f>
        <v>138.252924</v>
      </c>
    </row>
    <row r="6316" spans="1:11" x14ac:dyDescent="0.3">
      <c r="A6316" t="s">
        <v>18930</v>
      </c>
      <c r="B6316" t="s">
        <v>8</v>
      </c>
      <c r="C6316" t="s">
        <v>14644</v>
      </c>
      <c r="D6316" t="s">
        <v>15534</v>
      </c>
      <c r="E6316" t="s">
        <v>18931</v>
      </c>
      <c r="F6316" t="s">
        <v>18932</v>
      </c>
      <c r="G6316" s="2" t="str">
        <f t="shared" si="98"/>
        <v>2021</v>
      </c>
      <c r="H6316" t="s">
        <v>2629</v>
      </c>
      <c r="I6316" t="str">
        <f>VLOOKUP(RawData!H6316,PadCountry[],2)</f>
        <v>United States</v>
      </c>
      <c r="J6316" t="str">
        <f>VLOOKUP(I6316,CountryGeoLoc[],3)</f>
        <v>37.09024</v>
      </c>
      <c r="K6316" t="str">
        <f>VLOOKUP(I6316,CountryGeoLoc[],4)</f>
        <v>-95.712891</v>
      </c>
    </row>
    <row r="6317" spans="1:11" x14ac:dyDescent="0.3">
      <c r="A6317" t="s">
        <v>18933</v>
      </c>
      <c r="B6317" t="s">
        <v>8</v>
      </c>
      <c r="C6317" t="s">
        <v>14644</v>
      </c>
      <c r="D6317" t="s">
        <v>15534</v>
      </c>
      <c r="E6317" t="s">
        <v>18934</v>
      </c>
      <c r="F6317" t="s">
        <v>18935</v>
      </c>
      <c r="G6317" s="2" t="str">
        <f t="shared" si="98"/>
        <v>2021</v>
      </c>
      <c r="H6317" t="s">
        <v>1555</v>
      </c>
      <c r="I6317" t="str">
        <f>VLOOKUP(RawData!H6317,PadCountry[],2)</f>
        <v>United States</v>
      </c>
      <c r="J6317" t="str">
        <f>VLOOKUP(I6317,CountryGeoLoc[],3)</f>
        <v>37.09024</v>
      </c>
      <c r="K6317" t="str">
        <f>VLOOKUP(I6317,CountryGeoLoc[],4)</f>
        <v>-95.712891</v>
      </c>
    </row>
    <row r="6318" spans="1:11" x14ac:dyDescent="0.3">
      <c r="A6318" t="s">
        <v>18936</v>
      </c>
      <c r="B6318" t="s">
        <v>8</v>
      </c>
      <c r="C6318" t="s">
        <v>7321</v>
      </c>
      <c r="D6318" t="s">
        <v>15923</v>
      </c>
      <c r="E6318" t="s">
        <v>18937</v>
      </c>
      <c r="F6318" t="s">
        <v>18938</v>
      </c>
      <c r="G6318" s="2" t="str">
        <f t="shared" si="98"/>
        <v>2021</v>
      </c>
      <c r="H6318" t="s">
        <v>4173</v>
      </c>
      <c r="I6318" t="str">
        <f>VLOOKUP(RawData!H6318,PadCountry[],2)</f>
        <v>French Guiana</v>
      </c>
      <c r="J6318" t="str">
        <f>VLOOKUP(I6318,CountryGeoLoc[],3)</f>
        <v>3.933889</v>
      </c>
      <c r="K6318" t="str">
        <f>VLOOKUP(I6318,CountryGeoLoc[],4)</f>
        <v>-53.125782</v>
      </c>
    </row>
    <row r="6319" spans="1:11" x14ac:dyDescent="0.3">
      <c r="A6319" t="s">
        <v>18939</v>
      </c>
      <c r="B6319" t="s">
        <v>8</v>
      </c>
      <c r="C6319" t="s">
        <v>17246</v>
      </c>
      <c r="D6319" t="s">
        <v>17247</v>
      </c>
      <c r="E6319" t="s">
        <v>18940</v>
      </c>
      <c r="F6319" t="s">
        <v>18941</v>
      </c>
      <c r="G6319" s="2" t="str">
        <f t="shared" si="98"/>
        <v>2021</v>
      </c>
      <c r="H6319" t="s">
        <v>17250</v>
      </c>
      <c r="I6319" t="str">
        <f>VLOOKUP(RawData!H6319,PadCountry[],2)</f>
        <v>New Zealand</v>
      </c>
      <c r="J6319" t="str">
        <f>VLOOKUP(I6319,CountryGeoLoc[],3)</f>
        <v>-40.900557</v>
      </c>
      <c r="K6319" t="str">
        <f>VLOOKUP(I6319,CountryGeoLoc[],4)</f>
        <v>174.885971</v>
      </c>
    </row>
    <row r="6320" spans="1:11" x14ac:dyDescent="0.3">
      <c r="A6320" t="s">
        <v>18942</v>
      </c>
      <c r="B6320" t="s">
        <v>8</v>
      </c>
      <c r="C6320" t="s">
        <v>13407</v>
      </c>
      <c r="D6320" t="s">
        <v>13308</v>
      </c>
      <c r="E6320" t="s">
        <v>18943</v>
      </c>
      <c r="F6320" t="s">
        <v>18944</v>
      </c>
      <c r="G6320" s="2" t="str">
        <f t="shared" si="98"/>
        <v>2021</v>
      </c>
      <c r="H6320" t="s">
        <v>15187</v>
      </c>
      <c r="I6320" t="str">
        <f>VLOOKUP(RawData!H6320,PadCountry[],2)</f>
        <v>China</v>
      </c>
      <c r="J6320" t="str">
        <f>VLOOKUP(I6320,CountryGeoLoc[],3)</f>
        <v>35.86166</v>
      </c>
      <c r="K6320" t="str">
        <f>VLOOKUP(I6320,CountryGeoLoc[],4)</f>
        <v>104.195397</v>
      </c>
    </row>
    <row r="6321" spans="1:11" x14ac:dyDescent="0.3">
      <c r="A6321" t="s">
        <v>18945</v>
      </c>
      <c r="B6321" t="s">
        <v>8</v>
      </c>
      <c r="C6321" t="s">
        <v>18414</v>
      </c>
      <c r="D6321" t="s">
        <v>18415</v>
      </c>
      <c r="E6321" t="s">
        <v>18946</v>
      </c>
      <c r="F6321" t="s">
        <v>18947</v>
      </c>
      <c r="G6321" s="2" t="str">
        <f t="shared" si="98"/>
        <v>2021</v>
      </c>
      <c r="H6321" t="s">
        <v>18417</v>
      </c>
      <c r="I6321" t="str">
        <f>VLOOKUP(RawData!H6321,PadCountry[],2)</f>
        <v>United States</v>
      </c>
      <c r="J6321" t="str">
        <f>VLOOKUP(I6321,CountryGeoLoc[],3)</f>
        <v>37.09024</v>
      </c>
      <c r="K6321" t="str">
        <f>VLOOKUP(I6321,CountryGeoLoc[],4)</f>
        <v>-95.712891</v>
      </c>
    </row>
    <row r="6322" spans="1:11" x14ac:dyDescent="0.3">
      <c r="A6322" t="s">
        <v>18948</v>
      </c>
      <c r="B6322" t="s">
        <v>8</v>
      </c>
      <c r="C6322" t="s">
        <v>13407</v>
      </c>
      <c r="D6322" t="s">
        <v>14669</v>
      </c>
      <c r="E6322" t="s">
        <v>18949</v>
      </c>
      <c r="F6322" t="s">
        <v>18950</v>
      </c>
      <c r="G6322" s="2" t="str">
        <f t="shared" si="98"/>
        <v>2021</v>
      </c>
      <c r="H6322" t="s">
        <v>14247</v>
      </c>
      <c r="I6322" t="str">
        <f>VLOOKUP(RawData!H6322,PadCountry[],2)</f>
        <v>China</v>
      </c>
      <c r="J6322" t="str">
        <f>VLOOKUP(I6322,CountryGeoLoc[],3)</f>
        <v>35.86166</v>
      </c>
      <c r="K6322" t="str">
        <f>VLOOKUP(I6322,CountryGeoLoc[],4)</f>
        <v>104.195397</v>
      </c>
    </row>
    <row r="6323" spans="1:11" x14ac:dyDescent="0.3">
      <c r="A6323" t="s">
        <v>18951</v>
      </c>
      <c r="B6323" t="s">
        <v>8</v>
      </c>
      <c r="C6323" t="s">
        <v>14644</v>
      </c>
      <c r="D6323" t="s">
        <v>15534</v>
      </c>
      <c r="E6323" t="s">
        <v>18952</v>
      </c>
      <c r="F6323" t="s">
        <v>18953</v>
      </c>
      <c r="G6323" s="2" t="str">
        <f t="shared" si="98"/>
        <v>2021</v>
      </c>
      <c r="H6323" t="s">
        <v>1213</v>
      </c>
      <c r="I6323" t="str">
        <f>VLOOKUP(RawData!H6323,PadCountry[],2)</f>
        <v>United States</v>
      </c>
      <c r="J6323" t="str">
        <f>VLOOKUP(I6323,CountryGeoLoc[],3)</f>
        <v>37.09024</v>
      </c>
      <c r="K6323" t="str">
        <f>VLOOKUP(I6323,CountryGeoLoc[],4)</f>
        <v>-95.712891</v>
      </c>
    </row>
    <row r="6324" spans="1:11" x14ac:dyDescent="0.3">
      <c r="A6324" t="s">
        <v>18954</v>
      </c>
      <c r="B6324" t="s">
        <v>8</v>
      </c>
      <c r="C6324" t="s">
        <v>11418</v>
      </c>
      <c r="D6324" t="s">
        <v>15130</v>
      </c>
      <c r="E6324" t="s">
        <v>18955</v>
      </c>
      <c r="F6324" t="s">
        <v>18956</v>
      </c>
      <c r="G6324" s="2" t="str">
        <f t="shared" si="98"/>
        <v>2021</v>
      </c>
      <c r="H6324" t="s">
        <v>987</v>
      </c>
      <c r="I6324" t="str">
        <f>VLOOKUP(RawData!H6324,PadCountry[],2)</f>
        <v>Kazakhstan</v>
      </c>
      <c r="J6324" t="str">
        <f>VLOOKUP(I6324,CountryGeoLoc[],3)</f>
        <v>48.019573</v>
      </c>
      <c r="K6324" t="str">
        <f>VLOOKUP(I6324,CountryGeoLoc[],4)</f>
        <v>66.923684</v>
      </c>
    </row>
    <row r="6325" spans="1:11" x14ac:dyDescent="0.3">
      <c r="A6325" t="s">
        <v>18957</v>
      </c>
      <c r="B6325" t="s">
        <v>8</v>
      </c>
      <c r="C6325" t="s">
        <v>17157</v>
      </c>
      <c r="D6325" t="s">
        <v>16282</v>
      </c>
      <c r="E6325" t="s">
        <v>18958</v>
      </c>
      <c r="F6325" t="s">
        <v>18959</v>
      </c>
      <c r="G6325" s="2" t="str">
        <f t="shared" si="98"/>
        <v>2021</v>
      </c>
      <c r="H6325" t="s">
        <v>16284</v>
      </c>
      <c r="I6325" t="str">
        <f>VLOOKUP(RawData!H6325,PadCountry[],2)</f>
        <v>China</v>
      </c>
      <c r="J6325" t="str">
        <f>VLOOKUP(I6325,CountryGeoLoc[],3)</f>
        <v>35.86166</v>
      </c>
      <c r="K6325" t="str">
        <f>VLOOKUP(I6325,CountryGeoLoc[],4)</f>
        <v>104.195397</v>
      </c>
    </row>
    <row r="6326" spans="1:11" x14ac:dyDescent="0.3">
      <c r="A6326" t="s">
        <v>18960</v>
      </c>
      <c r="B6326" t="s">
        <v>8</v>
      </c>
      <c r="C6326" t="s">
        <v>11407</v>
      </c>
      <c r="D6326" t="s">
        <v>14821</v>
      </c>
      <c r="E6326" t="s">
        <v>18961</v>
      </c>
      <c r="F6326" t="s">
        <v>18962</v>
      </c>
      <c r="G6326" s="2" t="str">
        <f t="shared" si="98"/>
        <v>2021</v>
      </c>
      <c r="H6326" t="s">
        <v>3442</v>
      </c>
      <c r="I6326" t="str">
        <f>VLOOKUP(RawData!H6326,PadCountry[],2)</f>
        <v>Russia</v>
      </c>
      <c r="J6326" t="str">
        <f>VLOOKUP(I6326,CountryGeoLoc[],3)</f>
        <v>61.52401</v>
      </c>
      <c r="K6326" t="str">
        <f>VLOOKUP(I6326,CountryGeoLoc[],4)</f>
        <v>105.318756</v>
      </c>
    </row>
    <row r="6327" spans="1:11" x14ac:dyDescent="0.3">
      <c r="A6327" t="s">
        <v>18963</v>
      </c>
      <c r="B6327" t="s">
        <v>8</v>
      </c>
      <c r="C6327" t="s">
        <v>13407</v>
      </c>
      <c r="D6327" t="s">
        <v>8695</v>
      </c>
      <c r="E6327" t="s">
        <v>18964</v>
      </c>
      <c r="F6327" t="s">
        <v>18965</v>
      </c>
      <c r="G6327" s="2" t="str">
        <f t="shared" si="98"/>
        <v>2021</v>
      </c>
      <c r="H6327" t="s">
        <v>10954</v>
      </c>
      <c r="I6327" t="str">
        <f>VLOOKUP(RawData!H6327,PadCountry[],2)</f>
        <v>China</v>
      </c>
      <c r="J6327" t="str">
        <f>VLOOKUP(I6327,CountryGeoLoc[],3)</f>
        <v>35.86166</v>
      </c>
      <c r="K6327" t="str">
        <f>VLOOKUP(I6327,CountryGeoLoc[],4)</f>
        <v>104.195397</v>
      </c>
    </row>
    <row r="6328" spans="1:11" x14ac:dyDescent="0.3">
      <c r="A6328" t="s">
        <v>18966</v>
      </c>
      <c r="B6328" t="s">
        <v>8</v>
      </c>
      <c r="C6328" t="s">
        <v>14644</v>
      </c>
      <c r="D6328" t="s">
        <v>15534</v>
      </c>
      <c r="E6328" t="s">
        <v>18967</v>
      </c>
      <c r="F6328" t="s">
        <v>18968</v>
      </c>
      <c r="G6328" s="2" t="str">
        <f t="shared" si="98"/>
        <v>2021</v>
      </c>
      <c r="H6328" t="s">
        <v>1555</v>
      </c>
      <c r="I6328" t="str">
        <f>VLOOKUP(RawData!H6328,PadCountry[],2)</f>
        <v>United States</v>
      </c>
      <c r="J6328" t="str">
        <f>VLOOKUP(I6328,CountryGeoLoc[],3)</f>
        <v>37.09024</v>
      </c>
      <c r="K6328" t="str">
        <f>VLOOKUP(I6328,CountryGeoLoc[],4)</f>
        <v>-95.712891</v>
      </c>
    </row>
    <row r="6329" spans="1:11" x14ac:dyDescent="0.3">
      <c r="A6329" t="s">
        <v>18969</v>
      </c>
      <c r="B6329" t="s">
        <v>8</v>
      </c>
      <c r="C6329" t="s">
        <v>7321</v>
      </c>
      <c r="D6329" t="s">
        <v>15859</v>
      </c>
      <c r="E6329" t="s">
        <v>18970</v>
      </c>
      <c r="F6329" t="s">
        <v>18971</v>
      </c>
      <c r="G6329" s="2" t="str">
        <f t="shared" si="98"/>
        <v>2021</v>
      </c>
      <c r="H6329" t="s">
        <v>15861</v>
      </c>
      <c r="I6329" t="str">
        <f>VLOOKUP(RawData!H6329,PadCountry[],2)</f>
        <v>French Guiana</v>
      </c>
      <c r="J6329" t="str">
        <f>VLOOKUP(I6329,CountryGeoLoc[],3)</f>
        <v>3.933889</v>
      </c>
      <c r="K6329" t="str">
        <f>VLOOKUP(I6329,CountryGeoLoc[],4)</f>
        <v>-53.125782</v>
      </c>
    </row>
    <row r="6330" spans="1:11" x14ac:dyDescent="0.3">
      <c r="A6330" t="s">
        <v>18972</v>
      </c>
      <c r="B6330" t="s">
        <v>8</v>
      </c>
      <c r="C6330" t="s">
        <v>18470</v>
      </c>
      <c r="D6330" t="s">
        <v>18471</v>
      </c>
      <c r="E6330" t="s">
        <v>18973</v>
      </c>
      <c r="F6330" t="s">
        <v>18974</v>
      </c>
      <c r="G6330" s="2" t="str">
        <f t="shared" si="98"/>
        <v>2021</v>
      </c>
      <c r="H6330" t="s">
        <v>16284</v>
      </c>
      <c r="I6330" t="str">
        <f>VLOOKUP(RawData!H6330,PadCountry[],2)</f>
        <v>China</v>
      </c>
      <c r="J6330" t="str">
        <f>VLOOKUP(I6330,CountryGeoLoc[],3)</f>
        <v>35.86166</v>
      </c>
      <c r="K6330" t="str">
        <f>VLOOKUP(I6330,CountryGeoLoc[],4)</f>
        <v>104.195397</v>
      </c>
    </row>
    <row r="6331" spans="1:11" x14ac:dyDescent="0.3">
      <c r="A6331" t="s">
        <v>18975</v>
      </c>
      <c r="B6331" t="s">
        <v>8</v>
      </c>
      <c r="C6331" t="s">
        <v>14618</v>
      </c>
      <c r="D6331" t="s">
        <v>14619</v>
      </c>
      <c r="E6331" t="s">
        <v>18976</v>
      </c>
      <c r="F6331" t="s">
        <v>18977</v>
      </c>
      <c r="G6331" s="2" t="str">
        <f t="shared" si="98"/>
        <v>2021</v>
      </c>
      <c r="H6331" t="s">
        <v>1782</v>
      </c>
      <c r="I6331" t="str">
        <f>VLOOKUP(RawData!H6331,PadCountry[],2)</f>
        <v>United States</v>
      </c>
      <c r="J6331" t="str">
        <f>VLOOKUP(I6331,CountryGeoLoc[],3)</f>
        <v>37.09024</v>
      </c>
      <c r="K6331" t="str">
        <f>VLOOKUP(I6331,CountryGeoLoc[],4)</f>
        <v>-95.712891</v>
      </c>
    </row>
    <row r="6332" spans="1:11" x14ac:dyDescent="0.3">
      <c r="A6332" t="s">
        <v>18978</v>
      </c>
      <c r="B6332" t="s">
        <v>8</v>
      </c>
      <c r="C6332" t="s">
        <v>11418</v>
      </c>
      <c r="D6332" t="s">
        <v>14421</v>
      </c>
      <c r="E6332" t="s">
        <v>18979</v>
      </c>
      <c r="F6332" t="s">
        <v>18980</v>
      </c>
      <c r="G6332" s="2" t="str">
        <f t="shared" si="98"/>
        <v>2021</v>
      </c>
      <c r="H6332" t="s">
        <v>987</v>
      </c>
      <c r="I6332" t="str">
        <f>VLOOKUP(RawData!H6332,PadCountry[],2)</f>
        <v>Kazakhstan</v>
      </c>
      <c r="J6332" t="str">
        <f>VLOOKUP(I6332,CountryGeoLoc[],3)</f>
        <v>48.019573</v>
      </c>
      <c r="K6332" t="str">
        <f>VLOOKUP(I6332,CountryGeoLoc[],4)</f>
        <v>66.923684</v>
      </c>
    </row>
    <row r="6333" spans="1:11" x14ac:dyDescent="0.3">
      <c r="A6333" t="s">
        <v>18981</v>
      </c>
      <c r="B6333" t="s">
        <v>8</v>
      </c>
      <c r="C6333" t="s">
        <v>17246</v>
      </c>
      <c r="D6333" t="s">
        <v>17247</v>
      </c>
      <c r="E6333" t="s">
        <v>18982</v>
      </c>
      <c r="F6333" t="s">
        <v>18983</v>
      </c>
      <c r="G6333" s="2" t="str">
        <f t="shared" si="98"/>
        <v>2021</v>
      </c>
      <c r="H6333" t="s">
        <v>17250</v>
      </c>
      <c r="I6333" t="str">
        <f>VLOOKUP(RawData!H6333,PadCountry[],2)</f>
        <v>New Zealand</v>
      </c>
      <c r="J6333" t="str">
        <f>VLOOKUP(I6333,CountryGeoLoc[],3)</f>
        <v>-40.900557</v>
      </c>
      <c r="K6333" t="str">
        <f>VLOOKUP(I6333,CountryGeoLoc[],4)</f>
        <v>174.885971</v>
      </c>
    </row>
    <row r="6334" spans="1:11" x14ac:dyDescent="0.3">
      <c r="A6334" t="s">
        <v>18984</v>
      </c>
      <c r="B6334" t="s">
        <v>8</v>
      </c>
      <c r="C6334" t="s">
        <v>14644</v>
      </c>
      <c r="D6334" t="s">
        <v>15534</v>
      </c>
      <c r="E6334" t="s">
        <v>18985</v>
      </c>
      <c r="F6334" t="s">
        <v>18986</v>
      </c>
      <c r="G6334" s="2" t="str">
        <f t="shared" si="98"/>
        <v>2021</v>
      </c>
      <c r="H6334" t="s">
        <v>2629</v>
      </c>
      <c r="I6334" t="str">
        <f>VLOOKUP(RawData!H6334,PadCountry[],2)</f>
        <v>United States</v>
      </c>
      <c r="J6334" t="str">
        <f>VLOOKUP(I6334,CountryGeoLoc[],3)</f>
        <v>37.09024</v>
      </c>
      <c r="K6334" t="str">
        <f>VLOOKUP(I6334,CountryGeoLoc[],4)</f>
        <v>-95.712891</v>
      </c>
    </row>
    <row r="6335" spans="1:11" x14ac:dyDescent="0.3">
      <c r="A6335" t="s">
        <v>18987</v>
      </c>
      <c r="B6335" t="s">
        <v>8</v>
      </c>
      <c r="C6335" t="s">
        <v>13407</v>
      </c>
      <c r="D6335" t="s">
        <v>13308</v>
      </c>
      <c r="E6335" t="s">
        <v>18988</v>
      </c>
      <c r="F6335" t="s">
        <v>18989</v>
      </c>
      <c r="G6335" s="2" t="str">
        <f t="shared" si="98"/>
        <v>2021</v>
      </c>
      <c r="H6335" t="s">
        <v>14247</v>
      </c>
      <c r="I6335" t="str">
        <f>VLOOKUP(RawData!H6335,PadCountry[],2)</f>
        <v>China</v>
      </c>
      <c r="J6335" t="str">
        <f>VLOOKUP(I6335,CountryGeoLoc[],3)</f>
        <v>35.86166</v>
      </c>
      <c r="K6335" t="str">
        <f>VLOOKUP(I6335,CountryGeoLoc[],4)</f>
        <v>104.195397</v>
      </c>
    </row>
    <row r="6336" spans="1:11" x14ac:dyDescent="0.3">
      <c r="A6336" t="s">
        <v>18990</v>
      </c>
      <c r="B6336" t="s">
        <v>8</v>
      </c>
      <c r="C6336" t="s">
        <v>16685</v>
      </c>
      <c r="D6336" t="s">
        <v>16686</v>
      </c>
      <c r="E6336" t="s">
        <v>18991</v>
      </c>
      <c r="F6336" t="s">
        <v>18992</v>
      </c>
      <c r="G6336" s="2" t="str">
        <f t="shared" si="98"/>
        <v>2021</v>
      </c>
      <c r="H6336" t="s">
        <v>16689</v>
      </c>
      <c r="I6336" t="str">
        <f>VLOOKUP(RawData!H6336,PadCountry[],2)</f>
        <v>United States</v>
      </c>
      <c r="J6336" t="str">
        <f>VLOOKUP(I6336,CountryGeoLoc[],3)</f>
        <v>37.09024</v>
      </c>
      <c r="K6336" t="str">
        <f>VLOOKUP(I6336,CountryGeoLoc[],4)</f>
        <v>-95.712891</v>
      </c>
    </row>
    <row r="6337" spans="1:11" x14ac:dyDescent="0.3">
      <c r="A6337" t="s">
        <v>18993</v>
      </c>
      <c r="B6337" t="s">
        <v>8</v>
      </c>
      <c r="C6337" t="s">
        <v>11421</v>
      </c>
      <c r="D6337" t="s">
        <v>13758</v>
      </c>
      <c r="E6337" t="s">
        <v>18994</v>
      </c>
      <c r="F6337" t="s">
        <v>18995</v>
      </c>
      <c r="G6337" s="2" t="str">
        <f t="shared" si="98"/>
        <v>2021</v>
      </c>
      <c r="H6337" t="s">
        <v>7249</v>
      </c>
      <c r="I6337" t="str">
        <f>VLOOKUP(RawData!H6337,PadCountry[],2)</f>
        <v>Kazakhstan</v>
      </c>
      <c r="J6337" t="str">
        <f>VLOOKUP(I6337,CountryGeoLoc[],3)</f>
        <v>48.019573</v>
      </c>
      <c r="K6337" t="str">
        <f>VLOOKUP(I6337,CountryGeoLoc[],4)</f>
        <v>66.923684</v>
      </c>
    </row>
    <row r="6338" spans="1:11" x14ac:dyDescent="0.3">
      <c r="A6338" t="s">
        <v>18996</v>
      </c>
      <c r="B6338" t="s">
        <v>8</v>
      </c>
      <c r="C6338" t="s">
        <v>13407</v>
      </c>
      <c r="D6338" t="s">
        <v>8695</v>
      </c>
      <c r="E6338" t="s">
        <v>18997</v>
      </c>
      <c r="F6338" t="s">
        <v>18998</v>
      </c>
      <c r="G6338" s="2" t="str">
        <f t="shared" si="98"/>
        <v>2021</v>
      </c>
      <c r="H6338" t="s">
        <v>8698</v>
      </c>
      <c r="I6338" t="str">
        <f>VLOOKUP(RawData!H6338,PadCountry[],2)</f>
        <v>China</v>
      </c>
      <c r="J6338" t="str">
        <f>VLOOKUP(I6338,CountryGeoLoc[],3)</f>
        <v>35.86166</v>
      </c>
      <c r="K6338" t="str">
        <f>VLOOKUP(I6338,CountryGeoLoc[],4)</f>
        <v>104.195397</v>
      </c>
    </row>
    <row r="6339" spans="1:11" x14ac:dyDescent="0.3">
      <c r="A6339" t="s">
        <v>18999</v>
      </c>
      <c r="B6339" t="s">
        <v>18</v>
      </c>
      <c r="C6339" t="s">
        <v>17157</v>
      </c>
      <c r="D6339" t="s">
        <v>16282</v>
      </c>
      <c r="E6339" t="s">
        <v>19000</v>
      </c>
      <c r="F6339" t="s">
        <v>19001</v>
      </c>
      <c r="G6339" s="2" t="str">
        <f t="shared" ref="G6339:G6402" si="99">MID(F6339,7,4)</f>
        <v>2021</v>
      </c>
      <c r="H6339" t="s">
        <v>16284</v>
      </c>
      <c r="I6339" t="str">
        <f>VLOOKUP(RawData!H6339,PadCountry[],2)</f>
        <v>China</v>
      </c>
      <c r="J6339" t="str">
        <f>VLOOKUP(I6339,CountryGeoLoc[],3)</f>
        <v>35.86166</v>
      </c>
      <c r="K6339" t="str">
        <f>VLOOKUP(I6339,CountryGeoLoc[],4)</f>
        <v>104.195397</v>
      </c>
    </row>
    <row r="6340" spans="1:11" x14ac:dyDescent="0.3">
      <c r="A6340" t="s">
        <v>19002</v>
      </c>
      <c r="B6340" t="s">
        <v>8</v>
      </c>
      <c r="C6340" t="s">
        <v>14644</v>
      </c>
      <c r="D6340" t="s">
        <v>15534</v>
      </c>
      <c r="E6340" t="s">
        <v>19003</v>
      </c>
      <c r="F6340" t="s">
        <v>19004</v>
      </c>
      <c r="G6340" s="2" t="str">
        <f t="shared" si="99"/>
        <v>2021</v>
      </c>
      <c r="H6340" t="s">
        <v>1213</v>
      </c>
      <c r="I6340" t="str">
        <f>VLOOKUP(RawData!H6340,PadCountry[],2)</f>
        <v>United States</v>
      </c>
      <c r="J6340" t="str">
        <f>VLOOKUP(I6340,CountryGeoLoc[],3)</f>
        <v>37.09024</v>
      </c>
      <c r="K6340" t="str">
        <f>VLOOKUP(I6340,CountryGeoLoc[],4)</f>
        <v>-95.712891</v>
      </c>
    </row>
    <row r="6341" spans="1:11" x14ac:dyDescent="0.3">
      <c r="A6341" t="s">
        <v>19005</v>
      </c>
      <c r="B6341" t="s">
        <v>8</v>
      </c>
      <c r="C6341" t="s">
        <v>14644</v>
      </c>
      <c r="D6341" t="s">
        <v>15534</v>
      </c>
      <c r="E6341" t="s">
        <v>19006</v>
      </c>
      <c r="F6341" t="s">
        <v>19007</v>
      </c>
      <c r="G6341" s="2" t="str">
        <f t="shared" si="99"/>
        <v>2021</v>
      </c>
      <c r="H6341" t="s">
        <v>1555</v>
      </c>
      <c r="I6341" t="str">
        <f>VLOOKUP(RawData!H6341,PadCountry[],2)</f>
        <v>United States</v>
      </c>
      <c r="J6341" t="str">
        <f>VLOOKUP(I6341,CountryGeoLoc[],3)</f>
        <v>37.09024</v>
      </c>
      <c r="K6341" t="str">
        <f>VLOOKUP(I6341,CountryGeoLoc[],4)</f>
        <v>-95.712891</v>
      </c>
    </row>
    <row r="6342" spans="1:11" x14ac:dyDescent="0.3">
      <c r="A6342" t="s">
        <v>19008</v>
      </c>
      <c r="B6342" t="s">
        <v>8</v>
      </c>
      <c r="C6342" t="s">
        <v>14644</v>
      </c>
      <c r="D6342" t="s">
        <v>15534</v>
      </c>
      <c r="E6342" t="s">
        <v>19009</v>
      </c>
      <c r="F6342" t="s">
        <v>19010</v>
      </c>
      <c r="G6342" s="2" t="str">
        <f t="shared" si="99"/>
        <v>2021</v>
      </c>
      <c r="H6342" t="s">
        <v>2629</v>
      </c>
      <c r="I6342" t="str">
        <f>VLOOKUP(RawData!H6342,PadCountry[],2)</f>
        <v>United States</v>
      </c>
      <c r="J6342" t="str">
        <f>VLOOKUP(I6342,CountryGeoLoc[],3)</f>
        <v>37.09024</v>
      </c>
      <c r="K6342" t="str">
        <f>VLOOKUP(I6342,CountryGeoLoc[],4)</f>
        <v>-95.712891</v>
      </c>
    </row>
    <row r="6343" spans="1:11" x14ac:dyDescent="0.3">
      <c r="A6343" t="s">
        <v>19011</v>
      </c>
      <c r="B6343" t="s">
        <v>8</v>
      </c>
      <c r="C6343" t="s">
        <v>9620</v>
      </c>
      <c r="D6343" t="s">
        <v>15973</v>
      </c>
      <c r="E6343" t="s">
        <v>19012</v>
      </c>
      <c r="F6343" t="s">
        <v>19013</v>
      </c>
      <c r="G6343" s="2" t="str">
        <f t="shared" si="99"/>
        <v>2021</v>
      </c>
      <c r="H6343" t="s">
        <v>11976</v>
      </c>
      <c r="I6343" t="str">
        <f>VLOOKUP(RawData!H6343,PadCountry[],2)</f>
        <v>Japan</v>
      </c>
      <c r="J6343" t="str">
        <f>VLOOKUP(I6343,CountryGeoLoc[],3)</f>
        <v>36.204824</v>
      </c>
      <c r="K6343" t="str">
        <f>VLOOKUP(I6343,CountryGeoLoc[],4)</f>
        <v>138.252924</v>
      </c>
    </row>
    <row r="6344" spans="1:11" x14ac:dyDescent="0.3">
      <c r="A6344" t="s">
        <v>19014</v>
      </c>
      <c r="B6344" t="s">
        <v>8</v>
      </c>
      <c r="C6344" t="s">
        <v>13407</v>
      </c>
      <c r="D6344" t="s">
        <v>18236</v>
      </c>
      <c r="E6344" t="s">
        <v>19015</v>
      </c>
      <c r="F6344" t="s">
        <v>19016</v>
      </c>
      <c r="G6344" s="2" t="str">
        <f t="shared" si="99"/>
        <v>2021</v>
      </c>
      <c r="H6344" t="s">
        <v>18623</v>
      </c>
      <c r="I6344" t="str">
        <f>VLOOKUP(RawData!H6344,PadCountry[],2)</f>
        <v>China</v>
      </c>
      <c r="J6344" t="str">
        <f>VLOOKUP(I6344,CountryGeoLoc[],3)</f>
        <v>35.86166</v>
      </c>
      <c r="K6344" t="str">
        <f>VLOOKUP(I6344,CountryGeoLoc[],4)</f>
        <v>104.195397</v>
      </c>
    </row>
    <row r="6345" spans="1:11" x14ac:dyDescent="0.3">
      <c r="A6345" t="s">
        <v>19017</v>
      </c>
      <c r="B6345" t="s">
        <v>8</v>
      </c>
      <c r="C6345" t="s">
        <v>7321</v>
      </c>
      <c r="D6345" t="s">
        <v>18023</v>
      </c>
      <c r="E6345" t="s">
        <v>19018</v>
      </c>
      <c r="F6345" t="s">
        <v>19019</v>
      </c>
      <c r="G6345" s="2" t="str">
        <f t="shared" si="99"/>
        <v>2021</v>
      </c>
      <c r="H6345" t="s">
        <v>12587</v>
      </c>
      <c r="I6345" t="str">
        <f>VLOOKUP(RawData!H6345,PadCountry[],2)</f>
        <v>French Guiana</v>
      </c>
      <c r="J6345" t="str">
        <f>VLOOKUP(I6345,CountryGeoLoc[],3)</f>
        <v>3.933889</v>
      </c>
      <c r="K6345" t="str">
        <f>VLOOKUP(I6345,CountryGeoLoc[],4)</f>
        <v>-53.125782</v>
      </c>
    </row>
    <row r="6346" spans="1:11" x14ac:dyDescent="0.3">
      <c r="A6346" t="s">
        <v>19020</v>
      </c>
      <c r="B6346" t="s">
        <v>8</v>
      </c>
      <c r="C6346" t="s">
        <v>13407</v>
      </c>
      <c r="D6346" t="s">
        <v>14669</v>
      </c>
      <c r="E6346" t="s">
        <v>19021</v>
      </c>
      <c r="F6346" t="s">
        <v>19022</v>
      </c>
      <c r="G6346" s="2" t="str">
        <f t="shared" si="99"/>
        <v>2021</v>
      </c>
      <c r="H6346" t="s">
        <v>15187</v>
      </c>
      <c r="I6346" t="str">
        <f>VLOOKUP(RawData!H6346,PadCountry[],2)</f>
        <v>China</v>
      </c>
      <c r="J6346" t="str">
        <f>VLOOKUP(I6346,CountryGeoLoc[],3)</f>
        <v>35.86166</v>
      </c>
      <c r="K6346" t="str">
        <f>VLOOKUP(I6346,CountryGeoLoc[],4)</f>
        <v>104.195397</v>
      </c>
    </row>
    <row r="6347" spans="1:11" x14ac:dyDescent="0.3">
      <c r="A6347" t="s">
        <v>19023</v>
      </c>
      <c r="B6347" t="s">
        <v>8</v>
      </c>
      <c r="C6347" t="s">
        <v>7321</v>
      </c>
      <c r="D6347" t="s">
        <v>17356</v>
      </c>
      <c r="E6347" t="s">
        <v>19024</v>
      </c>
      <c r="F6347" t="s">
        <v>19025</v>
      </c>
      <c r="G6347" s="2" t="str">
        <f t="shared" si="99"/>
        <v>2021</v>
      </c>
      <c r="H6347" t="s">
        <v>987</v>
      </c>
      <c r="I6347" t="str">
        <f>VLOOKUP(RawData!H6347,PadCountry[],2)</f>
        <v>Kazakhstan</v>
      </c>
      <c r="J6347" t="str">
        <f>VLOOKUP(I6347,CountryGeoLoc[],3)</f>
        <v>48.019573</v>
      </c>
      <c r="K6347" t="str">
        <f>VLOOKUP(I6347,CountryGeoLoc[],4)</f>
        <v>66.923684</v>
      </c>
    </row>
    <row r="6348" spans="1:11" x14ac:dyDescent="0.3">
      <c r="A6348" t="s">
        <v>19026</v>
      </c>
      <c r="B6348" t="s">
        <v>18</v>
      </c>
      <c r="C6348" t="s">
        <v>11421</v>
      </c>
      <c r="D6348" t="s">
        <v>19027</v>
      </c>
      <c r="E6348" t="s">
        <v>18532</v>
      </c>
      <c r="F6348" t="s">
        <v>19028</v>
      </c>
      <c r="G6348" s="2" t="str">
        <f t="shared" si="99"/>
        <v>2021</v>
      </c>
      <c r="H6348" t="s">
        <v>16611</v>
      </c>
      <c r="I6348" t="str">
        <f>VLOOKUP(RawData!H6348,PadCountry[],2)</f>
        <v>Russia</v>
      </c>
      <c r="J6348" t="str">
        <f>VLOOKUP(I6348,CountryGeoLoc[],3)</f>
        <v>61.52401</v>
      </c>
      <c r="K6348" t="str">
        <f>VLOOKUP(I6348,CountryGeoLoc[],4)</f>
        <v>105.318756</v>
      </c>
    </row>
    <row r="6349" spans="1:11" x14ac:dyDescent="0.3">
      <c r="A6349" t="s">
        <v>19029</v>
      </c>
      <c r="B6349" t="s">
        <v>8</v>
      </c>
      <c r="C6349" t="s">
        <v>13407</v>
      </c>
      <c r="D6349" t="s">
        <v>11563</v>
      </c>
      <c r="E6349" t="s">
        <v>19030</v>
      </c>
      <c r="F6349" t="s">
        <v>19031</v>
      </c>
      <c r="G6349" s="2" t="str">
        <f t="shared" si="99"/>
        <v>2021</v>
      </c>
      <c r="H6349" t="s">
        <v>14247</v>
      </c>
      <c r="I6349" t="str">
        <f>VLOOKUP(RawData!H6349,PadCountry[],2)</f>
        <v>China</v>
      </c>
      <c r="J6349" t="str">
        <f>VLOOKUP(I6349,CountryGeoLoc[],3)</f>
        <v>35.86166</v>
      </c>
      <c r="K6349" t="str">
        <f>VLOOKUP(I6349,CountryGeoLoc[],4)</f>
        <v>104.195397</v>
      </c>
    </row>
    <row r="6350" spans="1:11" x14ac:dyDescent="0.3">
      <c r="A6350" t="s">
        <v>19032</v>
      </c>
      <c r="B6350" t="s">
        <v>8</v>
      </c>
      <c r="C6350" t="s">
        <v>13407</v>
      </c>
      <c r="D6350" t="s">
        <v>8695</v>
      </c>
      <c r="E6350" t="s">
        <v>19033</v>
      </c>
      <c r="F6350" t="s">
        <v>19034</v>
      </c>
      <c r="G6350" s="2" t="str">
        <f t="shared" si="99"/>
        <v>2021</v>
      </c>
      <c r="H6350" t="s">
        <v>10954</v>
      </c>
      <c r="I6350" t="str">
        <f>VLOOKUP(RawData!H6350,PadCountry[],2)</f>
        <v>China</v>
      </c>
      <c r="J6350" t="str">
        <f>VLOOKUP(I6350,CountryGeoLoc[],3)</f>
        <v>35.86166</v>
      </c>
      <c r="K6350" t="str">
        <f>VLOOKUP(I6350,CountryGeoLoc[],4)</f>
        <v>104.195397</v>
      </c>
    </row>
    <row r="6351" spans="1:11" x14ac:dyDescent="0.3">
      <c r="A6351" t="s">
        <v>19035</v>
      </c>
      <c r="B6351" t="s">
        <v>18</v>
      </c>
      <c r="C6351" t="s">
        <v>15139</v>
      </c>
      <c r="D6351" t="s">
        <v>17306</v>
      </c>
      <c r="E6351" t="s">
        <v>19036</v>
      </c>
      <c r="F6351" t="s">
        <v>19037</v>
      </c>
      <c r="G6351" s="2" t="str">
        <f t="shared" si="99"/>
        <v>2021</v>
      </c>
      <c r="H6351" t="s">
        <v>17309</v>
      </c>
      <c r="I6351" t="str">
        <f>VLOOKUP(RawData!H6351,PadCountry[],2)</f>
        <v>Iran</v>
      </c>
      <c r="J6351" t="str">
        <f>VLOOKUP(I6351,CountryGeoLoc[],3)</f>
        <v>32.427908</v>
      </c>
      <c r="K6351" t="str">
        <f>VLOOKUP(I6351,CountryGeoLoc[],4)</f>
        <v>53.688046</v>
      </c>
    </row>
    <row r="6352" spans="1:11" x14ac:dyDescent="0.3">
      <c r="A6352" t="s">
        <v>19038</v>
      </c>
      <c r="B6352" t="s">
        <v>8</v>
      </c>
      <c r="C6352" t="s">
        <v>14644</v>
      </c>
      <c r="D6352" t="s">
        <v>15534</v>
      </c>
      <c r="E6352" t="s">
        <v>19039</v>
      </c>
      <c r="F6352" t="s">
        <v>19040</v>
      </c>
      <c r="G6352" s="2" t="str">
        <f t="shared" si="99"/>
        <v>2022</v>
      </c>
      <c r="H6352" t="s">
        <v>2629</v>
      </c>
      <c r="I6352" t="str">
        <f>VLOOKUP(RawData!H6352,PadCountry[],2)</f>
        <v>United States</v>
      </c>
      <c r="J6352" t="str">
        <f>VLOOKUP(I6352,CountryGeoLoc[],3)</f>
        <v>37.09024</v>
      </c>
      <c r="K6352" t="str">
        <f>VLOOKUP(I6352,CountryGeoLoc[],4)</f>
        <v>-95.712891</v>
      </c>
    </row>
    <row r="6353" spans="1:11" x14ac:dyDescent="0.3">
      <c r="A6353" t="s">
        <v>19041</v>
      </c>
      <c r="B6353" t="s">
        <v>8</v>
      </c>
      <c r="C6353" t="s">
        <v>14644</v>
      </c>
      <c r="D6353" t="s">
        <v>15534</v>
      </c>
      <c r="E6353" t="s">
        <v>19042</v>
      </c>
      <c r="F6353" t="s">
        <v>19043</v>
      </c>
      <c r="G6353" s="2" t="str">
        <f t="shared" si="99"/>
        <v>2022</v>
      </c>
      <c r="H6353" t="s">
        <v>1555</v>
      </c>
      <c r="I6353" t="str">
        <f>VLOOKUP(RawData!H6353,PadCountry[],2)</f>
        <v>United States</v>
      </c>
      <c r="J6353" t="str">
        <f>VLOOKUP(I6353,CountryGeoLoc[],3)</f>
        <v>37.09024</v>
      </c>
      <c r="K6353" t="str">
        <f>VLOOKUP(I6353,CountryGeoLoc[],4)</f>
        <v>-95.712891</v>
      </c>
    </row>
    <row r="6354" spans="1:11" x14ac:dyDescent="0.3">
      <c r="A6354" t="s">
        <v>19044</v>
      </c>
      <c r="B6354" t="s">
        <v>8</v>
      </c>
      <c r="C6354" t="s">
        <v>18291</v>
      </c>
      <c r="D6354" t="s">
        <v>18292</v>
      </c>
      <c r="E6354" t="s">
        <v>19045</v>
      </c>
      <c r="F6354" t="s">
        <v>19046</v>
      </c>
      <c r="G6354" s="2" t="str">
        <f t="shared" si="99"/>
        <v>2022</v>
      </c>
      <c r="H6354" t="s">
        <v>18295</v>
      </c>
      <c r="I6354" t="str">
        <f>VLOOKUP(RawData!H6354,PadCountry[],2)</f>
        <v>United States</v>
      </c>
      <c r="J6354" t="str">
        <f>VLOOKUP(I6354,CountryGeoLoc[],3)</f>
        <v>37.09024</v>
      </c>
      <c r="K6354" t="str">
        <f>VLOOKUP(I6354,CountryGeoLoc[],4)</f>
        <v>-95.712891</v>
      </c>
    </row>
    <row r="6355" spans="1:11" x14ac:dyDescent="0.3">
      <c r="A6355" t="s">
        <v>19047</v>
      </c>
      <c r="B6355" t="s">
        <v>8</v>
      </c>
      <c r="C6355" t="s">
        <v>13407</v>
      </c>
      <c r="D6355" t="s">
        <v>11563</v>
      </c>
      <c r="E6355" t="s">
        <v>19048</v>
      </c>
      <c r="F6355" t="s">
        <v>19049</v>
      </c>
      <c r="G6355" s="2" t="str">
        <f t="shared" si="99"/>
        <v>2022</v>
      </c>
      <c r="H6355" t="s">
        <v>15187</v>
      </c>
      <c r="I6355" t="str">
        <f>VLOOKUP(RawData!H6355,PadCountry[],2)</f>
        <v>China</v>
      </c>
      <c r="J6355" t="str">
        <f>VLOOKUP(I6355,CountryGeoLoc[],3)</f>
        <v>35.86166</v>
      </c>
      <c r="K6355" t="str">
        <f>VLOOKUP(I6355,CountryGeoLoc[],4)</f>
        <v>104.195397</v>
      </c>
    </row>
    <row r="6356" spans="1:11" x14ac:dyDescent="0.3">
      <c r="A6356" t="s">
        <v>19050</v>
      </c>
      <c r="B6356" t="s">
        <v>8</v>
      </c>
      <c r="C6356" t="s">
        <v>14644</v>
      </c>
      <c r="D6356" t="s">
        <v>15534</v>
      </c>
      <c r="E6356" t="s">
        <v>19051</v>
      </c>
      <c r="F6356" t="s">
        <v>19052</v>
      </c>
      <c r="G6356" s="2" t="str">
        <f t="shared" si="99"/>
        <v>2022</v>
      </c>
      <c r="H6356" t="s">
        <v>2629</v>
      </c>
      <c r="I6356" t="str">
        <f>VLOOKUP(RawData!H6356,PadCountry[],2)</f>
        <v>United States</v>
      </c>
      <c r="J6356" t="str">
        <f>VLOOKUP(I6356,CountryGeoLoc[],3)</f>
        <v>37.09024</v>
      </c>
      <c r="K6356" t="str">
        <f>VLOOKUP(I6356,CountryGeoLoc[],4)</f>
        <v>-95.712891</v>
      </c>
    </row>
    <row r="6357" spans="1:11" x14ac:dyDescent="0.3">
      <c r="A6357" t="s">
        <v>19053</v>
      </c>
      <c r="B6357" t="s">
        <v>8</v>
      </c>
      <c r="C6357" t="s">
        <v>14618</v>
      </c>
      <c r="D6357" t="s">
        <v>19054</v>
      </c>
      <c r="E6357" t="s">
        <v>19055</v>
      </c>
      <c r="F6357" t="s">
        <v>19056</v>
      </c>
      <c r="G6357" s="2" t="str">
        <f t="shared" si="99"/>
        <v>2022</v>
      </c>
      <c r="H6357" t="s">
        <v>1782</v>
      </c>
      <c r="I6357" t="str">
        <f>VLOOKUP(RawData!H6357,PadCountry[],2)</f>
        <v>United States</v>
      </c>
      <c r="J6357" t="str">
        <f>VLOOKUP(I6357,CountryGeoLoc[],3)</f>
        <v>37.09024</v>
      </c>
      <c r="K6357" t="str">
        <f>VLOOKUP(I6357,CountryGeoLoc[],4)</f>
        <v>-95.712891</v>
      </c>
    </row>
    <row r="6358" spans="1:11" x14ac:dyDescent="0.3">
      <c r="A6358" t="s">
        <v>19057</v>
      </c>
      <c r="B6358" t="s">
        <v>8</v>
      </c>
      <c r="C6358" t="s">
        <v>13407</v>
      </c>
      <c r="D6358" t="s">
        <v>14669</v>
      </c>
      <c r="E6358" t="s">
        <v>19058</v>
      </c>
      <c r="F6358" t="s">
        <v>19059</v>
      </c>
      <c r="G6358" s="2" t="str">
        <f t="shared" si="99"/>
        <v>2022</v>
      </c>
      <c r="H6358" t="s">
        <v>14247</v>
      </c>
      <c r="I6358" t="str">
        <f>VLOOKUP(RawData!H6358,PadCountry[],2)</f>
        <v>China</v>
      </c>
      <c r="J6358" t="str">
        <f>VLOOKUP(I6358,CountryGeoLoc[],3)</f>
        <v>35.86166</v>
      </c>
      <c r="K6358" t="str">
        <f>VLOOKUP(I6358,CountryGeoLoc[],4)</f>
        <v>104.195397</v>
      </c>
    </row>
    <row r="6359" spans="1:11" x14ac:dyDescent="0.3">
      <c r="A6359" t="s">
        <v>19060</v>
      </c>
      <c r="B6359" t="s">
        <v>8</v>
      </c>
      <c r="C6359" t="s">
        <v>14644</v>
      </c>
      <c r="D6359" t="s">
        <v>15534</v>
      </c>
      <c r="E6359" t="s">
        <v>19061</v>
      </c>
      <c r="F6359" t="s">
        <v>19062</v>
      </c>
      <c r="G6359" s="2" t="str">
        <f t="shared" si="99"/>
        <v>2022</v>
      </c>
      <c r="H6359" t="s">
        <v>1555</v>
      </c>
      <c r="I6359" t="str">
        <f>VLOOKUP(RawData!H6359,PadCountry[],2)</f>
        <v>United States</v>
      </c>
      <c r="J6359" t="str">
        <f>VLOOKUP(I6359,CountryGeoLoc[],3)</f>
        <v>37.09024</v>
      </c>
      <c r="K6359" t="str">
        <f>VLOOKUP(I6359,CountryGeoLoc[],4)</f>
        <v>-95.712891</v>
      </c>
    </row>
    <row r="6360" spans="1:11" x14ac:dyDescent="0.3">
      <c r="A6360" t="s">
        <v>19063</v>
      </c>
      <c r="B6360" t="s">
        <v>8</v>
      </c>
      <c r="C6360" t="s">
        <v>14644</v>
      </c>
      <c r="D6360" t="s">
        <v>15534</v>
      </c>
      <c r="E6360" t="s">
        <v>19064</v>
      </c>
      <c r="F6360" t="s">
        <v>19065</v>
      </c>
      <c r="G6360" s="2" t="str">
        <f t="shared" si="99"/>
        <v>2022</v>
      </c>
      <c r="H6360" t="s">
        <v>1213</v>
      </c>
      <c r="I6360" t="str">
        <f>VLOOKUP(RawData!H6360,PadCountry[],2)</f>
        <v>United States</v>
      </c>
      <c r="J6360" t="str">
        <f>VLOOKUP(I6360,CountryGeoLoc[],3)</f>
        <v>37.09024</v>
      </c>
      <c r="K6360" t="str">
        <f>VLOOKUP(I6360,CountryGeoLoc[],4)</f>
        <v>-95.712891</v>
      </c>
    </row>
    <row r="6361" spans="1:11" x14ac:dyDescent="0.3">
      <c r="A6361" t="s">
        <v>19066</v>
      </c>
      <c r="B6361" t="s">
        <v>8</v>
      </c>
      <c r="C6361" t="s">
        <v>14644</v>
      </c>
      <c r="D6361" t="s">
        <v>15534</v>
      </c>
      <c r="E6361" t="s">
        <v>19067</v>
      </c>
      <c r="F6361" t="s">
        <v>19068</v>
      </c>
      <c r="G6361" s="2" t="str">
        <f t="shared" si="99"/>
        <v>2022</v>
      </c>
      <c r="H6361" t="s">
        <v>2629</v>
      </c>
      <c r="I6361" t="str">
        <f>VLOOKUP(RawData!H6361,PadCountry[],2)</f>
        <v>United States</v>
      </c>
      <c r="J6361" t="str">
        <f>VLOOKUP(I6361,CountryGeoLoc[],3)</f>
        <v>37.09024</v>
      </c>
      <c r="K6361" t="str">
        <f>VLOOKUP(I6361,CountryGeoLoc[],4)</f>
        <v>-95.712891</v>
      </c>
    </row>
    <row r="6362" spans="1:11" x14ac:dyDescent="0.3">
      <c r="A6362" t="s">
        <v>19069</v>
      </c>
      <c r="B6362" t="s">
        <v>8</v>
      </c>
      <c r="C6362" t="s">
        <v>11407</v>
      </c>
      <c r="D6362" t="s">
        <v>15615</v>
      </c>
      <c r="E6362" t="s">
        <v>19070</v>
      </c>
      <c r="F6362" t="s">
        <v>19071</v>
      </c>
      <c r="G6362" s="2" t="str">
        <f t="shared" si="99"/>
        <v>2022</v>
      </c>
      <c r="H6362" t="s">
        <v>3442</v>
      </c>
      <c r="I6362" t="str">
        <f>VLOOKUP(RawData!H6362,PadCountry[],2)</f>
        <v>Russia</v>
      </c>
      <c r="J6362" t="str">
        <f>VLOOKUP(I6362,CountryGeoLoc[],3)</f>
        <v>61.52401</v>
      </c>
      <c r="K6362" t="str">
        <f>VLOOKUP(I6362,CountryGeoLoc[],4)</f>
        <v>105.318756</v>
      </c>
    </row>
    <row r="6363" spans="1:11" x14ac:dyDescent="0.3">
      <c r="A6363" t="s">
        <v>19072</v>
      </c>
      <c r="B6363" t="s">
        <v>8</v>
      </c>
      <c r="C6363" t="s">
        <v>7321</v>
      </c>
      <c r="D6363" t="s">
        <v>15859</v>
      </c>
      <c r="E6363" t="s">
        <v>19073</v>
      </c>
      <c r="F6363" t="s">
        <v>19074</v>
      </c>
      <c r="G6363" s="2" t="str">
        <f t="shared" si="99"/>
        <v>2022</v>
      </c>
      <c r="H6363" t="s">
        <v>15861</v>
      </c>
      <c r="I6363" t="str">
        <f>VLOOKUP(RawData!H6363,PadCountry[],2)</f>
        <v>French Guiana</v>
      </c>
      <c r="J6363" t="str">
        <f>VLOOKUP(I6363,CountryGeoLoc[],3)</f>
        <v>3.933889</v>
      </c>
      <c r="K6363" t="str">
        <f>VLOOKUP(I6363,CountryGeoLoc[],4)</f>
        <v>-53.125782</v>
      </c>
    </row>
    <row r="6364" spans="1:11" x14ac:dyDescent="0.3">
      <c r="A6364" t="s">
        <v>19075</v>
      </c>
      <c r="B6364" t="s">
        <v>18</v>
      </c>
      <c r="C6364" t="s">
        <v>18414</v>
      </c>
      <c r="D6364" t="s">
        <v>18415</v>
      </c>
      <c r="E6364" t="s">
        <v>19076</v>
      </c>
      <c r="F6364" t="s">
        <v>19077</v>
      </c>
      <c r="G6364" s="2" t="str">
        <f t="shared" si="99"/>
        <v>2022</v>
      </c>
      <c r="H6364" t="s">
        <v>12982</v>
      </c>
      <c r="I6364" t="str">
        <f>VLOOKUP(RawData!H6364,PadCountry[],2)</f>
        <v>United States</v>
      </c>
      <c r="J6364" t="str">
        <f>VLOOKUP(I6364,CountryGeoLoc[],3)</f>
        <v>37.09024</v>
      </c>
      <c r="K6364" t="str">
        <f>VLOOKUP(I6364,CountryGeoLoc[],4)</f>
        <v>-95.712891</v>
      </c>
    </row>
    <row r="6365" spans="1:11" x14ac:dyDescent="0.3">
      <c r="A6365" t="s">
        <v>19078</v>
      </c>
      <c r="B6365" t="s">
        <v>8</v>
      </c>
      <c r="C6365" t="s">
        <v>7087</v>
      </c>
      <c r="D6365" t="s">
        <v>15182</v>
      </c>
      <c r="E6365" t="s">
        <v>19079</v>
      </c>
      <c r="F6365" t="s">
        <v>19080</v>
      </c>
      <c r="G6365" s="2" t="str">
        <f t="shared" si="99"/>
        <v>2022</v>
      </c>
      <c r="H6365" t="s">
        <v>11888</v>
      </c>
      <c r="I6365" t="str">
        <f>VLOOKUP(RawData!H6365,PadCountry[],2)</f>
        <v>India</v>
      </c>
      <c r="J6365" t="str">
        <f>VLOOKUP(I6365,CountryGeoLoc[],3)</f>
        <v>20.593684</v>
      </c>
      <c r="K6365" t="str">
        <f>VLOOKUP(I6365,CountryGeoLoc[],4)</f>
        <v>78.96288</v>
      </c>
    </row>
    <row r="6366" spans="1:11" x14ac:dyDescent="0.3">
      <c r="A6366" t="s">
        <v>19081</v>
      </c>
      <c r="B6366" t="s">
        <v>8</v>
      </c>
      <c r="C6366" t="s">
        <v>11418</v>
      </c>
      <c r="D6366" t="s">
        <v>14421</v>
      </c>
      <c r="E6366" t="s">
        <v>19082</v>
      </c>
      <c r="F6366" t="s">
        <v>19083</v>
      </c>
      <c r="G6366" s="2" t="str">
        <f t="shared" si="99"/>
        <v>2022</v>
      </c>
      <c r="H6366" t="s">
        <v>987</v>
      </c>
      <c r="I6366" t="str">
        <f>VLOOKUP(RawData!H6366,PadCountry[],2)</f>
        <v>Kazakhstan</v>
      </c>
      <c r="J6366" t="str">
        <f>VLOOKUP(I6366,CountryGeoLoc[],3)</f>
        <v>48.019573</v>
      </c>
      <c r="K6366" t="str">
        <f>VLOOKUP(I6366,CountryGeoLoc[],4)</f>
        <v>66.923684</v>
      </c>
    </row>
    <row r="6367" spans="1:11" x14ac:dyDescent="0.3">
      <c r="A6367" t="s">
        <v>19084</v>
      </c>
      <c r="B6367" t="s">
        <v>8</v>
      </c>
      <c r="C6367" t="s">
        <v>17759</v>
      </c>
      <c r="D6367" t="s">
        <v>18095</v>
      </c>
      <c r="E6367" t="s">
        <v>19085</v>
      </c>
      <c r="F6367" t="s">
        <v>19086</v>
      </c>
      <c r="G6367" s="2" t="str">
        <f t="shared" si="99"/>
        <v>2022</v>
      </c>
      <c r="H6367" t="s">
        <v>12427</v>
      </c>
      <c r="I6367" t="str">
        <f>VLOOKUP(RawData!H6367,PadCountry[],2)</f>
        <v>United States</v>
      </c>
      <c r="J6367" t="str">
        <f>VLOOKUP(I6367,CountryGeoLoc[],3)</f>
        <v>37.09024</v>
      </c>
      <c r="K6367" t="str">
        <f>VLOOKUP(I6367,CountryGeoLoc[],4)</f>
        <v>-95.712891</v>
      </c>
    </row>
    <row r="6368" spans="1:11" x14ac:dyDescent="0.3">
      <c r="A6368" t="s">
        <v>19087</v>
      </c>
      <c r="B6368" t="s">
        <v>8</v>
      </c>
      <c r="C6368" t="s">
        <v>14644</v>
      </c>
      <c r="D6368" t="s">
        <v>15534</v>
      </c>
      <c r="E6368" t="s">
        <v>19088</v>
      </c>
      <c r="F6368" t="s">
        <v>19089</v>
      </c>
      <c r="G6368" s="2" t="str">
        <f t="shared" si="99"/>
        <v>2022</v>
      </c>
      <c r="H6368" t="s">
        <v>1555</v>
      </c>
      <c r="I6368" t="str">
        <f>VLOOKUP(RawData!H6368,PadCountry[],2)</f>
        <v>United States</v>
      </c>
      <c r="J6368" t="str">
        <f>VLOOKUP(I6368,CountryGeoLoc[],3)</f>
        <v>37.09024</v>
      </c>
      <c r="K6368" t="str">
        <f>VLOOKUP(I6368,CountryGeoLoc[],4)</f>
        <v>-95.712891</v>
      </c>
    </row>
    <row r="6369" spans="1:11" x14ac:dyDescent="0.3">
      <c r="A6369" t="s">
        <v>19090</v>
      </c>
      <c r="B6369" t="s">
        <v>8</v>
      </c>
      <c r="C6369" t="s">
        <v>14644</v>
      </c>
      <c r="D6369" t="s">
        <v>15534</v>
      </c>
      <c r="E6369" t="s">
        <v>19091</v>
      </c>
      <c r="F6369" t="s">
        <v>19092</v>
      </c>
      <c r="G6369" s="2" t="str">
        <f t="shared" si="99"/>
        <v>2022</v>
      </c>
      <c r="H6369" t="s">
        <v>1213</v>
      </c>
      <c r="I6369" t="str">
        <f>VLOOKUP(RawData!H6369,PadCountry[],2)</f>
        <v>United States</v>
      </c>
      <c r="J6369" t="str">
        <f>VLOOKUP(I6369,CountryGeoLoc[],3)</f>
        <v>37.09024</v>
      </c>
      <c r="K6369" t="str">
        <f>VLOOKUP(I6369,CountryGeoLoc[],4)</f>
        <v>-95.712891</v>
      </c>
    </row>
    <row r="6370" spans="1:11" x14ac:dyDescent="0.3">
      <c r="A6370" t="s">
        <v>19093</v>
      </c>
      <c r="B6370" t="s">
        <v>8</v>
      </c>
      <c r="C6370" t="s">
        <v>13407</v>
      </c>
      <c r="D6370" t="s">
        <v>14669</v>
      </c>
      <c r="E6370" t="s">
        <v>19094</v>
      </c>
      <c r="F6370" t="s">
        <v>19095</v>
      </c>
      <c r="G6370" s="2" t="str">
        <f t="shared" si="99"/>
        <v>2022</v>
      </c>
      <c r="H6370" t="s">
        <v>14247</v>
      </c>
      <c r="I6370" t="str">
        <f>VLOOKUP(RawData!H6370,PadCountry[],2)</f>
        <v>China</v>
      </c>
      <c r="J6370" t="str">
        <f>VLOOKUP(I6370,CountryGeoLoc[],3)</f>
        <v>35.86166</v>
      </c>
      <c r="K6370" t="str">
        <f>VLOOKUP(I6370,CountryGeoLoc[],4)</f>
        <v>104.195397</v>
      </c>
    </row>
    <row r="6371" spans="1:11" x14ac:dyDescent="0.3">
      <c r="A6371" t="s">
        <v>19096</v>
      </c>
      <c r="B6371" t="s">
        <v>8</v>
      </c>
      <c r="C6371" t="s">
        <v>13407</v>
      </c>
      <c r="D6371" t="s">
        <v>19097</v>
      </c>
      <c r="E6371" t="s">
        <v>357</v>
      </c>
      <c r="F6371" t="s">
        <v>19098</v>
      </c>
      <c r="G6371" s="2" t="str">
        <f t="shared" si="99"/>
        <v>2022</v>
      </c>
      <c r="H6371" t="s">
        <v>18623</v>
      </c>
      <c r="I6371" t="str">
        <f>VLOOKUP(RawData!H6371,PadCountry[],2)</f>
        <v>China</v>
      </c>
      <c r="J6371" t="str">
        <f>VLOOKUP(I6371,CountryGeoLoc[],3)</f>
        <v>35.86166</v>
      </c>
      <c r="K6371" t="str">
        <f>VLOOKUP(I6371,CountryGeoLoc[],4)</f>
        <v>104.195397</v>
      </c>
    </row>
    <row r="6372" spans="1:11" x14ac:dyDescent="0.3">
      <c r="A6372" t="s">
        <v>19099</v>
      </c>
      <c r="B6372" t="s">
        <v>8</v>
      </c>
      <c r="C6372" t="s">
        <v>17246</v>
      </c>
      <c r="D6372" t="s">
        <v>17247</v>
      </c>
      <c r="E6372" t="s">
        <v>19100</v>
      </c>
      <c r="F6372" t="s">
        <v>19101</v>
      </c>
      <c r="G6372" s="2" t="str">
        <f t="shared" si="99"/>
        <v>2022</v>
      </c>
      <c r="H6372" t="s">
        <v>19102</v>
      </c>
      <c r="I6372" t="str">
        <f>VLOOKUP(RawData!H6372,PadCountry[],2)</f>
        <v>New Zealand</v>
      </c>
      <c r="J6372" t="str">
        <f>VLOOKUP(I6372,CountryGeoLoc[],3)</f>
        <v>-40.900557</v>
      </c>
      <c r="K6372" t="str">
        <f>VLOOKUP(I6372,CountryGeoLoc[],4)</f>
        <v>174.885971</v>
      </c>
    </row>
    <row r="6373" spans="1:11" x14ac:dyDescent="0.3">
      <c r="A6373" t="s">
        <v>19103</v>
      </c>
      <c r="B6373" t="s">
        <v>8</v>
      </c>
      <c r="C6373" t="s">
        <v>14618</v>
      </c>
      <c r="D6373" t="s">
        <v>15884</v>
      </c>
      <c r="E6373" t="s">
        <v>19104</v>
      </c>
      <c r="F6373" t="s">
        <v>19105</v>
      </c>
      <c r="G6373" s="2" t="str">
        <f t="shared" si="99"/>
        <v>2022</v>
      </c>
      <c r="H6373" t="s">
        <v>1782</v>
      </c>
      <c r="I6373" t="str">
        <f>VLOOKUP(RawData!H6373,PadCountry[],2)</f>
        <v>United States</v>
      </c>
      <c r="J6373" t="str">
        <f>VLOOKUP(I6373,CountryGeoLoc[],3)</f>
        <v>37.09024</v>
      </c>
      <c r="K6373" t="str">
        <f>VLOOKUP(I6373,CountryGeoLoc[],4)</f>
        <v>-95.712891</v>
      </c>
    </row>
    <row r="6374" spans="1:11" x14ac:dyDescent="0.3">
      <c r="A6374" t="s">
        <v>19106</v>
      </c>
      <c r="B6374" t="s">
        <v>8</v>
      </c>
      <c r="C6374" t="s">
        <v>14644</v>
      </c>
      <c r="D6374" t="s">
        <v>15534</v>
      </c>
      <c r="E6374" t="s">
        <v>19107</v>
      </c>
      <c r="F6374" t="s">
        <v>19108</v>
      </c>
      <c r="G6374" s="2" t="str">
        <f t="shared" si="99"/>
        <v>2022</v>
      </c>
      <c r="H6374" t="s">
        <v>2629</v>
      </c>
      <c r="I6374" t="str">
        <f>VLOOKUP(RawData!H6374,PadCountry[],2)</f>
        <v>United States</v>
      </c>
      <c r="J6374" t="str">
        <f>VLOOKUP(I6374,CountryGeoLoc[],3)</f>
        <v>37.09024</v>
      </c>
      <c r="K6374" t="str">
        <f>VLOOKUP(I6374,CountryGeoLoc[],4)</f>
        <v>-95.712891</v>
      </c>
    </row>
    <row r="6375" spans="1:11" x14ac:dyDescent="0.3">
      <c r="A6375" t="s">
        <v>19109</v>
      </c>
      <c r="B6375" t="s">
        <v>8</v>
      </c>
      <c r="C6375" t="s">
        <v>13407</v>
      </c>
      <c r="D6375" t="s">
        <v>5243</v>
      </c>
      <c r="E6375" t="s">
        <v>19110</v>
      </c>
      <c r="F6375" t="s">
        <v>19111</v>
      </c>
      <c r="G6375" s="2" t="str">
        <f t="shared" si="99"/>
        <v>2022</v>
      </c>
      <c r="H6375" t="s">
        <v>8698</v>
      </c>
      <c r="I6375" t="str">
        <f>VLOOKUP(RawData!H6375,PadCountry[],2)</f>
        <v>China</v>
      </c>
      <c r="J6375" t="str">
        <f>VLOOKUP(I6375,CountryGeoLoc[],3)</f>
        <v>35.86166</v>
      </c>
      <c r="K6375" t="str">
        <f>VLOOKUP(I6375,CountryGeoLoc[],4)</f>
        <v>104.195397</v>
      </c>
    </row>
    <row r="6376" spans="1:11" x14ac:dyDescent="0.3">
      <c r="A6376" t="s">
        <v>19112</v>
      </c>
      <c r="B6376" t="s">
        <v>8</v>
      </c>
      <c r="C6376" t="s">
        <v>18260</v>
      </c>
      <c r="D6376" t="s">
        <v>18261</v>
      </c>
      <c r="E6376" t="s">
        <v>19113</v>
      </c>
      <c r="F6376" t="s">
        <v>19114</v>
      </c>
      <c r="G6376" s="2" t="str">
        <f t="shared" si="99"/>
        <v>2022</v>
      </c>
      <c r="H6376" t="s">
        <v>18264</v>
      </c>
      <c r="I6376" t="str">
        <f>VLOOKUP(RawData!H6376,PadCountry[],2)</f>
        <v>Iran</v>
      </c>
      <c r="J6376" t="str">
        <f>VLOOKUP(I6376,CountryGeoLoc[],3)</f>
        <v>32.427908</v>
      </c>
      <c r="K6376" t="str">
        <f>VLOOKUP(I6376,CountryGeoLoc[],4)</f>
        <v>53.688046</v>
      </c>
    </row>
    <row r="6377" spans="1:11" x14ac:dyDescent="0.3">
      <c r="A6377" t="s">
        <v>19115</v>
      </c>
      <c r="B6377" t="s">
        <v>8</v>
      </c>
      <c r="C6377" t="s">
        <v>14644</v>
      </c>
      <c r="D6377" t="s">
        <v>15534</v>
      </c>
      <c r="E6377" t="s">
        <v>19116</v>
      </c>
      <c r="F6377" t="s">
        <v>19117</v>
      </c>
      <c r="G6377" s="2" t="str">
        <f t="shared" si="99"/>
        <v>2022</v>
      </c>
      <c r="H6377" t="s">
        <v>1555</v>
      </c>
      <c r="I6377" t="str">
        <f>VLOOKUP(RawData!H6377,PadCountry[],2)</f>
        <v>United States</v>
      </c>
      <c r="J6377" t="str">
        <f>VLOOKUP(I6377,CountryGeoLoc[],3)</f>
        <v>37.09024</v>
      </c>
      <c r="K6377" t="str">
        <f>VLOOKUP(I6377,CountryGeoLoc[],4)</f>
        <v>-95.712891</v>
      </c>
    </row>
    <row r="6378" spans="1:11" x14ac:dyDescent="0.3">
      <c r="A6378" t="s">
        <v>19118</v>
      </c>
      <c r="B6378" t="s">
        <v>8</v>
      </c>
      <c r="C6378" t="s">
        <v>18414</v>
      </c>
      <c r="D6378" t="s">
        <v>18415</v>
      </c>
      <c r="E6378" t="s">
        <v>19119</v>
      </c>
      <c r="F6378" t="s">
        <v>19120</v>
      </c>
      <c r="G6378" s="2" t="str">
        <f t="shared" si="99"/>
        <v>2022</v>
      </c>
      <c r="H6378" t="s">
        <v>18417</v>
      </c>
      <c r="I6378" t="str">
        <f>VLOOKUP(RawData!H6378,PadCountry[],2)</f>
        <v>United States</v>
      </c>
      <c r="J6378" t="str">
        <f>VLOOKUP(I6378,CountryGeoLoc[],3)</f>
        <v>37.09024</v>
      </c>
      <c r="K6378" t="str">
        <f>VLOOKUP(I6378,CountryGeoLoc[],4)</f>
        <v>-95.712891</v>
      </c>
    </row>
    <row r="6379" spans="1:11" x14ac:dyDescent="0.3">
      <c r="A6379" t="s">
        <v>19121</v>
      </c>
      <c r="B6379" t="s">
        <v>8</v>
      </c>
      <c r="C6379" t="s">
        <v>13407</v>
      </c>
      <c r="D6379" t="s">
        <v>14669</v>
      </c>
      <c r="E6379" t="s">
        <v>19122</v>
      </c>
      <c r="F6379" t="s">
        <v>19123</v>
      </c>
      <c r="G6379" s="2" t="str">
        <f t="shared" si="99"/>
        <v>2022</v>
      </c>
      <c r="H6379" t="s">
        <v>14247</v>
      </c>
      <c r="I6379" t="str">
        <f>VLOOKUP(RawData!H6379,PadCountry[],2)</f>
        <v>China</v>
      </c>
      <c r="J6379" t="str">
        <f>VLOOKUP(I6379,CountryGeoLoc[],3)</f>
        <v>35.86166</v>
      </c>
      <c r="K6379" t="str">
        <f>VLOOKUP(I6379,CountryGeoLoc[],4)</f>
        <v>104.195397</v>
      </c>
    </row>
    <row r="6380" spans="1:11" x14ac:dyDescent="0.3">
      <c r="A6380" t="s">
        <v>19124</v>
      </c>
      <c r="B6380" t="s">
        <v>8</v>
      </c>
      <c r="C6380" t="s">
        <v>11418</v>
      </c>
      <c r="D6380" t="s">
        <v>14421</v>
      </c>
      <c r="E6380" t="s">
        <v>19125</v>
      </c>
      <c r="F6380" t="s">
        <v>19126</v>
      </c>
      <c r="G6380" s="2" t="str">
        <f t="shared" si="99"/>
        <v>2022</v>
      </c>
      <c r="H6380" t="s">
        <v>987</v>
      </c>
      <c r="I6380" t="str">
        <f>VLOOKUP(RawData!H6380,PadCountry[],2)</f>
        <v>Kazakhstan</v>
      </c>
      <c r="J6380" t="str">
        <f>VLOOKUP(I6380,CountryGeoLoc[],3)</f>
        <v>48.019573</v>
      </c>
      <c r="K6380" t="str">
        <f>VLOOKUP(I6380,CountryGeoLoc[],4)</f>
        <v>66.923684</v>
      </c>
    </row>
    <row r="6381" spans="1:11" x14ac:dyDescent="0.3">
      <c r="A6381" t="s">
        <v>19127</v>
      </c>
      <c r="B6381" t="s">
        <v>8</v>
      </c>
      <c r="C6381" t="s">
        <v>14644</v>
      </c>
      <c r="D6381" t="s">
        <v>15534</v>
      </c>
      <c r="E6381" t="s">
        <v>19128</v>
      </c>
      <c r="F6381" t="s">
        <v>19129</v>
      </c>
      <c r="G6381" s="2" t="str">
        <f t="shared" si="99"/>
        <v>2022</v>
      </c>
      <c r="H6381" t="s">
        <v>1555</v>
      </c>
      <c r="I6381" t="str">
        <f>VLOOKUP(RawData!H6381,PadCountry[],2)</f>
        <v>United States</v>
      </c>
      <c r="J6381" t="str">
        <f>VLOOKUP(I6381,CountryGeoLoc[],3)</f>
        <v>37.09024</v>
      </c>
      <c r="K6381" t="str">
        <f>VLOOKUP(I6381,CountryGeoLoc[],4)</f>
        <v>-95.712891</v>
      </c>
    </row>
    <row r="6382" spans="1:11" x14ac:dyDescent="0.3">
      <c r="A6382" t="s">
        <v>19130</v>
      </c>
      <c r="B6382" t="s">
        <v>8</v>
      </c>
      <c r="C6382" t="s">
        <v>11407</v>
      </c>
      <c r="D6382" t="s">
        <v>15615</v>
      </c>
      <c r="E6382" t="s">
        <v>19131</v>
      </c>
      <c r="F6382" t="s">
        <v>19132</v>
      </c>
      <c r="G6382" s="2" t="str">
        <f t="shared" si="99"/>
        <v>2022</v>
      </c>
      <c r="H6382" t="s">
        <v>3892</v>
      </c>
      <c r="I6382" t="str">
        <f>VLOOKUP(RawData!H6382,PadCountry[],2)</f>
        <v>Russia</v>
      </c>
      <c r="J6382" t="str">
        <f>VLOOKUP(I6382,CountryGeoLoc[],3)</f>
        <v>61.52401</v>
      </c>
      <c r="K6382" t="str">
        <f>VLOOKUP(I6382,CountryGeoLoc[],4)</f>
        <v>105.318756</v>
      </c>
    </row>
    <row r="6383" spans="1:11" x14ac:dyDescent="0.3">
      <c r="A6383" t="s">
        <v>19133</v>
      </c>
      <c r="B6383" t="s">
        <v>8</v>
      </c>
      <c r="C6383" t="s">
        <v>13407</v>
      </c>
      <c r="D6383" t="s">
        <v>19134</v>
      </c>
      <c r="E6383" t="s">
        <v>357</v>
      </c>
      <c r="F6383" t="s">
        <v>19135</v>
      </c>
      <c r="G6383" s="2" t="str">
        <f t="shared" si="99"/>
        <v>2022</v>
      </c>
      <c r="H6383" t="s">
        <v>19136</v>
      </c>
      <c r="I6383" t="str">
        <f>VLOOKUP(RawData!H6383,PadCountry[],2)</f>
        <v>China</v>
      </c>
      <c r="J6383" t="str">
        <f>VLOOKUP(I6383,CountryGeoLoc[],3)</f>
        <v>35.86166</v>
      </c>
      <c r="K6383" t="str">
        <f>VLOOKUP(I6383,CountryGeoLoc[],4)</f>
        <v>104.195397</v>
      </c>
    </row>
    <row r="6384" spans="1:11" x14ac:dyDescent="0.3">
      <c r="A6384" t="s">
        <v>19137</v>
      </c>
      <c r="B6384" t="s">
        <v>8</v>
      </c>
      <c r="C6384" t="s">
        <v>13407</v>
      </c>
      <c r="D6384" t="s">
        <v>16766</v>
      </c>
      <c r="E6384" t="s">
        <v>357</v>
      </c>
      <c r="F6384" t="s">
        <v>19138</v>
      </c>
      <c r="G6384" s="2" t="str">
        <f t="shared" si="99"/>
        <v>2022</v>
      </c>
      <c r="H6384" t="s">
        <v>16284</v>
      </c>
      <c r="I6384" t="str">
        <f>VLOOKUP(RawData!H6384,PadCountry[],2)</f>
        <v>China</v>
      </c>
      <c r="J6384" t="str">
        <f>VLOOKUP(I6384,CountryGeoLoc[],3)</f>
        <v>35.86166</v>
      </c>
      <c r="K6384" t="str">
        <f>VLOOKUP(I6384,CountryGeoLoc[],4)</f>
        <v>104.195397</v>
      </c>
    </row>
    <row r="6385" spans="1:11" x14ac:dyDescent="0.3">
      <c r="A6385" t="s">
        <v>19139</v>
      </c>
      <c r="B6385" t="s">
        <v>8</v>
      </c>
      <c r="C6385" t="s">
        <v>16685</v>
      </c>
      <c r="D6385" t="s">
        <v>16686</v>
      </c>
      <c r="E6385" t="s">
        <v>19140</v>
      </c>
      <c r="F6385" t="s">
        <v>19141</v>
      </c>
      <c r="G6385" s="2" t="str">
        <f t="shared" si="99"/>
        <v>2022</v>
      </c>
      <c r="H6385" t="s">
        <v>16689</v>
      </c>
      <c r="I6385" t="str">
        <f>VLOOKUP(RawData!H6385,PadCountry[],2)</f>
        <v>United States</v>
      </c>
      <c r="J6385" t="str">
        <f>VLOOKUP(I6385,CountryGeoLoc[],3)</f>
        <v>37.09024</v>
      </c>
      <c r="K6385" t="str">
        <f>VLOOKUP(I6385,CountryGeoLoc[],4)</f>
        <v>-95.712891</v>
      </c>
    </row>
    <row r="6386" spans="1:11" x14ac:dyDescent="0.3">
      <c r="A6386" t="s">
        <v>19142</v>
      </c>
      <c r="B6386" t="s">
        <v>8</v>
      </c>
      <c r="C6386" t="s">
        <v>14644</v>
      </c>
      <c r="D6386" t="s">
        <v>15534</v>
      </c>
      <c r="E6386" t="s">
        <v>19143</v>
      </c>
      <c r="F6386" t="s">
        <v>19144</v>
      </c>
      <c r="G6386" s="2" t="str">
        <f t="shared" si="99"/>
        <v>2022</v>
      </c>
      <c r="H6386" t="s">
        <v>1555</v>
      </c>
      <c r="I6386" t="str">
        <f>VLOOKUP(RawData!H6386,PadCountry[],2)</f>
        <v>United States</v>
      </c>
      <c r="J6386" t="str">
        <f>VLOOKUP(I6386,CountryGeoLoc[],3)</f>
        <v>37.09024</v>
      </c>
      <c r="K6386" t="str">
        <f>VLOOKUP(I6386,CountryGeoLoc[],4)</f>
        <v>-95.712891</v>
      </c>
    </row>
    <row r="6387" spans="1:11" x14ac:dyDescent="0.3">
      <c r="A6387" t="s">
        <v>19145</v>
      </c>
      <c r="B6387" t="s">
        <v>8</v>
      </c>
      <c r="C6387" t="s">
        <v>17246</v>
      </c>
      <c r="D6387" t="s">
        <v>17247</v>
      </c>
      <c r="E6387" t="s">
        <v>19146</v>
      </c>
      <c r="F6387" t="s">
        <v>19147</v>
      </c>
      <c r="G6387" s="2" t="str">
        <f t="shared" si="99"/>
        <v>2022</v>
      </c>
      <c r="H6387" t="s">
        <v>17250</v>
      </c>
      <c r="I6387" t="str">
        <f>VLOOKUP(RawData!H6387,PadCountry[],2)</f>
        <v>New Zealand</v>
      </c>
      <c r="J6387" t="str">
        <f>VLOOKUP(I6387,CountryGeoLoc[],3)</f>
        <v>-40.900557</v>
      </c>
      <c r="K6387" t="str">
        <f>VLOOKUP(I6387,CountryGeoLoc[],4)</f>
        <v>174.885971</v>
      </c>
    </row>
    <row r="6388" spans="1:11" x14ac:dyDescent="0.3">
      <c r="A6388" t="s">
        <v>19148</v>
      </c>
      <c r="B6388" t="s">
        <v>8</v>
      </c>
      <c r="C6388" t="s">
        <v>13407</v>
      </c>
      <c r="D6388" t="s">
        <v>14669</v>
      </c>
      <c r="E6388" t="s">
        <v>19149</v>
      </c>
      <c r="F6388" t="s">
        <v>19150</v>
      </c>
      <c r="G6388" s="2" t="str">
        <f t="shared" si="99"/>
        <v>2022</v>
      </c>
      <c r="H6388" t="s">
        <v>14247</v>
      </c>
      <c r="I6388" t="str">
        <f>VLOOKUP(RawData!H6388,PadCountry[],2)</f>
        <v>China</v>
      </c>
      <c r="J6388" t="str">
        <f>VLOOKUP(I6388,CountryGeoLoc[],3)</f>
        <v>35.86166</v>
      </c>
      <c r="K6388" t="str">
        <f>VLOOKUP(I6388,CountryGeoLoc[],4)</f>
        <v>104.195397</v>
      </c>
    </row>
    <row r="6389" spans="1:11" x14ac:dyDescent="0.3">
      <c r="A6389" t="s">
        <v>19151</v>
      </c>
      <c r="B6389" t="s">
        <v>8</v>
      </c>
      <c r="C6389" t="s">
        <v>11407</v>
      </c>
      <c r="D6389" t="s">
        <v>15130</v>
      </c>
      <c r="E6389" t="s">
        <v>19152</v>
      </c>
      <c r="F6389" t="s">
        <v>19153</v>
      </c>
      <c r="G6389" s="2" t="str">
        <f t="shared" si="99"/>
        <v>2022</v>
      </c>
      <c r="H6389" t="s">
        <v>3892</v>
      </c>
      <c r="I6389" t="str">
        <f>VLOOKUP(RawData!H6389,PadCountry[],2)</f>
        <v>Russia</v>
      </c>
      <c r="J6389" t="str">
        <f>VLOOKUP(I6389,CountryGeoLoc[],3)</f>
        <v>61.52401</v>
      </c>
      <c r="K6389" t="str">
        <f>VLOOKUP(I6389,CountryGeoLoc[],4)</f>
        <v>105.318756</v>
      </c>
    </row>
    <row r="6390" spans="1:11" x14ac:dyDescent="0.3">
      <c r="A6390" t="s">
        <v>19154</v>
      </c>
      <c r="B6390" t="s">
        <v>8</v>
      </c>
      <c r="C6390" t="s">
        <v>14644</v>
      </c>
      <c r="D6390" t="s">
        <v>15534</v>
      </c>
      <c r="E6390" t="s">
        <v>19155</v>
      </c>
      <c r="F6390" t="s">
        <v>19156</v>
      </c>
      <c r="G6390" s="2" t="str">
        <f t="shared" si="99"/>
        <v>2022</v>
      </c>
      <c r="H6390" t="s">
        <v>2629</v>
      </c>
      <c r="I6390" t="str">
        <f>VLOOKUP(RawData!H6390,PadCountry[],2)</f>
        <v>United States</v>
      </c>
      <c r="J6390" t="str">
        <f>VLOOKUP(I6390,CountryGeoLoc[],3)</f>
        <v>37.09024</v>
      </c>
      <c r="K6390" t="str">
        <f>VLOOKUP(I6390,CountryGeoLoc[],4)</f>
        <v>-95.712891</v>
      </c>
    </row>
    <row r="6391" spans="1:11" x14ac:dyDescent="0.3">
      <c r="A6391" t="s">
        <v>19157</v>
      </c>
      <c r="B6391" t="s">
        <v>8</v>
      </c>
      <c r="C6391" t="s">
        <v>13407</v>
      </c>
      <c r="D6391" t="s">
        <v>8695</v>
      </c>
      <c r="E6391" t="s">
        <v>19158</v>
      </c>
      <c r="F6391" t="s">
        <v>19159</v>
      </c>
      <c r="G6391" s="2" t="str">
        <f t="shared" si="99"/>
        <v>2022</v>
      </c>
      <c r="H6391" t="s">
        <v>10954</v>
      </c>
      <c r="I6391" t="str">
        <f>VLOOKUP(RawData!H6391,PadCountry[],2)</f>
        <v>China</v>
      </c>
      <c r="J6391" t="str">
        <f>VLOOKUP(I6391,CountryGeoLoc[],3)</f>
        <v>35.86166</v>
      </c>
      <c r="K6391" t="str">
        <f>VLOOKUP(I6391,CountryGeoLoc[],4)</f>
        <v>104.195397</v>
      </c>
    </row>
    <row r="6392" spans="1:11" x14ac:dyDescent="0.3">
      <c r="A6392" t="s">
        <v>19160</v>
      </c>
      <c r="B6392" t="s">
        <v>8</v>
      </c>
      <c r="C6392" t="s">
        <v>13407</v>
      </c>
      <c r="D6392" t="s">
        <v>14669</v>
      </c>
      <c r="E6392" t="s">
        <v>19161</v>
      </c>
      <c r="F6392" t="s">
        <v>19162</v>
      </c>
      <c r="G6392" s="2" t="str">
        <f t="shared" si="99"/>
        <v>2022</v>
      </c>
      <c r="H6392" t="s">
        <v>15187</v>
      </c>
      <c r="I6392" t="str">
        <f>VLOOKUP(RawData!H6392,PadCountry[],2)</f>
        <v>China</v>
      </c>
      <c r="J6392" t="str">
        <f>VLOOKUP(I6392,CountryGeoLoc[],3)</f>
        <v>35.86166</v>
      </c>
      <c r="K6392" t="str">
        <f>VLOOKUP(I6392,CountryGeoLoc[],4)</f>
        <v>104.195397</v>
      </c>
    </row>
    <row r="6393" spans="1:11" x14ac:dyDescent="0.3">
      <c r="A6393" t="s">
        <v>19163</v>
      </c>
      <c r="B6393" t="s">
        <v>8</v>
      </c>
      <c r="C6393" t="s">
        <v>14644</v>
      </c>
      <c r="D6393" t="s">
        <v>15534</v>
      </c>
      <c r="E6393" t="s">
        <v>19164</v>
      </c>
      <c r="F6393" t="s">
        <v>19165</v>
      </c>
      <c r="G6393" s="2" t="str">
        <f t="shared" si="99"/>
        <v>2022</v>
      </c>
      <c r="H6393" t="s">
        <v>1213</v>
      </c>
      <c r="I6393" t="str">
        <f>VLOOKUP(RawData!H6393,PadCountry[],2)</f>
        <v>United States</v>
      </c>
      <c r="J6393" t="str">
        <f>VLOOKUP(I6393,CountryGeoLoc[],3)</f>
        <v>37.09024</v>
      </c>
      <c r="K6393" t="str">
        <f>VLOOKUP(I6393,CountryGeoLoc[],4)</f>
        <v>-95.712891</v>
      </c>
    </row>
    <row r="6394" spans="1:11" x14ac:dyDescent="0.3">
      <c r="A6394" t="s">
        <v>19166</v>
      </c>
      <c r="B6394" t="s">
        <v>8</v>
      </c>
      <c r="C6394" t="s">
        <v>14644</v>
      </c>
      <c r="D6394" t="s">
        <v>15534</v>
      </c>
      <c r="E6394" t="s">
        <v>19167</v>
      </c>
      <c r="F6394" t="s">
        <v>19168</v>
      </c>
      <c r="G6394" s="2" t="str">
        <f t="shared" si="99"/>
        <v>2022</v>
      </c>
      <c r="H6394" t="s">
        <v>1555</v>
      </c>
      <c r="I6394" t="str">
        <f>VLOOKUP(RawData!H6394,PadCountry[],2)</f>
        <v>United States</v>
      </c>
      <c r="J6394" t="str">
        <f>VLOOKUP(I6394,CountryGeoLoc[],3)</f>
        <v>37.09024</v>
      </c>
      <c r="K6394" t="str">
        <f>VLOOKUP(I6394,CountryGeoLoc[],4)</f>
        <v>-95.712891</v>
      </c>
    </row>
    <row r="6395" spans="1:11" x14ac:dyDescent="0.3">
      <c r="A6395" t="s">
        <v>19169</v>
      </c>
      <c r="B6395" t="s">
        <v>8</v>
      </c>
      <c r="C6395" t="s">
        <v>14644</v>
      </c>
      <c r="D6395" t="s">
        <v>15534</v>
      </c>
      <c r="E6395" t="s">
        <v>19170</v>
      </c>
      <c r="F6395" t="s">
        <v>19171</v>
      </c>
      <c r="G6395" s="2" t="str">
        <f t="shared" si="99"/>
        <v>2022</v>
      </c>
      <c r="H6395" t="s">
        <v>2629</v>
      </c>
      <c r="I6395" t="str">
        <f>VLOOKUP(RawData!H6395,PadCountry[],2)</f>
        <v>United States</v>
      </c>
      <c r="J6395" t="str">
        <f>VLOOKUP(I6395,CountryGeoLoc[],3)</f>
        <v>37.09024</v>
      </c>
      <c r="K6395" t="str">
        <f>VLOOKUP(I6395,CountryGeoLoc[],4)</f>
        <v>-95.712891</v>
      </c>
    </row>
    <row r="6396" spans="1:11" x14ac:dyDescent="0.3">
      <c r="A6396" t="s">
        <v>19172</v>
      </c>
      <c r="B6396" t="s">
        <v>8</v>
      </c>
      <c r="C6396" t="s">
        <v>13407</v>
      </c>
      <c r="D6396" t="s">
        <v>5243</v>
      </c>
      <c r="E6396" t="s">
        <v>19173</v>
      </c>
      <c r="F6396" t="s">
        <v>19174</v>
      </c>
      <c r="G6396" s="2" t="str">
        <f t="shared" si="99"/>
        <v>2022</v>
      </c>
      <c r="H6396" t="s">
        <v>14247</v>
      </c>
      <c r="I6396" t="str">
        <f>VLOOKUP(RawData!H6396,PadCountry[],2)</f>
        <v>China</v>
      </c>
      <c r="J6396" t="str">
        <f>VLOOKUP(I6396,CountryGeoLoc[],3)</f>
        <v>35.86166</v>
      </c>
      <c r="K6396" t="str">
        <f>VLOOKUP(I6396,CountryGeoLoc[],4)</f>
        <v>104.195397</v>
      </c>
    </row>
    <row r="6397" spans="1:11" x14ac:dyDescent="0.3">
      <c r="A6397" t="s">
        <v>19175</v>
      </c>
      <c r="B6397" t="s">
        <v>8</v>
      </c>
      <c r="C6397" t="s">
        <v>11421</v>
      </c>
      <c r="D6397" t="s">
        <v>19176</v>
      </c>
      <c r="E6397" t="s">
        <v>19177</v>
      </c>
      <c r="F6397" t="s">
        <v>19178</v>
      </c>
      <c r="G6397" s="2" t="str">
        <f t="shared" si="99"/>
        <v>2022</v>
      </c>
      <c r="H6397" t="s">
        <v>16611</v>
      </c>
      <c r="I6397" t="str">
        <f>VLOOKUP(RawData!H6397,PadCountry[],2)</f>
        <v>Russia</v>
      </c>
      <c r="J6397" t="str">
        <f>VLOOKUP(I6397,CountryGeoLoc[],3)</f>
        <v>61.52401</v>
      </c>
      <c r="K6397" t="str">
        <f>VLOOKUP(I6397,CountryGeoLoc[],4)</f>
        <v>105.318756</v>
      </c>
    </row>
    <row r="6398" spans="1:11" x14ac:dyDescent="0.3">
      <c r="A6398" t="s">
        <v>19179</v>
      </c>
      <c r="B6398" t="s">
        <v>8</v>
      </c>
      <c r="C6398" t="s">
        <v>14644</v>
      </c>
      <c r="D6398" t="s">
        <v>15534</v>
      </c>
      <c r="E6398" t="s">
        <v>19180</v>
      </c>
      <c r="F6398" t="s">
        <v>19181</v>
      </c>
      <c r="G6398" s="2" t="str">
        <f t="shared" si="99"/>
        <v>2022</v>
      </c>
      <c r="H6398" t="s">
        <v>1555</v>
      </c>
      <c r="I6398" t="str">
        <f>VLOOKUP(RawData!H6398,PadCountry[],2)</f>
        <v>United States</v>
      </c>
      <c r="J6398" t="str">
        <f>VLOOKUP(I6398,CountryGeoLoc[],3)</f>
        <v>37.09024</v>
      </c>
      <c r="K6398" t="str">
        <f>VLOOKUP(I6398,CountryGeoLoc[],4)</f>
        <v>-95.712891</v>
      </c>
    </row>
    <row r="6399" spans="1:11" x14ac:dyDescent="0.3">
      <c r="A6399" t="s">
        <v>19182</v>
      </c>
      <c r="B6399" t="s">
        <v>8</v>
      </c>
      <c r="C6399" t="s">
        <v>13407</v>
      </c>
      <c r="D6399" t="s">
        <v>16766</v>
      </c>
      <c r="E6399" t="s">
        <v>19183</v>
      </c>
      <c r="F6399" t="s">
        <v>19184</v>
      </c>
      <c r="G6399" s="2" t="str">
        <f t="shared" si="99"/>
        <v>2022</v>
      </c>
      <c r="H6399" t="s">
        <v>17953</v>
      </c>
      <c r="I6399">
        <f>VLOOKUP(RawData!H6399,PadCountry[],2)</f>
        <v>0</v>
      </c>
      <c r="J6399" t="e">
        <f>VLOOKUP(I6399,CountryGeoLoc[],3)</f>
        <v>#N/A</v>
      </c>
      <c r="K6399" t="e">
        <f>VLOOKUP(I6399,CountryGeoLoc[],4)</f>
        <v>#N/A</v>
      </c>
    </row>
    <row r="6400" spans="1:11" x14ac:dyDescent="0.3">
      <c r="A6400" t="s">
        <v>19185</v>
      </c>
      <c r="B6400" t="s">
        <v>8</v>
      </c>
      <c r="C6400" t="s">
        <v>17246</v>
      </c>
      <c r="D6400" t="s">
        <v>17247</v>
      </c>
      <c r="E6400" t="s">
        <v>19186</v>
      </c>
      <c r="F6400" t="s">
        <v>19187</v>
      </c>
      <c r="G6400" s="2" t="str">
        <f t="shared" si="99"/>
        <v>2022</v>
      </c>
      <c r="H6400" t="s">
        <v>17250</v>
      </c>
      <c r="I6400" t="str">
        <f>VLOOKUP(RawData!H6400,PadCountry[],2)</f>
        <v>New Zealand</v>
      </c>
      <c r="J6400" t="str">
        <f>VLOOKUP(I6400,CountryGeoLoc[],3)</f>
        <v>-40.900557</v>
      </c>
      <c r="K6400" t="str">
        <f>VLOOKUP(I6400,CountryGeoLoc[],4)</f>
        <v>174.885971</v>
      </c>
    </row>
    <row r="6401" spans="1:11" x14ac:dyDescent="0.3">
      <c r="A6401" t="s">
        <v>19188</v>
      </c>
      <c r="B6401" t="s">
        <v>8</v>
      </c>
      <c r="C6401" t="s">
        <v>13407</v>
      </c>
      <c r="D6401" t="s">
        <v>11563</v>
      </c>
      <c r="E6401" t="s">
        <v>19189</v>
      </c>
      <c r="F6401" t="s">
        <v>19190</v>
      </c>
      <c r="G6401" s="2" t="str">
        <f t="shared" si="99"/>
        <v>2022</v>
      </c>
      <c r="H6401" t="s">
        <v>15187</v>
      </c>
      <c r="I6401" t="str">
        <f>VLOOKUP(RawData!H6401,PadCountry[],2)</f>
        <v>China</v>
      </c>
      <c r="J6401" t="str">
        <f>VLOOKUP(I6401,CountryGeoLoc[],3)</f>
        <v>35.86166</v>
      </c>
      <c r="K6401" t="str">
        <f>VLOOKUP(I6401,CountryGeoLoc[],4)</f>
        <v>104.195397</v>
      </c>
    </row>
    <row r="6402" spans="1:11" x14ac:dyDescent="0.3">
      <c r="A6402" t="s">
        <v>19191</v>
      </c>
      <c r="B6402" t="s">
        <v>8</v>
      </c>
      <c r="C6402" t="s">
        <v>14644</v>
      </c>
      <c r="D6402" t="s">
        <v>15534</v>
      </c>
      <c r="E6402" t="s">
        <v>19192</v>
      </c>
      <c r="F6402" t="s">
        <v>19193</v>
      </c>
      <c r="G6402" s="2" t="str">
        <f t="shared" si="99"/>
        <v>2022</v>
      </c>
      <c r="H6402" t="s">
        <v>2629</v>
      </c>
      <c r="I6402" t="str">
        <f>VLOOKUP(RawData!H6402,PadCountry[],2)</f>
        <v>United States</v>
      </c>
      <c r="J6402" t="str">
        <f>VLOOKUP(I6402,CountryGeoLoc[],3)</f>
        <v>37.09024</v>
      </c>
      <c r="K6402" t="str">
        <f>VLOOKUP(I6402,CountryGeoLoc[],4)</f>
        <v>-95.712891</v>
      </c>
    </row>
    <row r="6403" spans="1:11" x14ac:dyDescent="0.3">
      <c r="A6403" t="s">
        <v>19194</v>
      </c>
      <c r="B6403" t="s">
        <v>8</v>
      </c>
      <c r="C6403" t="s">
        <v>13407</v>
      </c>
      <c r="D6403" t="s">
        <v>16994</v>
      </c>
      <c r="E6403" t="s">
        <v>19195</v>
      </c>
      <c r="F6403" t="s">
        <v>19196</v>
      </c>
      <c r="G6403" s="2" t="str">
        <f t="shared" ref="G6403:G6466" si="100">MID(F6403,7,4)</f>
        <v>2022</v>
      </c>
      <c r="H6403" t="s">
        <v>16997</v>
      </c>
      <c r="I6403" t="str">
        <f>VLOOKUP(RawData!H6403,PadCountry[],2)</f>
        <v>China</v>
      </c>
      <c r="J6403" t="str">
        <f>VLOOKUP(I6403,CountryGeoLoc[],3)</f>
        <v>35.86166</v>
      </c>
      <c r="K6403" t="str">
        <f>VLOOKUP(I6403,CountryGeoLoc[],4)</f>
        <v>104.195397</v>
      </c>
    </row>
    <row r="6404" spans="1:11" x14ac:dyDescent="0.3">
      <c r="A6404" t="s">
        <v>19197</v>
      </c>
      <c r="B6404" t="s">
        <v>18</v>
      </c>
      <c r="C6404" t="s">
        <v>17995</v>
      </c>
      <c r="D6404" t="s">
        <v>17996</v>
      </c>
      <c r="E6404" t="s">
        <v>19198</v>
      </c>
      <c r="F6404" t="s">
        <v>19199</v>
      </c>
      <c r="G6404" s="2" t="str">
        <f t="shared" si="100"/>
        <v>2022</v>
      </c>
      <c r="H6404" t="s">
        <v>16284</v>
      </c>
      <c r="I6404" t="str">
        <f>VLOOKUP(RawData!H6404,PadCountry[],2)</f>
        <v>China</v>
      </c>
      <c r="J6404" t="str">
        <f>VLOOKUP(I6404,CountryGeoLoc[],3)</f>
        <v>35.86166</v>
      </c>
      <c r="K6404" t="str">
        <f>VLOOKUP(I6404,CountryGeoLoc[],4)</f>
        <v>104.195397</v>
      </c>
    </row>
    <row r="6405" spans="1:11" x14ac:dyDescent="0.3">
      <c r="A6405" t="s">
        <v>19200</v>
      </c>
      <c r="B6405" t="s">
        <v>8</v>
      </c>
      <c r="C6405" t="s">
        <v>14644</v>
      </c>
      <c r="D6405" t="s">
        <v>15534</v>
      </c>
      <c r="E6405" t="s">
        <v>19201</v>
      </c>
      <c r="F6405" t="s">
        <v>19202</v>
      </c>
      <c r="G6405" s="2" t="str">
        <f t="shared" si="100"/>
        <v>2022</v>
      </c>
      <c r="H6405" t="s">
        <v>1213</v>
      </c>
      <c r="I6405" t="str">
        <f>VLOOKUP(RawData!H6405,PadCountry[],2)</f>
        <v>United States</v>
      </c>
      <c r="J6405" t="str">
        <f>VLOOKUP(I6405,CountryGeoLoc[],3)</f>
        <v>37.09024</v>
      </c>
      <c r="K6405" t="str">
        <f>VLOOKUP(I6405,CountryGeoLoc[],4)</f>
        <v>-95.712891</v>
      </c>
    </row>
    <row r="6406" spans="1:11" x14ac:dyDescent="0.3">
      <c r="A6406" t="s">
        <v>19203</v>
      </c>
      <c r="B6406" t="s">
        <v>8</v>
      </c>
      <c r="C6406" t="s">
        <v>14644</v>
      </c>
      <c r="D6406" t="s">
        <v>15534</v>
      </c>
      <c r="E6406" t="s">
        <v>19204</v>
      </c>
      <c r="F6406" t="s">
        <v>19205</v>
      </c>
      <c r="G6406" s="2" t="str">
        <f t="shared" si="100"/>
        <v>2022</v>
      </c>
      <c r="H6406" t="s">
        <v>1555</v>
      </c>
      <c r="I6406" t="str">
        <f>VLOOKUP(RawData!H6406,PadCountry[],2)</f>
        <v>United States</v>
      </c>
      <c r="J6406" t="str">
        <f>VLOOKUP(I6406,CountryGeoLoc[],3)</f>
        <v>37.09024</v>
      </c>
      <c r="K6406" t="str">
        <f>VLOOKUP(I6406,CountryGeoLoc[],4)</f>
        <v>-95.712891</v>
      </c>
    </row>
    <row r="6407" spans="1:11" x14ac:dyDescent="0.3">
      <c r="A6407" t="s">
        <v>19206</v>
      </c>
      <c r="B6407" t="s">
        <v>8</v>
      </c>
      <c r="C6407" t="s">
        <v>14644</v>
      </c>
      <c r="D6407" t="s">
        <v>15534</v>
      </c>
      <c r="E6407" t="s">
        <v>19207</v>
      </c>
      <c r="F6407" t="s">
        <v>19208</v>
      </c>
      <c r="G6407" s="2" t="str">
        <f t="shared" si="100"/>
        <v>2022</v>
      </c>
      <c r="H6407" t="s">
        <v>2629</v>
      </c>
      <c r="I6407" t="str">
        <f>VLOOKUP(RawData!H6407,PadCountry[],2)</f>
        <v>United States</v>
      </c>
      <c r="J6407" t="str">
        <f>VLOOKUP(I6407,CountryGeoLoc[],3)</f>
        <v>37.09024</v>
      </c>
      <c r="K6407" t="str">
        <f>VLOOKUP(I6407,CountryGeoLoc[],4)</f>
        <v>-95.712891</v>
      </c>
    </row>
    <row r="6408" spans="1:11" x14ac:dyDescent="0.3">
      <c r="A6408" t="s">
        <v>19209</v>
      </c>
      <c r="B6408" t="s">
        <v>8</v>
      </c>
      <c r="C6408" t="s">
        <v>11407</v>
      </c>
      <c r="D6408" t="s">
        <v>14421</v>
      </c>
      <c r="E6408" t="s">
        <v>19210</v>
      </c>
      <c r="F6408" t="s">
        <v>19211</v>
      </c>
      <c r="G6408" s="2" t="str">
        <f t="shared" si="100"/>
        <v>2022</v>
      </c>
      <c r="H6408" t="s">
        <v>3442</v>
      </c>
      <c r="I6408" t="str">
        <f>VLOOKUP(RawData!H6408,PadCountry[],2)</f>
        <v>Russia</v>
      </c>
      <c r="J6408" t="str">
        <f>VLOOKUP(I6408,CountryGeoLoc[],3)</f>
        <v>61.52401</v>
      </c>
      <c r="K6408" t="str">
        <f>VLOOKUP(I6408,CountryGeoLoc[],4)</f>
        <v>105.318756</v>
      </c>
    </row>
    <row r="6409" spans="1:11" x14ac:dyDescent="0.3">
      <c r="A6409" t="s">
        <v>19212</v>
      </c>
      <c r="B6409" t="s">
        <v>8</v>
      </c>
      <c r="C6409" t="s">
        <v>14618</v>
      </c>
      <c r="D6409" t="s">
        <v>18166</v>
      </c>
      <c r="E6409" t="s">
        <v>19213</v>
      </c>
      <c r="F6409" t="s">
        <v>19214</v>
      </c>
      <c r="G6409" s="2" t="str">
        <f t="shared" si="100"/>
        <v>2022</v>
      </c>
      <c r="H6409" t="s">
        <v>1782</v>
      </c>
      <c r="I6409" t="str">
        <f>VLOOKUP(RawData!H6409,PadCountry[],2)</f>
        <v>United States</v>
      </c>
      <c r="J6409" t="str">
        <f>VLOOKUP(I6409,CountryGeoLoc[],3)</f>
        <v>37.09024</v>
      </c>
      <c r="K6409" t="str">
        <f>VLOOKUP(I6409,CountryGeoLoc[],4)</f>
        <v>-95.712891</v>
      </c>
    </row>
    <row r="6410" spans="1:11" x14ac:dyDescent="0.3">
      <c r="A6410" t="s">
        <v>19215</v>
      </c>
      <c r="B6410" t="s">
        <v>8</v>
      </c>
      <c r="C6410" t="s">
        <v>13407</v>
      </c>
      <c r="D6410" t="s">
        <v>17705</v>
      </c>
      <c r="E6410" t="s">
        <v>19216</v>
      </c>
      <c r="F6410" t="s">
        <v>19217</v>
      </c>
      <c r="G6410" s="2" t="str">
        <f t="shared" si="100"/>
        <v>2022</v>
      </c>
      <c r="H6410" t="s">
        <v>14247</v>
      </c>
      <c r="I6410" t="str">
        <f>VLOOKUP(RawData!H6410,PadCountry[],2)</f>
        <v>China</v>
      </c>
      <c r="J6410" t="str">
        <f>VLOOKUP(I6410,CountryGeoLoc[],3)</f>
        <v>35.86166</v>
      </c>
      <c r="K6410" t="str">
        <f>VLOOKUP(I6410,CountryGeoLoc[],4)</f>
        <v>104.195397</v>
      </c>
    </row>
    <row r="6411" spans="1:11" x14ac:dyDescent="0.3">
      <c r="A6411" t="s">
        <v>19218</v>
      </c>
      <c r="B6411" t="s">
        <v>8</v>
      </c>
      <c r="C6411" t="s">
        <v>14644</v>
      </c>
      <c r="D6411" t="s">
        <v>15534</v>
      </c>
      <c r="E6411" t="s">
        <v>19219</v>
      </c>
      <c r="F6411" t="s">
        <v>19220</v>
      </c>
      <c r="G6411" s="2" t="str">
        <f t="shared" si="100"/>
        <v>2022</v>
      </c>
      <c r="H6411" t="s">
        <v>1555</v>
      </c>
      <c r="I6411" t="str">
        <f>VLOOKUP(RawData!H6411,PadCountry[],2)</f>
        <v>United States</v>
      </c>
      <c r="J6411" t="str">
        <f>VLOOKUP(I6411,CountryGeoLoc[],3)</f>
        <v>37.09024</v>
      </c>
      <c r="K6411" t="str">
        <f>VLOOKUP(I6411,CountryGeoLoc[],4)</f>
        <v>-95.712891</v>
      </c>
    </row>
    <row r="6412" spans="1:11" x14ac:dyDescent="0.3">
      <c r="A6412" t="s">
        <v>19221</v>
      </c>
      <c r="B6412" t="s">
        <v>8</v>
      </c>
      <c r="C6412" t="s">
        <v>13407</v>
      </c>
      <c r="D6412" t="s">
        <v>5243</v>
      </c>
      <c r="E6412" t="s">
        <v>19222</v>
      </c>
      <c r="F6412" t="s">
        <v>19223</v>
      </c>
      <c r="G6412" s="2" t="str">
        <f t="shared" si="100"/>
        <v>2022</v>
      </c>
      <c r="H6412" t="s">
        <v>8698</v>
      </c>
      <c r="I6412" t="str">
        <f>VLOOKUP(RawData!H6412,PadCountry[],2)</f>
        <v>China</v>
      </c>
      <c r="J6412" t="str">
        <f>VLOOKUP(I6412,CountryGeoLoc[],3)</f>
        <v>35.86166</v>
      </c>
      <c r="K6412" t="str">
        <f>VLOOKUP(I6412,CountryGeoLoc[],4)</f>
        <v>104.195397</v>
      </c>
    </row>
    <row r="6413" spans="1:11" x14ac:dyDescent="0.3">
      <c r="A6413" t="s">
        <v>19224</v>
      </c>
      <c r="B6413" t="s">
        <v>8</v>
      </c>
      <c r="C6413" t="s">
        <v>11418</v>
      </c>
      <c r="D6413" t="s">
        <v>14421</v>
      </c>
      <c r="E6413" t="s">
        <v>19225</v>
      </c>
      <c r="F6413" t="s">
        <v>19226</v>
      </c>
      <c r="G6413" s="2" t="str">
        <f t="shared" si="100"/>
        <v>2022</v>
      </c>
      <c r="H6413" t="s">
        <v>987</v>
      </c>
      <c r="I6413" t="str">
        <f>VLOOKUP(RawData!H6413,PadCountry[],2)</f>
        <v>Kazakhstan</v>
      </c>
      <c r="J6413" t="str">
        <f>VLOOKUP(I6413,CountryGeoLoc[],3)</f>
        <v>48.019573</v>
      </c>
      <c r="K6413" t="str">
        <f>VLOOKUP(I6413,CountryGeoLoc[],4)</f>
        <v>66.923684</v>
      </c>
    </row>
    <row r="6414" spans="1:11" x14ac:dyDescent="0.3">
      <c r="A6414" t="s">
        <v>19227</v>
      </c>
      <c r="B6414" t="s">
        <v>8</v>
      </c>
      <c r="C6414" t="s">
        <v>16685</v>
      </c>
      <c r="D6414" t="s">
        <v>16686</v>
      </c>
      <c r="E6414" t="s">
        <v>19228</v>
      </c>
      <c r="F6414" t="s">
        <v>19229</v>
      </c>
      <c r="G6414" s="2" t="str">
        <f t="shared" si="100"/>
        <v>2022</v>
      </c>
      <c r="H6414" t="s">
        <v>16689</v>
      </c>
      <c r="I6414" t="str">
        <f>VLOOKUP(RawData!H6414,PadCountry[],2)</f>
        <v>United States</v>
      </c>
      <c r="J6414" t="str">
        <f>VLOOKUP(I6414,CountryGeoLoc[],3)</f>
        <v>37.09024</v>
      </c>
      <c r="K6414" t="str">
        <f>VLOOKUP(I6414,CountryGeoLoc[],4)</f>
        <v>-95.712891</v>
      </c>
    </row>
    <row r="6415" spans="1:11" x14ac:dyDescent="0.3">
      <c r="A6415" t="s">
        <v>19230</v>
      </c>
      <c r="B6415" t="s">
        <v>8</v>
      </c>
      <c r="C6415" t="s">
        <v>13407</v>
      </c>
      <c r="D6415" t="s">
        <v>5243</v>
      </c>
      <c r="E6415" t="s">
        <v>19231</v>
      </c>
      <c r="F6415" t="s">
        <v>19232</v>
      </c>
      <c r="G6415" s="2" t="str">
        <f t="shared" si="100"/>
        <v>2022</v>
      </c>
      <c r="H6415" t="s">
        <v>13428</v>
      </c>
      <c r="I6415" t="str">
        <f>VLOOKUP(RawData!H6415,PadCountry[],2)</f>
        <v>China</v>
      </c>
      <c r="J6415" t="str">
        <f>VLOOKUP(I6415,CountryGeoLoc[],3)</f>
        <v>35.86166</v>
      </c>
      <c r="K6415" t="str">
        <f>VLOOKUP(I6415,CountryGeoLoc[],4)</f>
        <v>104.195397</v>
      </c>
    </row>
    <row r="6416" spans="1:11" x14ac:dyDescent="0.3">
      <c r="A6416" t="s">
        <v>19233</v>
      </c>
      <c r="B6416" t="s">
        <v>8</v>
      </c>
      <c r="C6416" t="s">
        <v>14644</v>
      </c>
      <c r="D6416" t="s">
        <v>15534</v>
      </c>
      <c r="E6416" t="s">
        <v>19234</v>
      </c>
      <c r="F6416" t="s">
        <v>19235</v>
      </c>
      <c r="G6416" s="2" t="str">
        <f t="shared" si="100"/>
        <v>2022</v>
      </c>
      <c r="H6416" t="s">
        <v>1555</v>
      </c>
      <c r="I6416" t="str">
        <f>VLOOKUP(RawData!H6416,PadCountry[],2)</f>
        <v>United States</v>
      </c>
      <c r="J6416" t="str">
        <f>VLOOKUP(I6416,CountryGeoLoc[],3)</f>
        <v>37.09024</v>
      </c>
      <c r="K6416" t="str">
        <f>VLOOKUP(I6416,CountryGeoLoc[],4)</f>
        <v>-95.712891</v>
      </c>
    </row>
    <row r="6417" spans="1:11" x14ac:dyDescent="0.3">
      <c r="A6417" t="s">
        <v>19236</v>
      </c>
      <c r="B6417" t="s">
        <v>18</v>
      </c>
      <c r="C6417" t="s">
        <v>18414</v>
      </c>
      <c r="D6417" t="s">
        <v>18415</v>
      </c>
      <c r="E6417" t="s">
        <v>19237</v>
      </c>
      <c r="F6417" t="s">
        <v>19238</v>
      </c>
      <c r="G6417" s="2" t="str">
        <f t="shared" si="100"/>
        <v>2022</v>
      </c>
      <c r="H6417" t="s">
        <v>12982</v>
      </c>
      <c r="I6417" t="str">
        <f>VLOOKUP(RawData!H6417,PadCountry[],2)</f>
        <v>United States</v>
      </c>
      <c r="J6417" t="str">
        <f>VLOOKUP(I6417,CountryGeoLoc[],3)</f>
        <v>37.09024</v>
      </c>
      <c r="K6417" t="str">
        <f>VLOOKUP(I6417,CountryGeoLoc[],4)</f>
        <v>-95.712891</v>
      </c>
    </row>
    <row r="6418" spans="1:11" x14ac:dyDescent="0.3">
      <c r="A6418" t="s">
        <v>19239</v>
      </c>
      <c r="B6418" t="s">
        <v>8</v>
      </c>
      <c r="C6418" t="s">
        <v>14644</v>
      </c>
      <c r="D6418" t="s">
        <v>15534</v>
      </c>
      <c r="E6418" t="s">
        <v>19240</v>
      </c>
      <c r="F6418" t="s">
        <v>19241</v>
      </c>
      <c r="G6418" s="2" t="str">
        <f t="shared" si="100"/>
        <v>2022</v>
      </c>
      <c r="H6418" t="s">
        <v>2629</v>
      </c>
      <c r="I6418" t="str">
        <f>VLOOKUP(RawData!H6418,PadCountry[],2)</f>
        <v>United States</v>
      </c>
      <c r="J6418" t="str">
        <f>VLOOKUP(I6418,CountryGeoLoc[],3)</f>
        <v>37.09024</v>
      </c>
      <c r="K6418" t="str">
        <f>VLOOKUP(I6418,CountryGeoLoc[],4)</f>
        <v>-95.712891</v>
      </c>
    </row>
    <row r="6419" spans="1:11" x14ac:dyDescent="0.3">
      <c r="A6419" t="s">
        <v>19242</v>
      </c>
      <c r="B6419" t="s">
        <v>8</v>
      </c>
      <c r="C6419" t="s">
        <v>14644</v>
      </c>
      <c r="D6419" t="s">
        <v>15534</v>
      </c>
      <c r="E6419" t="s">
        <v>19243</v>
      </c>
      <c r="F6419" t="s">
        <v>19244</v>
      </c>
      <c r="G6419" s="2" t="str">
        <f t="shared" si="100"/>
        <v>2022</v>
      </c>
      <c r="H6419" t="s">
        <v>1213</v>
      </c>
      <c r="I6419" t="str">
        <f>VLOOKUP(RawData!H6419,PadCountry[],2)</f>
        <v>United States</v>
      </c>
      <c r="J6419" t="str">
        <f>VLOOKUP(I6419,CountryGeoLoc[],3)</f>
        <v>37.09024</v>
      </c>
      <c r="K6419" t="str">
        <f>VLOOKUP(I6419,CountryGeoLoc[],4)</f>
        <v>-95.712891</v>
      </c>
    </row>
    <row r="6420" spans="1:11" x14ac:dyDescent="0.3">
      <c r="A6420" t="s">
        <v>19245</v>
      </c>
      <c r="B6420" t="s">
        <v>8</v>
      </c>
      <c r="C6420" t="s">
        <v>14644</v>
      </c>
      <c r="D6420" t="s">
        <v>15534</v>
      </c>
      <c r="E6420" t="s">
        <v>19246</v>
      </c>
      <c r="F6420" t="s">
        <v>19247</v>
      </c>
      <c r="G6420" s="2" t="str">
        <f t="shared" si="100"/>
        <v>2022</v>
      </c>
      <c r="H6420" t="s">
        <v>1555</v>
      </c>
      <c r="I6420" t="str">
        <f>VLOOKUP(RawData!H6420,PadCountry[],2)</f>
        <v>United States</v>
      </c>
      <c r="J6420" t="str">
        <f>VLOOKUP(I6420,CountryGeoLoc[],3)</f>
        <v>37.09024</v>
      </c>
      <c r="K6420" t="str">
        <f>VLOOKUP(I6420,CountryGeoLoc[],4)</f>
        <v>-95.712891</v>
      </c>
    </row>
    <row r="6421" spans="1:11" x14ac:dyDescent="0.3">
      <c r="A6421" t="s">
        <v>19248</v>
      </c>
      <c r="B6421" t="s">
        <v>8</v>
      </c>
      <c r="C6421" t="s">
        <v>15367</v>
      </c>
      <c r="D6421" t="s">
        <v>18899</v>
      </c>
      <c r="E6421" t="s">
        <v>19249</v>
      </c>
      <c r="F6421" t="s">
        <v>19250</v>
      </c>
      <c r="G6421" s="2" t="str">
        <f t="shared" si="100"/>
        <v>2022</v>
      </c>
      <c r="H6421" t="s">
        <v>18902</v>
      </c>
      <c r="I6421" t="str">
        <f>VLOOKUP(RawData!H6421,PadCountry[],2)</f>
        <v>South Korea</v>
      </c>
      <c r="J6421" t="str">
        <f>VLOOKUP(I6421,CountryGeoLoc[],3)</f>
        <v>35.907757</v>
      </c>
      <c r="K6421" t="str">
        <f>VLOOKUP(I6421,CountryGeoLoc[],4)</f>
        <v>127.766922</v>
      </c>
    </row>
    <row r="6422" spans="1:11" x14ac:dyDescent="0.3">
      <c r="A6422" t="s">
        <v>19251</v>
      </c>
      <c r="B6422" t="s">
        <v>8</v>
      </c>
      <c r="C6422" t="s">
        <v>17157</v>
      </c>
      <c r="D6422" t="s">
        <v>16282</v>
      </c>
      <c r="E6422" t="s">
        <v>357</v>
      </c>
      <c r="F6422" t="s">
        <v>19252</v>
      </c>
      <c r="G6422" s="2" t="str">
        <f t="shared" si="100"/>
        <v>2022</v>
      </c>
      <c r="H6422" t="s">
        <v>16284</v>
      </c>
      <c r="I6422" t="str">
        <f>VLOOKUP(RawData!H6422,PadCountry[],2)</f>
        <v>China</v>
      </c>
      <c r="J6422" t="str">
        <f>VLOOKUP(I6422,CountryGeoLoc[],3)</f>
        <v>35.86166</v>
      </c>
      <c r="K6422" t="str">
        <f>VLOOKUP(I6422,CountryGeoLoc[],4)</f>
        <v>104.195397</v>
      </c>
    </row>
    <row r="6423" spans="1:11" x14ac:dyDescent="0.3">
      <c r="A6423" t="s">
        <v>19253</v>
      </c>
      <c r="B6423" t="s">
        <v>8</v>
      </c>
      <c r="C6423" t="s">
        <v>7321</v>
      </c>
      <c r="D6423" t="s">
        <v>18023</v>
      </c>
      <c r="E6423" t="s">
        <v>19254</v>
      </c>
      <c r="F6423" t="s">
        <v>19255</v>
      </c>
      <c r="G6423" s="2" t="str">
        <f t="shared" si="100"/>
        <v>2022</v>
      </c>
      <c r="H6423" t="s">
        <v>12587</v>
      </c>
      <c r="I6423" t="str">
        <f>VLOOKUP(RawData!H6423,PadCountry[],2)</f>
        <v>French Guiana</v>
      </c>
      <c r="J6423" t="str">
        <f>VLOOKUP(I6423,CountryGeoLoc[],3)</f>
        <v>3.933889</v>
      </c>
      <c r="K6423" t="str">
        <f>VLOOKUP(I6423,CountryGeoLoc[],4)</f>
        <v>-53.125782</v>
      </c>
    </row>
    <row r="6424" spans="1:11" x14ac:dyDescent="0.3">
      <c r="A6424" t="s">
        <v>19256</v>
      </c>
      <c r="B6424" t="s">
        <v>8</v>
      </c>
      <c r="C6424" t="s">
        <v>13407</v>
      </c>
      <c r="D6424" t="s">
        <v>11563</v>
      </c>
      <c r="E6424" t="s">
        <v>19257</v>
      </c>
      <c r="F6424" t="s">
        <v>19258</v>
      </c>
      <c r="G6424" s="2" t="str">
        <f t="shared" si="100"/>
        <v>2022</v>
      </c>
      <c r="H6424" t="s">
        <v>8698</v>
      </c>
      <c r="I6424" t="str">
        <f>VLOOKUP(RawData!H6424,PadCountry[],2)</f>
        <v>China</v>
      </c>
      <c r="J6424" t="str">
        <f>VLOOKUP(I6424,CountryGeoLoc[],3)</f>
        <v>35.86166</v>
      </c>
      <c r="K6424" t="str">
        <f>VLOOKUP(I6424,CountryGeoLoc[],4)</f>
        <v>104.195397</v>
      </c>
    </row>
    <row r="6425" spans="1:11" x14ac:dyDescent="0.3">
      <c r="A6425" t="s">
        <v>19259</v>
      </c>
      <c r="B6425" t="s">
        <v>8</v>
      </c>
      <c r="C6425" t="s">
        <v>19260</v>
      </c>
      <c r="D6425" t="s">
        <v>19261</v>
      </c>
      <c r="E6425" t="s">
        <v>19262</v>
      </c>
      <c r="F6425" t="s">
        <v>19263</v>
      </c>
      <c r="G6425" s="2" t="str">
        <f t="shared" si="100"/>
        <v>2022</v>
      </c>
      <c r="H6425" t="s">
        <v>19264</v>
      </c>
      <c r="I6425" t="str">
        <f>VLOOKUP(RawData!H6425,PadCountry[],2)</f>
        <v>Australia</v>
      </c>
      <c r="J6425" t="str">
        <f>VLOOKUP(I6425,CountryGeoLoc[],3)</f>
        <v>-25.274398</v>
      </c>
      <c r="K6425" t="str">
        <f>VLOOKUP(I6425,CountryGeoLoc[],4)</f>
        <v>133.775136</v>
      </c>
    </row>
    <row r="6426" spans="1:11" x14ac:dyDescent="0.3">
      <c r="A6426" t="s">
        <v>19265</v>
      </c>
      <c r="B6426" t="s">
        <v>8</v>
      </c>
      <c r="C6426" t="s">
        <v>13407</v>
      </c>
      <c r="D6426" t="s">
        <v>14669</v>
      </c>
      <c r="E6426" t="s">
        <v>19266</v>
      </c>
      <c r="F6426" t="s">
        <v>19267</v>
      </c>
      <c r="G6426" s="2" t="str">
        <f t="shared" si="100"/>
        <v>2022</v>
      </c>
      <c r="H6426" t="s">
        <v>14247</v>
      </c>
      <c r="I6426" t="str">
        <f>VLOOKUP(RawData!H6426,PadCountry[],2)</f>
        <v>China</v>
      </c>
      <c r="J6426" t="str">
        <f>VLOOKUP(I6426,CountryGeoLoc[],3)</f>
        <v>35.86166</v>
      </c>
      <c r="K6426" t="str">
        <f>VLOOKUP(I6426,CountryGeoLoc[],4)</f>
        <v>104.195397</v>
      </c>
    </row>
    <row r="6427" spans="1:11" x14ac:dyDescent="0.3">
      <c r="A6427" t="s">
        <v>19268</v>
      </c>
      <c r="B6427" t="s">
        <v>8</v>
      </c>
      <c r="C6427" t="s">
        <v>17246</v>
      </c>
      <c r="D6427" t="s">
        <v>17247</v>
      </c>
      <c r="E6427" t="s">
        <v>19269</v>
      </c>
      <c r="F6427" t="s">
        <v>19270</v>
      </c>
      <c r="G6427" s="2" t="str">
        <f t="shared" si="100"/>
        <v>2022</v>
      </c>
      <c r="H6427" t="s">
        <v>19102</v>
      </c>
      <c r="I6427" t="str">
        <f>VLOOKUP(RawData!H6427,PadCountry[],2)</f>
        <v>New Zealand</v>
      </c>
      <c r="J6427" t="str">
        <f>VLOOKUP(I6427,CountryGeoLoc[],3)</f>
        <v>-40.900557</v>
      </c>
      <c r="K6427" t="str">
        <f>VLOOKUP(I6427,CountryGeoLoc[],4)</f>
        <v>174.885971</v>
      </c>
    </row>
    <row r="6428" spans="1:11" x14ac:dyDescent="0.3">
      <c r="A6428" t="s">
        <v>19271</v>
      </c>
      <c r="B6428" t="s">
        <v>8</v>
      </c>
      <c r="C6428" t="s">
        <v>14644</v>
      </c>
      <c r="D6428" t="s">
        <v>15534</v>
      </c>
      <c r="E6428" t="s">
        <v>19272</v>
      </c>
      <c r="F6428" t="s">
        <v>19273</v>
      </c>
      <c r="G6428" s="2" t="str">
        <f t="shared" si="100"/>
        <v>2022</v>
      </c>
      <c r="H6428" t="s">
        <v>1555</v>
      </c>
      <c r="I6428" t="str">
        <f>VLOOKUP(RawData!H6428,PadCountry[],2)</f>
        <v>United States</v>
      </c>
      <c r="J6428" t="str">
        <f>VLOOKUP(I6428,CountryGeoLoc[],3)</f>
        <v>37.09024</v>
      </c>
      <c r="K6428" t="str">
        <f>VLOOKUP(I6428,CountryGeoLoc[],4)</f>
        <v>-95.712891</v>
      </c>
    </row>
    <row r="6429" spans="1:11" x14ac:dyDescent="0.3">
      <c r="A6429" t="s">
        <v>19274</v>
      </c>
      <c r="B6429" t="s">
        <v>8</v>
      </c>
      <c r="C6429" t="s">
        <v>7087</v>
      </c>
      <c r="D6429" t="s">
        <v>11885</v>
      </c>
      <c r="E6429" t="s">
        <v>19275</v>
      </c>
      <c r="F6429" t="s">
        <v>19276</v>
      </c>
      <c r="G6429" s="2" t="str">
        <f t="shared" si="100"/>
        <v>2022</v>
      </c>
      <c r="H6429" t="s">
        <v>14499</v>
      </c>
      <c r="I6429" t="str">
        <f>VLOOKUP(RawData!H6429,PadCountry[],2)</f>
        <v>India</v>
      </c>
      <c r="J6429" t="str">
        <f>VLOOKUP(I6429,CountryGeoLoc[],3)</f>
        <v>20.593684</v>
      </c>
      <c r="K6429" t="str">
        <f>VLOOKUP(I6429,CountryGeoLoc[],4)</f>
        <v>78.96288</v>
      </c>
    </row>
    <row r="6430" spans="1:11" x14ac:dyDescent="0.3">
      <c r="A6430" t="s">
        <v>19277</v>
      </c>
      <c r="B6430" t="s">
        <v>8</v>
      </c>
      <c r="C6430" t="s">
        <v>14618</v>
      </c>
      <c r="D6430" t="s">
        <v>15884</v>
      </c>
      <c r="E6430" t="s">
        <v>19278</v>
      </c>
      <c r="F6430" t="s">
        <v>19279</v>
      </c>
      <c r="G6430" s="2" t="str">
        <f t="shared" si="100"/>
        <v>2022</v>
      </c>
      <c r="H6430" t="s">
        <v>1782</v>
      </c>
      <c r="I6430" t="str">
        <f>VLOOKUP(RawData!H6430,PadCountry[],2)</f>
        <v>United States</v>
      </c>
      <c r="J6430" t="str">
        <f>VLOOKUP(I6430,CountryGeoLoc[],3)</f>
        <v>37.09024</v>
      </c>
      <c r="K6430" t="str">
        <f>VLOOKUP(I6430,CountryGeoLoc[],4)</f>
        <v>-95.712891</v>
      </c>
    </row>
    <row r="6431" spans="1:11" x14ac:dyDescent="0.3">
      <c r="A6431" t="s">
        <v>19280</v>
      </c>
      <c r="B6431" t="s">
        <v>8</v>
      </c>
      <c r="C6431" t="s">
        <v>18291</v>
      </c>
      <c r="D6431" t="s">
        <v>18292</v>
      </c>
      <c r="E6431" t="s">
        <v>19281</v>
      </c>
      <c r="F6431" t="s">
        <v>19282</v>
      </c>
      <c r="G6431" s="2" t="str">
        <f t="shared" si="100"/>
        <v>2022</v>
      </c>
      <c r="H6431" t="s">
        <v>18295</v>
      </c>
      <c r="I6431" t="str">
        <f>VLOOKUP(RawData!H6431,PadCountry[],2)</f>
        <v>United States</v>
      </c>
      <c r="J6431" t="str">
        <f>VLOOKUP(I6431,CountryGeoLoc[],3)</f>
        <v>37.09024</v>
      </c>
      <c r="K6431" t="str">
        <f>VLOOKUP(I6431,CountryGeoLoc[],4)</f>
        <v>-95.712891</v>
      </c>
    </row>
    <row r="6432" spans="1:11" x14ac:dyDescent="0.3">
      <c r="A6432" t="s">
        <v>19283</v>
      </c>
      <c r="B6432" t="s">
        <v>8</v>
      </c>
      <c r="C6432" t="s">
        <v>19260</v>
      </c>
      <c r="D6432" t="s">
        <v>19261</v>
      </c>
      <c r="E6432" t="s">
        <v>19284</v>
      </c>
      <c r="F6432" t="s">
        <v>19285</v>
      </c>
      <c r="G6432" s="2" t="str">
        <f t="shared" si="100"/>
        <v>2022</v>
      </c>
      <c r="H6432" t="s">
        <v>19264</v>
      </c>
      <c r="I6432" t="str">
        <f>VLOOKUP(RawData!H6432,PadCountry[],2)</f>
        <v>Australia</v>
      </c>
      <c r="J6432" t="str">
        <f>VLOOKUP(I6432,CountryGeoLoc[],3)</f>
        <v>-25.274398</v>
      </c>
      <c r="K6432" t="str">
        <f>VLOOKUP(I6432,CountryGeoLoc[],4)</f>
        <v>133.775136</v>
      </c>
    </row>
    <row r="6433" spans="1:11" x14ac:dyDescent="0.3">
      <c r="A6433" t="s">
        <v>19286</v>
      </c>
      <c r="B6433" t="s">
        <v>8</v>
      </c>
      <c r="C6433" t="s">
        <v>11407</v>
      </c>
      <c r="D6433" t="s">
        <v>14821</v>
      </c>
      <c r="E6433" t="s">
        <v>19287</v>
      </c>
      <c r="F6433" t="s">
        <v>19288</v>
      </c>
      <c r="G6433" s="2" t="str">
        <f t="shared" si="100"/>
        <v>2022</v>
      </c>
      <c r="H6433" t="s">
        <v>3442</v>
      </c>
      <c r="I6433" t="str">
        <f>VLOOKUP(RawData!H6433,PadCountry[],2)</f>
        <v>Russia</v>
      </c>
      <c r="J6433" t="str">
        <f>VLOOKUP(I6433,CountryGeoLoc[],3)</f>
        <v>61.52401</v>
      </c>
      <c r="K6433" t="str">
        <f>VLOOKUP(I6433,CountryGeoLoc[],4)</f>
        <v>105.318756</v>
      </c>
    </row>
    <row r="6434" spans="1:11" x14ac:dyDescent="0.3">
      <c r="A6434" t="s">
        <v>19289</v>
      </c>
      <c r="B6434" t="s">
        <v>8</v>
      </c>
      <c r="C6434" t="s">
        <v>14644</v>
      </c>
      <c r="D6434" t="s">
        <v>15534</v>
      </c>
      <c r="E6434" t="s">
        <v>19290</v>
      </c>
      <c r="F6434" t="s">
        <v>19291</v>
      </c>
      <c r="G6434" s="2" t="str">
        <f t="shared" si="100"/>
        <v>2022</v>
      </c>
      <c r="H6434" t="s">
        <v>1555</v>
      </c>
      <c r="I6434" t="str">
        <f>VLOOKUP(RawData!H6434,PadCountry[],2)</f>
        <v>United States</v>
      </c>
      <c r="J6434" t="str">
        <f>VLOOKUP(I6434,CountryGeoLoc[],3)</f>
        <v>37.09024</v>
      </c>
      <c r="K6434" t="str">
        <f>VLOOKUP(I6434,CountryGeoLoc[],4)</f>
        <v>-95.712891</v>
      </c>
    </row>
    <row r="6435" spans="1:11" x14ac:dyDescent="0.3">
      <c r="A6435" t="s">
        <v>19292</v>
      </c>
      <c r="B6435" t="s">
        <v>8</v>
      </c>
      <c r="C6435" t="s">
        <v>14644</v>
      </c>
      <c r="D6435" t="s">
        <v>15534</v>
      </c>
      <c r="E6435" t="s">
        <v>19293</v>
      </c>
      <c r="F6435" t="s">
        <v>19294</v>
      </c>
      <c r="G6435" s="2" t="str">
        <f t="shared" si="100"/>
        <v>2022</v>
      </c>
      <c r="H6435" t="s">
        <v>1213</v>
      </c>
      <c r="I6435" t="str">
        <f>VLOOKUP(RawData!H6435,PadCountry[],2)</f>
        <v>United States</v>
      </c>
      <c r="J6435" t="str">
        <f>VLOOKUP(I6435,CountryGeoLoc[],3)</f>
        <v>37.09024</v>
      </c>
      <c r="K6435" t="str">
        <f>VLOOKUP(I6435,CountryGeoLoc[],4)</f>
        <v>-95.712891</v>
      </c>
    </row>
    <row r="6436" spans="1:11" x14ac:dyDescent="0.3">
      <c r="A6436" t="s">
        <v>19295</v>
      </c>
      <c r="B6436" t="s">
        <v>8</v>
      </c>
      <c r="C6436" t="s">
        <v>19260</v>
      </c>
      <c r="D6436" t="s">
        <v>19261</v>
      </c>
      <c r="E6436" t="s">
        <v>19296</v>
      </c>
      <c r="F6436" t="s">
        <v>19297</v>
      </c>
      <c r="G6436" s="2" t="str">
        <f t="shared" si="100"/>
        <v>2022</v>
      </c>
      <c r="H6436" t="s">
        <v>19264</v>
      </c>
      <c r="I6436" t="str">
        <f>VLOOKUP(RawData!H6436,PadCountry[],2)</f>
        <v>Australia</v>
      </c>
      <c r="J6436" t="str">
        <f>VLOOKUP(I6436,CountryGeoLoc[],3)</f>
        <v>-25.274398</v>
      </c>
      <c r="K6436" t="str">
        <f>VLOOKUP(I6436,CountryGeoLoc[],4)</f>
        <v>133.775136</v>
      </c>
    </row>
    <row r="6437" spans="1:11" x14ac:dyDescent="0.3">
      <c r="A6437" t="s">
        <v>19298</v>
      </c>
      <c r="B6437" t="s">
        <v>8</v>
      </c>
      <c r="C6437" t="s">
        <v>13407</v>
      </c>
      <c r="D6437" t="s">
        <v>8695</v>
      </c>
      <c r="E6437" t="s">
        <v>19299</v>
      </c>
      <c r="F6437" t="s">
        <v>19300</v>
      </c>
      <c r="G6437" s="2" t="str">
        <f t="shared" si="100"/>
        <v>2022</v>
      </c>
      <c r="H6437" t="s">
        <v>10954</v>
      </c>
      <c r="I6437" t="str">
        <f>VLOOKUP(RawData!H6437,PadCountry[],2)</f>
        <v>China</v>
      </c>
      <c r="J6437" t="str">
        <f>VLOOKUP(I6437,CountryGeoLoc[],3)</f>
        <v>35.86166</v>
      </c>
      <c r="K6437" t="str">
        <f>VLOOKUP(I6437,CountryGeoLoc[],4)</f>
        <v>104.195397</v>
      </c>
    </row>
    <row r="6438" spans="1:11" x14ac:dyDescent="0.3">
      <c r="A6438" t="s">
        <v>19301</v>
      </c>
      <c r="B6438" t="s">
        <v>8</v>
      </c>
      <c r="C6438" t="s">
        <v>17246</v>
      </c>
      <c r="D6438" t="s">
        <v>17247</v>
      </c>
      <c r="E6438" t="s">
        <v>19302</v>
      </c>
      <c r="F6438" t="s">
        <v>19303</v>
      </c>
      <c r="G6438" s="2" t="str">
        <f t="shared" si="100"/>
        <v>2022</v>
      </c>
      <c r="H6438" t="s">
        <v>17250</v>
      </c>
      <c r="I6438" t="str">
        <f>VLOOKUP(RawData!H6438,PadCountry[],2)</f>
        <v>New Zealand</v>
      </c>
      <c r="J6438" t="str">
        <f>VLOOKUP(I6438,CountryGeoLoc[],3)</f>
        <v>-40.900557</v>
      </c>
      <c r="K6438" t="str">
        <f>VLOOKUP(I6438,CountryGeoLoc[],4)</f>
        <v>174.885971</v>
      </c>
    </row>
    <row r="6439" spans="1:11" x14ac:dyDescent="0.3">
      <c r="A6439" t="s">
        <v>19304</v>
      </c>
      <c r="B6439" t="s">
        <v>8</v>
      </c>
      <c r="C6439" t="s">
        <v>7188</v>
      </c>
      <c r="D6439" t="s">
        <v>19305</v>
      </c>
      <c r="E6439" t="s">
        <v>19306</v>
      </c>
      <c r="F6439" t="s">
        <v>19307</v>
      </c>
      <c r="G6439" s="2" t="str">
        <f t="shared" si="100"/>
        <v>2022</v>
      </c>
      <c r="H6439" t="s">
        <v>4173</v>
      </c>
      <c r="I6439" t="str">
        <f>VLOOKUP(RawData!H6439,PadCountry[],2)</f>
        <v>French Guiana</v>
      </c>
      <c r="J6439" t="str">
        <f>VLOOKUP(I6439,CountryGeoLoc[],3)</f>
        <v>3.933889</v>
      </c>
      <c r="K6439" t="str">
        <f>VLOOKUP(I6439,CountryGeoLoc[],4)</f>
        <v>-53.125782</v>
      </c>
    </row>
    <row r="6440" spans="1:11" x14ac:dyDescent="0.3">
      <c r="A6440" t="s">
        <v>19308</v>
      </c>
      <c r="B6440" t="s">
        <v>8</v>
      </c>
      <c r="C6440" t="s">
        <v>14644</v>
      </c>
      <c r="D6440" t="s">
        <v>15534</v>
      </c>
      <c r="E6440" t="s">
        <v>19309</v>
      </c>
      <c r="F6440" t="s">
        <v>19310</v>
      </c>
      <c r="G6440" s="2" t="str">
        <f t="shared" si="100"/>
        <v>2022</v>
      </c>
      <c r="H6440" t="s">
        <v>2629</v>
      </c>
      <c r="I6440" t="str">
        <f>VLOOKUP(RawData!H6440,PadCountry[],2)</f>
        <v>United States</v>
      </c>
      <c r="J6440" t="str">
        <f>VLOOKUP(I6440,CountryGeoLoc[],3)</f>
        <v>37.09024</v>
      </c>
      <c r="K6440" t="str">
        <f>VLOOKUP(I6440,CountryGeoLoc[],4)</f>
        <v>-95.712891</v>
      </c>
    </row>
    <row r="6441" spans="1:11" x14ac:dyDescent="0.3">
      <c r="A6441" t="s">
        <v>19311</v>
      </c>
      <c r="B6441" t="s">
        <v>8</v>
      </c>
      <c r="C6441" t="s">
        <v>13407</v>
      </c>
      <c r="D6441" t="s">
        <v>5243</v>
      </c>
      <c r="E6441" t="s">
        <v>19312</v>
      </c>
      <c r="F6441" t="s">
        <v>19313</v>
      </c>
      <c r="G6441" s="2" t="str">
        <f t="shared" si="100"/>
        <v>2022</v>
      </c>
      <c r="H6441" t="s">
        <v>15187</v>
      </c>
      <c r="I6441" t="str">
        <f>VLOOKUP(RawData!H6441,PadCountry[],2)</f>
        <v>China</v>
      </c>
      <c r="J6441" t="str">
        <f>VLOOKUP(I6441,CountryGeoLoc[],3)</f>
        <v>35.86166</v>
      </c>
      <c r="K6441" t="str">
        <f>VLOOKUP(I6441,CountryGeoLoc[],4)</f>
        <v>104.195397</v>
      </c>
    </row>
    <row r="6442" spans="1:11" x14ac:dyDescent="0.3">
      <c r="A6442" t="s">
        <v>19314</v>
      </c>
      <c r="B6442" t="s">
        <v>8</v>
      </c>
      <c r="C6442" t="s">
        <v>14644</v>
      </c>
      <c r="D6442" t="s">
        <v>15534</v>
      </c>
      <c r="E6442" t="s">
        <v>19315</v>
      </c>
      <c r="F6442" t="s">
        <v>19316</v>
      </c>
      <c r="G6442" s="2" t="str">
        <f t="shared" si="100"/>
        <v>2022</v>
      </c>
      <c r="H6442" t="s">
        <v>1555</v>
      </c>
      <c r="I6442" t="str">
        <f>VLOOKUP(RawData!H6442,PadCountry[],2)</f>
        <v>United States</v>
      </c>
      <c r="J6442" t="str">
        <f>VLOOKUP(I6442,CountryGeoLoc[],3)</f>
        <v>37.09024</v>
      </c>
      <c r="K6442" t="str">
        <f>VLOOKUP(I6442,CountryGeoLoc[],4)</f>
        <v>-95.712891</v>
      </c>
    </row>
    <row r="6443" spans="1:11" x14ac:dyDescent="0.3">
      <c r="A6443" t="s">
        <v>19317</v>
      </c>
      <c r="B6443" t="s">
        <v>8</v>
      </c>
      <c r="C6443" t="s">
        <v>14644</v>
      </c>
      <c r="D6443" t="s">
        <v>15534</v>
      </c>
      <c r="E6443" t="s">
        <v>19318</v>
      </c>
      <c r="F6443" t="s">
        <v>19319</v>
      </c>
      <c r="G6443" s="2" t="str">
        <f t="shared" si="100"/>
        <v>2022</v>
      </c>
      <c r="H6443" t="s">
        <v>1213</v>
      </c>
      <c r="I6443" t="str">
        <f>VLOOKUP(RawData!H6443,PadCountry[],2)</f>
        <v>United States</v>
      </c>
      <c r="J6443" t="str">
        <f>VLOOKUP(I6443,CountryGeoLoc[],3)</f>
        <v>37.09024</v>
      </c>
      <c r="K6443" t="str">
        <f>VLOOKUP(I6443,CountryGeoLoc[],4)</f>
        <v>-95.712891</v>
      </c>
    </row>
    <row r="6444" spans="1:11" x14ac:dyDescent="0.3">
      <c r="A6444" t="s">
        <v>19320</v>
      </c>
      <c r="B6444" t="s">
        <v>8</v>
      </c>
      <c r="C6444" t="s">
        <v>13407</v>
      </c>
      <c r="D6444" t="s">
        <v>18276</v>
      </c>
      <c r="E6444" t="s">
        <v>19321</v>
      </c>
      <c r="F6444" t="s">
        <v>19322</v>
      </c>
      <c r="G6444" s="2" t="str">
        <f t="shared" si="100"/>
        <v>2022</v>
      </c>
      <c r="H6444" t="s">
        <v>16997</v>
      </c>
      <c r="I6444" t="str">
        <f>VLOOKUP(RawData!H6444,PadCountry[],2)</f>
        <v>China</v>
      </c>
      <c r="J6444" t="str">
        <f>VLOOKUP(I6444,CountryGeoLoc[],3)</f>
        <v>35.86166</v>
      </c>
      <c r="K6444" t="str">
        <f>VLOOKUP(I6444,CountryGeoLoc[],4)</f>
        <v>104.195397</v>
      </c>
    </row>
    <row r="6445" spans="1:11" x14ac:dyDescent="0.3">
      <c r="A6445" t="s">
        <v>19323</v>
      </c>
      <c r="B6445" t="s">
        <v>8</v>
      </c>
      <c r="C6445" t="s">
        <v>14644</v>
      </c>
      <c r="D6445" t="s">
        <v>15534</v>
      </c>
      <c r="E6445" t="s">
        <v>19324</v>
      </c>
      <c r="F6445" t="s">
        <v>19325</v>
      </c>
      <c r="G6445" s="2" t="str">
        <f t="shared" si="100"/>
        <v>2022</v>
      </c>
      <c r="H6445" t="s">
        <v>2629</v>
      </c>
      <c r="I6445" t="str">
        <f>VLOOKUP(RawData!H6445,PadCountry[],2)</f>
        <v>United States</v>
      </c>
      <c r="J6445" t="str">
        <f>VLOOKUP(I6445,CountryGeoLoc[],3)</f>
        <v>37.09024</v>
      </c>
      <c r="K6445" t="str">
        <f>VLOOKUP(I6445,CountryGeoLoc[],4)</f>
        <v>-95.712891</v>
      </c>
    </row>
    <row r="6446" spans="1:11" x14ac:dyDescent="0.3">
      <c r="A6446" t="s">
        <v>19326</v>
      </c>
      <c r="B6446" t="s">
        <v>8</v>
      </c>
      <c r="C6446" t="s">
        <v>19327</v>
      </c>
      <c r="D6446" t="s">
        <v>19328</v>
      </c>
      <c r="E6446" t="s">
        <v>357</v>
      </c>
      <c r="F6446" t="s">
        <v>19329</v>
      </c>
      <c r="G6446" s="2" t="str">
        <f t="shared" si="100"/>
        <v>2022</v>
      </c>
      <c r="H6446" t="s">
        <v>16284</v>
      </c>
      <c r="I6446" t="str">
        <f>VLOOKUP(RawData!H6446,PadCountry[],2)</f>
        <v>China</v>
      </c>
      <c r="J6446" t="str">
        <f>VLOOKUP(I6446,CountryGeoLoc[],3)</f>
        <v>35.86166</v>
      </c>
      <c r="K6446" t="str">
        <f>VLOOKUP(I6446,CountryGeoLoc[],4)</f>
        <v>104.195397</v>
      </c>
    </row>
    <row r="6447" spans="1:11" x14ac:dyDescent="0.3">
      <c r="A6447" t="s">
        <v>19330</v>
      </c>
      <c r="B6447" t="s">
        <v>8</v>
      </c>
      <c r="C6447" t="s">
        <v>13407</v>
      </c>
      <c r="D6447" t="s">
        <v>11563</v>
      </c>
      <c r="E6447" t="s">
        <v>19331</v>
      </c>
      <c r="F6447" t="s">
        <v>19332</v>
      </c>
      <c r="G6447" s="2" t="str">
        <f t="shared" si="100"/>
        <v>2022</v>
      </c>
      <c r="H6447" t="s">
        <v>8698</v>
      </c>
      <c r="I6447" t="str">
        <f>VLOOKUP(RawData!H6447,PadCountry[],2)</f>
        <v>China</v>
      </c>
      <c r="J6447" t="str">
        <f>VLOOKUP(I6447,CountryGeoLoc[],3)</f>
        <v>35.86166</v>
      </c>
      <c r="K6447" t="str">
        <f>VLOOKUP(I6447,CountryGeoLoc[],4)</f>
        <v>104.195397</v>
      </c>
    </row>
    <row r="6448" spans="1:11" x14ac:dyDescent="0.3">
      <c r="A6448" t="s">
        <v>19333</v>
      </c>
      <c r="B6448" t="s">
        <v>8</v>
      </c>
      <c r="C6448" t="s">
        <v>11407</v>
      </c>
      <c r="D6448" t="s">
        <v>16351</v>
      </c>
      <c r="E6448" t="s">
        <v>19334</v>
      </c>
      <c r="F6448" t="s">
        <v>19335</v>
      </c>
      <c r="G6448" s="2" t="str">
        <f t="shared" si="100"/>
        <v>2022</v>
      </c>
      <c r="H6448" t="s">
        <v>15779</v>
      </c>
      <c r="I6448" t="str">
        <f>VLOOKUP(RawData!H6448,PadCountry[],2)</f>
        <v>Russia</v>
      </c>
      <c r="J6448" t="str">
        <f>VLOOKUP(I6448,CountryGeoLoc[],3)</f>
        <v>61.52401</v>
      </c>
      <c r="K6448" t="str">
        <f>VLOOKUP(I6448,CountryGeoLoc[],4)</f>
        <v>105.318756</v>
      </c>
    </row>
    <row r="6449" spans="1:11" x14ac:dyDescent="0.3">
      <c r="A6449" t="s">
        <v>19336</v>
      </c>
      <c r="B6449" t="s">
        <v>8</v>
      </c>
      <c r="C6449" t="s">
        <v>13407</v>
      </c>
      <c r="D6449" t="s">
        <v>13308</v>
      </c>
      <c r="E6449" t="s">
        <v>19337</v>
      </c>
      <c r="F6449" t="s">
        <v>19338</v>
      </c>
      <c r="G6449" s="2" t="str">
        <f t="shared" si="100"/>
        <v>2022</v>
      </c>
      <c r="H6449" t="s">
        <v>15187</v>
      </c>
      <c r="I6449" t="str">
        <f>VLOOKUP(RawData!H6449,PadCountry[],2)</f>
        <v>China</v>
      </c>
      <c r="J6449" t="str">
        <f>VLOOKUP(I6449,CountryGeoLoc[],3)</f>
        <v>35.86166</v>
      </c>
      <c r="K6449" t="str">
        <f>VLOOKUP(I6449,CountryGeoLoc[],4)</f>
        <v>104.195397</v>
      </c>
    </row>
    <row r="6450" spans="1:11" x14ac:dyDescent="0.3">
      <c r="A6450" t="s">
        <v>19339</v>
      </c>
      <c r="B6450" t="s">
        <v>8</v>
      </c>
      <c r="C6450" t="s">
        <v>17246</v>
      </c>
      <c r="D6450" t="s">
        <v>17247</v>
      </c>
      <c r="E6450" t="s">
        <v>19340</v>
      </c>
      <c r="F6450" t="s">
        <v>19341</v>
      </c>
      <c r="G6450" s="2" t="str">
        <f t="shared" si="100"/>
        <v>2022</v>
      </c>
      <c r="H6450" t="s">
        <v>19102</v>
      </c>
      <c r="I6450" t="str">
        <f>VLOOKUP(RawData!H6450,PadCountry[],2)</f>
        <v>New Zealand</v>
      </c>
      <c r="J6450" t="str">
        <f>VLOOKUP(I6450,CountryGeoLoc[],3)</f>
        <v>-40.900557</v>
      </c>
      <c r="K6450" t="str">
        <f>VLOOKUP(I6450,CountryGeoLoc[],4)</f>
        <v>174.885971</v>
      </c>
    </row>
    <row r="6451" spans="1:11" x14ac:dyDescent="0.3">
      <c r="A6451" t="s">
        <v>19342</v>
      </c>
      <c r="B6451" t="s">
        <v>8</v>
      </c>
      <c r="C6451" t="s">
        <v>14618</v>
      </c>
      <c r="D6451" t="s">
        <v>14964</v>
      </c>
      <c r="E6451" t="s">
        <v>19343</v>
      </c>
      <c r="F6451" t="s">
        <v>19344</v>
      </c>
      <c r="G6451" s="2" t="str">
        <f t="shared" si="100"/>
        <v>2022</v>
      </c>
      <c r="H6451" t="s">
        <v>1782</v>
      </c>
      <c r="I6451" t="str">
        <f>VLOOKUP(RawData!H6451,PadCountry[],2)</f>
        <v>United States</v>
      </c>
      <c r="J6451" t="str">
        <f>VLOOKUP(I6451,CountryGeoLoc[],3)</f>
        <v>37.09024</v>
      </c>
      <c r="K6451" t="str">
        <f>VLOOKUP(I6451,CountryGeoLoc[],4)</f>
        <v>-95.712891</v>
      </c>
    </row>
    <row r="6452" spans="1:11" x14ac:dyDescent="0.3">
      <c r="A6452" t="s">
        <v>19345</v>
      </c>
      <c r="B6452" t="s">
        <v>8</v>
      </c>
      <c r="C6452" t="s">
        <v>16685</v>
      </c>
      <c r="D6452" t="s">
        <v>16686</v>
      </c>
      <c r="E6452" t="s">
        <v>19346</v>
      </c>
      <c r="F6452" t="s">
        <v>19347</v>
      </c>
      <c r="G6452" s="2" t="str">
        <f t="shared" si="100"/>
        <v>2022</v>
      </c>
      <c r="H6452" t="s">
        <v>16689</v>
      </c>
      <c r="I6452" t="str">
        <f>VLOOKUP(RawData!H6452,PadCountry[],2)</f>
        <v>United States</v>
      </c>
      <c r="J6452" t="str">
        <f>VLOOKUP(I6452,CountryGeoLoc[],3)</f>
        <v>37.09024</v>
      </c>
      <c r="K6452" t="str">
        <f>VLOOKUP(I6452,CountryGeoLoc[],4)</f>
        <v>-95.712891</v>
      </c>
    </row>
    <row r="6453" spans="1:11" x14ac:dyDescent="0.3">
      <c r="A6453" t="s">
        <v>18407</v>
      </c>
      <c r="B6453" t="s">
        <v>8</v>
      </c>
      <c r="C6453" t="s">
        <v>13407</v>
      </c>
      <c r="D6453" t="s">
        <v>13426</v>
      </c>
      <c r="E6453" t="s">
        <v>18408</v>
      </c>
      <c r="F6453" t="s">
        <v>19348</v>
      </c>
      <c r="G6453" s="2" t="str">
        <f t="shared" si="100"/>
        <v>2022</v>
      </c>
      <c r="H6453" t="s">
        <v>13428</v>
      </c>
      <c r="I6453" t="str">
        <f>VLOOKUP(RawData!H6453,PadCountry[],2)</f>
        <v>China</v>
      </c>
      <c r="J6453" t="str">
        <f>VLOOKUP(I6453,CountryGeoLoc[],3)</f>
        <v>35.86166</v>
      </c>
      <c r="K6453" t="str">
        <f>VLOOKUP(I6453,CountryGeoLoc[],4)</f>
        <v>104.195397</v>
      </c>
    </row>
    <row r="6454" spans="1:11" x14ac:dyDescent="0.3">
      <c r="A6454" t="s">
        <v>19349</v>
      </c>
      <c r="B6454" t="s">
        <v>8</v>
      </c>
      <c r="C6454" t="s">
        <v>14644</v>
      </c>
      <c r="D6454" t="s">
        <v>15534</v>
      </c>
      <c r="E6454" t="s">
        <v>19350</v>
      </c>
      <c r="F6454" t="s">
        <v>19351</v>
      </c>
      <c r="G6454" s="2" t="str">
        <f t="shared" si="100"/>
        <v>2022</v>
      </c>
      <c r="H6454" t="s">
        <v>1555</v>
      </c>
      <c r="I6454" t="str">
        <f>VLOOKUP(RawData!H6454,PadCountry[],2)</f>
        <v>United States</v>
      </c>
      <c r="J6454" t="str">
        <f>VLOOKUP(I6454,CountryGeoLoc[],3)</f>
        <v>37.09024</v>
      </c>
      <c r="K6454" t="str">
        <f>VLOOKUP(I6454,CountryGeoLoc[],4)</f>
        <v>-95.712891</v>
      </c>
    </row>
    <row r="6455" spans="1:11" x14ac:dyDescent="0.3">
      <c r="A6455" t="s">
        <v>19352</v>
      </c>
      <c r="B6455" t="s">
        <v>18</v>
      </c>
      <c r="C6455" t="s">
        <v>7087</v>
      </c>
      <c r="D6455" t="s">
        <v>19353</v>
      </c>
      <c r="E6455" t="s">
        <v>19354</v>
      </c>
      <c r="F6455" t="s">
        <v>19355</v>
      </c>
      <c r="G6455" s="2" t="str">
        <f t="shared" si="100"/>
        <v>2022</v>
      </c>
      <c r="H6455" t="s">
        <v>11888</v>
      </c>
      <c r="I6455" t="str">
        <f>VLOOKUP(RawData!H6455,PadCountry[],2)</f>
        <v>India</v>
      </c>
      <c r="J6455" t="str">
        <f>VLOOKUP(I6455,CountryGeoLoc[],3)</f>
        <v>20.593684</v>
      </c>
      <c r="K6455" t="str">
        <f>VLOOKUP(I6455,CountryGeoLoc[],4)</f>
        <v>78.96288</v>
      </c>
    </row>
    <row r="6456" spans="1:11" x14ac:dyDescent="0.3">
      <c r="A6456" t="s">
        <v>19356</v>
      </c>
      <c r="B6456" t="s">
        <v>8</v>
      </c>
      <c r="C6456" t="s">
        <v>18470</v>
      </c>
      <c r="D6456" t="s">
        <v>18471</v>
      </c>
      <c r="E6456" t="s">
        <v>19357</v>
      </c>
      <c r="F6456" t="s">
        <v>19358</v>
      </c>
      <c r="G6456" s="2" t="str">
        <f t="shared" si="100"/>
        <v>2022</v>
      </c>
      <c r="H6456" t="s">
        <v>16284</v>
      </c>
      <c r="I6456" t="str">
        <f>VLOOKUP(RawData!H6456,PadCountry[],2)</f>
        <v>China</v>
      </c>
      <c r="J6456" t="str">
        <f>VLOOKUP(I6456,CountryGeoLoc[],3)</f>
        <v>35.86166</v>
      </c>
      <c r="K6456" t="str">
        <f>VLOOKUP(I6456,CountryGeoLoc[],4)</f>
        <v>104.195397</v>
      </c>
    </row>
    <row r="6457" spans="1:11" x14ac:dyDescent="0.3">
      <c r="A6457" t="s">
        <v>19359</v>
      </c>
      <c r="B6457" t="s">
        <v>8</v>
      </c>
      <c r="C6457" t="s">
        <v>11418</v>
      </c>
      <c r="D6457" t="s">
        <v>17356</v>
      </c>
      <c r="E6457" t="s">
        <v>19360</v>
      </c>
      <c r="F6457" t="s">
        <v>19361</v>
      </c>
      <c r="G6457" s="2" t="str">
        <f t="shared" si="100"/>
        <v>2022</v>
      </c>
      <c r="H6457" t="s">
        <v>987</v>
      </c>
      <c r="I6457" t="str">
        <f>VLOOKUP(RawData!H6457,PadCountry[],2)</f>
        <v>Kazakhstan</v>
      </c>
      <c r="J6457" t="str">
        <f>VLOOKUP(I6457,CountryGeoLoc[],3)</f>
        <v>48.019573</v>
      </c>
      <c r="K6457" t="str">
        <f>VLOOKUP(I6457,CountryGeoLoc[],4)</f>
        <v>66.923684</v>
      </c>
    </row>
    <row r="6458" spans="1:11" x14ac:dyDescent="0.3">
      <c r="A6458" t="s">
        <v>19362</v>
      </c>
      <c r="B6458" t="s">
        <v>8</v>
      </c>
      <c r="C6458" t="s">
        <v>14644</v>
      </c>
      <c r="D6458" t="s">
        <v>15534</v>
      </c>
      <c r="E6458" t="s">
        <v>19363</v>
      </c>
      <c r="F6458" t="s">
        <v>19364</v>
      </c>
      <c r="G6458" s="2" t="str">
        <f t="shared" si="100"/>
        <v>2022</v>
      </c>
      <c r="H6458" t="s">
        <v>2629</v>
      </c>
      <c r="I6458" t="str">
        <f>VLOOKUP(RawData!H6458,PadCountry[],2)</f>
        <v>United States</v>
      </c>
      <c r="J6458" t="str">
        <f>VLOOKUP(I6458,CountryGeoLoc[],3)</f>
        <v>37.09024</v>
      </c>
      <c r="K6458" t="str">
        <f>VLOOKUP(I6458,CountryGeoLoc[],4)</f>
        <v>-95.712891</v>
      </c>
    </row>
    <row r="6459" spans="1:11" x14ac:dyDescent="0.3">
      <c r="A6459" t="s">
        <v>19365</v>
      </c>
      <c r="B6459" t="s">
        <v>8</v>
      </c>
      <c r="C6459" t="s">
        <v>13407</v>
      </c>
      <c r="D6459" t="s">
        <v>16760</v>
      </c>
      <c r="E6459" t="s">
        <v>19366</v>
      </c>
      <c r="F6459" t="s">
        <v>19367</v>
      </c>
      <c r="G6459" s="2" t="str">
        <f t="shared" si="100"/>
        <v>2022</v>
      </c>
      <c r="H6459" t="s">
        <v>16762</v>
      </c>
      <c r="I6459" t="str">
        <f>VLOOKUP(RawData!H6459,PadCountry[],2)</f>
        <v>China</v>
      </c>
      <c r="J6459" t="str">
        <f>VLOOKUP(I6459,CountryGeoLoc[],3)</f>
        <v>35.86166</v>
      </c>
      <c r="K6459" t="str">
        <f>VLOOKUP(I6459,CountryGeoLoc[],4)</f>
        <v>104.195397</v>
      </c>
    </row>
    <row r="6460" spans="1:11" x14ac:dyDescent="0.3">
      <c r="A6460" t="s">
        <v>19368</v>
      </c>
      <c r="B6460" t="s">
        <v>8</v>
      </c>
      <c r="C6460" t="s">
        <v>14644</v>
      </c>
      <c r="D6460" t="s">
        <v>15534</v>
      </c>
      <c r="E6460" t="s">
        <v>19369</v>
      </c>
      <c r="F6460" t="s">
        <v>19370</v>
      </c>
      <c r="G6460" s="2" t="str">
        <f t="shared" si="100"/>
        <v>2022</v>
      </c>
      <c r="H6460" t="s">
        <v>1213</v>
      </c>
      <c r="I6460" t="str">
        <f>VLOOKUP(RawData!H6460,PadCountry[],2)</f>
        <v>United States</v>
      </c>
      <c r="J6460" t="str">
        <f>VLOOKUP(I6460,CountryGeoLoc[],3)</f>
        <v>37.09024</v>
      </c>
      <c r="K6460" t="str">
        <f>VLOOKUP(I6460,CountryGeoLoc[],4)</f>
        <v>-95.712891</v>
      </c>
    </row>
    <row r="6461" spans="1:11" x14ac:dyDescent="0.3">
      <c r="A6461" t="s">
        <v>19371</v>
      </c>
      <c r="B6461" t="s">
        <v>8</v>
      </c>
      <c r="C6461" t="s">
        <v>13407</v>
      </c>
      <c r="D6461" t="s">
        <v>11563</v>
      </c>
      <c r="E6461" t="s">
        <v>19372</v>
      </c>
      <c r="F6461" t="s">
        <v>19373</v>
      </c>
      <c r="G6461" s="2" t="str">
        <f t="shared" si="100"/>
        <v>2022</v>
      </c>
      <c r="H6461" t="s">
        <v>8698</v>
      </c>
      <c r="I6461" t="str">
        <f>VLOOKUP(RawData!H6461,PadCountry[],2)</f>
        <v>China</v>
      </c>
      <c r="J6461" t="str">
        <f>VLOOKUP(I6461,CountryGeoLoc[],3)</f>
        <v>35.86166</v>
      </c>
      <c r="K6461" t="str">
        <f>VLOOKUP(I6461,CountryGeoLoc[],4)</f>
        <v>104.195397</v>
      </c>
    </row>
    <row r="6462" spans="1:11" x14ac:dyDescent="0.3">
      <c r="A6462" t="s">
        <v>19374</v>
      </c>
      <c r="B6462" t="s">
        <v>8</v>
      </c>
      <c r="C6462" t="s">
        <v>14644</v>
      </c>
      <c r="D6462" t="s">
        <v>15534</v>
      </c>
      <c r="E6462" t="s">
        <v>19375</v>
      </c>
      <c r="F6462" t="s">
        <v>19376</v>
      </c>
      <c r="G6462" s="2" t="str">
        <f t="shared" si="100"/>
        <v>2022</v>
      </c>
      <c r="H6462" t="s">
        <v>1555</v>
      </c>
      <c r="I6462" t="str">
        <f>VLOOKUP(RawData!H6462,PadCountry[],2)</f>
        <v>United States</v>
      </c>
      <c r="J6462" t="str">
        <f>VLOOKUP(I6462,CountryGeoLoc[],3)</f>
        <v>37.09024</v>
      </c>
      <c r="K6462" t="str">
        <f>VLOOKUP(I6462,CountryGeoLoc[],4)</f>
        <v>-95.712891</v>
      </c>
    </row>
    <row r="6463" spans="1:11" x14ac:dyDescent="0.3">
      <c r="A6463" t="s">
        <v>19377</v>
      </c>
      <c r="B6463" t="s">
        <v>8</v>
      </c>
      <c r="C6463" t="s">
        <v>17157</v>
      </c>
      <c r="D6463" t="s">
        <v>16282</v>
      </c>
      <c r="E6463" t="s">
        <v>19378</v>
      </c>
      <c r="F6463" t="s">
        <v>19379</v>
      </c>
      <c r="G6463" s="2" t="str">
        <f t="shared" si="100"/>
        <v>2022</v>
      </c>
      <c r="H6463" t="s">
        <v>14283</v>
      </c>
      <c r="I6463" t="str">
        <f>VLOOKUP(RawData!H6463,PadCountry[],2)</f>
        <v>China</v>
      </c>
      <c r="J6463" t="str">
        <f>VLOOKUP(I6463,CountryGeoLoc[],3)</f>
        <v>35.86166</v>
      </c>
      <c r="K6463" t="str">
        <f>VLOOKUP(I6463,CountryGeoLoc[],4)</f>
        <v>104.195397</v>
      </c>
    </row>
    <row r="6464" spans="1:11" x14ac:dyDescent="0.3">
      <c r="A6464" t="s">
        <v>19380</v>
      </c>
      <c r="B6464" t="s">
        <v>8</v>
      </c>
      <c r="C6464" t="s">
        <v>13407</v>
      </c>
      <c r="D6464" t="s">
        <v>11563</v>
      </c>
      <c r="E6464" t="s">
        <v>19381</v>
      </c>
      <c r="F6464" t="s">
        <v>19382</v>
      </c>
      <c r="G6464" s="2" t="str">
        <f t="shared" si="100"/>
        <v>2022</v>
      </c>
      <c r="H6464" t="s">
        <v>15187</v>
      </c>
      <c r="I6464" t="str">
        <f>VLOOKUP(RawData!H6464,PadCountry[],2)</f>
        <v>China</v>
      </c>
      <c r="J6464" t="str">
        <f>VLOOKUP(I6464,CountryGeoLoc[],3)</f>
        <v>35.86166</v>
      </c>
      <c r="K6464" t="str">
        <f>VLOOKUP(I6464,CountryGeoLoc[],4)</f>
        <v>104.195397</v>
      </c>
    </row>
    <row r="6465" spans="1:11" x14ac:dyDescent="0.3">
      <c r="A6465" t="s">
        <v>19383</v>
      </c>
      <c r="B6465" t="s">
        <v>8</v>
      </c>
      <c r="C6465" t="s">
        <v>14644</v>
      </c>
      <c r="D6465" t="s">
        <v>15534</v>
      </c>
      <c r="E6465" t="s">
        <v>19384</v>
      </c>
      <c r="F6465" t="s">
        <v>19385</v>
      </c>
      <c r="G6465" s="2" t="str">
        <f t="shared" si="100"/>
        <v>2022</v>
      </c>
      <c r="H6465" t="s">
        <v>1555</v>
      </c>
      <c r="I6465" t="str">
        <f>VLOOKUP(RawData!H6465,PadCountry[],2)</f>
        <v>United States</v>
      </c>
      <c r="J6465" t="str">
        <f>VLOOKUP(I6465,CountryGeoLoc[],3)</f>
        <v>37.09024</v>
      </c>
      <c r="K6465" t="str">
        <f>VLOOKUP(I6465,CountryGeoLoc[],4)</f>
        <v>-95.712891</v>
      </c>
    </row>
    <row r="6466" spans="1:11" x14ac:dyDescent="0.3">
      <c r="A6466" t="s">
        <v>19386</v>
      </c>
      <c r="B6466" t="s">
        <v>8</v>
      </c>
      <c r="C6466" t="s">
        <v>14644</v>
      </c>
      <c r="D6466" t="s">
        <v>15534</v>
      </c>
      <c r="E6466" t="s">
        <v>19387</v>
      </c>
      <c r="F6466" t="s">
        <v>19388</v>
      </c>
      <c r="G6466" s="2" t="str">
        <f t="shared" si="100"/>
        <v>2022</v>
      </c>
      <c r="H6466" t="s">
        <v>1213</v>
      </c>
      <c r="I6466" t="str">
        <f>VLOOKUP(RawData!H6466,PadCountry[],2)</f>
        <v>United States</v>
      </c>
      <c r="J6466" t="str">
        <f>VLOOKUP(I6466,CountryGeoLoc[],3)</f>
        <v>37.09024</v>
      </c>
      <c r="K6466" t="str">
        <f>VLOOKUP(I6466,CountryGeoLoc[],4)</f>
        <v>-95.712891</v>
      </c>
    </row>
    <row r="6467" spans="1:11" x14ac:dyDescent="0.3">
      <c r="A6467" t="s">
        <v>19389</v>
      </c>
      <c r="B6467" t="s">
        <v>8</v>
      </c>
      <c r="C6467" t="s">
        <v>13407</v>
      </c>
      <c r="D6467" t="s">
        <v>14669</v>
      </c>
      <c r="E6467" t="s">
        <v>19390</v>
      </c>
      <c r="F6467" t="s">
        <v>19391</v>
      </c>
      <c r="G6467" s="2" t="str">
        <f t="shared" ref="G6467:G6530" si="101">MID(F6467,7,4)</f>
        <v>2022</v>
      </c>
      <c r="H6467" t="s">
        <v>14247</v>
      </c>
      <c r="I6467" t="str">
        <f>VLOOKUP(RawData!H6467,PadCountry[],2)</f>
        <v>China</v>
      </c>
      <c r="J6467" t="str">
        <f>VLOOKUP(I6467,CountryGeoLoc[],3)</f>
        <v>35.86166</v>
      </c>
      <c r="K6467" t="str">
        <f>VLOOKUP(I6467,CountryGeoLoc[],4)</f>
        <v>104.195397</v>
      </c>
    </row>
    <row r="6468" spans="1:11" x14ac:dyDescent="0.3">
      <c r="A6468" t="s">
        <v>19392</v>
      </c>
      <c r="B6468" t="s">
        <v>8</v>
      </c>
      <c r="C6468" t="s">
        <v>14644</v>
      </c>
      <c r="D6468" t="s">
        <v>15534</v>
      </c>
      <c r="E6468" t="s">
        <v>19393</v>
      </c>
      <c r="F6468" t="s">
        <v>19394</v>
      </c>
      <c r="G6468" s="2" t="str">
        <f t="shared" si="101"/>
        <v>2022</v>
      </c>
      <c r="H6468" t="s">
        <v>1555</v>
      </c>
      <c r="I6468" t="str">
        <f>VLOOKUP(RawData!H6468,PadCountry[],2)</f>
        <v>United States</v>
      </c>
      <c r="J6468" t="str">
        <f>VLOOKUP(I6468,CountryGeoLoc[],3)</f>
        <v>37.09024</v>
      </c>
      <c r="K6468" t="str">
        <f>VLOOKUP(I6468,CountryGeoLoc[],4)</f>
        <v>-95.712891</v>
      </c>
    </row>
    <row r="6469" spans="1:11" x14ac:dyDescent="0.3">
      <c r="A6469" t="s">
        <v>19395</v>
      </c>
      <c r="B6469" t="s">
        <v>8</v>
      </c>
      <c r="C6469" t="s">
        <v>17157</v>
      </c>
      <c r="D6469" t="s">
        <v>16282</v>
      </c>
      <c r="E6469" t="s">
        <v>19396</v>
      </c>
      <c r="F6469" t="s">
        <v>19397</v>
      </c>
      <c r="G6469" s="2" t="str">
        <f t="shared" si="101"/>
        <v>2022</v>
      </c>
      <c r="H6469" t="s">
        <v>16284</v>
      </c>
      <c r="I6469" t="str">
        <f>VLOOKUP(RawData!H6469,PadCountry[],2)</f>
        <v>China</v>
      </c>
      <c r="J6469" t="str">
        <f>VLOOKUP(I6469,CountryGeoLoc[],3)</f>
        <v>35.86166</v>
      </c>
      <c r="K6469" t="str">
        <f>VLOOKUP(I6469,CountryGeoLoc[],4)</f>
        <v>104.195397</v>
      </c>
    </row>
    <row r="6470" spans="1:11" x14ac:dyDescent="0.3">
      <c r="A6470" t="s">
        <v>19398</v>
      </c>
      <c r="B6470" t="s">
        <v>8</v>
      </c>
      <c r="C6470" t="s">
        <v>13407</v>
      </c>
      <c r="D6470" t="s">
        <v>11563</v>
      </c>
      <c r="E6470" t="s">
        <v>19399</v>
      </c>
      <c r="F6470" t="s">
        <v>19400</v>
      </c>
      <c r="G6470" s="2" t="str">
        <f t="shared" si="101"/>
        <v>2022</v>
      </c>
      <c r="H6470" t="s">
        <v>8698</v>
      </c>
      <c r="I6470" t="str">
        <f>VLOOKUP(RawData!H6470,PadCountry[],2)</f>
        <v>China</v>
      </c>
      <c r="J6470" t="str">
        <f>VLOOKUP(I6470,CountryGeoLoc[],3)</f>
        <v>35.86166</v>
      </c>
      <c r="K6470" t="str">
        <f>VLOOKUP(I6470,CountryGeoLoc[],4)</f>
        <v>104.195397</v>
      </c>
    </row>
    <row r="6471" spans="1:11" x14ac:dyDescent="0.3">
      <c r="A6471" t="s">
        <v>19401</v>
      </c>
      <c r="B6471" t="s">
        <v>8</v>
      </c>
      <c r="C6471" t="s">
        <v>7321</v>
      </c>
      <c r="D6471" t="s">
        <v>18023</v>
      </c>
      <c r="E6471" t="s">
        <v>19402</v>
      </c>
      <c r="F6471" t="s">
        <v>19403</v>
      </c>
      <c r="G6471" s="2" t="str">
        <f t="shared" si="101"/>
        <v>2022</v>
      </c>
      <c r="H6471" t="s">
        <v>12587</v>
      </c>
      <c r="I6471" t="str">
        <f>VLOOKUP(RawData!H6471,PadCountry[],2)</f>
        <v>French Guiana</v>
      </c>
      <c r="J6471" t="str">
        <f>VLOOKUP(I6471,CountryGeoLoc[],3)</f>
        <v>3.933889</v>
      </c>
      <c r="K6471" t="str">
        <f>VLOOKUP(I6471,CountryGeoLoc[],4)</f>
        <v>-53.125782</v>
      </c>
    </row>
    <row r="6472" spans="1:11" x14ac:dyDescent="0.3">
      <c r="A6472" t="s">
        <v>19404</v>
      </c>
      <c r="B6472" t="s">
        <v>8</v>
      </c>
      <c r="C6472" t="s">
        <v>14644</v>
      </c>
      <c r="D6472" t="s">
        <v>15534</v>
      </c>
      <c r="E6472" t="s">
        <v>19405</v>
      </c>
      <c r="F6472" t="s">
        <v>19406</v>
      </c>
      <c r="G6472" s="2" t="str">
        <f t="shared" si="101"/>
        <v>2022</v>
      </c>
      <c r="H6472" t="s">
        <v>2629</v>
      </c>
      <c r="I6472" t="str">
        <f>VLOOKUP(RawData!H6472,PadCountry[],2)</f>
        <v>United States</v>
      </c>
      <c r="J6472" t="str">
        <f>VLOOKUP(I6472,CountryGeoLoc[],3)</f>
        <v>37.09024</v>
      </c>
      <c r="K6472" t="str">
        <f>VLOOKUP(I6472,CountryGeoLoc[],4)</f>
        <v>-95.712891</v>
      </c>
    </row>
    <row r="6473" spans="1:11" x14ac:dyDescent="0.3">
      <c r="A6473" t="s">
        <v>19407</v>
      </c>
      <c r="B6473" t="s">
        <v>18</v>
      </c>
      <c r="C6473" t="s">
        <v>16685</v>
      </c>
      <c r="D6473" t="s">
        <v>16686</v>
      </c>
      <c r="E6473" t="s">
        <v>19408</v>
      </c>
      <c r="F6473" t="s">
        <v>19409</v>
      </c>
      <c r="G6473" s="2" t="str">
        <f t="shared" si="101"/>
        <v>2022</v>
      </c>
      <c r="H6473" t="s">
        <v>16689</v>
      </c>
      <c r="I6473" t="str">
        <f>VLOOKUP(RawData!H6473,PadCountry[],2)</f>
        <v>United States</v>
      </c>
      <c r="J6473" t="str">
        <f>VLOOKUP(I6473,CountryGeoLoc[],3)</f>
        <v>37.09024</v>
      </c>
      <c r="K6473" t="str">
        <f>VLOOKUP(I6473,CountryGeoLoc[],4)</f>
        <v>-95.712891</v>
      </c>
    </row>
    <row r="6474" spans="1:11" x14ac:dyDescent="0.3">
      <c r="A6474" t="s">
        <v>19410</v>
      </c>
      <c r="B6474" t="s">
        <v>8</v>
      </c>
      <c r="C6474" t="s">
        <v>13407</v>
      </c>
      <c r="D6474" t="s">
        <v>18236</v>
      </c>
      <c r="E6474" t="s">
        <v>19411</v>
      </c>
      <c r="F6474" t="s">
        <v>19412</v>
      </c>
      <c r="G6474" s="2" t="str">
        <f t="shared" si="101"/>
        <v>2022</v>
      </c>
      <c r="H6474" t="s">
        <v>18623</v>
      </c>
      <c r="I6474" t="str">
        <f>VLOOKUP(RawData!H6474,PadCountry[],2)</f>
        <v>China</v>
      </c>
      <c r="J6474" t="str">
        <f>VLOOKUP(I6474,CountryGeoLoc[],3)</f>
        <v>35.86166</v>
      </c>
      <c r="K6474" t="str">
        <f>VLOOKUP(I6474,CountryGeoLoc[],4)</f>
        <v>104.195397</v>
      </c>
    </row>
    <row r="6475" spans="1:11" x14ac:dyDescent="0.3">
      <c r="A6475" t="s">
        <v>19413</v>
      </c>
      <c r="B6475" t="s">
        <v>8</v>
      </c>
      <c r="C6475" t="s">
        <v>17246</v>
      </c>
      <c r="D6475" t="s">
        <v>17247</v>
      </c>
      <c r="E6475" t="s">
        <v>19414</v>
      </c>
      <c r="F6475" t="s">
        <v>19415</v>
      </c>
      <c r="G6475" s="2" t="str">
        <f t="shared" si="101"/>
        <v>2022</v>
      </c>
      <c r="H6475" t="s">
        <v>19102</v>
      </c>
      <c r="I6475" t="str">
        <f>VLOOKUP(RawData!H6475,PadCountry[],2)</f>
        <v>New Zealand</v>
      </c>
      <c r="J6475" t="str">
        <f>VLOOKUP(I6475,CountryGeoLoc[],3)</f>
        <v>-40.900557</v>
      </c>
      <c r="K6475" t="str">
        <f>VLOOKUP(I6475,CountryGeoLoc[],4)</f>
        <v>174.885971</v>
      </c>
    </row>
    <row r="6476" spans="1:11" x14ac:dyDescent="0.3">
      <c r="A6476" t="s">
        <v>19416</v>
      </c>
      <c r="B6476" t="s">
        <v>8</v>
      </c>
      <c r="C6476" t="s">
        <v>14644</v>
      </c>
      <c r="D6476" t="s">
        <v>15534</v>
      </c>
      <c r="E6476" t="s">
        <v>19417</v>
      </c>
      <c r="F6476" t="s">
        <v>19418</v>
      </c>
      <c r="G6476" s="2" t="str">
        <f t="shared" si="101"/>
        <v>2022</v>
      </c>
      <c r="H6476" t="s">
        <v>1555</v>
      </c>
      <c r="I6476" t="str">
        <f>VLOOKUP(RawData!H6476,PadCountry[],2)</f>
        <v>United States</v>
      </c>
      <c r="J6476" t="str">
        <f>VLOOKUP(I6476,CountryGeoLoc[],3)</f>
        <v>37.09024</v>
      </c>
      <c r="K6476" t="str">
        <f>VLOOKUP(I6476,CountryGeoLoc[],4)</f>
        <v>-95.712891</v>
      </c>
    </row>
    <row r="6477" spans="1:11" x14ac:dyDescent="0.3">
      <c r="A6477" t="s">
        <v>19419</v>
      </c>
      <c r="B6477" t="s">
        <v>8</v>
      </c>
      <c r="C6477" t="s">
        <v>13407</v>
      </c>
      <c r="D6477" t="s">
        <v>11563</v>
      </c>
      <c r="E6477" t="s">
        <v>19420</v>
      </c>
      <c r="F6477" t="s">
        <v>19421</v>
      </c>
      <c r="G6477" s="2" t="str">
        <f t="shared" si="101"/>
        <v>2022</v>
      </c>
      <c r="H6477" t="s">
        <v>14247</v>
      </c>
      <c r="I6477" t="str">
        <f>VLOOKUP(RawData!H6477,PadCountry[],2)</f>
        <v>China</v>
      </c>
      <c r="J6477" t="str">
        <f>VLOOKUP(I6477,CountryGeoLoc[],3)</f>
        <v>35.86166</v>
      </c>
      <c r="K6477" t="str">
        <f>VLOOKUP(I6477,CountryGeoLoc[],4)</f>
        <v>104.195397</v>
      </c>
    </row>
    <row r="6478" spans="1:11" x14ac:dyDescent="0.3">
      <c r="A6478" t="s">
        <v>19422</v>
      </c>
      <c r="B6478" t="s">
        <v>8</v>
      </c>
      <c r="C6478" t="s">
        <v>11418</v>
      </c>
      <c r="D6478" t="s">
        <v>14421</v>
      </c>
      <c r="E6478" t="s">
        <v>19423</v>
      </c>
      <c r="F6478" t="s">
        <v>19424</v>
      </c>
      <c r="G6478" s="2" t="str">
        <f t="shared" si="101"/>
        <v>2022</v>
      </c>
      <c r="H6478" t="s">
        <v>987</v>
      </c>
      <c r="I6478" t="str">
        <f>VLOOKUP(RawData!H6478,PadCountry[],2)</f>
        <v>Kazakhstan</v>
      </c>
      <c r="J6478" t="str">
        <f>VLOOKUP(I6478,CountryGeoLoc[],3)</f>
        <v>48.019573</v>
      </c>
      <c r="K6478" t="str">
        <f>VLOOKUP(I6478,CountryGeoLoc[],4)</f>
        <v>66.923684</v>
      </c>
    </row>
    <row r="6479" spans="1:11" x14ac:dyDescent="0.3">
      <c r="A6479" t="s">
        <v>19425</v>
      </c>
      <c r="B6479" t="s">
        <v>8</v>
      </c>
      <c r="C6479" t="s">
        <v>14618</v>
      </c>
      <c r="D6479" t="s">
        <v>14437</v>
      </c>
      <c r="E6479" t="s">
        <v>19426</v>
      </c>
      <c r="F6479" t="s">
        <v>19427</v>
      </c>
      <c r="G6479" s="2" t="str">
        <f t="shared" si="101"/>
        <v>2022</v>
      </c>
      <c r="H6479" t="s">
        <v>12377</v>
      </c>
      <c r="I6479" t="str">
        <f>VLOOKUP(RawData!H6479,PadCountry[],2)</f>
        <v>United States</v>
      </c>
      <c r="J6479" t="str">
        <f>VLOOKUP(I6479,CountryGeoLoc[],3)</f>
        <v>37.09024</v>
      </c>
      <c r="K6479" t="str">
        <f>VLOOKUP(I6479,CountryGeoLoc[],4)</f>
        <v>-95.712891</v>
      </c>
    </row>
    <row r="6480" spans="1:11" x14ac:dyDescent="0.3">
      <c r="A6480" t="s">
        <v>19428</v>
      </c>
      <c r="B6480" t="s">
        <v>8</v>
      </c>
      <c r="C6480" t="s">
        <v>17157</v>
      </c>
      <c r="D6480" t="s">
        <v>16282</v>
      </c>
      <c r="E6480" t="s">
        <v>19429</v>
      </c>
      <c r="F6480" t="s">
        <v>19430</v>
      </c>
      <c r="G6480" s="2" t="str">
        <f t="shared" si="101"/>
        <v>2022</v>
      </c>
      <c r="H6480" t="s">
        <v>14031</v>
      </c>
      <c r="I6480" t="str">
        <f>VLOOKUP(RawData!H6480,PadCountry[],2)</f>
        <v>China</v>
      </c>
      <c r="J6480" t="str">
        <f>VLOOKUP(I6480,CountryGeoLoc[],3)</f>
        <v>35.86166</v>
      </c>
      <c r="K6480" t="str">
        <f>VLOOKUP(I6480,CountryGeoLoc[],4)</f>
        <v>104.195397</v>
      </c>
    </row>
    <row r="6481" spans="1:11" x14ac:dyDescent="0.3">
      <c r="A6481" t="s">
        <v>19431</v>
      </c>
      <c r="B6481" t="s">
        <v>8</v>
      </c>
      <c r="C6481" t="s">
        <v>14644</v>
      </c>
      <c r="D6481" t="s">
        <v>15534</v>
      </c>
      <c r="E6481" t="s">
        <v>19432</v>
      </c>
      <c r="F6481" t="s">
        <v>19433</v>
      </c>
      <c r="G6481" s="2" t="str">
        <f t="shared" si="101"/>
        <v>2022</v>
      </c>
      <c r="H6481" t="s">
        <v>1555</v>
      </c>
      <c r="I6481" t="str">
        <f>VLOOKUP(RawData!H6481,PadCountry[],2)</f>
        <v>United States</v>
      </c>
      <c r="J6481" t="str">
        <f>VLOOKUP(I6481,CountryGeoLoc[],3)</f>
        <v>37.09024</v>
      </c>
      <c r="K6481" t="str">
        <f>VLOOKUP(I6481,CountryGeoLoc[],4)</f>
        <v>-95.712891</v>
      </c>
    </row>
    <row r="6482" spans="1:11" x14ac:dyDescent="0.3">
      <c r="A6482" t="s">
        <v>19434</v>
      </c>
      <c r="B6482" t="s">
        <v>8</v>
      </c>
      <c r="C6482" t="s">
        <v>13407</v>
      </c>
      <c r="D6482" t="s">
        <v>11563</v>
      </c>
      <c r="E6482" t="s">
        <v>19435</v>
      </c>
      <c r="F6482" t="s">
        <v>19436</v>
      </c>
      <c r="G6482" s="2" t="str">
        <f t="shared" si="101"/>
        <v>2022</v>
      </c>
      <c r="H6482" t="s">
        <v>8698</v>
      </c>
      <c r="I6482" t="str">
        <f>VLOOKUP(RawData!H6482,PadCountry[],2)</f>
        <v>China</v>
      </c>
      <c r="J6482" t="str">
        <f>VLOOKUP(I6482,CountryGeoLoc[],3)</f>
        <v>35.86166</v>
      </c>
      <c r="K6482" t="str">
        <f>VLOOKUP(I6482,CountryGeoLoc[],4)</f>
        <v>104.195397</v>
      </c>
    </row>
    <row r="6483" spans="1:11" x14ac:dyDescent="0.3">
      <c r="A6483" t="s">
        <v>19437</v>
      </c>
      <c r="B6483" t="s">
        <v>8</v>
      </c>
      <c r="C6483" t="s">
        <v>13407</v>
      </c>
      <c r="D6483" t="s">
        <v>16760</v>
      </c>
      <c r="E6483" t="s">
        <v>19438</v>
      </c>
      <c r="F6483" t="s">
        <v>19439</v>
      </c>
      <c r="G6483" s="2" t="str">
        <f t="shared" si="101"/>
        <v>2022</v>
      </c>
      <c r="H6483" t="s">
        <v>16762</v>
      </c>
      <c r="I6483" t="str">
        <f>VLOOKUP(RawData!H6483,PadCountry[],2)</f>
        <v>China</v>
      </c>
      <c r="J6483" t="str">
        <f>VLOOKUP(I6483,CountryGeoLoc[],3)</f>
        <v>35.86166</v>
      </c>
      <c r="K6483" t="str">
        <f>VLOOKUP(I6483,CountryGeoLoc[],4)</f>
        <v>104.195397</v>
      </c>
    </row>
    <row r="6484" spans="1:11" x14ac:dyDescent="0.3">
      <c r="A6484" t="s">
        <v>19440</v>
      </c>
      <c r="B6484" t="s">
        <v>8</v>
      </c>
      <c r="C6484" t="s">
        <v>18840</v>
      </c>
      <c r="D6484" t="s">
        <v>18841</v>
      </c>
      <c r="E6484" t="s">
        <v>19441</v>
      </c>
      <c r="F6484" t="s">
        <v>19442</v>
      </c>
      <c r="G6484" s="2" t="str">
        <f t="shared" si="101"/>
        <v>2022</v>
      </c>
      <c r="H6484" t="s">
        <v>682</v>
      </c>
      <c r="I6484" t="str">
        <f>VLOOKUP(RawData!H6484,PadCountry[],2)</f>
        <v>United States</v>
      </c>
      <c r="J6484" t="str">
        <f>VLOOKUP(I6484,CountryGeoLoc[],3)</f>
        <v>37.09024</v>
      </c>
      <c r="K6484" t="str">
        <f>VLOOKUP(I6484,CountryGeoLoc[],4)</f>
        <v>-95.712891</v>
      </c>
    </row>
    <row r="6485" spans="1:11" x14ac:dyDescent="0.3">
      <c r="A6485" t="s">
        <v>19443</v>
      </c>
      <c r="B6485" t="s">
        <v>8</v>
      </c>
      <c r="C6485" t="s">
        <v>14618</v>
      </c>
      <c r="D6485" t="s">
        <v>15570</v>
      </c>
      <c r="E6485" t="s">
        <v>19444</v>
      </c>
      <c r="F6485" t="s">
        <v>19445</v>
      </c>
      <c r="G6485" s="2" t="str">
        <f t="shared" si="101"/>
        <v>2022</v>
      </c>
      <c r="H6485" t="s">
        <v>1782</v>
      </c>
      <c r="I6485" t="str">
        <f>VLOOKUP(RawData!H6485,PadCountry[],2)</f>
        <v>United States</v>
      </c>
      <c r="J6485" t="str">
        <f>VLOOKUP(I6485,CountryGeoLoc[],3)</f>
        <v>37.09024</v>
      </c>
      <c r="K6485" t="str">
        <f>VLOOKUP(I6485,CountryGeoLoc[],4)</f>
        <v>-95.712891</v>
      </c>
    </row>
    <row r="6486" spans="1:11" x14ac:dyDescent="0.3">
      <c r="A6486" t="s">
        <v>19446</v>
      </c>
      <c r="B6486" t="s">
        <v>8</v>
      </c>
      <c r="C6486" t="s">
        <v>14644</v>
      </c>
      <c r="D6486" t="s">
        <v>15534</v>
      </c>
      <c r="E6486" t="s">
        <v>19447</v>
      </c>
      <c r="F6486" t="s">
        <v>19448</v>
      </c>
      <c r="G6486" s="2" t="str">
        <f t="shared" si="101"/>
        <v>2022</v>
      </c>
      <c r="H6486" t="s">
        <v>2629</v>
      </c>
      <c r="I6486" t="str">
        <f>VLOOKUP(RawData!H6486,PadCountry[],2)</f>
        <v>United States</v>
      </c>
      <c r="J6486" t="str">
        <f>VLOOKUP(I6486,CountryGeoLoc[],3)</f>
        <v>37.09024</v>
      </c>
      <c r="K6486" t="str">
        <f>VLOOKUP(I6486,CountryGeoLoc[],4)</f>
        <v>-95.712891</v>
      </c>
    </row>
    <row r="6487" spans="1:11" x14ac:dyDescent="0.3">
      <c r="A6487" t="s">
        <v>19449</v>
      </c>
      <c r="B6487" t="s">
        <v>8</v>
      </c>
      <c r="C6487" t="s">
        <v>14644</v>
      </c>
      <c r="D6487" t="s">
        <v>15534</v>
      </c>
      <c r="E6487" t="s">
        <v>19450</v>
      </c>
      <c r="F6487" t="s">
        <v>19451</v>
      </c>
      <c r="G6487" s="2" t="str">
        <f t="shared" si="101"/>
        <v>2022</v>
      </c>
      <c r="H6487" t="s">
        <v>1213</v>
      </c>
      <c r="I6487" t="str">
        <f>VLOOKUP(RawData!H6487,PadCountry[],2)</f>
        <v>United States</v>
      </c>
      <c r="J6487" t="str">
        <f>VLOOKUP(I6487,CountryGeoLoc[],3)</f>
        <v>37.09024</v>
      </c>
      <c r="K6487" t="str">
        <f>VLOOKUP(I6487,CountryGeoLoc[],4)</f>
        <v>-95.712891</v>
      </c>
    </row>
    <row r="6488" spans="1:11" x14ac:dyDescent="0.3">
      <c r="A6488" t="s">
        <v>19452</v>
      </c>
      <c r="B6488" t="s">
        <v>8</v>
      </c>
      <c r="C6488" t="s">
        <v>13407</v>
      </c>
      <c r="D6488" t="s">
        <v>16766</v>
      </c>
      <c r="E6488" t="s">
        <v>19453</v>
      </c>
      <c r="F6488" t="s">
        <v>19454</v>
      </c>
      <c r="G6488" s="2" t="str">
        <f t="shared" si="101"/>
        <v>2022</v>
      </c>
      <c r="H6488" t="s">
        <v>19455</v>
      </c>
      <c r="I6488" t="str">
        <f>VLOOKUP(RawData!H6488,PadCountry[],2)</f>
        <v>China</v>
      </c>
      <c r="J6488" t="str">
        <f>VLOOKUP(I6488,CountryGeoLoc[],3)</f>
        <v>35.86166</v>
      </c>
      <c r="K6488" t="str">
        <f>VLOOKUP(I6488,CountryGeoLoc[],4)</f>
        <v>104.195397</v>
      </c>
    </row>
    <row r="6489" spans="1:11" x14ac:dyDescent="0.3">
      <c r="A6489" t="s">
        <v>19456</v>
      </c>
      <c r="B6489" t="s">
        <v>8</v>
      </c>
      <c r="C6489" t="s">
        <v>17246</v>
      </c>
      <c r="D6489" t="s">
        <v>17247</v>
      </c>
      <c r="E6489" t="s">
        <v>19457</v>
      </c>
      <c r="F6489" t="s">
        <v>19458</v>
      </c>
      <c r="G6489" s="2" t="str">
        <f t="shared" si="101"/>
        <v>2022</v>
      </c>
      <c r="H6489" t="s">
        <v>19102</v>
      </c>
      <c r="I6489" t="str">
        <f>VLOOKUP(RawData!H6489,PadCountry[],2)</f>
        <v>New Zealand</v>
      </c>
      <c r="J6489" t="str">
        <f>VLOOKUP(I6489,CountryGeoLoc[],3)</f>
        <v>-40.900557</v>
      </c>
      <c r="K6489" t="str">
        <f>VLOOKUP(I6489,CountryGeoLoc[],4)</f>
        <v>174.885971</v>
      </c>
    </row>
    <row r="6490" spans="1:11" x14ac:dyDescent="0.3">
      <c r="A6490" t="s">
        <v>19459</v>
      </c>
      <c r="B6490" t="s">
        <v>8</v>
      </c>
      <c r="C6490" t="s">
        <v>14644</v>
      </c>
      <c r="D6490" t="s">
        <v>15534</v>
      </c>
      <c r="E6490" t="s">
        <v>19460</v>
      </c>
      <c r="F6490" t="s">
        <v>19461</v>
      </c>
      <c r="G6490" s="2" t="str">
        <f t="shared" si="101"/>
        <v>2022</v>
      </c>
      <c r="H6490" t="s">
        <v>1555</v>
      </c>
      <c r="I6490" t="str">
        <f>VLOOKUP(RawData!H6490,PadCountry[],2)</f>
        <v>United States</v>
      </c>
      <c r="J6490" t="str">
        <f>VLOOKUP(I6490,CountryGeoLoc[],3)</f>
        <v>37.09024</v>
      </c>
      <c r="K6490" t="str">
        <f>VLOOKUP(I6490,CountryGeoLoc[],4)</f>
        <v>-95.712891</v>
      </c>
    </row>
    <row r="6491" spans="1:11" x14ac:dyDescent="0.3">
      <c r="A6491" t="s">
        <v>19462</v>
      </c>
      <c r="B6491" t="s">
        <v>8</v>
      </c>
      <c r="C6491" t="s">
        <v>13407</v>
      </c>
      <c r="D6491" t="s">
        <v>11563</v>
      </c>
      <c r="E6491" t="s">
        <v>19463</v>
      </c>
      <c r="F6491" t="s">
        <v>19464</v>
      </c>
      <c r="G6491" s="2" t="str">
        <f t="shared" si="101"/>
        <v>2022</v>
      </c>
      <c r="H6491" t="s">
        <v>14247</v>
      </c>
      <c r="I6491" t="str">
        <f>VLOOKUP(RawData!H6491,PadCountry[],2)</f>
        <v>China</v>
      </c>
      <c r="J6491" t="str">
        <f>VLOOKUP(I6491,CountryGeoLoc[],3)</f>
        <v>35.86166</v>
      </c>
      <c r="K6491" t="str">
        <f>VLOOKUP(I6491,CountryGeoLoc[],4)</f>
        <v>104.195397</v>
      </c>
    </row>
    <row r="6492" spans="1:11" x14ac:dyDescent="0.3">
      <c r="A6492" t="s">
        <v>19465</v>
      </c>
      <c r="B6492" t="s">
        <v>8</v>
      </c>
      <c r="C6492" t="s">
        <v>11407</v>
      </c>
      <c r="D6492" t="s">
        <v>14821</v>
      </c>
      <c r="E6492" t="s">
        <v>19466</v>
      </c>
      <c r="F6492" t="s">
        <v>19467</v>
      </c>
      <c r="G6492" s="2" t="str">
        <f t="shared" si="101"/>
        <v>2022</v>
      </c>
      <c r="H6492" t="s">
        <v>3892</v>
      </c>
      <c r="I6492" t="str">
        <f>VLOOKUP(RawData!H6492,PadCountry[],2)</f>
        <v>Russia</v>
      </c>
      <c r="J6492" t="str">
        <f>VLOOKUP(I6492,CountryGeoLoc[],3)</f>
        <v>61.52401</v>
      </c>
      <c r="K6492" t="str">
        <f>VLOOKUP(I6492,CountryGeoLoc[],4)</f>
        <v>105.318756</v>
      </c>
    </row>
    <row r="6493" spans="1:11" x14ac:dyDescent="0.3">
      <c r="A6493" t="s">
        <v>19468</v>
      </c>
      <c r="B6493" t="s">
        <v>18</v>
      </c>
      <c r="C6493" t="s">
        <v>11972</v>
      </c>
      <c r="D6493" t="s">
        <v>16270</v>
      </c>
      <c r="E6493" t="s">
        <v>19469</v>
      </c>
      <c r="F6493" t="s">
        <v>19470</v>
      </c>
      <c r="G6493" s="2" t="str">
        <f t="shared" si="101"/>
        <v>2022</v>
      </c>
      <c r="H6493" t="s">
        <v>3722</v>
      </c>
      <c r="I6493" t="str">
        <f>VLOOKUP(RawData!H6493,PadCountry[],2)</f>
        <v>Japan</v>
      </c>
      <c r="J6493" t="str">
        <f>VLOOKUP(I6493,CountryGeoLoc[],3)</f>
        <v>36.204824</v>
      </c>
      <c r="K6493" t="str">
        <f>VLOOKUP(I6493,CountryGeoLoc[],4)</f>
        <v>138.252924</v>
      </c>
    </row>
    <row r="6494" spans="1:11" x14ac:dyDescent="0.3">
      <c r="A6494" t="s">
        <v>19471</v>
      </c>
      <c r="B6494" t="s">
        <v>8</v>
      </c>
      <c r="C6494" t="s">
        <v>11418</v>
      </c>
      <c r="D6494" t="s">
        <v>14306</v>
      </c>
      <c r="E6494" t="s">
        <v>19472</v>
      </c>
      <c r="F6494" t="s">
        <v>19473</v>
      </c>
      <c r="G6494" s="2" t="str">
        <f t="shared" si="101"/>
        <v>2022</v>
      </c>
      <c r="H6494" t="s">
        <v>2641</v>
      </c>
      <c r="I6494" t="str">
        <f>VLOOKUP(RawData!H6494,PadCountry[],2)</f>
        <v>Kazakhstan</v>
      </c>
      <c r="J6494" t="str">
        <f>VLOOKUP(I6494,CountryGeoLoc[],3)</f>
        <v>48.019573</v>
      </c>
      <c r="K6494" t="str">
        <f>VLOOKUP(I6494,CountryGeoLoc[],4)</f>
        <v>66.923684</v>
      </c>
    </row>
    <row r="6495" spans="1:11" x14ac:dyDescent="0.3">
      <c r="A6495" t="s">
        <v>19474</v>
      </c>
      <c r="B6495" t="s">
        <v>8</v>
      </c>
      <c r="C6495" t="s">
        <v>13407</v>
      </c>
      <c r="D6495" t="s">
        <v>5243</v>
      </c>
      <c r="E6495" t="s">
        <v>19475</v>
      </c>
      <c r="F6495" t="s">
        <v>19476</v>
      </c>
      <c r="G6495" s="2" t="str">
        <f t="shared" si="101"/>
        <v>2022</v>
      </c>
      <c r="H6495" t="s">
        <v>15187</v>
      </c>
      <c r="I6495" t="str">
        <f>VLOOKUP(RawData!H6495,PadCountry[],2)</f>
        <v>China</v>
      </c>
      <c r="J6495" t="str">
        <f>VLOOKUP(I6495,CountryGeoLoc[],3)</f>
        <v>35.86166</v>
      </c>
      <c r="K6495" t="str">
        <f>VLOOKUP(I6495,CountryGeoLoc[],4)</f>
        <v>104.195397</v>
      </c>
    </row>
    <row r="6496" spans="1:11" x14ac:dyDescent="0.3">
      <c r="A6496" t="s">
        <v>19477</v>
      </c>
      <c r="B6496" t="s">
        <v>8</v>
      </c>
      <c r="C6496" t="s">
        <v>13407</v>
      </c>
      <c r="D6496" t="s">
        <v>11563</v>
      </c>
      <c r="E6496" t="s">
        <v>19478</v>
      </c>
      <c r="F6496" t="s">
        <v>19479</v>
      </c>
      <c r="G6496" s="2" t="str">
        <f t="shared" si="101"/>
        <v>2022</v>
      </c>
      <c r="H6496" t="s">
        <v>8698</v>
      </c>
      <c r="I6496" t="str">
        <f>VLOOKUP(RawData!H6496,PadCountry[],2)</f>
        <v>China</v>
      </c>
      <c r="J6496" t="str">
        <f>VLOOKUP(I6496,CountryGeoLoc[],3)</f>
        <v>35.86166</v>
      </c>
      <c r="K6496" t="str">
        <f>VLOOKUP(I6496,CountryGeoLoc[],4)</f>
        <v>104.195397</v>
      </c>
    </row>
    <row r="6497" spans="1:11" x14ac:dyDescent="0.3">
      <c r="A6497" t="s">
        <v>19480</v>
      </c>
      <c r="B6497" t="s">
        <v>8</v>
      </c>
      <c r="C6497" t="s">
        <v>14644</v>
      </c>
      <c r="D6497" t="s">
        <v>15534</v>
      </c>
      <c r="E6497" t="s">
        <v>19481</v>
      </c>
      <c r="F6497" t="s">
        <v>19482</v>
      </c>
      <c r="G6497" s="2" t="str">
        <f t="shared" si="101"/>
        <v>2022</v>
      </c>
      <c r="H6497" t="s">
        <v>1555</v>
      </c>
      <c r="I6497" t="str">
        <f>VLOOKUP(RawData!H6497,PadCountry[],2)</f>
        <v>United States</v>
      </c>
      <c r="J6497" t="str">
        <f>VLOOKUP(I6497,CountryGeoLoc[],3)</f>
        <v>37.09024</v>
      </c>
      <c r="K6497" t="str">
        <f>VLOOKUP(I6497,CountryGeoLoc[],4)</f>
        <v>-95.712891</v>
      </c>
    </row>
    <row r="6498" spans="1:11" x14ac:dyDescent="0.3">
      <c r="A6498" t="s">
        <v>19483</v>
      </c>
      <c r="B6498" t="s">
        <v>8</v>
      </c>
      <c r="C6498" t="s">
        <v>11421</v>
      </c>
      <c r="D6498" t="s">
        <v>19176</v>
      </c>
      <c r="E6498" t="s">
        <v>19484</v>
      </c>
      <c r="F6498" t="s">
        <v>19485</v>
      </c>
      <c r="G6498" s="2" t="str">
        <f t="shared" si="101"/>
        <v>2022</v>
      </c>
      <c r="H6498" t="s">
        <v>16611</v>
      </c>
      <c r="I6498" t="str">
        <f>VLOOKUP(RawData!H6498,PadCountry[],2)</f>
        <v>Russia</v>
      </c>
      <c r="J6498" t="str">
        <f>VLOOKUP(I6498,CountryGeoLoc[],3)</f>
        <v>61.52401</v>
      </c>
      <c r="K6498" t="str">
        <f>VLOOKUP(I6498,CountryGeoLoc[],4)</f>
        <v>105.318756</v>
      </c>
    </row>
    <row r="6499" spans="1:11" x14ac:dyDescent="0.3">
      <c r="A6499" t="s">
        <v>19486</v>
      </c>
      <c r="B6499" t="s">
        <v>8</v>
      </c>
      <c r="C6499" t="s">
        <v>14644</v>
      </c>
      <c r="D6499" t="s">
        <v>15534</v>
      </c>
      <c r="E6499" t="s">
        <v>19487</v>
      </c>
      <c r="F6499" t="s">
        <v>19488</v>
      </c>
      <c r="G6499" s="2" t="str">
        <f t="shared" si="101"/>
        <v>2022</v>
      </c>
      <c r="H6499" t="s">
        <v>1555</v>
      </c>
      <c r="I6499" t="str">
        <f>VLOOKUP(RawData!H6499,PadCountry[],2)</f>
        <v>United States</v>
      </c>
      <c r="J6499" t="str">
        <f>VLOOKUP(I6499,CountryGeoLoc[],3)</f>
        <v>37.09024</v>
      </c>
      <c r="K6499" t="str">
        <f>VLOOKUP(I6499,CountryGeoLoc[],4)</f>
        <v>-95.712891</v>
      </c>
    </row>
    <row r="6500" spans="1:11" x14ac:dyDescent="0.3">
      <c r="A6500" t="s">
        <v>19489</v>
      </c>
      <c r="B6500" t="s">
        <v>8</v>
      </c>
      <c r="C6500" t="s">
        <v>11407</v>
      </c>
      <c r="D6500" t="s">
        <v>16351</v>
      </c>
      <c r="E6500" t="s">
        <v>19490</v>
      </c>
      <c r="F6500" t="s">
        <v>19491</v>
      </c>
      <c r="G6500" s="2" t="str">
        <f t="shared" si="101"/>
        <v>2022</v>
      </c>
      <c r="H6500" t="s">
        <v>3442</v>
      </c>
      <c r="I6500" t="str">
        <f>VLOOKUP(RawData!H6500,PadCountry[],2)</f>
        <v>Russia</v>
      </c>
      <c r="J6500" t="str">
        <f>VLOOKUP(I6500,CountryGeoLoc[],3)</f>
        <v>61.52401</v>
      </c>
      <c r="K6500" t="str">
        <f>VLOOKUP(I6500,CountryGeoLoc[],4)</f>
        <v>105.318756</v>
      </c>
    </row>
    <row r="6501" spans="1:11" x14ac:dyDescent="0.3">
      <c r="A6501" t="s">
        <v>19492</v>
      </c>
      <c r="B6501" t="s">
        <v>8</v>
      </c>
      <c r="C6501" t="s">
        <v>7087</v>
      </c>
      <c r="D6501" t="s">
        <v>16600</v>
      </c>
      <c r="E6501" t="s">
        <v>19493</v>
      </c>
      <c r="F6501" t="s">
        <v>19494</v>
      </c>
      <c r="G6501" s="2" t="str">
        <f t="shared" si="101"/>
        <v>2022</v>
      </c>
      <c r="H6501" t="s">
        <v>14499</v>
      </c>
      <c r="I6501" t="str">
        <f>VLOOKUP(RawData!H6501,PadCountry[],2)</f>
        <v>India</v>
      </c>
      <c r="J6501" t="str">
        <f>VLOOKUP(I6501,CountryGeoLoc[],3)</f>
        <v>20.593684</v>
      </c>
      <c r="K6501" t="str">
        <f>VLOOKUP(I6501,CountryGeoLoc[],4)</f>
        <v>78.96288</v>
      </c>
    </row>
    <row r="6502" spans="1:11" x14ac:dyDescent="0.3">
      <c r="A6502" t="s">
        <v>19495</v>
      </c>
      <c r="B6502" t="s">
        <v>8</v>
      </c>
      <c r="C6502" t="s">
        <v>11418</v>
      </c>
      <c r="D6502" t="s">
        <v>17356</v>
      </c>
      <c r="E6502" t="s">
        <v>19496</v>
      </c>
      <c r="F6502" t="s">
        <v>19497</v>
      </c>
      <c r="G6502" s="2" t="str">
        <f t="shared" si="101"/>
        <v>2022</v>
      </c>
      <c r="H6502" t="s">
        <v>16943</v>
      </c>
      <c r="I6502" t="str">
        <f>VLOOKUP(RawData!H6502,PadCountry[],2)</f>
        <v>Russia</v>
      </c>
      <c r="J6502" t="str">
        <f>VLOOKUP(I6502,CountryGeoLoc[],3)</f>
        <v>61.52401</v>
      </c>
      <c r="K6502" t="str">
        <f>VLOOKUP(I6502,CountryGeoLoc[],4)</f>
        <v>105.318756</v>
      </c>
    </row>
    <row r="6503" spans="1:11" x14ac:dyDescent="0.3">
      <c r="A6503" t="s">
        <v>19498</v>
      </c>
      <c r="B6503" t="s">
        <v>8</v>
      </c>
      <c r="C6503" t="s">
        <v>11418</v>
      </c>
      <c r="D6503" t="s">
        <v>14421</v>
      </c>
      <c r="E6503" t="s">
        <v>19499</v>
      </c>
      <c r="F6503" t="s">
        <v>19500</v>
      </c>
      <c r="G6503" s="2" t="str">
        <f t="shared" si="101"/>
        <v>2022</v>
      </c>
      <c r="H6503" t="s">
        <v>987</v>
      </c>
      <c r="I6503" t="str">
        <f>VLOOKUP(RawData!H6503,PadCountry[],2)</f>
        <v>Kazakhstan</v>
      </c>
      <c r="J6503" t="str">
        <f>VLOOKUP(I6503,CountryGeoLoc[],3)</f>
        <v>48.019573</v>
      </c>
      <c r="K6503" t="str">
        <f>VLOOKUP(I6503,CountryGeoLoc[],4)</f>
        <v>66.923684</v>
      </c>
    </row>
    <row r="6504" spans="1:11" x14ac:dyDescent="0.3">
      <c r="A6504" t="s">
        <v>19501</v>
      </c>
      <c r="B6504" t="s">
        <v>8</v>
      </c>
      <c r="C6504" t="s">
        <v>14644</v>
      </c>
      <c r="D6504" t="s">
        <v>15534</v>
      </c>
      <c r="E6504" t="s">
        <v>19502</v>
      </c>
      <c r="F6504" t="s">
        <v>19503</v>
      </c>
      <c r="G6504" s="2" t="str">
        <f t="shared" si="101"/>
        <v>2022</v>
      </c>
      <c r="H6504" t="s">
        <v>1213</v>
      </c>
      <c r="I6504" t="str">
        <f>VLOOKUP(RawData!H6504,PadCountry[],2)</f>
        <v>United States</v>
      </c>
      <c r="J6504" t="str">
        <f>VLOOKUP(I6504,CountryGeoLoc[],3)</f>
        <v>37.09024</v>
      </c>
      <c r="K6504" t="str">
        <f>VLOOKUP(I6504,CountryGeoLoc[],4)</f>
        <v>-95.712891</v>
      </c>
    </row>
    <row r="6505" spans="1:11" x14ac:dyDescent="0.3">
      <c r="A6505" t="s">
        <v>19504</v>
      </c>
      <c r="B6505" t="s">
        <v>8</v>
      </c>
      <c r="C6505" t="s">
        <v>13407</v>
      </c>
      <c r="D6505" t="s">
        <v>14669</v>
      </c>
      <c r="E6505" t="s">
        <v>19505</v>
      </c>
      <c r="F6505" t="s">
        <v>19506</v>
      </c>
      <c r="G6505" s="2" t="str">
        <f t="shared" si="101"/>
        <v>2022</v>
      </c>
      <c r="H6505" t="s">
        <v>14247</v>
      </c>
      <c r="I6505" t="str">
        <f>VLOOKUP(RawData!H6505,PadCountry[],2)</f>
        <v>China</v>
      </c>
      <c r="J6505" t="str">
        <f>VLOOKUP(I6505,CountryGeoLoc[],3)</f>
        <v>35.86166</v>
      </c>
      <c r="K6505" t="str">
        <f>VLOOKUP(I6505,CountryGeoLoc[],4)</f>
        <v>104.195397</v>
      </c>
    </row>
    <row r="6506" spans="1:11" x14ac:dyDescent="0.3">
      <c r="A6506" t="s">
        <v>19507</v>
      </c>
      <c r="B6506" t="s">
        <v>8</v>
      </c>
      <c r="C6506" t="s">
        <v>13407</v>
      </c>
      <c r="D6506" t="s">
        <v>18276</v>
      </c>
      <c r="E6506" t="s">
        <v>19508</v>
      </c>
      <c r="F6506" t="s">
        <v>19509</v>
      </c>
      <c r="G6506" s="2" t="str">
        <f t="shared" si="101"/>
        <v>2022</v>
      </c>
      <c r="H6506" t="s">
        <v>16997</v>
      </c>
      <c r="I6506" t="str">
        <f>VLOOKUP(RawData!H6506,PadCountry[],2)</f>
        <v>China</v>
      </c>
      <c r="J6506" t="str">
        <f>VLOOKUP(I6506,CountryGeoLoc[],3)</f>
        <v>35.86166</v>
      </c>
      <c r="K6506" t="str">
        <f>VLOOKUP(I6506,CountryGeoLoc[],4)</f>
        <v>104.195397</v>
      </c>
    </row>
    <row r="6507" spans="1:11" x14ac:dyDescent="0.3">
      <c r="A6507" t="s">
        <v>19510</v>
      </c>
      <c r="B6507" t="s">
        <v>8</v>
      </c>
      <c r="C6507" t="s">
        <v>14644</v>
      </c>
      <c r="D6507" t="s">
        <v>17502</v>
      </c>
      <c r="E6507" t="s">
        <v>19511</v>
      </c>
      <c r="F6507" t="s">
        <v>19512</v>
      </c>
      <c r="G6507" s="2" t="str">
        <f t="shared" si="101"/>
        <v>2022</v>
      </c>
      <c r="H6507" t="s">
        <v>2629</v>
      </c>
      <c r="I6507" t="str">
        <f>VLOOKUP(RawData!H6507,PadCountry[],2)</f>
        <v>United States</v>
      </c>
      <c r="J6507" t="str">
        <f>VLOOKUP(I6507,CountryGeoLoc[],3)</f>
        <v>37.09024</v>
      </c>
      <c r="K6507" t="str">
        <f>VLOOKUP(I6507,CountryGeoLoc[],4)</f>
        <v>-95.712891</v>
      </c>
    </row>
    <row r="6508" spans="1:11" x14ac:dyDescent="0.3">
      <c r="A6508" t="s">
        <v>19513</v>
      </c>
      <c r="B6508" t="s">
        <v>8</v>
      </c>
      <c r="C6508" t="s">
        <v>11407</v>
      </c>
      <c r="D6508" t="s">
        <v>14821</v>
      </c>
      <c r="E6508" t="s">
        <v>19514</v>
      </c>
      <c r="F6508" t="s">
        <v>19515</v>
      </c>
      <c r="G6508" s="2" t="str">
        <f t="shared" si="101"/>
        <v>2022</v>
      </c>
      <c r="H6508" t="s">
        <v>3442</v>
      </c>
      <c r="I6508" t="str">
        <f>VLOOKUP(RawData!H6508,PadCountry[],2)</f>
        <v>Russia</v>
      </c>
      <c r="J6508" t="str">
        <f>VLOOKUP(I6508,CountryGeoLoc[],3)</f>
        <v>61.52401</v>
      </c>
      <c r="K6508" t="str">
        <f>VLOOKUP(I6508,CountryGeoLoc[],4)</f>
        <v>105.318756</v>
      </c>
    </row>
    <row r="6509" spans="1:11" x14ac:dyDescent="0.3">
      <c r="A6509" t="s">
        <v>19516</v>
      </c>
      <c r="B6509" t="s">
        <v>8</v>
      </c>
      <c r="C6509" t="s">
        <v>14644</v>
      </c>
      <c r="D6509" t="s">
        <v>15534</v>
      </c>
      <c r="E6509" t="s">
        <v>19517</v>
      </c>
      <c r="F6509" t="s">
        <v>19518</v>
      </c>
      <c r="G6509" s="2" t="str">
        <f t="shared" si="101"/>
        <v>2022</v>
      </c>
      <c r="H6509" t="s">
        <v>1555</v>
      </c>
      <c r="I6509" t="str">
        <f>VLOOKUP(RawData!H6509,PadCountry[],2)</f>
        <v>United States</v>
      </c>
      <c r="J6509" t="str">
        <f>VLOOKUP(I6509,CountryGeoLoc[],3)</f>
        <v>37.09024</v>
      </c>
      <c r="K6509" t="str">
        <f>VLOOKUP(I6509,CountryGeoLoc[],4)</f>
        <v>-95.712891</v>
      </c>
    </row>
    <row r="6510" spans="1:11" x14ac:dyDescent="0.3">
      <c r="A6510" t="s">
        <v>19519</v>
      </c>
      <c r="B6510" t="s">
        <v>8</v>
      </c>
      <c r="C6510" t="s">
        <v>17246</v>
      </c>
      <c r="D6510" t="s">
        <v>17247</v>
      </c>
      <c r="E6510" t="s">
        <v>19520</v>
      </c>
      <c r="F6510" t="s">
        <v>19521</v>
      </c>
      <c r="G6510" s="2" t="str">
        <f t="shared" si="101"/>
        <v>2022</v>
      </c>
      <c r="H6510" t="s">
        <v>19102</v>
      </c>
      <c r="I6510" t="str">
        <f>VLOOKUP(RawData!H6510,PadCountry[],2)</f>
        <v>New Zealand</v>
      </c>
      <c r="J6510" t="str">
        <f>VLOOKUP(I6510,CountryGeoLoc[],3)</f>
        <v>-40.900557</v>
      </c>
      <c r="K6510" t="str">
        <f>VLOOKUP(I6510,CountryGeoLoc[],4)</f>
        <v>174.885971</v>
      </c>
    </row>
    <row r="6511" spans="1:11" x14ac:dyDescent="0.3">
      <c r="A6511" t="s">
        <v>19522</v>
      </c>
      <c r="B6511" t="s">
        <v>8</v>
      </c>
      <c r="C6511" t="s">
        <v>13407</v>
      </c>
      <c r="D6511" t="s">
        <v>8695</v>
      </c>
      <c r="E6511" t="s">
        <v>19523</v>
      </c>
      <c r="F6511" t="s">
        <v>19524</v>
      </c>
      <c r="G6511" s="2" t="str">
        <f t="shared" si="101"/>
        <v>2022</v>
      </c>
      <c r="H6511" t="s">
        <v>10954</v>
      </c>
      <c r="I6511" t="str">
        <f>VLOOKUP(RawData!H6511,PadCountry[],2)</f>
        <v>China</v>
      </c>
      <c r="J6511" t="str">
        <f>VLOOKUP(I6511,CountryGeoLoc[],3)</f>
        <v>35.86166</v>
      </c>
      <c r="K6511" t="str">
        <f>VLOOKUP(I6511,CountryGeoLoc[],4)</f>
        <v>104.195397</v>
      </c>
    </row>
    <row r="6512" spans="1:11" x14ac:dyDescent="0.3">
      <c r="A6512" t="s">
        <v>19525</v>
      </c>
      <c r="B6512" t="s">
        <v>8</v>
      </c>
      <c r="C6512" t="s">
        <v>17759</v>
      </c>
      <c r="D6512" t="s">
        <v>18095</v>
      </c>
      <c r="E6512" t="s">
        <v>19526</v>
      </c>
      <c r="F6512" t="s">
        <v>19527</v>
      </c>
      <c r="G6512" s="2" t="str">
        <f t="shared" si="101"/>
        <v>2022</v>
      </c>
      <c r="H6512" t="s">
        <v>12427</v>
      </c>
      <c r="I6512" t="str">
        <f>VLOOKUP(RawData!H6512,PadCountry[],2)</f>
        <v>United States</v>
      </c>
      <c r="J6512" t="str">
        <f>VLOOKUP(I6512,CountryGeoLoc[],3)</f>
        <v>37.09024</v>
      </c>
      <c r="K6512" t="str">
        <f>VLOOKUP(I6512,CountryGeoLoc[],4)</f>
        <v>-95.712891</v>
      </c>
    </row>
    <row r="6513" spans="1:11" x14ac:dyDescent="0.3">
      <c r="A6513" t="s">
        <v>19528</v>
      </c>
      <c r="B6513" t="s">
        <v>8</v>
      </c>
      <c r="C6513" t="s">
        <v>14618</v>
      </c>
      <c r="D6513" t="s">
        <v>14009</v>
      </c>
      <c r="E6513" t="s">
        <v>19529</v>
      </c>
      <c r="F6513" t="s">
        <v>19530</v>
      </c>
      <c r="G6513" s="2" t="str">
        <f t="shared" si="101"/>
        <v>2022</v>
      </c>
      <c r="H6513" t="s">
        <v>433</v>
      </c>
      <c r="I6513" t="str">
        <f>VLOOKUP(RawData!H6513,PadCountry[],2)</f>
        <v>United States</v>
      </c>
      <c r="J6513" t="str">
        <f>VLOOKUP(I6513,CountryGeoLoc[],3)</f>
        <v>37.09024</v>
      </c>
      <c r="K6513" t="str">
        <f>VLOOKUP(I6513,CountryGeoLoc[],4)</f>
        <v>-95.712891</v>
      </c>
    </row>
    <row r="6514" spans="1:11" x14ac:dyDescent="0.3">
      <c r="A6514" t="s">
        <v>19531</v>
      </c>
      <c r="B6514" t="s">
        <v>8</v>
      </c>
      <c r="C6514" t="s">
        <v>13407</v>
      </c>
      <c r="D6514" t="s">
        <v>19134</v>
      </c>
      <c r="E6514" t="s">
        <v>19532</v>
      </c>
      <c r="F6514" t="s">
        <v>19533</v>
      </c>
      <c r="G6514" s="2" t="str">
        <f t="shared" si="101"/>
        <v>2022</v>
      </c>
      <c r="H6514" t="s">
        <v>19136</v>
      </c>
      <c r="I6514" t="str">
        <f>VLOOKUP(RawData!H6514,PadCountry[],2)</f>
        <v>China</v>
      </c>
      <c r="J6514" t="str">
        <f>VLOOKUP(I6514,CountryGeoLoc[],3)</f>
        <v>35.86166</v>
      </c>
      <c r="K6514" t="str">
        <f>VLOOKUP(I6514,CountryGeoLoc[],4)</f>
        <v>104.195397</v>
      </c>
    </row>
    <row r="6515" spans="1:11" x14ac:dyDescent="0.3">
      <c r="A6515" t="s">
        <v>19534</v>
      </c>
      <c r="B6515" t="s">
        <v>8</v>
      </c>
      <c r="C6515" t="s">
        <v>13407</v>
      </c>
      <c r="D6515" t="s">
        <v>16994</v>
      </c>
      <c r="E6515" t="s">
        <v>19535</v>
      </c>
      <c r="F6515" t="s">
        <v>19536</v>
      </c>
      <c r="G6515" s="2" t="str">
        <f t="shared" si="101"/>
        <v>2022</v>
      </c>
      <c r="H6515" t="s">
        <v>16997</v>
      </c>
      <c r="I6515" t="str">
        <f>VLOOKUP(RawData!H6515,PadCountry[],2)</f>
        <v>China</v>
      </c>
      <c r="J6515" t="str">
        <f>VLOOKUP(I6515,CountryGeoLoc[],3)</f>
        <v>35.86166</v>
      </c>
      <c r="K6515" t="str">
        <f>VLOOKUP(I6515,CountryGeoLoc[],4)</f>
        <v>104.195397</v>
      </c>
    </row>
    <row r="6516" spans="1:11" x14ac:dyDescent="0.3">
      <c r="A6516" t="s">
        <v>19537</v>
      </c>
      <c r="B6516" t="s">
        <v>8</v>
      </c>
      <c r="C6516" t="s">
        <v>14644</v>
      </c>
      <c r="D6516" t="s">
        <v>15534</v>
      </c>
      <c r="E6516" t="s">
        <v>19538</v>
      </c>
      <c r="F6516" t="s">
        <v>19539</v>
      </c>
      <c r="G6516" s="2" t="str">
        <f t="shared" si="101"/>
        <v>2022</v>
      </c>
      <c r="H6516" t="s">
        <v>1555</v>
      </c>
      <c r="I6516" t="str">
        <f>VLOOKUP(RawData!H6516,PadCountry[],2)</f>
        <v>United States</v>
      </c>
      <c r="J6516" t="str">
        <f>VLOOKUP(I6516,CountryGeoLoc[],3)</f>
        <v>37.09024</v>
      </c>
      <c r="K6516" t="str">
        <f>VLOOKUP(I6516,CountryGeoLoc[],4)</f>
        <v>-95.712891</v>
      </c>
    </row>
    <row r="6517" spans="1:11" x14ac:dyDescent="0.3">
      <c r="A6517" t="s">
        <v>19540</v>
      </c>
      <c r="B6517" t="s">
        <v>8</v>
      </c>
      <c r="C6517" t="s">
        <v>13407</v>
      </c>
      <c r="D6517" t="s">
        <v>14669</v>
      </c>
      <c r="E6517" t="s">
        <v>19541</v>
      </c>
      <c r="F6517" t="s">
        <v>19542</v>
      </c>
      <c r="G6517" s="2" t="str">
        <f t="shared" si="101"/>
        <v>2022</v>
      </c>
      <c r="H6517" t="s">
        <v>14247</v>
      </c>
      <c r="I6517" t="str">
        <f>VLOOKUP(RawData!H6517,PadCountry[],2)</f>
        <v>China</v>
      </c>
      <c r="J6517" t="str">
        <f>VLOOKUP(I6517,CountryGeoLoc[],3)</f>
        <v>35.86166</v>
      </c>
      <c r="K6517" t="str">
        <f>VLOOKUP(I6517,CountryGeoLoc[],4)</f>
        <v>104.195397</v>
      </c>
    </row>
    <row r="6518" spans="1:11" x14ac:dyDescent="0.3">
      <c r="A6518" t="s">
        <v>19543</v>
      </c>
      <c r="B6518" t="s">
        <v>8</v>
      </c>
      <c r="C6518" t="s">
        <v>18470</v>
      </c>
      <c r="D6518" t="s">
        <v>18471</v>
      </c>
      <c r="E6518" t="s">
        <v>19544</v>
      </c>
      <c r="F6518" t="s">
        <v>19545</v>
      </c>
      <c r="G6518" s="2" t="str">
        <f t="shared" si="101"/>
        <v>2022</v>
      </c>
      <c r="H6518" t="s">
        <v>16284</v>
      </c>
      <c r="I6518" t="str">
        <f>VLOOKUP(RawData!H6518,PadCountry[],2)</f>
        <v>China</v>
      </c>
      <c r="J6518" t="str">
        <f>VLOOKUP(I6518,CountryGeoLoc[],3)</f>
        <v>35.86166</v>
      </c>
      <c r="K6518" t="str">
        <f>VLOOKUP(I6518,CountryGeoLoc[],4)</f>
        <v>104.195397</v>
      </c>
    </row>
    <row r="6519" spans="1:11" x14ac:dyDescent="0.3">
      <c r="A6519" t="s">
        <v>19546</v>
      </c>
      <c r="B6519" t="s">
        <v>8</v>
      </c>
      <c r="C6519" t="s">
        <v>100</v>
      </c>
      <c r="D6519" t="s">
        <v>19547</v>
      </c>
      <c r="E6519" t="s">
        <v>19548</v>
      </c>
      <c r="F6519" t="s">
        <v>19549</v>
      </c>
      <c r="G6519" s="2" t="str">
        <f t="shared" si="101"/>
        <v>2022</v>
      </c>
      <c r="H6519" t="s">
        <v>3233</v>
      </c>
      <c r="I6519" t="str">
        <f>VLOOKUP(RawData!H6519,PadCountry[],2)</f>
        <v>United States</v>
      </c>
      <c r="J6519" t="str">
        <f>VLOOKUP(I6519,CountryGeoLoc[],3)</f>
        <v>37.09024</v>
      </c>
      <c r="K6519" t="str">
        <f>VLOOKUP(I6519,CountryGeoLoc[],4)</f>
        <v>-95.712891</v>
      </c>
    </row>
    <row r="6520" spans="1:11" x14ac:dyDescent="0.3">
      <c r="A6520" t="s">
        <v>19550</v>
      </c>
      <c r="B6520" t="s">
        <v>8</v>
      </c>
      <c r="C6520" t="s">
        <v>14644</v>
      </c>
      <c r="D6520" t="s">
        <v>15534</v>
      </c>
      <c r="E6520" t="s">
        <v>19551</v>
      </c>
      <c r="F6520" t="s">
        <v>19552</v>
      </c>
      <c r="G6520" s="2" t="str">
        <f t="shared" si="101"/>
        <v>2022</v>
      </c>
      <c r="H6520" t="s">
        <v>1555</v>
      </c>
      <c r="I6520" t="str">
        <f>VLOOKUP(RawData!H6520,PadCountry[],2)</f>
        <v>United States</v>
      </c>
      <c r="J6520" t="str">
        <f>VLOOKUP(I6520,CountryGeoLoc[],3)</f>
        <v>37.09024</v>
      </c>
      <c r="K6520" t="str">
        <f>VLOOKUP(I6520,CountryGeoLoc[],4)</f>
        <v>-95.712891</v>
      </c>
    </row>
    <row r="6521" spans="1:11" x14ac:dyDescent="0.3">
      <c r="A6521" t="s">
        <v>19553</v>
      </c>
      <c r="B6521" t="s">
        <v>8</v>
      </c>
      <c r="C6521" t="s">
        <v>7087</v>
      </c>
      <c r="D6521" t="s">
        <v>15182</v>
      </c>
      <c r="E6521" t="s">
        <v>19554</v>
      </c>
      <c r="F6521" t="s">
        <v>19555</v>
      </c>
      <c r="G6521" s="2" t="str">
        <f t="shared" si="101"/>
        <v>2022</v>
      </c>
      <c r="H6521" t="s">
        <v>11888</v>
      </c>
      <c r="I6521" t="str">
        <f>VLOOKUP(RawData!H6521,PadCountry[],2)</f>
        <v>India</v>
      </c>
      <c r="J6521" t="str">
        <f>VLOOKUP(I6521,CountryGeoLoc[],3)</f>
        <v>20.593684</v>
      </c>
      <c r="K6521" t="str">
        <f>VLOOKUP(I6521,CountryGeoLoc[],4)</f>
        <v>78.96288</v>
      </c>
    </row>
    <row r="6522" spans="1:11" x14ac:dyDescent="0.3">
      <c r="A6522" t="s">
        <v>19556</v>
      </c>
      <c r="B6522" t="s">
        <v>8</v>
      </c>
      <c r="C6522" t="s">
        <v>14644</v>
      </c>
      <c r="D6522" t="s">
        <v>15534</v>
      </c>
      <c r="E6522" t="s">
        <v>19557</v>
      </c>
      <c r="F6522" t="s">
        <v>19558</v>
      </c>
      <c r="G6522" s="2" t="str">
        <f t="shared" si="101"/>
        <v>2022</v>
      </c>
      <c r="H6522" t="s">
        <v>2629</v>
      </c>
      <c r="I6522" t="str">
        <f>VLOOKUP(RawData!H6522,PadCountry[],2)</f>
        <v>United States</v>
      </c>
      <c r="J6522" t="str">
        <f>VLOOKUP(I6522,CountryGeoLoc[],3)</f>
        <v>37.09024</v>
      </c>
      <c r="K6522" t="str">
        <f>VLOOKUP(I6522,CountryGeoLoc[],4)</f>
        <v>-95.712891</v>
      </c>
    </row>
    <row r="6523" spans="1:11" x14ac:dyDescent="0.3">
      <c r="A6523" t="s">
        <v>19559</v>
      </c>
      <c r="B6523" t="s">
        <v>8</v>
      </c>
      <c r="C6523" t="s">
        <v>13407</v>
      </c>
      <c r="D6523" t="s">
        <v>11563</v>
      </c>
      <c r="E6523" t="s">
        <v>19560</v>
      </c>
      <c r="F6523" t="s">
        <v>19561</v>
      </c>
      <c r="G6523" s="2" t="str">
        <f t="shared" si="101"/>
        <v>2022</v>
      </c>
      <c r="H6523" t="s">
        <v>8698</v>
      </c>
      <c r="I6523" t="str">
        <f>VLOOKUP(RawData!H6523,PadCountry[],2)</f>
        <v>China</v>
      </c>
      <c r="J6523" t="str">
        <f>VLOOKUP(I6523,CountryGeoLoc[],3)</f>
        <v>35.86166</v>
      </c>
      <c r="K6523" t="str">
        <f>VLOOKUP(I6523,CountryGeoLoc[],4)</f>
        <v>104.195397</v>
      </c>
    </row>
    <row r="6524" spans="1:11" x14ac:dyDescent="0.3">
      <c r="A6524" t="s">
        <v>19562</v>
      </c>
      <c r="B6524" t="s">
        <v>8</v>
      </c>
      <c r="C6524" t="s">
        <v>11407</v>
      </c>
      <c r="D6524" t="s">
        <v>17356</v>
      </c>
      <c r="E6524" t="s">
        <v>19563</v>
      </c>
      <c r="F6524" t="s">
        <v>19564</v>
      </c>
      <c r="G6524" s="2" t="str">
        <f t="shared" si="101"/>
        <v>2022</v>
      </c>
      <c r="H6524" t="s">
        <v>3892</v>
      </c>
      <c r="I6524" t="str">
        <f>VLOOKUP(RawData!H6524,PadCountry[],2)</f>
        <v>Russia</v>
      </c>
      <c r="J6524" t="str">
        <f>VLOOKUP(I6524,CountryGeoLoc[],3)</f>
        <v>61.52401</v>
      </c>
      <c r="K6524" t="str">
        <f>VLOOKUP(I6524,CountryGeoLoc[],4)</f>
        <v>105.318756</v>
      </c>
    </row>
    <row r="6525" spans="1:11" x14ac:dyDescent="0.3">
      <c r="A6525" t="s">
        <v>19565</v>
      </c>
      <c r="B6525" t="s">
        <v>8</v>
      </c>
      <c r="C6525" t="s">
        <v>13407</v>
      </c>
      <c r="D6525" t="s">
        <v>5243</v>
      </c>
      <c r="E6525" t="s">
        <v>19566</v>
      </c>
      <c r="F6525" t="s">
        <v>19567</v>
      </c>
      <c r="G6525" s="2" t="str">
        <f t="shared" si="101"/>
        <v>2022</v>
      </c>
      <c r="H6525" t="s">
        <v>13428</v>
      </c>
      <c r="I6525" t="str">
        <f>VLOOKUP(RawData!H6525,PadCountry[],2)</f>
        <v>China</v>
      </c>
      <c r="J6525" t="str">
        <f>VLOOKUP(I6525,CountryGeoLoc[],3)</f>
        <v>35.86166</v>
      </c>
      <c r="K6525" t="str">
        <f>VLOOKUP(I6525,CountryGeoLoc[],4)</f>
        <v>104.195397</v>
      </c>
    </row>
    <row r="6526" spans="1:11" x14ac:dyDescent="0.3">
      <c r="A6526" t="s">
        <v>19568</v>
      </c>
      <c r="B6526" t="s">
        <v>8</v>
      </c>
      <c r="C6526" t="s">
        <v>11407</v>
      </c>
      <c r="D6526" t="s">
        <v>15130</v>
      </c>
      <c r="E6526" t="s">
        <v>19569</v>
      </c>
      <c r="F6526" t="s">
        <v>19570</v>
      </c>
      <c r="G6526" s="2" t="str">
        <f t="shared" si="101"/>
        <v>2022</v>
      </c>
      <c r="H6526" t="s">
        <v>3442</v>
      </c>
      <c r="I6526" t="str">
        <f>VLOOKUP(RawData!H6526,PadCountry[],2)</f>
        <v>Russia</v>
      </c>
      <c r="J6526" t="str">
        <f>VLOOKUP(I6526,CountryGeoLoc[],3)</f>
        <v>61.52401</v>
      </c>
      <c r="K6526" t="str">
        <f>VLOOKUP(I6526,CountryGeoLoc[],4)</f>
        <v>105.318756</v>
      </c>
    </row>
    <row r="6527" spans="1:11" x14ac:dyDescent="0.3">
      <c r="A6527" t="s">
        <v>19571</v>
      </c>
      <c r="B6527" t="s">
        <v>8</v>
      </c>
      <c r="C6527" t="s">
        <v>17157</v>
      </c>
      <c r="D6527" t="s">
        <v>18348</v>
      </c>
      <c r="E6527" t="s">
        <v>19572</v>
      </c>
      <c r="F6527" t="s">
        <v>19573</v>
      </c>
      <c r="G6527" s="2" t="str">
        <f t="shared" si="101"/>
        <v>2022</v>
      </c>
      <c r="H6527" t="s">
        <v>16284</v>
      </c>
      <c r="I6527" t="str">
        <f>VLOOKUP(RawData!H6527,PadCountry[],2)</f>
        <v>China</v>
      </c>
      <c r="J6527" t="str">
        <f>VLOOKUP(I6527,CountryGeoLoc[],3)</f>
        <v>35.86166</v>
      </c>
      <c r="K6527" t="str">
        <f>VLOOKUP(I6527,CountryGeoLoc[],4)</f>
        <v>104.195397</v>
      </c>
    </row>
    <row r="6528" spans="1:11" x14ac:dyDescent="0.3">
      <c r="A6528" t="s">
        <v>19574</v>
      </c>
      <c r="B6528" t="s">
        <v>8</v>
      </c>
      <c r="C6528" t="s">
        <v>13407</v>
      </c>
      <c r="D6528" t="s">
        <v>11563</v>
      </c>
      <c r="E6528" t="s">
        <v>19575</v>
      </c>
      <c r="F6528" t="s">
        <v>19576</v>
      </c>
      <c r="G6528" s="2" t="str">
        <f t="shared" si="101"/>
        <v>2022</v>
      </c>
      <c r="H6528" t="s">
        <v>15187</v>
      </c>
      <c r="I6528" t="str">
        <f>VLOOKUP(RawData!H6528,PadCountry[],2)</f>
        <v>China</v>
      </c>
      <c r="J6528" t="str">
        <f>VLOOKUP(I6528,CountryGeoLoc[],3)</f>
        <v>35.86166</v>
      </c>
      <c r="K6528" t="str">
        <f>VLOOKUP(I6528,CountryGeoLoc[],4)</f>
        <v>104.195397</v>
      </c>
    </row>
    <row r="6529" spans="1:11" x14ac:dyDescent="0.3">
      <c r="A6529" t="s">
        <v>19577</v>
      </c>
      <c r="B6529" t="s">
        <v>8</v>
      </c>
      <c r="C6529" t="s">
        <v>14644</v>
      </c>
      <c r="D6529" t="s">
        <v>15534</v>
      </c>
      <c r="E6529" t="s">
        <v>19578</v>
      </c>
      <c r="F6529" t="s">
        <v>19579</v>
      </c>
      <c r="G6529" s="2" t="str">
        <f t="shared" si="101"/>
        <v>2022</v>
      </c>
      <c r="H6529" t="s">
        <v>2629</v>
      </c>
      <c r="I6529" t="str">
        <f>VLOOKUP(RawData!H6529,PadCountry[],2)</f>
        <v>United States</v>
      </c>
      <c r="J6529" t="str">
        <f>VLOOKUP(I6529,CountryGeoLoc[],3)</f>
        <v>37.09024</v>
      </c>
      <c r="K6529" t="str">
        <f>VLOOKUP(I6529,CountryGeoLoc[],4)</f>
        <v>-95.712891</v>
      </c>
    </row>
    <row r="6530" spans="1:11" x14ac:dyDescent="0.3">
      <c r="A6530" t="s">
        <v>19580</v>
      </c>
      <c r="B6530" t="s">
        <v>8</v>
      </c>
      <c r="C6530" t="s">
        <v>13407</v>
      </c>
      <c r="D6530" t="s">
        <v>19581</v>
      </c>
      <c r="E6530" t="s">
        <v>17997</v>
      </c>
      <c r="F6530" t="s">
        <v>19582</v>
      </c>
      <c r="G6530" s="2" t="str">
        <f t="shared" si="101"/>
        <v>2022</v>
      </c>
      <c r="H6530" t="s">
        <v>17953</v>
      </c>
      <c r="I6530">
        <f>VLOOKUP(RawData!H6530,PadCountry[],2)</f>
        <v>0</v>
      </c>
      <c r="J6530" t="e">
        <f>VLOOKUP(I6530,CountryGeoLoc[],3)</f>
        <v>#N/A</v>
      </c>
      <c r="K6530" t="e">
        <f>VLOOKUP(I6530,CountryGeoLoc[],4)</f>
        <v>#N/A</v>
      </c>
    </row>
    <row r="6531" spans="1:11" x14ac:dyDescent="0.3">
      <c r="A6531" t="s">
        <v>19583</v>
      </c>
      <c r="B6531" t="s">
        <v>8</v>
      </c>
      <c r="C6531" t="s">
        <v>14644</v>
      </c>
      <c r="D6531" t="s">
        <v>15534</v>
      </c>
      <c r="E6531" t="s">
        <v>19584</v>
      </c>
      <c r="F6531" t="s">
        <v>19585</v>
      </c>
      <c r="G6531" s="2" t="str">
        <f t="shared" ref="G6531:G6594" si="102">MID(F6531,7,4)</f>
        <v>2022</v>
      </c>
      <c r="H6531" t="s">
        <v>1555</v>
      </c>
      <c r="I6531" t="str">
        <f>VLOOKUP(RawData!H6531,PadCountry[],2)</f>
        <v>United States</v>
      </c>
      <c r="J6531" t="str">
        <f>VLOOKUP(I6531,CountryGeoLoc[],3)</f>
        <v>37.09024</v>
      </c>
      <c r="K6531" t="str">
        <f>VLOOKUP(I6531,CountryGeoLoc[],4)</f>
        <v>-95.712891</v>
      </c>
    </row>
    <row r="6532" spans="1:11" x14ac:dyDescent="0.3">
      <c r="A6532" t="s">
        <v>19586</v>
      </c>
      <c r="B6532" t="s">
        <v>8</v>
      </c>
      <c r="C6532" t="s">
        <v>13407</v>
      </c>
      <c r="D6532" t="s">
        <v>14669</v>
      </c>
      <c r="E6532" t="s">
        <v>19587</v>
      </c>
      <c r="F6532" t="s">
        <v>19588</v>
      </c>
      <c r="G6532" s="2" t="str">
        <f t="shared" si="102"/>
        <v>2022</v>
      </c>
      <c r="H6532" t="s">
        <v>14247</v>
      </c>
      <c r="I6532" t="str">
        <f>VLOOKUP(RawData!H6532,PadCountry[],2)</f>
        <v>China</v>
      </c>
      <c r="J6532" t="str">
        <f>VLOOKUP(I6532,CountryGeoLoc[],3)</f>
        <v>35.86166</v>
      </c>
      <c r="K6532" t="str">
        <f>VLOOKUP(I6532,CountryGeoLoc[],4)</f>
        <v>104.195397</v>
      </c>
    </row>
    <row r="6533" spans="1:11" x14ac:dyDescent="0.3">
      <c r="A6533" t="s">
        <v>19589</v>
      </c>
      <c r="B6533" t="s">
        <v>8</v>
      </c>
      <c r="C6533" t="s">
        <v>7321</v>
      </c>
      <c r="D6533" t="s">
        <v>18023</v>
      </c>
      <c r="E6533" t="s">
        <v>19590</v>
      </c>
      <c r="F6533" t="s">
        <v>19591</v>
      </c>
      <c r="G6533" s="2" t="str">
        <f t="shared" si="102"/>
        <v>2022</v>
      </c>
      <c r="H6533" t="s">
        <v>12587</v>
      </c>
      <c r="I6533" t="str">
        <f>VLOOKUP(RawData!H6533,PadCountry[],2)</f>
        <v>French Guiana</v>
      </c>
      <c r="J6533" t="str">
        <f>VLOOKUP(I6533,CountryGeoLoc[],3)</f>
        <v>3.933889</v>
      </c>
      <c r="K6533" t="str">
        <f>VLOOKUP(I6533,CountryGeoLoc[],4)</f>
        <v>-53.125782</v>
      </c>
    </row>
    <row r="6534" spans="1:11" x14ac:dyDescent="0.3">
      <c r="A6534" t="s">
        <v>19592</v>
      </c>
      <c r="B6534" t="s">
        <v>18</v>
      </c>
      <c r="C6534" t="s">
        <v>17727</v>
      </c>
      <c r="D6534" t="s">
        <v>19593</v>
      </c>
      <c r="E6534" t="s">
        <v>17997</v>
      </c>
      <c r="F6534" t="s">
        <v>19594</v>
      </c>
      <c r="G6534" s="2" t="str">
        <f t="shared" si="102"/>
        <v>2022</v>
      </c>
      <c r="H6534" t="s">
        <v>16284</v>
      </c>
      <c r="I6534" t="str">
        <f>VLOOKUP(RawData!H6534,PadCountry[],2)</f>
        <v>China</v>
      </c>
      <c r="J6534" t="str">
        <f>VLOOKUP(I6534,CountryGeoLoc[],3)</f>
        <v>35.86166</v>
      </c>
      <c r="K6534" t="str">
        <f>VLOOKUP(I6534,CountryGeoLoc[],4)</f>
        <v>104.195397</v>
      </c>
    </row>
    <row r="6535" spans="1:11" x14ac:dyDescent="0.3">
      <c r="A6535" t="s">
        <v>19595</v>
      </c>
      <c r="B6535" t="s">
        <v>8</v>
      </c>
      <c r="C6535" t="s">
        <v>13407</v>
      </c>
      <c r="D6535" t="s">
        <v>11563</v>
      </c>
      <c r="E6535" t="s">
        <v>19596</v>
      </c>
      <c r="F6535" t="s">
        <v>19597</v>
      </c>
      <c r="G6535" s="2" t="str">
        <f t="shared" si="102"/>
        <v>2022</v>
      </c>
      <c r="H6535" t="s">
        <v>8698</v>
      </c>
      <c r="I6535" t="str">
        <f>VLOOKUP(RawData!H6535,PadCountry[],2)</f>
        <v>China</v>
      </c>
      <c r="J6535" t="str">
        <f>VLOOKUP(I6535,CountryGeoLoc[],3)</f>
        <v>35.86166</v>
      </c>
      <c r="K6535" t="str">
        <f>VLOOKUP(I6535,CountryGeoLoc[],4)</f>
        <v>104.195397</v>
      </c>
    </row>
    <row r="6536" spans="1:11" x14ac:dyDescent="0.3">
      <c r="A6536" t="s">
        <v>19598</v>
      </c>
      <c r="B6536" t="s">
        <v>8</v>
      </c>
      <c r="C6536" t="s">
        <v>13407</v>
      </c>
      <c r="D6536" t="s">
        <v>16766</v>
      </c>
      <c r="E6536" t="s">
        <v>19599</v>
      </c>
      <c r="F6536" t="s">
        <v>19600</v>
      </c>
      <c r="G6536" s="2" t="str">
        <f t="shared" si="102"/>
        <v>2022</v>
      </c>
      <c r="H6536" t="s">
        <v>14283</v>
      </c>
      <c r="I6536" t="str">
        <f>VLOOKUP(RawData!H6536,PadCountry[],2)</f>
        <v>China</v>
      </c>
      <c r="J6536" t="str">
        <f>VLOOKUP(I6536,CountryGeoLoc[],3)</f>
        <v>35.86166</v>
      </c>
      <c r="K6536" t="str">
        <f>VLOOKUP(I6536,CountryGeoLoc[],4)</f>
        <v>104.195397</v>
      </c>
    </row>
    <row r="6537" spans="1:11" x14ac:dyDescent="0.3">
      <c r="A6537" t="s">
        <v>19601</v>
      </c>
      <c r="B6537" t="s">
        <v>8</v>
      </c>
      <c r="C6537" t="s">
        <v>14644</v>
      </c>
      <c r="D6537" t="s">
        <v>15534</v>
      </c>
      <c r="E6537" t="s">
        <v>19602</v>
      </c>
      <c r="F6537" t="s">
        <v>19603</v>
      </c>
      <c r="G6537" s="2" t="str">
        <f t="shared" si="102"/>
        <v>2022</v>
      </c>
      <c r="H6537" t="s">
        <v>1213</v>
      </c>
      <c r="I6537" t="str">
        <f>VLOOKUP(RawData!H6537,PadCountry[],2)</f>
        <v>United States</v>
      </c>
      <c r="J6537" t="str">
        <f>VLOOKUP(I6537,CountryGeoLoc[],3)</f>
        <v>37.09024</v>
      </c>
      <c r="K6537" t="str">
        <f>VLOOKUP(I6537,CountryGeoLoc[],4)</f>
        <v>-95.712891</v>
      </c>
    </row>
    <row r="6538" spans="1:11" x14ac:dyDescent="0.3">
      <c r="A6538" t="s">
        <v>19604</v>
      </c>
      <c r="B6538" t="s">
        <v>8</v>
      </c>
      <c r="C6538" t="s">
        <v>14644</v>
      </c>
      <c r="D6538" t="s">
        <v>15534</v>
      </c>
      <c r="E6538" t="s">
        <v>19605</v>
      </c>
      <c r="F6538" t="s">
        <v>19606</v>
      </c>
      <c r="G6538" s="2" t="str">
        <f t="shared" si="102"/>
        <v>2022</v>
      </c>
      <c r="H6538" t="s">
        <v>1555</v>
      </c>
      <c r="I6538" t="str">
        <f>VLOOKUP(RawData!H6538,PadCountry[],2)</f>
        <v>United States</v>
      </c>
      <c r="J6538" t="str">
        <f>VLOOKUP(I6538,CountryGeoLoc[],3)</f>
        <v>37.09024</v>
      </c>
      <c r="K6538" t="str">
        <f>VLOOKUP(I6538,CountryGeoLoc[],4)</f>
        <v>-95.712891</v>
      </c>
    </row>
    <row r="6539" spans="1:11" x14ac:dyDescent="0.3">
      <c r="A6539" t="s">
        <v>19607</v>
      </c>
      <c r="B6539" t="s">
        <v>8</v>
      </c>
      <c r="C6539" t="s">
        <v>14644</v>
      </c>
      <c r="D6539" t="s">
        <v>15534</v>
      </c>
      <c r="E6539" t="s">
        <v>19608</v>
      </c>
      <c r="F6539" t="s">
        <v>19609</v>
      </c>
      <c r="G6539" s="2" t="str">
        <f t="shared" si="102"/>
        <v>2022</v>
      </c>
      <c r="H6539" t="s">
        <v>2629</v>
      </c>
      <c r="I6539" t="str">
        <f>VLOOKUP(RawData!H6539,PadCountry[],2)</f>
        <v>United States</v>
      </c>
      <c r="J6539" t="str">
        <f>VLOOKUP(I6539,CountryGeoLoc[],3)</f>
        <v>37.09024</v>
      </c>
      <c r="K6539" t="str">
        <f>VLOOKUP(I6539,CountryGeoLoc[],4)</f>
        <v>-95.712891</v>
      </c>
    </row>
    <row r="6540" spans="1:11" x14ac:dyDescent="0.3">
      <c r="A6540" t="s">
        <v>19610</v>
      </c>
      <c r="B6540" t="s">
        <v>18</v>
      </c>
      <c r="C6540" t="s">
        <v>7321</v>
      </c>
      <c r="D6540" t="s">
        <v>19305</v>
      </c>
      <c r="E6540" t="s">
        <v>19611</v>
      </c>
      <c r="F6540" t="s">
        <v>19612</v>
      </c>
      <c r="G6540" s="2" t="str">
        <f t="shared" si="102"/>
        <v>2022</v>
      </c>
      <c r="H6540" t="s">
        <v>4173</v>
      </c>
      <c r="I6540" t="str">
        <f>VLOOKUP(RawData!H6540,PadCountry[],2)</f>
        <v>French Guiana</v>
      </c>
      <c r="J6540" t="str">
        <f>VLOOKUP(I6540,CountryGeoLoc[],3)</f>
        <v>3.933889</v>
      </c>
      <c r="K6540" t="str">
        <f>VLOOKUP(I6540,CountryGeoLoc[],4)</f>
        <v>-53.125782</v>
      </c>
    </row>
    <row r="6541" spans="1:11" x14ac:dyDescent="0.3">
      <c r="A6541" t="s">
        <v>19613</v>
      </c>
      <c r="B6541" t="s">
        <v>8</v>
      </c>
      <c r="C6541" t="s">
        <v>13407</v>
      </c>
      <c r="D6541" t="s">
        <v>13308</v>
      </c>
      <c r="E6541" t="s">
        <v>19614</v>
      </c>
      <c r="F6541" t="s">
        <v>19615</v>
      </c>
      <c r="G6541" s="2" t="str">
        <f t="shared" si="102"/>
        <v>2022</v>
      </c>
      <c r="H6541" t="s">
        <v>15187</v>
      </c>
      <c r="I6541" t="str">
        <f>VLOOKUP(RawData!H6541,PadCountry[],2)</f>
        <v>China</v>
      </c>
      <c r="J6541" t="str">
        <f>VLOOKUP(I6541,CountryGeoLoc[],3)</f>
        <v>35.86166</v>
      </c>
      <c r="K6541" t="str">
        <f>VLOOKUP(I6541,CountryGeoLoc[],4)</f>
        <v>104.195397</v>
      </c>
    </row>
    <row r="6542" spans="1:11" x14ac:dyDescent="0.3">
      <c r="A6542" t="s">
        <v>19616</v>
      </c>
      <c r="B6542" t="s">
        <v>8</v>
      </c>
      <c r="C6542" t="s">
        <v>14644</v>
      </c>
      <c r="D6542" t="s">
        <v>15534</v>
      </c>
      <c r="E6542" t="s">
        <v>19617</v>
      </c>
      <c r="F6542" t="s">
        <v>19618</v>
      </c>
      <c r="G6542" s="2" t="str">
        <f t="shared" si="102"/>
        <v>2022</v>
      </c>
      <c r="H6542" t="s">
        <v>1555</v>
      </c>
      <c r="I6542" t="str">
        <f>VLOOKUP(RawData!H6542,PadCountry[],2)</f>
        <v>United States</v>
      </c>
      <c r="J6542" t="str">
        <f>VLOOKUP(I6542,CountryGeoLoc[],3)</f>
        <v>37.09024</v>
      </c>
      <c r="K6542" t="str">
        <f>VLOOKUP(I6542,CountryGeoLoc[],4)</f>
        <v>-95.712891</v>
      </c>
    </row>
    <row r="6543" spans="1:11" x14ac:dyDescent="0.3">
      <c r="A6543" t="s">
        <v>19619</v>
      </c>
      <c r="B6543" t="s">
        <v>8</v>
      </c>
      <c r="C6543" t="s">
        <v>13407</v>
      </c>
      <c r="D6543" t="s">
        <v>8695</v>
      </c>
      <c r="E6543" t="s">
        <v>19620</v>
      </c>
      <c r="F6543" t="s">
        <v>19621</v>
      </c>
      <c r="G6543" s="2" t="str">
        <f t="shared" si="102"/>
        <v>2022</v>
      </c>
      <c r="H6543" t="s">
        <v>10954</v>
      </c>
      <c r="I6543" t="str">
        <f>VLOOKUP(RawData!H6543,PadCountry[],2)</f>
        <v>China</v>
      </c>
      <c r="J6543" t="str">
        <f>VLOOKUP(I6543,CountryGeoLoc[],3)</f>
        <v>35.86166</v>
      </c>
      <c r="K6543" t="str">
        <f>VLOOKUP(I6543,CountryGeoLoc[],4)</f>
        <v>104.195397</v>
      </c>
    </row>
    <row r="6544" spans="1:11" x14ac:dyDescent="0.3">
      <c r="A6544" t="s">
        <v>19622</v>
      </c>
      <c r="B6544" t="s">
        <v>8</v>
      </c>
      <c r="C6544" t="s">
        <v>14644</v>
      </c>
      <c r="D6544" t="s">
        <v>15534</v>
      </c>
      <c r="E6544" t="s">
        <v>19623</v>
      </c>
      <c r="F6544" t="s">
        <v>19624</v>
      </c>
      <c r="G6544" s="2" t="str">
        <f t="shared" si="102"/>
        <v>2022</v>
      </c>
      <c r="H6544" t="s">
        <v>1213</v>
      </c>
      <c r="I6544" t="str">
        <f>VLOOKUP(RawData!H6544,PadCountry[],2)</f>
        <v>United States</v>
      </c>
      <c r="J6544" t="str">
        <f>VLOOKUP(I6544,CountryGeoLoc[],3)</f>
        <v>37.09024</v>
      </c>
      <c r="K6544" t="str">
        <f>VLOOKUP(I6544,CountryGeoLoc[],4)</f>
        <v>-95.712891</v>
      </c>
    </row>
    <row r="6545" spans="1:11" x14ac:dyDescent="0.3">
      <c r="A6545" t="s">
        <v>19625</v>
      </c>
      <c r="B6545" t="s">
        <v>8</v>
      </c>
      <c r="C6545" t="s">
        <v>14644</v>
      </c>
      <c r="D6545" t="s">
        <v>15534</v>
      </c>
      <c r="E6545" t="s">
        <v>19626</v>
      </c>
      <c r="F6545" t="s">
        <v>19627</v>
      </c>
      <c r="G6545" s="2" t="str">
        <f t="shared" si="102"/>
        <v>2023</v>
      </c>
      <c r="H6545" t="s">
        <v>1555</v>
      </c>
      <c r="I6545" t="str">
        <f>VLOOKUP(RawData!H6545,PadCountry[],2)</f>
        <v>United States</v>
      </c>
      <c r="J6545" t="str">
        <f>VLOOKUP(I6545,CountryGeoLoc[],3)</f>
        <v>37.09024</v>
      </c>
      <c r="K6545" t="str">
        <f>VLOOKUP(I6545,CountryGeoLoc[],4)</f>
        <v>-95.712891</v>
      </c>
    </row>
    <row r="6546" spans="1:11" x14ac:dyDescent="0.3">
      <c r="A6546" t="s">
        <v>19628</v>
      </c>
      <c r="B6546" t="s">
        <v>8</v>
      </c>
      <c r="C6546" t="s">
        <v>13407</v>
      </c>
      <c r="D6546" t="s">
        <v>18236</v>
      </c>
      <c r="E6546" t="s">
        <v>19629</v>
      </c>
      <c r="F6546" t="s">
        <v>19630</v>
      </c>
      <c r="G6546" s="2" t="str">
        <f t="shared" si="102"/>
        <v>2023</v>
      </c>
      <c r="H6546" t="s">
        <v>18623</v>
      </c>
      <c r="I6546" t="str">
        <f>VLOOKUP(RawData!H6546,PadCountry[],2)</f>
        <v>China</v>
      </c>
      <c r="J6546" t="str">
        <f>VLOOKUP(I6546,CountryGeoLoc[],3)</f>
        <v>35.86166</v>
      </c>
      <c r="K6546" t="str">
        <f>VLOOKUP(I6546,CountryGeoLoc[],4)</f>
        <v>104.195397</v>
      </c>
    </row>
    <row r="6547" spans="1:11" x14ac:dyDescent="0.3">
      <c r="A6547" t="s">
        <v>19631</v>
      </c>
      <c r="B6547" t="s">
        <v>8</v>
      </c>
      <c r="C6547" t="s">
        <v>18470</v>
      </c>
      <c r="D6547" t="s">
        <v>18471</v>
      </c>
      <c r="E6547" t="s">
        <v>19632</v>
      </c>
      <c r="F6547" t="s">
        <v>19633</v>
      </c>
      <c r="G6547" s="2" t="str">
        <f t="shared" si="102"/>
        <v>2023</v>
      </c>
      <c r="H6547" t="s">
        <v>16284</v>
      </c>
      <c r="I6547" t="str">
        <f>VLOOKUP(RawData!H6547,PadCountry[],2)</f>
        <v>China</v>
      </c>
      <c r="J6547" t="str">
        <f>VLOOKUP(I6547,CountryGeoLoc[],3)</f>
        <v>35.86166</v>
      </c>
      <c r="K6547" t="str">
        <f>VLOOKUP(I6547,CountryGeoLoc[],4)</f>
        <v>104.195397</v>
      </c>
    </row>
    <row r="6548" spans="1:11" x14ac:dyDescent="0.3">
      <c r="A6548" t="s">
        <v>19634</v>
      </c>
      <c r="B6548" t="s">
        <v>18</v>
      </c>
      <c r="C6548" t="s">
        <v>18291</v>
      </c>
      <c r="D6548" t="s">
        <v>18292</v>
      </c>
      <c r="E6548" t="s">
        <v>19635</v>
      </c>
      <c r="F6548" t="s">
        <v>19636</v>
      </c>
      <c r="G6548" s="2" t="str">
        <f t="shared" si="102"/>
        <v>2023</v>
      </c>
      <c r="H6548" t="s">
        <v>19637</v>
      </c>
      <c r="I6548" t="str">
        <f>VLOOKUP(RawData!H6548,PadCountry[],2)</f>
        <v>United Kingdom</v>
      </c>
      <c r="J6548" t="str">
        <f>VLOOKUP(I6548,CountryGeoLoc[],3)</f>
        <v>55.378051</v>
      </c>
      <c r="K6548" t="str">
        <f>VLOOKUP(I6548,CountryGeoLoc[],4)</f>
        <v>-3.435973</v>
      </c>
    </row>
    <row r="6549" spans="1:11" x14ac:dyDescent="0.3">
      <c r="A6549" t="s">
        <v>19638</v>
      </c>
      <c r="B6549" t="s">
        <v>8</v>
      </c>
      <c r="C6549" t="s">
        <v>14644</v>
      </c>
      <c r="D6549" t="s">
        <v>15534</v>
      </c>
      <c r="E6549" t="s">
        <v>19639</v>
      </c>
      <c r="F6549" t="s">
        <v>19640</v>
      </c>
      <c r="G6549" s="2" t="str">
        <f t="shared" si="102"/>
        <v>2023</v>
      </c>
      <c r="H6549" t="s">
        <v>1555</v>
      </c>
      <c r="I6549" t="str">
        <f>VLOOKUP(RawData!H6549,PadCountry[],2)</f>
        <v>United States</v>
      </c>
      <c r="J6549" t="str">
        <f>VLOOKUP(I6549,CountryGeoLoc[],3)</f>
        <v>37.09024</v>
      </c>
      <c r="K6549" t="str">
        <f>VLOOKUP(I6549,CountryGeoLoc[],4)</f>
        <v>-95.712891</v>
      </c>
    </row>
    <row r="6550" spans="1:11" x14ac:dyDescent="0.3">
      <c r="A6550" t="s">
        <v>19641</v>
      </c>
      <c r="B6550" t="s">
        <v>18</v>
      </c>
      <c r="C6550" t="s">
        <v>19642</v>
      </c>
      <c r="D6550" t="s">
        <v>19643</v>
      </c>
      <c r="E6550" t="s">
        <v>17997</v>
      </c>
      <c r="F6550" t="s">
        <v>19644</v>
      </c>
      <c r="G6550" s="2" t="str">
        <f t="shared" si="102"/>
        <v>2023</v>
      </c>
      <c r="H6550" t="s">
        <v>19645</v>
      </c>
      <c r="I6550" t="str">
        <f>VLOOKUP(RawData!H6550,PadCountry[],2)</f>
        <v>United States</v>
      </c>
      <c r="J6550" t="str">
        <f>VLOOKUP(I6550,CountryGeoLoc[],3)</f>
        <v>37.09024</v>
      </c>
      <c r="K6550" t="str">
        <f>VLOOKUP(I6550,CountryGeoLoc[],4)</f>
        <v>-95.712891</v>
      </c>
    </row>
    <row r="6551" spans="1:11" x14ac:dyDescent="0.3">
      <c r="A6551" t="s">
        <v>19646</v>
      </c>
      <c r="B6551" t="s">
        <v>8</v>
      </c>
      <c r="C6551" t="s">
        <v>13407</v>
      </c>
      <c r="D6551" t="s">
        <v>5243</v>
      </c>
      <c r="E6551" t="s">
        <v>19647</v>
      </c>
      <c r="F6551" t="s">
        <v>19648</v>
      </c>
      <c r="G6551" s="2" t="str">
        <f t="shared" si="102"/>
        <v>2023</v>
      </c>
      <c r="H6551" t="s">
        <v>8698</v>
      </c>
      <c r="I6551" t="str">
        <f>VLOOKUP(RawData!H6551,PadCountry[],2)</f>
        <v>China</v>
      </c>
      <c r="J6551" t="str">
        <f>VLOOKUP(I6551,CountryGeoLoc[],3)</f>
        <v>35.86166</v>
      </c>
      <c r="K6551" t="str">
        <f>VLOOKUP(I6551,CountryGeoLoc[],4)</f>
        <v>104.195397</v>
      </c>
    </row>
    <row r="6552" spans="1:11" x14ac:dyDescent="0.3">
      <c r="A6552" t="s">
        <v>19649</v>
      </c>
      <c r="B6552" t="s">
        <v>8</v>
      </c>
      <c r="C6552" t="s">
        <v>13407</v>
      </c>
      <c r="D6552" t="s">
        <v>11563</v>
      </c>
      <c r="E6552" t="s">
        <v>19650</v>
      </c>
      <c r="F6552" t="s">
        <v>19651</v>
      </c>
      <c r="G6552" s="2" t="str">
        <f t="shared" si="102"/>
        <v>2023</v>
      </c>
      <c r="H6552" t="s">
        <v>14247</v>
      </c>
      <c r="I6552" t="str">
        <f>VLOOKUP(RawData!H6552,PadCountry[],2)</f>
        <v>China</v>
      </c>
      <c r="J6552" t="str">
        <f>VLOOKUP(I6552,CountryGeoLoc[],3)</f>
        <v>35.86166</v>
      </c>
      <c r="K6552" t="str">
        <f>VLOOKUP(I6552,CountryGeoLoc[],4)</f>
        <v>104.195397</v>
      </c>
    </row>
    <row r="6553" spans="1:11" x14ac:dyDescent="0.3">
      <c r="A6553" t="s">
        <v>19652</v>
      </c>
      <c r="B6553" t="s">
        <v>8</v>
      </c>
      <c r="C6553" t="s">
        <v>13407</v>
      </c>
      <c r="D6553" t="s">
        <v>11563</v>
      </c>
      <c r="E6553" t="s">
        <v>19653</v>
      </c>
      <c r="F6553" t="s">
        <v>19654</v>
      </c>
      <c r="G6553" s="2" t="str">
        <f t="shared" si="102"/>
        <v>2023</v>
      </c>
      <c r="H6553" t="s">
        <v>15187</v>
      </c>
      <c r="I6553" t="str">
        <f>VLOOKUP(RawData!H6553,PadCountry[],2)</f>
        <v>China</v>
      </c>
      <c r="J6553" t="str">
        <f>VLOOKUP(I6553,CountryGeoLoc[],3)</f>
        <v>35.86166</v>
      </c>
      <c r="K6553" t="str">
        <f>VLOOKUP(I6553,CountryGeoLoc[],4)</f>
        <v>104.195397</v>
      </c>
    </row>
    <row r="6554" spans="1:11" x14ac:dyDescent="0.3">
      <c r="A6554" t="s">
        <v>19655</v>
      </c>
      <c r="B6554" t="s">
        <v>8</v>
      </c>
      <c r="C6554" t="s">
        <v>14644</v>
      </c>
      <c r="D6554" t="s">
        <v>17502</v>
      </c>
      <c r="E6554" t="s">
        <v>19656</v>
      </c>
      <c r="F6554" t="s">
        <v>19657</v>
      </c>
      <c r="G6554" s="2" t="str">
        <f t="shared" si="102"/>
        <v>2023</v>
      </c>
      <c r="H6554" t="s">
        <v>2629</v>
      </c>
      <c r="I6554" t="str">
        <f>VLOOKUP(RawData!H6554,PadCountry[],2)</f>
        <v>United States</v>
      </c>
      <c r="J6554" t="str">
        <f>VLOOKUP(I6554,CountryGeoLoc[],3)</f>
        <v>37.09024</v>
      </c>
      <c r="K6554" t="str">
        <f>VLOOKUP(I6554,CountryGeoLoc[],4)</f>
        <v>-95.712891</v>
      </c>
    </row>
    <row r="6555" spans="1:11" x14ac:dyDescent="0.3">
      <c r="A6555" t="s">
        <v>19658</v>
      </c>
      <c r="B6555" t="s">
        <v>8</v>
      </c>
      <c r="C6555" t="s">
        <v>14644</v>
      </c>
      <c r="D6555" t="s">
        <v>15534</v>
      </c>
      <c r="E6555" t="s">
        <v>19659</v>
      </c>
      <c r="F6555" t="s">
        <v>19660</v>
      </c>
      <c r="G6555" s="2" t="str">
        <f t="shared" si="102"/>
        <v>2023</v>
      </c>
      <c r="H6555" t="s">
        <v>1555</v>
      </c>
      <c r="I6555" t="str">
        <f>VLOOKUP(RawData!H6555,PadCountry[],2)</f>
        <v>United States</v>
      </c>
      <c r="J6555" t="str">
        <f>VLOOKUP(I6555,CountryGeoLoc[],3)</f>
        <v>37.09024</v>
      </c>
      <c r="K6555" t="str">
        <f>VLOOKUP(I6555,CountryGeoLoc[],4)</f>
        <v>-95.712891</v>
      </c>
    </row>
    <row r="6556" spans="1:11" x14ac:dyDescent="0.3">
      <c r="A6556" t="s">
        <v>19661</v>
      </c>
      <c r="B6556" t="s">
        <v>8</v>
      </c>
      <c r="C6556" t="s">
        <v>14644</v>
      </c>
      <c r="D6556" t="s">
        <v>15534</v>
      </c>
      <c r="E6556" t="s">
        <v>19662</v>
      </c>
      <c r="F6556" t="s">
        <v>19663</v>
      </c>
      <c r="G6556" s="2" t="str">
        <f t="shared" si="102"/>
        <v>2023</v>
      </c>
      <c r="H6556" t="s">
        <v>1213</v>
      </c>
      <c r="I6556" t="str">
        <f>VLOOKUP(RawData!H6556,PadCountry[],2)</f>
        <v>United States</v>
      </c>
      <c r="J6556" t="str">
        <f>VLOOKUP(I6556,CountryGeoLoc[],3)</f>
        <v>37.09024</v>
      </c>
      <c r="K6556" t="str">
        <f>VLOOKUP(I6556,CountryGeoLoc[],4)</f>
        <v>-95.712891</v>
      </c>
    </row>
    <row r="6557" spans="1:11" x14ac:dyDescent="0.3">
      <c r="A6557" t="s">
        <v>19664</v>
      </c>
      <c r="B6557" t="s">
        <v>8</v>
      </c>
      <c r="C6557" t="s">
        <v>17246</v>
      </c>
      <c r="D6557" t="s">
        <v>17247</v>
      </c>
      <c r="E6557" t="s">
        <v>19665</v>
      </c>
      <c r="F6557" t="s">
        <v>19666</v>
      </c>
      <c r="G6557" s="2" t="str">
        <f t="shared" si="102"/>
        <v>2023</v>
      </c>
      <c r="H6557" t="s">
        <v>19667</v>
      </c>
      <c r="I6557" t="str">
        <f>VLOOKUP(RawData!H6557,PadCountry[],2)</f>
        <v>United States</v>
      </c>
      <c r="J6557" t="str">
        <f>VLOOKUP(I6557,CountryGeoLoc[],3)</f>
        <v>37.09024</v>
      </c>
      <c r="K6557" t="str">
        <f>VLOOKUP(I6557,CountryGeoLoc[],4)</f>
        <v>-95.712891</v>
      </c>
    </row>
    <row r="6558" spans="1:11" x14ac:dyDescent="0.3">
      <c r="A6558" t="s">
        <v>19668</v>
      </c>
      <c r="B6558" t="s">
        <v>8</v>
      </c>
      <c r="C6558" t="s">
        <v>9620</v>
      </c>
      <c r="D6558" t="s">
        <v>13833</v>
      </c>
      <c r="E6558" t="s">
        <v>19669</v>
      </c>
      <c r="F6558" t="s">
        <v>19670</v>
      </c>
      <c r="G6558" s="2" t="str">
        <f t="shared" si="102"/>
        <v>2023</v>
      </c>
      <c r="H6558" t="s">
        <v>11976</v>
      </c>
      <c r="I6558" t="str">
        <f>VLOOKUP(RawData!H6558,PadCountry[],2)</f>
        <v>Japan</v>
      </c>
      <c r="J6558" t="str">
        <f>VLOOKUP(I6558,CountryGeoLoc[],3)</f>
        <v>36.204824</v>
      </c>
      <c r="K6558" t="str">
        <f>VLOOKUP(I6558,CountryGeoLoc[],4)</f>
        <v>138.252924</v>
      </c>
    </row>
    <row r="6559" spans="1:11" x14ac:dyDescent="0.3">
      <c r="A6559" t="s">
        <v>19671</v>
      </c>
      <c r="B6559" t="s">
        <v>8</v>
      </c>
      <c r="C6559" t="s">
        <v>14644</v>
      </c>
      <c r="D6559" t="s">
        <v>15534</v>
      </c>
      <c r="E6559" t="s">
        <v>19672</v>
      </c>
      <c r="F6559" t="s">
        <v>19673</v>
      </c>
      <c r="G6559" s="2" t="str">
        <f t="shared" si="102"/>
        <v>2023</v>
      </c>
      <c r="H6559" t="s">
        <v>1555</v>
      </c>
      <c r="I6559" t="str">
        <f>VLOOKUP(RawData!H6559,PadCountry[],2)</f>
        <v>United States</v>
      </c>
      <c r="J6559" t="str">
        <f>VLOOKUP(I6559,CountryGeoLoc[],3)</f>
        <v>37.09024</v>
      </c>
      <c r="K6559" t="str">
        <f>VLOOKUP(I6559,CountryGeoLoc[],4)</f>
        <v>-95.712891</v>
      </c>
    </row>
    <row r="6560" spans="1:11" x14ac:dyDescent="0.3">
      <c r="A6560" t="s">
        <v>19674</v>
      </c>
      <c r="B6560" t="s">
        <v>8</v>
      </c>
      <c r="C6560" t="s">
        <v>14644</v>
      </c>
      <c r="D6560" t="s">
        <v>15534</v>
      </c>
      <c r="E6560" t="s">
        <v>19675</v>
      </c>
      <c r="F6560" t="s">
        <v>19676</v>
      </c>
      <c r="G6560" s="2" t="str">
        <f t="shared" si="102"/>
        <v>2023</v>
      </c>
      <c r="H6560" t="s">
        <v>1213</v>
      </c>
      <c r="I6560" t="str">
        <f>VLOOKUP(RawData!H6560,PadCountry[],2)</f>
        <v>United States</v>
      </c>
      <c r="J6560" t="str">
        <f>VLOOKUP(I6560,CountryGeoLoc[],3)</f>
        <v>37.09024</v>
      </c>
      <c r="K6560" t="str">
        <f>VLOOKUP(I6560,CountryGeoLoc[],4)</f>
        <v>-95.712891</v>
      </c>
    </row>
    <row r="6561" spans="1:11" x14ac:dyDescent="0.3">
      <c r="A6561" t="s">
        <v>19677</v>
      </c>
      <c r="B6561" t="s">
        <v>8</v>
      </c>
      <c r="C6561" t="s">
        <v>14644</v>
      </c>
      <c r="D6561" t="s">
        <v>15534</v>
      </c>
      <c r="E6561" t="s">
        <v>19678</v>
      </c>
      <c r="F6561" t="s">
        <v>19679</v>
      </c>
      <c r="G6561" s="2" t="str">
        <f t="shared" si="102"/>
        <v>2023</v>
      </c>
      <c r="H6561" t="s">
        <v>2629</v>
      </c>
      <c r="I6561" t="str">
        <f>VLOOKUP(RawData!H6561,PadCountry[],2)</f>
        <v>United States</v>
      </c>
      <c r="J6561" t="str">
        <f>VLOOKUP(I6561,CountryGeoLoc[],3)</f>
        <v>37.09024</v>
      </c>
      <c r="K6561" t="str">
        <f>VLOOKUP(I6561,CountryGeoLoc[],4)</f>
        <v>-95.712891</v>
      </c>
    </row>
    <row r="6562" spans="1:11" x14ac:dyDescent="0.3">
      <c r="A6562" t="s">
        <v>19680</v>
      </c>
      <c r="B6562" t="s">
        <v>8</v>
      </c>
      <c r="C6562" t="s">
        <v>11421</v>
      </c>
      <c r="D6562" t="s">
        <v>14306</v>
      </c>
      <c r="E6562" t="s">
        <v>19681</v>
      </c>
      <c r="F6562" t="s">
        <v>19682</v>
      </c>
      <c r="G6562" s="2" t="str">
        <f t="shared" si="102"/>
        <v>2023</v>
      </c>
      <c r="H6562" t="s">
        <v>2641</v>
      </c>
      <c r="I6562" t="str">
        <f>VLOOKUP(RawData!H6562,PadCountry[],2)</f>
        <v>Kazakhstan</v>
      </c>
      <c r="J6562" t="str">
        <f>VLOOKUP(I6562,CountryGeoLoc[],3)</f>
        <v>48.019573</v>
      </c>
      <c r="K6562" t="str">
        <f>VLOOKUP(I6562,CountryGeoLoc[],4)</f>
        <v>66.923684</v>
      </c>
    </row>
    <row r="6563" spans="1:11" x14ac:dyDescent="0.3">
      <c r="A6563" t="s">
        <v>19683</v>
      </c>
      <c r="B6563" t="s">
        <v>8</v>
      </c>
      <c r="C6563" t="s">
        <v>14644</v>
      </c>
      <c r="D6563" t="s">
        <v>15534</v>
      </c>
      <c r="E6563" t="s">
        <v>19684</v>
      </c>
      <c r="F6563" t="s">
        <v>19685</v>
      </c>
      <c r="G6563" s="2" t="str">
        <f t="shared" si="102"/>
        <v>2023</v>
      </c>
      <c r="H6563" t="s">
        <v>1555</v>
      </c>
      <c r="I6563" t="str">
        <f>VLOOKUP(RawData!H6563,PadCountry[],2)</f>
        <v>United States</v>
      </c>
      <c r="J6563" t="str">
        <f>VLOOKUP(I6563,CountryGeoLoc[],3)</f>
        <v>37.09024</v>
      </c>
      <c r="K6563" t="str">
        <f>VLOOKUP(I6563,CountryGeoLoc[],4)</f>
        <v>-95.712891</v>
      </c>
    </row>
    <row r="6564" spans="1:11" x14ac:dyDescent="0.3">
      <c r="A6564" t="s">
        <v>19686</v>
      </c>
      <c r="B6564" t="s">
        <v>8</v>
      </c>
      <c r="C6564" t="s">
        <v>11418</v>
      </c>
      <c r="D6564" t="s">
        <v>14421</v>
      </c>
      <c r="E6564" t="s">
        <v>19687</v>
      </c>
      <c r="F6564" t="s">
        <v>19688</v>
      </c>
      <c r="G6564" s="2" t="str">
        <f t="shared" si="102"/>
        <v>2023</v>
      </c>
      <c r="H6564" t="s">
        <v>987</v>
      </c>
      <c r="I6564" t="str">
        <f>VLOOKUP(RawData!H6564,PadCountry[],2)</f>
        <v>Kazakhstan</v>
      </c>
      <c r="J6564" t="str">
        <f>VLOOKUP(I6564,CountryGeoLoc[],3)</f>
        <v>48.019573</v>
      </c>
      <c r="K6564" t="str">
        <f>VLOOKUP(I6564,CountryGeoLoc[],4)</f>
        <v>66.923684</v>
      </c>
    </row>
    <row r="6565" spans="1:11" x14ac:dyDescent="0.3">
      <c r="A6565" t="s">
        <v>19689</v>
      </c>
      <c r="B6565" t="s">
        <v>8</v>
      </c>
      <c r="C6565" t="s">
        <v>7087</v>
      </c>
      <c r="D6565" t="s">
        <v>19353</v>
      </c>
      <c r="E6565" t="s">
        <v>19690</v>
      </c>
      <c r="F6565" t="s">
        <v>19691</v>
      </c>
      <c r="G6565" s="2" t="str">
        <f t="shared" si="102"/>
        <v>2023</v>
      </c>
      <c r="H6565" t="s">
        <v>11888</v>
      </c>
      <c r="I6565" t="str">
        <f>VLOOKUP(RawData!H6565,PadCountry[],2)</f>
        <v>India</v>
      </c>
      <c r="J6565" t="str">
        <f>VLOOKUP(I6565,CountryGeoLoc[],3)</f>
        <v>20.593684</v>
      </c>
      <c r="K6565" t="str">
        <f>VLOOKUP(I6565,CountryGeoLoc[],4)</f>
        <v>78.96288</v>
      </c>
    </row>
    <row r="6566" spans="1:11" x14ac:dyDescent="0.3">
      <c r="A6566" t="s">
        <v>19692</v>
      </c>
      <c r="B6566" t="s">
        <v>8</v>
      </c>
      <c r="C6566" t="s">
        <v>14644</v>
      </c>
      <c r="D6566" t="s">
        <v>15534</v>
      </c>
      <c r="E6566" t="s">
        <v>19693</v>
      </c>
      <c r="F6566" t="s">
        <v>19694</v>
      </c>
      <c r="G6566" s="2" t="str">
        <f t="shared" si="102"/>
        <v>2023</v>
      </c>
      <c r="H6566" t="s">
        <v>1555</v>
      </c>
      <c r="I6566" t="str">
        <f>VLOOKUP(RawData!H6566,PadCountry[],2)</f>
        <v>United States</v>
      </c>
      <c r="J6566" t="str">
        <f>VLOOKUP(I6566,CountryGeoLoc[],3)</f>
        <v>37.09024</v>
      </c>
      <c r="K6566" t="str">
        <f>VLOOKUP(I6566,CountryGeoLoc[],4)</f>
        <v>-95.712891</v>
      </c>
    </row>
    <row r="6567" spans="1:11" x14ac:dyDescent="0.3">
      <c r="A6567" t="s">
        <v>19695</v>
      </c>
      <c r="B6567" t="s">
        <v>8</v>
      </c>
      <c r="C6567" t="s">
        <v>14644</v>
      </c>
      <c r="D6567" t="s">
        <v>15534</v>
      </c>
      <c r="E6567" t="s">
        <v>19696</v>
      </c>
      <c r="F6567" t="s">
        <v>19697</v>
      </c>
      <c r="G6567" s="2" t="str">
        <f t="shared" si="102"/>
        <v>2023</v>
      </c>
      <c r="H6567" t="s">
        <v>1213</v>
      </c>
      <c r="I6567" t="str">
        <f>VLOOKUP(RawData!H6567,PadCountry[],2)</f>
        <v>United States</v>
      </c>
      <c r="J6567" t="str">
        <f>VLOOKUP(I6567,CountryGeoLoc[],3)</f>
        <v>37.09024</v>
      </c>
      <c r="K6567" t="str">
        <f>VLOOKUP(I6567,CountryGeoLoc[],4)</f>
        <v>-95.712891</v>
      </c>
    </row>
    <row r="6568" spans="1:11" x14ac:dyDescent="0.3">
      <c r="A6568" t="s">
        <v>19698</v>
      </c>
      <c r="B6568" t="s">
        <v>8</v>
      </c>
      <c r="C6568" t="s">
        <v>14644</v>
      </c>
      <c r="D6568" t="s">
        <v>15534</v>
      </c>
      <c r="E6568" t="s">
        <v>19699</v>
      </c>
      <c r="F6568" t="s">
        <v>19700</v>
      </c>
      <c r="G6568" s="2" t="str">
        <f t="shared" si="102"/>
        <v>2023</v>
      </c>
      <c r="H6568" t="s">
        <v>1555</v>
      </c>
      <c r="I6568" t="str">
        <f>VLOOKUP(RawData!H6568,PadCountry[],2)</f>
        <v>United States</v>
      </c>
      <c r="J6568" t="str">
        <f>VLOOKUP(I6568,CountryGeoLoc[],3)</f>
        <v>37.09024</v>
      </c>
      <c r="K6568" t="str">
        <f>VLOOKUP(I6568,CountryGeoLoc[],4)</f>
        <v>-95.712891</v>
      </c>
    </row>
    <row r="6569" spans="1:11" x14ac:dyDescent="0.3">
      <c r="A6569" t="s">
        <v>19701</v>
      </c>
      <c r="B6569" t="s">
        <v>8</v>
      </c>
      <c r="C6569" t="s">
        <v>13407</v>
      </c>
      <c r="D6569" t="s">
        <v>8695</v>
      </c>
      <c r="E6569" t="s">
        <v>19702</v>
      </c>
      <c r="F6569" t="s">
        <v>19703</v>
      </c>
      <c r="G6569" s="2" t="str">
        <f t="shared" si="102"/>
        <v>2023</v>
      </c>
      <c r="H6569" t="s">
        <v>10954</v>
      </c>
      <c r="I6569" t="str">
        <f>VLOOKUP(RawData!H6569,PadCountry[],2)</f>
        <v>China</v>
      </c>
      <c r="J6569" t="str">
        <f>VLOOKUP(I6569,CountryGeoLoc[],3)</f>
        <v>35.86166</v>
      </c>
      <c r="K6569" t="str">
        <f>VLOOKUP(I6569,CountryGeoLoc[],4)</f>
        <v>104.195397</v>
      </c>
    </row>
    <row r="6570" spans="1:11" x14ac:dyDescent="0.3">
      <c r="A6570" t="s">
        <v>19704</v>
      </c>
      <c r="B6570" t="s">
        <v>8</v>
      </c>
      <c r="C6570" t="s">
        <v>11418</v>
      </c>
      <c r="D6570" t="s">
        <v>14421</v>
      </c>
      <c r="E6570" t="s">
        <v>19705</v>
      </c>
      <c r="F6570" t="s">
        <v>19706</v>
      </c>
      <c r="G6570" s="2" t="str">
        <f t="shared" si="102"/>
        <v>2023</v>
      </c>
      <c r="H6570" t="s">
        <v>987</v>
      </c>
      <c r="I6570" t="str">
        <f>VLOOKUP(RawData!H6570,PadCountry[],2)</f>
        <v>Kazakhstan</v>
      </c>
      <c r="J6570" t="str">
        <f>VLOOKUP(I6570,CountryGeoLoc[],3)</f>
        <v>48.019573</v>
      </c>
      <c r="K6570" t="str">
        <f>VLOOKUP(I6570,CountryGeoLoc[],4)</f>
        <v>66.923684</v>
      </c>
    </row>
    <row r="6571" spans="1:11" x14ac:dyDescent="0.3">
      <c r="A6571" t="s">
        <v>19707</v>
      </c>
      <c r="B6571" t="s">
        <v>8</v>
      </c>
      <c r="C6571" t="s">
        <v>13407</v>
      </c>
      <c r="D6571" t="s">
        <v>5243</v>
      </c>
      <c r="E6571" t="s">
        <v>19708</v>
      </c>
      <c r="F6571" t="s">
        <v>19709</v>
      </c>
      <c r="G6571" s="2" t="str">
        <f t="shared" si="102"/>
        <v>2023</v>
      </c>
      <c r="H6571" t="s">
        <v>14247</v>
      </c>
      <c r="I6571" t="str">
        <f>VLOOKUP(RawData!H6571,PadCountry[],2)</f>
        <v>China</v>
      </c>
      <c r="J6571" t="str">
        <f>VLOOKUP(I6571,CountryGeoLoc[],3)</f>
        <v>35.86166</v>
      </c>
      <c r="K6571" t="str">
        <f>VLOOKUP(I6571,CountryGeoLoc[],4)</f>
        <v>104.195397</v>
      </c>
    </row>
    <row r="6572" spans="1:11" x14ac:dyDescent="0.3">
      <c r="A6572" t="s">
        <v>19710</v>
      </c>
      <c r="B6572" t="s">
        <v>8</v>
      </c>
      <c r="C6572" t="s">
        <v>14644</v>
      </c>
      <c r="D6572" t="s">
        <v>15534</v>
      </c>
      <c r="E6572" t="s">
        <v>19711</v>
      </c>
      <c r="F6572" t="s">
        <v>19712</v>
      </c>
      <c r="G6572" s="2" t="str">
        <f t="shared" si="102"/>
        <v>2023</v>
      </c>
      <c r="H6572" t="s">
        <v>1555</v>
      </c>
      <c r="I6572" t="str">
        <f>VLOOKUP(RawData!H6572,PadCountry[],2)</f>
        <v>United States</v>
      </c>
      <c r="J6572" t="str">
        <f>VLOOKUP(I6572,CountryGeoLoc[],3)</f>
        <v>37.09024</v>
      </c>
      <c r="K6572" t="str">
        <f>VLOOKUP(I6572,CountryGeoLoc[],4)</f>
        <v>-95.712891</v>
      </c>
    </row>
    <row r="6573" spans="1:11" x14ac:dyDescent="0.3">
      <c r="A6573" t="s">
        <v>19713</v>
      </c>
      <c r="B6573" t="s">
        <v>8</v>
      </c>
      <c r="C6573" t="s">
        <v>14644</v>
      </c>
      <c r="D6573" t="s">
        <v>15534</v>
      </c>
      <c r="E6573" t="s">
        <v>19714</v>
      </c>
      <c r="F6573" t="s">
        <v>19715</v>
      </c>
      <c r="G6573" s="2" t="str">
        <f t="shared" si="102"/>
        <v>2023</v>
      </c>
      <c r="H6573" t="s">
        <v>2629</v>
      </c>
      <c r="I6573" t="str">
        <f>VLOOKUP(RawData!H6573,PadCountry[],2)</f>
        <v>United States</v>
      </c>
      <c r="J6573" t="str">
        <f>VLOOKUP(I6573,CountryGeoLoc[],3)</f>
        <v>37.09024</v>
      </c>
      <c r="K6573" t="str">
        <f>VLOOKUP(I6573,CountryGeoLoc[],4)</f>
        <v>-95.712891</v>
      </c>
    </row>
    <row r="6574" spans="1:11" x14ac:dyDescent="0.3">
      <c r="A6574" t="s">
        <v>19716</v>
      </c>
      <c r="B6574" t="s">
        <v>8</v>
      </c>
      <c r="C6574" t="s">
        <v>14644</v>
      </c>
      <c r="D6574" t="s">
        <v>15534</v>
      </c>
      <c r="E6574" t="s">
        <v>19717</v>
      </c>
      <c r="F6574" t="s">
        <v>19718</v>
      </c>
      <c r="G6574" s="2" t="str">
        <f t="shared" si="102"/>
        <v>2023</v>
      </c>
      <c r="H6574" t="s">
        <v>1213</v>
      </c>
      <c r="I6574" t="str">
        <f>VLOOKUP(RawData!H6574,PadCountry[],2)</f>
        <v>United States</v>
      </c>
      <c r="J6574" t="str">
        <f>VLOOKUP(I6574,CountryGeoLoc[],3)</f>
        <v>37.09024</v>
      </c>
      <c r="K6574" t="str">
        <f>VLOOKUP(I6574,CountryGeoLoc[],4)</f>
        <v>-95.712891</v>
      </c>
    </row>
    <row r="6575" spans="1:11" x14ac:dyDescent="0.3">
      <c r="A6575" t="s">
        <v>19719</v>
      </c>
      <c r="B6575" t="s">
        <v>18</v>
      </c>
      <c r="C6575" t="s">
        <v>9620</v>
      </c>
      <c r="D6575" t="s">
        <v>19720</v>
      </c>
      <c r="E6575" t="s">
        <v>19721</v>
      </c>
      <c r="F6575" t="s">
        <v>19722</v>
      </c>
      <c r="G6575" s="2" t="str">
        <f t="shared" si="102"/>
        <v>2023</v>
      </c>
      <c r="H6575" t="s">
        <v>11976</v>
      </c>
      <c r="I6575" t="str">
        <f>VLOOKUP(RawData!H6575,PadCountry[],2)</f>
        <v>Japan</v>
      </c>
      <c r="J6575" t="str">
        <f>VLOOKUP(I6575,CountryGeoLoc[],3)</f>
        <v>36.204824</v>
      </c>
      <c r="K6575" t="str">
        <f>VLOOKUP(I6575,CountryGeoLoc[],4)</f>
        <v>138.252924</v>
      </c>
    </row>
    <row r="6576" spans="1:11" x14ac:dyDescent="0.3">
      <c r="A6576" t="s">
        <v>19723</v>
      </c>
      <c r="B6576" t="s">
        <v>8</v>
      </c>
      <c r="C6576" t="s">
        <v>14644</v>
      </c>
      <c r="D6576" t="s">
        <v>15534</v>
      </c>
      <c r="E6576" t="s">
        <v>19724</v>
      </c>
      <c r="F6576" t="s">
        <v>19725</v>
      </c>
      <c r="G6576" s="2" t="str">
        <f t="shared" si="102"/>
        <v>2023</v>
      </c>
      <c r="H6576" t="s">
        <v>1555</v>
      </c>
      <c r="I6576" t="str">
        <f>VLOOKUP(RawData!H6576,PadCountry[],2)</f>
        <v>United States</v>
      </c>
      <c r="J6576" t="str">
        <f>VLOOKUP(I6576,CountryGeoLoc[],3)</f>
        <v>37.09024</v>
      </c>
      <c r="K6576" t="str">
        <f>VLOOKUP(I6576,CountryGeoLoc[],4)</f>
        <v>-95.712891</v>
      </c>
    </row>
    <row r="6577" spans="1:11" x14ac:dyDescent="0.3">
      <c r="A6577" t="s">
        <v>19726</v>
      </c>
      <c r="B6577" t="s">
        <v>8</v>
      </c>
      <c r="C6577" t="s">
        <v>13407</v>
      </c>
      <c r="D6577" t="s">
        <v>14669</v>
      </c>
      <c r="E6577" t="s">
        <v>19727</v>
      </c>
      <c r="F6577" t="s">
        <v>19728</v>
      </c>
      <c r="G6577" s="2" t="str">
        <f t="shared" si="102"/>
        <v>2023</v>
      </c>
      <c r="H6577" t="s">
        <v>15187</v>
      </c>
      <c r="I6577" t="str">
        <f>VLOOKUP(RawData!H6577,PadCountry[],2)</f>
        <v>China</v>
      </c>
      <c r="J6577" t="str">
        <f>VLOOKUP(I6577,CountryGeoLoc[],3)</f>
        <v>35.86166</v>
      </c>
      <c r="K6577" t="str">
        <f>VLOOKUP(I6577,CountryGeoLoc[],4)</f>
        <v>104.195397</v>
      </c>
    </row>
    <row r="6578" spans="1:11" x14ac:dyDescent="0.3">
      <c r="A6578" t="s">
        <v>19729</v>
      </c>
      <c r="B6578" t="s">
        <v>8</v>
      </c>
      <c r="C6578" t="s">
        <v>11421</v>
      </c>
      <c r="D6578" t="s">
        <v>13758</v>
      </c>
      <c r="E6578" t="s">
        <v>19730</v>
      </c>
      <c r="F6578" t="s">
        <v>19731</v>
      </c>
      <c r="G6578" s="2" t="str">
        <f t="shared" si="102"/>
        <v>2023</v>
      </c>
      <c r="H6578" t="s">
        <v>7249</v>
      </c>
      <c r="I6578" t="str">
        <f>VLOOKUP(RawData!H6578,PadCountry[],2)</f>
        <v>Kazakhstan</v>
      </c>
      <c r="J6578" t="str">
        <f>VLOOKUP(I6578,CountryGeoLoc[],3)</f>
        <v>48.019573</v>
      </c>
      <c r="K6578" t="str">
        <f>VLOOKUP(I6578,CountryGeoLoc[],4)</f>
        <v>66.923684</v>
      </c>
    </row>
    <row r="6579" spans="1:11" x14ac:dyDescent="0.3">
      <c r="A6579" t="s">
        <v>19732</v>
      </c>
      <c r="B6579" t="s">
        <v>8</v>
      </c>
      <c r="C6579" t="s">
        <v>13407</v>
      </c>
      <c r="D6579" t="s">
        <v>5243</v>
      </c>
      <c r="E6579" t="s">
        <v>19733</v>
      </c>
      <c r="F6579" t="s">
        <v>19734</v>
      </c>
      <c r="G6579" s="2" t="str">
        <f t="shared" si="102"/>
        <v>2023</v>
      </c>
      <c r="H6579" t="s">
        <v>14247</v>
      </c>
      <c r="I6579" t="str">
        <f>VLOOKUP(RawData!H6579,PadCountry[],2)</f>
        <v>China</v>
      </c>
      <c r="J6579" t="str">
        <f>VLOOKUP(I6579,CountryGeoLoc[],3)</f>
        <v>35.86166</v>
      </c>
      <c r="K6579" t="str">
        <f>VLOOKUP(I6579,CountryGeoLoc[],4)</f>
        <v>104.195397</v>
      </c>
    </row>
    <row r="6580" spans="1:11" x14ac:dyDescent="0.3">
      <c r="A6580" t="s">
        <v>19735</v>
      </c>
      <c r="B6580" t="s">
        <v>8</v>
      </c>
      <c r="C6580" t="s">
        <v>14644</v>
      </c>
      <c r="D6580" t="s">
        <v>15534</v>
      </c>
      <c r="E6580" t="s">
        <v>19736</v>
      </c>
      <c r="F6580" t="s">
        <v>19737</v>
      </c>
      <c r="G6580" s="2" t="str">
        <f t="shared" si="102"/>
        <v>2023</v>
      </c>
      <c r="H6580" t="s">
        <v>2629</v>
      </c>
      <c r="I6580" t="str">
        <f>VLOOKUP(RawData!H6580,PadCountry[],2)</f>
        <v>United States</v>
      </c>
      <c r="J6580" t="str">
        <f>VLOOKUP(I6580,CountryGeoLoc[],3)</f>
        <v>37.09024</v>
      </c>
      <c r="K6580" t="str">
        <f>VLOOKUP(I6580,CountryGeoLoc[],4)</f>
        <v>-95.712891</v>
      </c>
    </row>
    <row r="6581" spans="1:11" x14ac:dyDescent="0.3">
      <c r="A6581" t="s">
        <v>19738</v>
      </c>
      <c r="B6581" t="s">
        <v>8</v>
      </c>
      <c r="C6581" t="s">
        <v>13407</v>
      </c>
      <c r="D6581" t="s">
        <v>16766</v>
      </c>
      <c r="E6581" t="s">
        <v>19739</v>
      </c>
      <c r="F6581" t="s">
        <v>19740</v>
      </c>
      <c r="G6581" s="2" t="str">
        <f t="shared" si="102"/>
        <v>2023</v>
      </c>
      <c r="H6581" t="s">
        <v>16284</v>
      </c>
      <c r="I6581" t="str">
        <f>VLOOKUP(RawData!H6581,PadCountry[],2)</f>
        <v>China</v>
      </c>
      <c r="J6581" t="str">
        <f>VLOOKUP(I6581,CountryGeoLoc[],3)</f>
        <v>35.86166</v>
      </c>
      <c r="K6581" t="str">
        <f>VLOOKUP(I6581,CountryGeoLoc[],4)</f>
        <v>104.195397</v>
      </c>
    </row>
    <row r="6582" spans="1:11" x14ac:dyDescent="0.3">
      <c r="A6582" t="s">
        <v>19741</v>
      </c>
      <c r="B6582" t="s">
        <v>8</v>
      </c>
      <c r="C6582" t="s">
        <v>17246</v>
      </c>
      <c r="D6582" t="s">
        <v>17247</v>
      </c>
      <c r="E6582" t="s">
        <v>19742</v>
      </c>
      <c r="F6582" t="s">
        <v>19743</v>
      </c>
      <c r="G6582" s="2" t="str">
        <f t="shared" si="102"/>
        <v>2023</v>
      </c>
      <c r="H6582" t="s">
        <v>19667</v>
      </c>
      <c r="I6582" t="str">
        <f>VLOOKUP(RawData!H6582,PadCountry[],2)</f>
        <v>United States</v>
      </c>
      <c r="J6582" t="str">
        <f>VLOOKUP(I6582,CountryGeoLoc[],3)</f>
        <v>37.09024</v>
      </c>
      <c r="K6582" t="str">
        <f>VLOOKUP(I6582,CountryGeoLoc[],4)</f>
        <v>-95.712891</v>
      </c>
    </row>
    <row r="6583" spans="1:11" x14ac:dyDescent="0.3">
      <c r="A6583" t="s">
        <v>19744</v>
      </c>
      <c r="B6583" t="s">
        <v>8</v>
      </c>
      <c r="C6583" t="s">
        <v>13407</v>
      </c>
      <c r="D6583" t="s">
        <v>8695</v>
      </c>
      <c r="E6583" t="s">
        <v>19745</v>
      </c>
      <c r="F6583" t="s">
        <v>19746</v>
      </c>
      <c r="G6583" s="2" t="str">
        <f t="shared" si="102"/>
        <v>2023</v>
      </c>
      <c r="H6583" t="s">
        <v>10954</v>
      </c>
      <c r="I6583" t="str">
        <f>VLOOKUP(RawData!H6583,PadCountry[],2)</f>
        <v>China</v>
      </c>
      <c r="J6583" t="str">
        <f>VLOOKUP(I6583,CountryGeoLoc[],3)</f>
        <v>35.86166</v>
      </c>
      <c r="K6583" t="str">
        <f>VLOOKUP(I6583,CountryGeoLoc[],4)</f>
        <v>104.195397</v>
      </c>
    </row>
    <row r="6584" spans="1:11" x14ac:dyDescent="0.3">
      <c r="A6584" t="s">
        <v>19747</v>
      </c>
      <c r="B6584" t="s">
        <v>8</v>
      </c>
      <c r="C6584" t="s">
        <v>14644</v>
      </c>
      <c r="D6584" t="s">
        <v>15534</v>
      </c>
      <c r="E6584" t="s">
        <v>19748</v>
      </c>
      <c r="F6584" t="s">
        <v>19749</v>
      </c>
      <c r="G6584" s="2" t="str">
        <f t="shared" si="102"/>
        <v>2023</v>
      </c>
      <c r="H6584" t="s">
        <v>1213</v>
      </c>
      <c r="I6584" t="str">
        <f>VLOOKUP(RawData!H6584,PadCountry[],2)</f>
        <v>United States</v>
      </c>
      <c r="J6584" t="str">
        <f>VLOOKUP(I6584,CountryGeoLoc[],3)</f>
        <v>37.09024</v>
      </c>
      <c r="K6584" t="str">
        <f>VLOOKUP(I6584,CountryGeoLoc[],4)</f>
        <v>-95.712891</v>
      </c>
    </row>
    <row r="6585" spans="1:11" x14ac:dyDescent="0.3">
      <c r="A6585" t="s">
        <v>19750</v>
      </c>
      <c r="B6585" t="s">
        <v>8</v>
      </c>
      <c r="C6585" t="s">
        <v>14644</v>
      </c>
      <c r="D6585" t="s">
        <v>15534</v>
      </c>
      <c r="E6585" t="s">
        <v>19751</v>
      </c>
      <c r="F6585" t="s">
        <v>19752</v>
      </c>
      <c r="G6585" s="2" t="str">
        <f t="shared" si="102"/>
        <v>2023</v>
      </c>
      <c r="H6585" t="s">
        <v>1555</v>
      </c>
      <c r="I6585" t="str">
        <f>VLOOKUP(RawData!H6585,PadCountry[],2)</f>
        <v>United States</v>
      </c>
      <c r="J6585" t="str">
        <f>VLOOKUP(I6585,CountryGeoLoc[],3)</f>
        <v>37.09024</v>
      </c>
      <c r="K6585" t="str">
        <f>VLOOKUP(I6585,CountryGeoLoc[],4)</f>
        <v>-95.712891</v>
      </c>
    </row>
    <row r="6586" spans="1:11" x14ac:dyDescent="0.3">
      <c r="A6586" t="s">
        <v>19753</v>
      </c>
      <c r="B6586" t="s">
        <v>8</v>
      </c>
      <c r="C6586" t="s">
        <v>17157</v>
      </c>
      <c r="D6586" t="s">
        <v>16282</v>
      </c>
      <c r="E6586" t="s">
        <v>19754</v>
      </c>
      <c r="F6586" t="s">
        <v>19755</v>
      </c>
      <c r="G6586" s="2" t="str">
        <f t="shared" si="102"/>
        <v>2023</v>
      </c>
      <c r="H6586" t="s">
        <v>16284</v>
      </c>
      <c r="I6586" t="str">
        <f>VLOOKUP(RawData!H6586,PadCountry[],2)</f>
        <v>China</v>
      </c>
      <c r="J6586" t="str">
        <f>VLOOKUP(I6586,CountryGeoLoc[],3)</f>
        <v>35.86166</v>
      </c>
      <c r="K6586" t="str">
        <f>VLOOKUP(I6586,CountryGeoLoc[],4)</f>
        <v>104.195397</v>
      </c>
    </row>
    <row r="6587" spans="1:11" x14ac:dyDescent="0.3">
      <c r="A6587" t="s">
        <v>19756</v>
      </c>
      <c r="B6587" t="s">
        <v>18</v>
      </c>
      <c r="C6587" t="s">
        <v>19757</v>
      </c>
      <c r="D6587" t="s">
        <v>19758</v>
      </c>
      <c r="E6587" t="s">
        <v>19759</v>
      </c>
      <c r="F6587" t="s">
        <v>19760</v>
      </c>
      <c r="G6587" s="2" t="str">
        <f t="shared" si="102"/>
        <v>2023</v>
      </c>
      <c r="H6587" t="s">
        <v>19761</v>
      </c>
      <c r="I6587" t="str">
        <f>VLOOKUP(RawData!H6587,PadCountry[],2)</f>
        <v>United States</v>
      </c>
      <c r="J6587" t="str">
        <f>VLOOKUP(I6587,CountryGeoLoc[],3)</f>
        <v>37.09024</v>
      </c>
      <c r="K6587" t="str">
        <f>VLOOKUP(I6587,CountryGeoLoc[],4)</f>
        <v>-95.712891</v>
      </c>
    </row>
    <row r="6588" spans="1:11" x14ac:dyDescent="0.3">
      <c r="A6588" t="s">
        <v>19762</v>
      </c>
      <c r="B6588" t="s">
        <v>8</v>
      </c>
      <c r="C6588" t="s">
        <v>11407</v>
      </c>
      <c r="D6588" t="s">
        <v>14421</v>
      </c>
      <c r="E6588" t="s">
        <v>19763</v>
      </c>
      <c r="F6588" t="s">
        <v>19764</v>
      </c>
      <c r="G6588" s="2" t="str">
        <f t="shared" si="102"/>
        <v>2023</v>
      </c>
      <c r="H6588" t="s">
        <v>3892</v>
      </c>
      <c r="I6588" t="str">
        <f>VLOOKUP(RawData!H6588,PadCountry[],2)</f>
        <v>Russia</v>
      </c>
      <c r="J6588" t="str">
        <f>VLOOKUP(I6588,CountryGeoLoc[],3)</f>
        <v>61.52401</v>
      </c>
      <c r="K6588" t="str">
        <f>VLOOKUP(I6588,CountryGeoLoc[],4)</f>
        <v>105.318756</v>
      </c>
    </row>
    <row r="6589" spans="1:11" x14ac:dyDescent="0.3">
      <c r="A6589" t="s">
        <v>19765</v>
      </c>
      <c r="B6589" t="s">
        <v>8</v>
      </c>
      <c r="C6589" t="s">
        <v>17246</v>
      </c>
      <c r="D6589" t="s">
        <v>17247</v>
      </c>
      <c r="E6589" t="s">
        <v>19766</v>
      </c>
      <c r="F6589" t="s">
        <v>19767</v>
      </c>
      <c r="G6589" s="2" t="str">
        <f t="shared" si="102"/>
        <v>2023</v>
      </c>
      <c r="H6589" t="s">
        <v>19102</v>
      </c>
      <c r="I6589" t="str">
        <f>VLOOKUP(RawData!H6589,PadCountry[],2)</f>
        <v>New Zealand</v>
      </c>
      <c r="J6589" t="str">
        <f>VLOOKUP(I6589,CountryGeoLoc[],3)</f>
        <v>-40.900557</v>
      </c>
      <c r="K6589" t="str">
        <f>VLOOKUP(I6589,CountryGeoLoc[],4)</f>
        <v>174.885971</v>
      </c>
    </row>
    <row r="6590" spans="1:11" x14ac:dyDescent="0.3">
      <c r="A6590" t="s">
        <v>19768</v>
      </c>
      <c r="B6590" t="s">
        <v>8</v>
      </c>
      <c r="C6590" t="s">
        <v>14644</v>
      </c>
      <c r="D6590" t="s">
        <v>15534</v>
      </c>
      <c r="E6590" t="s">
        <v>19769</v>
      </c>
      <c r="F6590" t="s">
        <v>19770</v>
      </c>
      <c r="G6590" s="2" t="str">
        <f t="shared" si="102"/>
        <v>2023</v>
      </c>
      <c r="H6590" t="s">
        <v>1555</v>
      </c>
      <c r="I6590" t="str">
        <f>VLOOKUP(RawData!H6590,PadCountry[],2)</f>
        <v>United States</v>
      </c>
      <c r="J6590" t="str">
        <f>VLOOKUP(I6590,CountryGeoLoc[],3)</f>
        <v>37.09024</v>
      </c>
      <c r="K6590" t="str">
        <f>VLOOKUP(I6590,CountryGeoLoc[],4)</f>
        <v>-95.712891</v>
      </c>
    </row>
    <row r="6591" spans="1:11" x14ac:dyDescent="0.3">
      <c r="A6591" t="s">
        <v>19771</v>
      </c>
      <c r="B6591" t="s">
        <v>8</v>
      </c>
      <c r="C6591" t="s">
        <v>7087</v>
      </c>
      <c r="D6591" t="s">
        <v>16600</v>
      </c>
      <c r="E6591" t="s">
        <v>19772</v>
      </c>
      <c r="F6591" t="s">
        <v>19773</v>
      </c>
      <c r="G6591" s="2" t="str">
        <f t="shared" si="102"/>
        <v>2023</v>
      </c>
      <c r="H6591" t="s">
        <v>14499</v>
      </c>
      <c r="I6591" t="str">
        <f>VLOOKUP(RawData!H6591,PadCountry[],2)</f>
        <v>India</v>
      </c>
      <c r="J6591" t="str">
        <f>VLOOKUP(I6591,CountryGeoLoc[],3)</f>
        <v>20.593684</v>
      </c>
      <c r="K6591" t="str">
        <f>VLOOKUP(I6591,CountryGeoLoc[],4)</f>
        <v>78.96288</v>
      </c>
    </row>
    <row r="6592" spans="1:11" x14ac:dyDescent="0.3">
      <c r="A6592" t="s">
        <v>19774</v>
      </c>
      <c r="B6592" t="s">
        <v>8</v>
      </c>
      <c r="C6592" t="s">
        <v>15550</v>
      </c>
      <c r="D6592" t="s">
        <v>12297</v>
      </c>
      <c r="E6592" t="s">
        <v>19775</v>
      </c>
      <c r="F6592" t="s">
        <v>19776</v>
      </c>
      <c r="G6592" s="2" t="str">
        <f t="shared" si="102"/>
        <v>2023</v>
      </c>
      <c r="H6592" t="s">
        <v>10359</v>
      </c>
      <c r="I6592" t="str">
        <f>VLOOKUP(RawData!H6592,PadCountry[],2)</f>
        <v>Israel</v>
      </c>
      <c r="J6592" t="str">
        <f>VLOOKUP(I6592,CountryGeoLoc[],3)</f>
        <v>31.046051</v>
      </c>
      <c r="K6592" t="str">
        <f>VLOOKUP(I6592,CountryGeoLoc[],4)</f>
        <v>34.851612</v>
      </c>
    </row>
    <row r="6593" spans="1:11" x14ac:dyDescent="0.3">
      <c r="A6593" t="s">
        <v>19777</v>
      </c>
      <c r="B6593" t="s">
        <v>8</v>
      </c>
      <c r="C6593" t="s">
        <v>11407</v>
      </c>
      <c r="D6593" t="s">
        <v>16351</v>
      </c>
      <c r="E6593" t="s">
        <v>19778</v>
      </c>
      <c r="F6593" t="s">
        <v>19779</v>
      </c>
      <c r="G6593" s="2" t="str">
        <f t="shared" si="102"/>
        <v>2023</v>
      </c>
      <c r="H6593" t="s">
        <v>3442</v>
      </c>
      <c r="I6593" t="str">
        <f>VLOOKUP(RawData!H6593,PadCountry[],2)</f>
        <v>Russia</v>
      </c>
      <c r="J6593" t="str">
        <f>VLOOKUP(I6593,CountryGeoLoc[],3)</f>
        <v>61.52401</v>
      </c>
      <c r="K6593" t="str">
        <f>VLOOKUP(I6593,CountryGeoLoc[],4)</f>
        <v>105.318756</v>
      </c>
    </row>
    <row r="6594" spans="1:11" x14ac:dyDescent="0.3">
      <c r="A6594" t="s">
        <v>19780</v>
      </c>
      <c r="B6594" t="s">
        <v>8</v>
      </c>
      <c r="C6594" t="s">
        <v>14644</v>
      </c>
      <c r="D6594" t="s">
        <v>15534</v>
      </c>
      <c r="E6594" t="s">
        <v>19781</v>
      </c>
      <c r="F6594" t="s">
        <v>19782</v>
      </c>
      <c r="G6594" s="2" t="str">
        <f t="shared" si="102"/>
        <v>2023</v>
      </c>
      <c r="H6594" t="s">
        <v>1555</v>
      </c>
      <c r="I6594" t="str">
        <f>VLOOKUP(RawData!H6594,PadCountry[],2)</f>
        <v>United States</v>
      </c>
      <c r="J6594" t="str">
        <f>VLOOKUP(I6594,CountryGeoLoc[],3)</f>
        <v>37.09024</v>
      </c>
      <c r="K6594" t="str">
        <f>VLOOKUP(I6594,CountryGeoLoc[],4)</f>
        <v>-95.712891</v>
      </c>
    </row>
    <row r="6595" spans="1:11" x14ac:dyDescent="0.3">
      <c r="A6595" t="s">
        <v>19783</v>
      </c>
      <c r="B6595" t="s">
        <v>8</v>
      </c>
      <c r="C6595" t="s">
        <v>13407</v>
      </c>
      <c r="D6595" t="s">
        <v>11563</v>
      </c>
      <c r="E6595" t="s">
        <v>19784</v>
      </c>
      <c r="F6595" t="s">
        <v>19785</v>
      </c>
      <c r="G6595" s="2" t="str">
        <f t="shared" ref="G6595:G6658" si="103">MID(F6595,7,4)</f>
        <v>2023</v>
      </c>
      <c r="H6595" t="s">
        <v>15187</v>
      </c>
      <c r="I6595" t="str">
        <f>VLOOKUP(RawData!H6595,PadCountry[],2)</f>
        <v>China</v>
      </c>
      <c r="J6595" t="str">
        <f>VLOOKUP(I6595,CountryGeoLoc[],3)</f>
        <v>35.86166</v>
      </c>
      <c r="K6595" t="str">
        <f>VLOOKUP(I6595,CountryGeoLoc[],4)</f>
        <v>104.195397</v>
      </c>
    </row>
    <row r="6596" spans="1:11" x14ac:dyDescent="0.3">
      <c r="A6596" t="s">
        <v>19786</v>
      </c>
      <c r="B6596" t="s">
        <v>8</v>
      </c>
      <c r="C6596" t="s">
        <v>13407</v>
      </c>
      <c r="D6596" t="s">
        <v>14669</v>
      </c>
      <c r="E6596" t="s">
        <v>19787</v>
      </c>
      <c r="F6596" t="s">
        <v>19788</v>
      </c>
      <c r="G6596" s="2" t="str">
        <f t="shared" si="103"/>
        <v>2023</v>
      </c>
      <c r="H6596" t="s">
        <v>14247</v>
      </c>
      <c r="I6596" t="str">
        <f>VLOOKUP(RawData!H6596,PadCountry[],2)</f>
        <v>China</v>
      </c>
      <c r="J6596" t="str">
        <f>VLOOKUP(I6596,CountryGeoLoc[],3)</f>
        <v>35.86166</v>
      </c>
      <c r="K6596" t="str">
        <f>VLOOKUP(I6596,CountryGeoLoc[],4)</f>
        <v>104.195397</v>
      </c>
    </row>
    <row r="6597" spans="1:11" x14ac:dyDescent="0.3">
      <c r="A6597" t="s">
        <v>19789</v>
      </c>
      <c r="B6597" t="s">
        <v>8</v>
      </c>
      <c r="C6597" t="s">
        <v>19790</v>
      </c>
      <c r="D6597" t="s">
        <v>19791</v>
      </c>
      <c r="E6597" t="s">
        <v>19792</v>
      </c>
      <c r="F6597" t="s">
        <v>19793</v>
      </c>
      <c r="G6597" s="2" t="str">
        <f t="shared" si="103"/>
        <v>2023</v>
      </c>
      <c r="H6597" t="s">
        <v>16284</v>
      </c>
      <c r="I6597" t="str">
        <f>VLOOKUP(RawData!H6597,PadCountry[],2)</f>
        <v>China</v>
      </c>
      <c r="J6597" t="str">
        <f>VLOOKUP(I6597,CountryGeoLoc[],3)</f>
        <v>35.86166</v>
      </c>
      <c r="K6597" t="str">
        <f>VLOOKUP(I6597,CountryGeoLoc[],4)</f>
        <v>104.195397</v>
      </c>
    </row>
    <row r="6598" spans="1:11" x14ac:dyDescent="0.3">
      <c r="A6598" t="s">
        <v>19794</v>
      </c>
      <c r="B6598" t="s">
        <v>8</v>
      </c>
      <c r="C6598" t="s">
        <v>14644</v>
      </c>
      <c r="D6598" t="s">
        <v>15534</v>
      </c>
      <c r="E6598" t="s">
        <v>19795</v>
      </c>
      <c r="F6598" t="s">
        <v>19796</v>
      </c>
      <c r="G6598" s="2" t="str">
        <f t="shared" si="103"/>
        <v>2023</v>
      </c>
      <c r="H6598" t="s">
        <v>1213</v>
      </c>
      <c r="I6598" t="str">
        <f>VLOOKUP(RawData!H6598,PadCountry[],2)</f>
        <v>United States</v>
      </c>
      <c r="J6598" t="str">
        <f>VLOOKUP(I6598,CountryGeoLoc[],3)</f>
        <v>37.09024</v>
      </c>
      <c r="K6598" t="str">
        <f>VLOOKUP(I6598,CountryGeoLoc[],4)</f>
        <v>-95.712891</v>
      </c>
    </row>
    <row r="6599" spans="1:11" x14ac:dyDescent="0.3">
      <c r="A6599" t="s">
        <v>19797</v>
      </c>
      <c r="B6599" t="s">
        <v>8</v>
      </c>
      <c r="C6599" t="s">
        <v>17995</v>
      </c>
      <c r="D6599" t="s">
        <v>17996</v>
      </c>
      <c r="E6599" t="s">
        <v>19798</v>
      </c>
      <c r="F6599" t="s">
        <v>19799</v>
      </c>
      <c r="G6599" s="2" t="str">
        <f t="shared" si="103"/>
        <v>2023</v>
      </c>
      <c r="H6599" t="s">
        <v>16284</v>
      </c>
      <c r="I6599" t="str">
        <f>VLOOKUP(RawData!H6599,PadCountry[],2)</f>
        <v>China</v>
      </c>
      <c r="J6599" t="str">
        <f>VLOOKUP(I6599,CountryGeoLoc[],3)</f>
        <v>35.86166</v>
      </c>
      <c r="K6599" t="str">
        <f>VLOOKUP(I6599,CountryGeoLoc[],4)</f>
        <v>104.195397</v>
      </c>
    </row>
    <row r="6600" spans="1:11" x14ac:dyDescent="0.3">
      <c r="A6600" t="s">
        <v>19800</v>
      </c>
      <c r="B6600" t="s">
        <v>8</v>
      </c>
      <c r="C6600" t="s">
        <v>14644</v>
      </c>
      <c r="D6600" t="s">
        <v>15534</v>
      </c>
      <c r="E6600" t="s">
        <v>19801</v>
      </c>
      <c r="F6600" t="s">
        <v>19802</v>
      </c>
      <c r="G6600" s="2" t="str">
        <f t="shared" si="103"/>
        <v>2023</v>
      </c>
      <c r="H6600" t="s">
        <v>1555</v>
      </c>
      <c r="I6600" t="str">
        <f>VLOOKUP(RawData!H6600,PadCountry[],2)</f>
        <v>United States</v>
      </c>
      <c r="J6600" t="str">
        <f>VLOOKUP(I6600,CountryGeoLoc[],3)</f>
        <v>37.09024</v>
      </c>
      <c r="K6600" t="str">
        <f>VLOOKUP(I6600,CountryGeoLoc[],4)</f>
        <v>-95.712891</v>
      </c>
    </row>
    <row r="6601" spans="1:11" x14ac:dyDescent="0.3">
      <c r="A6601" t="s">
        <v>19803</v>
      </c>
      <c r="B6601" t="s">
        <v>8</v>
      </c>
      <c r="C6601" t="s">
        <v>7321</v>
      </c>
      <c r="D6601" t="s">
        <v>18023</v>
      </c>
      <c r="E6601" t="s">
        <v>19804</v>
      </c>
      <c r="F6601" t="s">
        <v>19805</v>
      </c>
      <c r="G6601" s="2" t="str">
        <f t="shared" si="103"/>
        <v>2023</v>
      </c>
      <c r="H6601" t="s">
        <v>12587</v>
      </c>
      <c r="I6601" t="str">
        <f>VLOOKUP(RawData!H6601,PadCountry[],2)</f>
        <v>French Guiana</v>
      </c>
      <c r="J6601" t="str">
        <f>VLOOKUP(I6601,CountryGeoLoc[],3)</f>
        <v>3.933889</v>
      </c>
      <c r="K6601" t="str">
        <f>VLOOKUP(I6601,CountryGeoLoc[],4)</f>
        <v>-53.125782</v>
      </c>
    </row>
    <row r="6602" spans="1:11" x14ac:dyDescent="0.3">
      <c r="A6602" t="s">
        <v>19806</v>
      </c>
      <c r="B6602" t="s">
        <v>8</v>
      </c>
      <c r="C6602" t="s">
        <v>14644</v>
      </c>
      <c r="D6602" t="s">
        <v>15534</v>
      </c>
      <c r="E6602" t="s">
        <v>19807</v>
      </c>
      <c r="F6602" t="s">
        <v>19808</v>
      </c>
      <c r="G6602" s="2" t="str">
        <f t="shared" si="103"/>
        <v>2023</v>
      </c>
      <c r="H6602" t="s">
        <v>1213</v>
      </c>
      <c r="I6602" t="str">
        <f>VLOOKUP(RawData!H6602,PadCountry[],2)</f>
        <v>United States</v>
      </c>
      <c r="J6602" t="str">
        <f>VLOOKUP(I6602,CountryGeoLoc[],3)</f>
        <v>37.09024</v>
      </c>
      <c r="K6602" t="str">
        <f>VLOOKUP(I6602,CountryGeoLoc[],4)</f>
        <v>-95.712891</v>
      </c>
    </row>
    <row r="6603" spans="1:11" x14ac:dyDescent="0.3">
      <c r="A6603" t="s">
        <v>19809</v>
      </c>
      <c r="B6603" t="s">
        <v>8</v>
      </c>
      <c r="C6603" t="s">
        <v>13407</v>
      </c>
      <c r="D6603" t="s">
        <v>13308</v>
      </c>
      <c r="E6603" t="s">
        <v>19810</v>
      </c>
      <c r="F6603" t="s">
        <v>19811</v>
      </c>
      <c r="G6603" s="2" t="str">
        <f t="shared" si="103"/>
        <v>2023</v>
      </c>
      <c r="H6603" t="s">
        <v>14247</v>
      </c>
      <c r="I6603" t="str">
        <f>VLOOKUP(RawData!H6603,PadCountry[],2)</f>
        <v>China</v>
      </c>
      <c r="J6603" t="str">
        <f>VLOOKUP(I6603,CountryGeoLoc[],3)</f>
        <v>35.86166</v>
      </c>
      <c r="K6603" t="str">
        <f>VLOOKUP(I6603,CountryGeoLoc[],4)</f>
        <v>104.195397</v>
      </c>
    </row>
    <row r="6604" spans="1:11" x14ac:dyDescent="0.3">
      <c r="A6604" t="s">
        <v>19812</v>
      </c>
      <c r="B6604" t="s">
        <v>8</v>
      </c>
      <c r="C6604" t="s">
        <v>14644</v>
      </c>
      <c r="D6604" t="s">
        <v>15534</v>
      </c>
      <c r="E6604" t="s">
        <v>19813</v>
      </c>
      <c r="F6604" t="s">
        <v>19814</v>
      </c>
      <c r="G6604" s="2" t="str">
        <f t="shared" si="103"/>
        <v>2023</v>
      </c>
      <c r="H6604" t="s">
        <v>1555</v>
      </c>
      <c r="I6604" t="str">
        <f>VLOOKUP(RawData!H6604,PadCountry[],2)</f>
        <v>United States</v>
      </c>
      <c r="J6604" t="str">
        <f>VLOOKUP(I6604,CountryGeoLoc[],3)</f>
        <v>37.09024</v>
      </c>
      <c r="K6604" t="str">
        <f>VLOOKUP(I6604,CountryGeoLoc[],4)</f>
        <v>-95.712891</v>
      </c>
    </row>
    <row r="6605" spans="1:11" x14ac:dyDescent="0.3">
      <c r="A6605" t="s">
        <v>19815</v>
      </c>
      <c r="B6605" t="s">
        <v>18</v>
      </c>
      <c r="C6605" t="s">
        <v>14644</v>
      </c>
      <c r="D6605" t="s">
        <v>19816</v>
      </c>
      <c r="E6605" t="s">
        <v>19817</v>
      </c>
      <c r="F6605" t="s">
        <v>19818</v>
      </c>
      <c r="G6605" s="2" t="str">
        <f t="shared" si="103"/>
        <v>2023</v>
      </c>
      <c r="H6605" t="s">
        <v>19819</v>
      </c>
      <c r="I6605" t="str">
        <f>VLOOKUP(RawData!H6605,PadCountry[],2)</f>
        <v>United States</v>
      </c>
      <c r="J6605" t="str">
        <f>VLOOKUP(I6605,CountryGeoLoc[],3)</f>
        <v>37.09024</v>
      </c>
      <c r="K6605" t="str">
        <f>VLOOKUP(I6605,CountryGeoLoc[],4)</f>
        <v>-95.712891</v>
      </c>
    </row>
    <row r="6606" spans="1:11" x14ac:dyDescent="0.3">
      <c r="A6606" t="s">
        <v>19820</v>
      </c>
      <c r="B6606" t="s">
        <v>8</v>
      </c>
      <c r="C6606" t="s">
        <v>7087</v>
      </c>
      <c r="D6606" t="s">
        <v>11885</v>
      </c>
      <c r="E6606" t="s">
        <v>19821</v>
      </c>
      <c r="F6606" t="s">
        <v>19822</v>
      </c>
      <c r="G6606" s="2" t="str">
        <f t="shared" si="103"/>
        <v>2023</v>
      </c>
      <c r="H6606" t="s">
        <v>11888</v>
      </c>
      <c r="I6606" t="str">
        <f>VLOOKUP(RawData!H6606,PadCountry[],2)</f>
        <v>India</v>
      </c>
      <c r="J6606" t="str">
        <f>VLOOKUP(I6606,CountryGeoLoc[],3)</f>
        <v>20.593684</v>
      </c>
      <c r="K6606" t="str">
        <f>VLOOKUP(I6606,CountryGeoLoc[],4)</f>
        <v>78.96288</v>
      </c>
    </row>
    <row r="6607" spans="1:11" x14ac:dyDescent="0.3">
      <c r="A6607" t="s">
        <v>19823</v>
      </c>
      <c r="B6607" t="s">
        <v>8</v>
      </c>
      <c r="C6607" t="s">
        <v>15606</v>
      </c>
      <c r="D6607" t="s">
        <v>15607</v>
      </c>
      <c r="E6607" t="s">
        <v>19824</v>
      </c>
      <c r="F6607" t="s">
        <v>19825</v>
      </c>
      <c r="G6607" s="2" t="str">
        <f t="shared" si="103"/>
        <v>2023</v>
      </c>
      <c r="H6607" t="s">
        <v>18274</v>
      </c>
      <c r="I6607" t="str">
        <f>VLOOKUP(RawData!H6607,PadCountry[],2)</f>
        <v>United States</v>
      </c>
      <c r="J6607" t="str">
        <f>VLOOKUP(I6607,CountryGeoLoc[],3)</f>
        <v>37.09024</v>
      </c>
      <c r="K6607" t="str">
        <f>VLOOKUP(I6607,CountryGeoLoc[],4)</f>
        <v>-95.712891</v>
      </c>
    </row>
    <row r="6608" spans="1:11" x14ac:dyDescent="0.3">
      <c r="A6608" t="s">
        <v>19826</v>
      </c>
      <c r="B6608" t="s">
        <v>8</v>
      </c>
      <c r="C6608" t="s">
        <v>14644</v>
      </c>
      <c r="D6608" t="s">
        <v>15534</v>
      </c>
      <c r="E6608" t="s">
        <v>19827</v>
      </c>
      <c r="F6608" t="s">
        <v>19828</v>
      </c>
      <c r="G6608" s="2" t="str">
        <f t="shared" si="103"/>
        <v>2023</v>
      </c>
      <c r="H6608" t="s">
        <v>1213</v>
      </c>
      <c r="I6608" t="str">
        <f>VLOOKUP(RawData!H6608,PadCountry[],2)</f>
        <v>United States</v>
      </c>
      <c r="J6608" t="str">
        <f>VLOOKUP(I6608,CountryGeoLoc[],3)</f>
        <v>37.09024</v>
      </c>
      <c r="K6608" t="str">
        <f>VLOOKUP(I6608,CountryGeoLoc[],4)</f>
        <v>-95.712891</v>
      </c>
    </row>
    <row r="6609" spans="1:11" x14ac:dyDescent="0.3">
      <c r="A6609" t="s">
        <v>19829</v>
      </c>
      <c r="B6609" t="s">
        <v>8</v>
      </c>
      <c r="C6609" t="s">
        <v>14644</v>
      </c>
      <c r="D6609" t="s">
        <v>15534</v>
      </c>
      <c r="E6609" t="s">
        <v>19830</v>
      </c>
      <c r="F6609" t="s">
        <v>19831</v>
      </c>
      <c r="G6609" s="2" t="str">
        <f t="shared" si="103"/>
        <v>2023</v>
      </c>
      <c r="H6609" t="s">
        <v>1555</v>
      </c>
      <c r="I6609" t="str">
        <f>VLOOKUP(RawData!H6609,PadCountry[],2)</f>
        <v>United States</v>
      </c>
      <c r="J6609" t="str">
        <f>VLOOKUP(I6609,CountryGeoLoc[],3)</f>
        <v>37.09024</v>
      </c>
      <c r="K6609" t="str">
        <f>VLOOKUP(I6609,CountryGeoLoc[],4)</f>
        <v>-95.712891</v>
      </c>
    </row>
    <row r="6610" spans="1:11" x14ac:dyDescent="0.3">
      <c r="A6610" t="s">
        <v>19832</v>
      </c>
      <c r="B6610" t="s">
        <v>8</v>
      </c>
      <c r="C6610" t="s">
        <v>14644</v>
      </c>
      <c r="D6610" t="s">
        <v>17502</v>
      </c>
      <c r="E6610" t="s">
        <v>19833</v>
      </c>
      <c r="F6610" t="s">
        <v>19834</v>
      </c>
      <c r="G6610" s="2" t="str">
        <f t="shared" si="103"/>
        <v>2023</v>
      </c>
      <c r="H6610" t="s">
        <v>2629</v>
      </c>
      <c r="I6610" t="str">
        <f>VLOOKUP(RawData!H6610,PadCountry[],2)</f>
        <v>United States</v>
      </c>
      <c r="J6610" t="str">
        <f>VLOOKUP(I6610,CountryGeoLoc[],3)</f>
        <v>37.09024</v>
      </c>
      <c r="K6610" t="str">
        <f>VLOOKUP(I6610,CountryGeoLoc[],4)</f>
        <v>-95.712891</v>
      </c>
    </row>
    <row r="6611" spans="1:11" x14ac:dyDescent="0.3">
      <c r="A6611" t="s">
        <v>19835</v>
      </c>
      <c r="B6611" t="s">
        <v>8</v>
      </c>
      <c r="C6611" t="s">
        <v>14644</v>
      </c>
      <c r="D6611" t="s">
        <v>15534</v>
      </c>
      <c r="E6611" t="s">
        <v>19836</v>
      </c>
      <c r="F6611" t="s">
        <v>19837</v>
      </c>
      <c r="G6611" s="2" t="str">
        <f t="shared" si="103"/>
        <v>2023</v>
      </c>
      <c r="H6611" t="s">
        <v>1555</v>
      </c>
      <c r="I6611" t="str">
        <f>VLOOKUP(RawData!H6611,PadCountry[],2)</f>
        <v>United States</v>
      </c>
      <c r="J6611" t="str">
        <f>VLOOKUP(I6611,CountryGeoLoc[],3)</f>
        <v>37.09024</v>
      </c>
      <c r="K6611" t="str">
        <f>VLOOKUP(I6611,CountryGeoLoc[],4)</f>
        <v>-95.712891</v>
      </c>
    </row>
    <row r="6612" spans="1:11" x14ac:dyDescent="0.3">
      <c r="A6612" t="s">
        <v>19838</v>
      </c>
      <c r="B6612" t="s">
        <v>8</v>
      </c>
      <c r="C6612" t="s">
        <v>17246</v>
      </c>
      <c r="D6612" t="s">
        <v>17247</v>
      </c>
      <c r="E6612" t="s">
        <v>19839</v>
      </c>
      <c r="F6612" t="s">
        <v>19840</v>
      </c>
      <c r="G6612" s="2" t="str">
        <f t="shared" si="103"/>
        <v>2023</v>
      </c>
      <c r="H6612" t="s">
        <v>19102</v>
      </c>
      <c r="I6612" t="str">
        <f>VLOOKUP(RawData!H6612,PadCountry[],2)</f>
        <v>New Zealand</v>
      </c>
      <c r="J6612" t="str">
        <f>VLOOKUP(I6612,CountryGeoLoc[],3)</f>
        <v>-40.900557</v>
      </c>
      <c r="K6612" t="str">
        <f>VLOOKUP(I6612,CountryGeoLoc[],4)</f>
        <v>174.885971</v>
      </c>
    </row>
    <row r="6613" spans="1:11" x14ac:dyDescent="0.3">
      <c r="A6613" t="s">
        <v>19841</v>
      </c>
      <c r="B6613" t="s">
        <v>8</v>
      </c>
      <c r="C6613" t="s">
        <v>13407</v>
      </c>
      <c r="D6613" t="s">
        <v>16994</v>
      </c>
      <c r="E6613" t="s">
        <v>19842</v>
      </c>
      <c r="F6613" t="s">
        <v>19843</v>
      </c>
      <c r="G6613" s="2" t="str">
        <f t="shared" si="103"/>
        <v>2023</v>
      </c>
      <c r="H6613" t="s">
        <v>16997</v>
      </c>
      <c r="I6613" t="str">
        <f>VLOOKUP(RawData!H6613,PadCountry[],2)</f>
        <v>China</v>
      </c>
      <c r="J6613" t="str">
        <f>VLOOKUP(I6613,CountryGeoLoc[],3)</f>
        <v>35.86166</v>
      </c>
      <c r="K6613" t="str">
        <f>VLOOKUP(I6613,CountryGeoLoc[],4)</f>
        <v>104.195397</v>
      </c>
    </row>
    <row r="6614" spans="1:11" x14ac:dyDescent="0.3">
      <c r="A6614" t="s">
        <v>19844</v>
      </c>
      <c r="B6614" t="s">
        <v>8</v>
      </c>
      <c r="C6614" t="s">
        <v>14644</v>
      </c>
      <c r="D6614" t="s">
        <v>15534</v>
      </c>
      <c r="E6614" t="s">
        <v>19845</v>
      </c>
      <c r="F6614" t="s">
        <v>19846</v>
      </c>
      <c r="G6614" s="2" t="str">
        <f t="shared" si="103"/>
        <v>2023</v>
      </c>
      <c r="H6614" t="s">
        <v>1213</v>
      </c>
      <c r="I6614" t="str">
        <f>VLOOKUP(RawData!H6614,PadCountry[],2)</f>
        <v>United States</v>
      </c>
      <c r="J6614" t="str">
        <f>VLOOKUP(I6614,CountryGeoLoc[],3)</f>
        <v>37.09024</v>
      </c>
      <c r="K6614" t="str">
        <f>VLOOKUP(I6614,CountryGeoLoc[],4)</f>
        <v>-95.712891</v>
      </c>
    </row>
    <row r="6615" spans="1:11" x14ac:dyDescent="0.3">
      <c r="A6615" t="s">
        <v>19847</v>
      </c>
      <c r="B6615" t="s">
        <v>8</v>
      </c>
      <c r="C6615" t="s">
        <v>14644</v>
      </c>
      <c r="D6615" t="s">
        <v>15534</v>
      </c>
      <c r="E6615" t="s">
        <v>19848</v>
      </c>
      <c r="F6615" t="s">
        <v>19849</v>
      </c>
      <c r="G6615" s="2" t="str">
        <f t="shared" si="103"/>
        <v>2023</v>
      </c>
      <c r="H6615" t="s">
        <v>1555</v>
      </c>
      <c r="I6615" t="str">
        <f>VLOOKUP(RawData!H6615,PadCountry[],2)</f>
        <v>United States</v>
      </c>
      <c r="J6615" t="str">
        <f>VLOOKUP(I6615,CountryGeoLoc[],3)</f>
        <v>37.09024</v>
      </c>
      <c r="K6615" t="str">
        <f>VLOOKUP(I6615,CountryGeoLoc[],4)</f>
        <v>-95.712891</v>
      </c>
    </row>
    <row r="6616" spans="1:11" x14ac:dyDescent="0.3">
      <c r="A6616" t="s">
        <v>19850</v>
      </c>
      <c r="B6616" t="s">
        <v>19851</v>
      </c>
      <c r="C6616" t="s">
        <v>14644</v>
      </c>
      <c r="D6616" t="s">
        <v>15534</v>
      </c>
      <c r="E6616" t="s">
        <v>19852</v>
      </c>
      <c r="F6616" t="s">
        <v>19853</v>
      </c>
      <c r="G6616" s="2" t="str">
        <f t="shared" si="103"/>
        <v>2023</v>
      </c>
      <c r="H6616" t="s">
        <v>1555</v>
      </c>
      <c r="I6616" t="str">
        <f>VLOOKUP(RawData!H6616,PadCountry[],2)</f>
        <v>United States</v>
      </c>
      <c r="J6616" t="str">
        <f>VLOOKUP(I6616,CountryGeoLoc[],3)</f>
        <v>37.09024</v>
      </c>
      <c r="K6616" t="str">
        <f>VLOOKUP(I6616,CountryGeoLoc[],4)</f>
        <v>-95.712891</v>
      </c>
    </row>
    <row r="6617" spans="1:11" x14ac:dyDescent="0.3">
      <c r="A6617" t="s">
        <v>19854</v>
      </c>
      <c r="B6617" t="s">
        <v>19851</v>
      </c>
      <c r="C6617" t="s">
        <v>14644</v>
      </c>
      <c r="D6617" t="s">
        <v>15534</v>
      </c>
      <c r="E6617" t="s">
        <v>19855</v>
      </c>
      <c r="F6617" t="s">
        <v>19856</v>
      </c>
      <c r="G6617" s="2" t="str">
        <f t="shared" si="103"/>
        <v>2023</v>
      </c>
      <c r="H6617" t="s">
        <v>1213</v>
      </c>
      <c r="I6617" t="str">
        <f>VLOOKUP(RawData!H6617,PadCountry[],2)</f>
        <v>United States</v>
      </c>
      <c r="J6617" t="str">
        <f>VLOOKUP(I6617,CountryGeoLoc[],3)</f>
        <v>37.09024</v>
      </c>
      <c r="K6617" t="str">
        <f>VLOOKUP(I6617,CountryGeoLoc[],4)</f>
        <v>-95.712891</v>
      </c>
    </row>
    <row r="6618" spans="1:11" x14ac:dyDescent="0.3">
      <c r="A6618" t="s">
        <v>19857</v>
      </c>
      <c r="B6618" t="s">
        <v>19858</v>
      </c>
      <c r="C6618" t="s">
        <v>14644</v>
      </c>
      <c r="D6618" t="s">
        <v>15534</v>
      </c>
      <c r="E6618" t="s">
        <v>19859</v>
      </c>
      <c r="F6618" t="s">
        <v>19860</v>
      </c>
      <c r="G6618" s="2" t="str">
        <f t="shared" si="103"/>
        <v>2023</v>
      </c>
      <c r="H6618" t="s">
        <v>2629</v>
      </c>
      <c r="I6618" t="str">
        <f>VLOOKUP(RawData!H6618,PadCountry[],2)</f>
        <v>United States</v>
      </c>
      <c r="J6618" t="str">
        <f>VLOOKUP(I6618,CountryGeoLoc[],3)</f>
        <v>37.09024</v>
      </c>
      <c r="K6618" t="str">
        <f>VLOOKUP(I6618,CountryGeoLoc[],4)</f>
        <v>-95.712891</v>
      </c>
    </row>
    <row r="6619" spans="1:11" x14ac:dyDescent="0.3">
      <c r="A6619" t="s">
        <v>19861</v>
      </c>
      <c r="B6619" t="s">
        <v>19851</v>
      </c>
      <c r="C6619" t="s">
        <v>14644</v>
      </c>
      <c r="D6619" t="s">
        <v>15534</v>
      </c>
      <c r="E6619" t="s">
        <v>19862</v>
      </c>
      <c r="F6619" t="s">
        <v>19863</v>
      </c>
      <c r="G6619" s="2" t="str">
        <f t="shared" si="103"/>
        <v>2023</v>
      </c>
      <c r="H6619" t="s">
        <v>1555</v>
      </c>
      <c r="I6619" t="str">
        <f>VLOOKUP(RawData!H6619,PadCountry[],2)</f>
        <v>United States</v>
      </c>
      <c r="J6619" t="str">
        <f>VLOOKUP(I6619,CountryGeoLoc[],3)</f>
        <v>37.09024</v>
      </c>
      <c r="K6619" t="str">
        <f>VLOOKUP(I6619,CountryGeoLoc[],4)</f>
        <v>-95.712891</v>
      </c>
    </row>
    <row r="6620" spans="1:11" x14ac:dyDescent="0.3">
      <c r="A6620" t="s">
        <v>19864</v>
      </c>
      <c r="B6620" t="s">
        <v>19858</v>
      </c>
      <c r="C6620" t="s">
        <v>15367</v>
      </c>
      <c r="D6620" t="s">
        <v>18899</v>
      </c>
      <c r="E6620" t="s">
        <v>19865</v>
      </c>
      <c r="F6620" t="s">
        <v>19866</v>
      </c>
      <c r="G6620" s="2" t="str">
        <f t="shared" si="103"/>
        <v>2023</v>
      </c>
      <c r="H6620" t="s">
        <v>18902</v>
      </c>
      <c r="I6620" t="str">
        <f>VLOOKUP(RawData!H6620,PadCountry[],2)</f>
        <v>South Korea</v>
      </c>
      <c r="J6620" t="str">
        <f>VLOOKUP(I6620,CountryGeoLoc[],3)</f>
        <v>35.907757</v>
      </c>
      <c r="K6620" t="str">
        <f>VLOOKUP(I6620,CountryGeoLoc[],4)</f>
        <v>127.766922</v>
      </c>
    </row>
    <row r="6621" spans="1:11" x14ac:dyDescent="0.3">
      <c r="A6621" t="s">
        <v>19867</v>
      </c>
      <c r="B6621" t="s">
        <v>19858</v>
      </c>
      <c r="C6621" t="s">
        <v>11418</v>
      </c>
      <c r="D6621" t="s">
        <v>14421</v>
      </c>
      <c r="E6621" t="s">
        <v>19868</v>
      </c>
      <c r="F6621" t="s">
        <v>19869</v>
      </c>
      <c r="G6621" s="2" t="str">
        <f t="shared" si="103"/>
        <v>2023</v>
      </c>
      <c r="H6621" t="s">
        <v>987</v>
      </c>
      <c r="I6621" t="str">
        <f>VLOOKUP(RawData!H6621,PadCountry[],2)</f>
        <v>Kazakhstan</v>
      </c>
      <c r="J6621" t="str">
        <f>VLOOKUP(I6621,CountryGeoLoc[],3)</f>
        <v>48.019573</v>
      </c>
      <c r="K6621" t="str">
        <f>VLOOKUP(I6621,CountryGeoLoc[],4)</f>
        <v>66.923684</v>
      </c>
    </row>
    <row r="6622" spans="1:11" x14ac:dyDescent="0.3">
      <c r="A6622" t="s">
        <v>19870</v>
      </c>
      <c r="B6622" t="s">
        <v>19851</v>
      </c>
      <c r="C6622" t="s">
        <v>11418</v>
      </c>
      <c r="D6622" t="s">
        <v>17356</v>
      </c>
      <c r="E6622" t="s">
        <v>19871</v>
      </c>
      <c r="F6622" t="s">
        <v>19872</v>
      </c>
      <c r="G6622" s="2" t="str">
        <f t="shared" si="103"/>
        <v>2023</v>
      </c>
      <c r="H6622" t="s">
        <v>16943</v>
      </c>
      <c r="I6622" t="str">
        <f>VLOOKUP(RawData!H6622,PadCountry[],2)</f>
        <v>Russia</v>
      </c>
      <c r="J6622" t="str">
        <f>VLOOKUP(I6622,CountryGeoLoc[],3)</f>
        <v>61.52401</v>
      </c>
      <c r="K6622" t="str">
        <f>VLOOKUP(I6622,CountryGeoLoc[],4)</f>
        <v>105.318756</v>
      </c>
    </row>
    <row r="6623" spans="1:11" x14ac:dyDescent="0.3">
      <c r="A6623" t="s">
        <v>19873</v>
      </c>
      <c r="B6623" t="s">
        <v>19874</v>
      </c>
      <c r="C6623" t="s">
        <v>7087</v>
      </c>
      <c r="D6623" t="s">
        <v>15499</v>
      </c>
      <c r="E6623" t="s">
        <v>19875</v>
      </c>
      <c r="F6623" t="s">
        <v>19876</v>
      </c>
      <c r="G6623" s="2" t="str">
        <f t="shared" si="103"/>
        <v>2023</v>
      </c>
      <c r="H6623" t="s">
        <v>7091</v>
      </c>
      <c r="I6623" t="str">
        <f>VLOOKUP(RawData!H6623,PadCountry[],2)</f>
        <v>India</v>
      </c>
      <c r="J6623" t="str">
        <f>VLOOKUP(I6623,CountryGeoLoc[],3)</f>
        <v>20.593684</v>
      </c>
      <c r="K6623" t="str">
        <f>VLOOKUP(I6623,CountryGeoLoc[],4)</f>
        <v>78.96288</v>
      </c>
    </row>
    <row r="6624" spans="1:11" x14ac:dyDescent="0.3">
      <c r="A6624" t="s">
        <v>19877</v>
      </c>
      <c r="B6624" t="s">
        <v>19874</v>
      </c>
      <c r="C6624" t="s">
        <v>13407</v>
      </c>
      <c r="D6624" t="s">
        <v>5243</v>
      </c>
      <c r="E6624" t="s">
        <v>19878</v>
      </c>
      <c r="F6624" t="s">
        <v>19879</v>
      </c>
      <c r="G6624" s="2" t="str">
        <f t="shared" si="103"/>
        <v>2023</v>
      </c>
      <c r="H6624" t="s">
        <v>13428</v>
      </c>
      <c r="I6624" t="str">
        <f>VLOOKUP(RawData!H6624,PadCountry[],2)</f>
        <v>China</v>
      </c>
      <c r="J6624" t="str">
        <f>VLOOKUP(I6624,CountryGeoLoc[],3)</f>
        <v>35.86166</v>
      </c>
      <c r="K6624" t="str">
        <f>VLOOKUP(I6624,CountryGeoLoc[],4)</f>
        <v>104.195397</v>
      </c>
    </row>
    <row r="6625" spans="1:11" x14ac:dyDescent="0.3">
      <c r="A6625" t="s">
        <v>19880</v>
      </c>
      <c r="B6625" t="s">
        <v>19874</v>
      </c>
      <c r="C6625" t="s">
        <v>17157</v>
      </c>
      <c r="D6625" t="s">
        <v>16282</v>
      </c>
      <c r="E6625" t="s">
        <v>357</v>
      </c>
      <c r="F6625" t="s">
        <v>19879</v>
      </c>
      <c r="G6625" s="2" t="str">
        <f t="shared" si="103"/>
        <v>2023</v>
      </c>
      <c r="H6625" t="s">
        <v>16284</v>
      </c>
      <c r="I6625" t="str">
        <f>VLOOKUP(RawData!H6625,PadCountry[],2)</f>
        <v>China</v>
      </c>
      <c r="J6625" t="str">
        <f>VLOOKUP(I6625,CountryGeoLoc[],3)</f>
        <v>35.86166</v>
      </c>
      <c r="K6625" t="str">
        <f>VLOOKUP(I6625,CountryGeoLoc[],4)</f>
        <v>104.195397</v>
      </c>
    </row>
    <row r="6626" spans="1:11" x14ac:dyDescent="0.3">
      <c r="A6626" t="s">
        <v>19881</v>
      </c>
      <c r="B6626" t="s">
        <v>19874</v>
      </c>
      <c r="C6626" t="s">
        <v>14618</v>
      </c>
      <c r="D6626" t="s">
        <v>14437</v>
      </c>
      <c r="E6626" t="s">
        <v>19882</v>
      </c>
      <c r="F6626" t="s">
        <v>19879</v>
      </c>
      <c r="G6626" s="2" t="str">
        <f t="shared" si="103"/>
        <v>2023</v>
      </c>
      <c r="H6626" t="s">
        <v>1050</v>
      </c>
      <c r="I6626" t="str">
        <f>VLOOKUP(RawData!H6626,PadCountry[],2)</f>
        <v>United States</v>
      </c>
      <c r="J6626" t="str">
        <f>VLOOKUP(I6626,CountryGeoLoc[],3)</f>
        <v>37.09024</v>
      </c>
      <c r="K6626" t="str">
        <f>VLOOKUP(I6626,CountryGeoLoc[],4)</f>
        <v>-95.712891</v>
      </c>
    </row>
    <row r="6627" spans="1:11" x14ac:dyDescent="0.3">
      <c r="A6627" t="s">
        <v>19883</v>
      </c>
      <c r="B6627" t="s">
        <v>19874</v>
      </c>
      <c r="C6627" t="s">
        <v>18840</v>
      </c>
      <c r="D6627" t="s">
        <v>18841</v>
      </c>
      <c r="E6627" t="s">
        <v>19884</v>
      </c>
      <c r="F6627" t="s">
        <v>19879</v>
      </c>
      <c r="G6627" s="2" t="str">
        <f t="shared" si="103"/>
        <v>2023</v>
      </c>
      <c r="H6627" t="s">
        <v>682</v>
      </c>
      <c r="I6627" t="str">
        <f>VLOOKUP(RawData!H6627,PadCountry[],2)</f>
        <v>United States</v>
      </c>
      <c r="J6627" t="str">
        <f>VLOOKUP(I6627,CountryGeoLoc[],3)</f>
        <v>37.09024</v>
      </c>
      <c r="K6627" t="str">
        <f>VLOOKUP(I6627,CountryGeoLoc[],4)</f>
        <v>-95.712891</v>
      </c>
    </row>
    <row r="6628" spans="1:11" x14ac:dyDescent="0.3">
      <c r="A6628" t="s">
        <v>19885</v>
      </c>
      <c r="B6628" t="s">
        <v>19874</v>
      </c>
      <c r="C6628" t="s">
        <v>14644</v>
      </c>
      <c r="D6628" t="s">
        <v>15534</v>
      </c>
      <c r="E6628" t="s">
        <v>19886</v>
      </c>
      <c r="F6628" t="s">
        <v>19879</v>
      </c>
      <c r="G6628" s="2" t="str">
        <f t="shared" si="103"/>
        <v>2023</v>
      </c>
      <c r="H6628" t="s">
        <v>1213</v>
      </c>
      <c r="I6628" t="str">
        <f>VLOOKUP(RawData!H6628,PadCountry[],2)</f>
        <v>United States</v>
      </c>
      <c r="J6628" t="str">
        <f>VLOOKUP(I6628,CountryGeoLoc[],3)</f>
        <v>37.09024</v>
      </c>
      <c r="K6628" t="str">
        <f>VLOOKUP(I6628,CountryGeoLoc[],4)</f>
        <v>-95.712891</v>
      </c>
    </row>
    <row r="6629" spans="1:11" x14ac:dyDescent="0.3">
      <c r="A6629" t="s">
        <v>19887</v>
      </c>
      <c r="B6629" t="s">
        <v>19874</v>
      </c>
      <c r="C6629" t="s">
        <v>17246</v>
      </c>
      <c r="D6629" t="s">
        <v>17247</v>
      </c>
      <c r="E6629" t="s">
        <v>19888</v>
      </c>
      <c r="F6629" t="s">
        <v>19879</v>
      </c>
      <c r="G6629" s="2" t="str">
        <f t="shared" si="103"/>
        <v>2023</v>
      </c>
      <c r="H6629" t="s">
        <v>19102</v>
      </c>
      <c r="I6629" t="str">
        <f>VLOOKUP(RawData!H6629,PadCountry[],2)</f>
        <v>New Zealand</v>
      </c>
      <c r="J6629" t="str">
        <f>VLOOKUP(I6629,CountryGeoLoc[],3)</f>
        <v>-40.900557</v>
      </c>
      <c r="K6629" t="str">
        <f>VLOOKUP(I6629,CountryGeoLoc[],4)</f>
        <v>174.885971</v>
      </c>
    </row>
    <row r="6630" spans="1:11" x14ac:dyDescent="0.3">
      <c r="A6630" t="s">
        <v>19889</v>
      </c>
      <c r="B6630" t="s">
        <v>19874</v>
      </c>
      <c r="C6630" t="s">
        <v>14644</v>
      </c>
      <c r="D6630" t="s">
        <v>15534</v>
      </c>
      <c r="E6630" t="s">
        <v>19890</v>
      </c>
      <c r="F6630" t="s">
        <v>19879</v>
      </c>
      <c r="G6630" s="2" t="str">
        <f t="shared" si="103"/>
        <v>2023</v>
      </c>
      <c r="H6630" t="s">
        <v>19891</v>
      </c>
      <c r="I6630" t="str">
        <f>VLOOKUP(RawData!H6630,PadCountry[],2)</f>
        <v>United States</v>
      </c>
      <c r="J6630" t="str">
        <f>VLOOKUP(I6630,CountryGeoLoc[],3)</f>
        <v>37.09024</v>
      </c>
      <c r="K6630" t="str">
        <f>VLOOKUP(I6630,CountryGeoLoc[],4)</f>
        <v>-95.712891</v>
      </c>
    </row>
    <row r="6631" spans="1:11" x14ac:dyDescent="0.3">
      <c r="A6631" t="s">
        <v>19892</v>
      </c>
      <c r="B6631" t="s">
        <v>19874</v>
      </c>
      <c r="C6631" t="s">
        <v>15606</v>
      </c>
      <c r="D6631" t="s">
        <v>15607</v>
      </c>
      <c r="E6631" t="s">
        <v>19893</v>
      </c>
      <c r="F6631" t="s">
        <v>19879</v>
      </c>
      <c r="G6631" s="2" t="str">
        <f t="shared" si="103"/>
        <v>2023</v>
      </c>
      <c r="H6631" t="s">
        <v>18274</v>
      </c>
      <c r="I6631" t="str">
        <f>VLOOKUP(RawData!H6631,PadCountry[],2)</f>
        <v>United States</v>
      </c>
      <c r="J6631" t="str">
        <f>VLOOKUP(I6631,CountryGeoLoc[],3)</f>
        <v>37.09024</v>
      </c>
      <c r="K6631" t="str">
        <f>VLOOKUP(I6631,CountryGeoLoc[],4)</f>
        <v>-95.712891</v>
      </c>
    </row>
    <row r="6632" spans="1:11" x14ac:dyDescent="0.3">
      <c r="A6632" t="s">
        <v>19894</v>
      </c>
      <c r="B6632" t="s">
        <v>19874</v>
      </c>
      <c r="C6632" t="s">
        <v>14644</v>
      </c>
      <c r="D6632" t="s">
        <v>15534</v>
      </c>
      <c r="E6632" t="s">
        <v>19895</v>
      </c>
      <c r="F6632" t="s">
        <v>19896</v>
      </c>
      <c r="G6632" s="2" t="str">
        <f t="shared" si="103"/>
        <v>2023</v>
      </c>
      <c r="H6632" t="s">
        <v>1555</v>
      </c>
      <c r="I6632" t="str">
        <f>VLOOKUP(RawData!H6632,PadCountry[],2)</f>
        <v>United States</v>
      </c>
      <c r="J6632" t="str">
        <f>VLOOKUP(I6632,CountryGeoLoc[],3)</f>
        <v>37.09024</v>
      </c>
      <c r="K6632" t="str">
        <f>VLOOKUP(I6632,CountryGeoLoc[],4)</f>
        <v>-95.712891</v>
      </c>
    </row>
    <row r="6633" spans="1:11" x14ac:dyDescent="0.3">
      <c r="A6633" t="s">
        <v>19897</v>
      </c>
      <c r="B6633" t="s">
        <v>19858</v>
      </c>
      <c r="C6633" t="s">
        <v>14644</v>
      </c>
      <c r="D6633" t="s">
        <v>15534</v>
      </c>
      <c r="E6633" t="s">
        <v>19898</v>
      </c>
      <c r="F6633" t="s">
        <v>19899</v>
      </c>
      <c r="G6633" s="2" t="str">
        <f t="shared" si="103"/>
        <v>2023</v>
      </c>
      <c r="H6633" t="s">
        <v>2629</v>
      </c>
      <c r="I6633" t="str">
        <f>VLOOKUP(RawData!H6633,PadCountry[],2)</f>
        <v>United States</v>
      </c>
      <c r="J6633" t="str">
        <f>VLOOKUP(I6633,CountryGeoLoc[],3)</f>
        <v>37.09024</v>
      </c>
      <c r="K6633" t="str">
        <f>VLOOKUP(I6633,CountryGeoLoc[],4)</f>
        <v>-95.712891</v>
      </c>
    </row>
    <row r="6634" spans="1:11" x14ac:dyDescent="0.3">
      <c r="A6634" t="s">
        <v>19900</v>
      </c>
      <c r="B6634" t="s">
        <v>19874</v>
      </c>
      <c r="C6634" t="s">
        <v>14644</v>
      </c>
      <c r="D6634" t="s">
        <v>15534</v>
      </c>
      <c r="E6634" t="s">
        <v>19901</v>
      </c>
      <c r="F6634" t="s">
        <v>19902</v>
      </c>
      <c r="G6634" s="2" t="str">
        <f t="shared" si="103"/>
        <v>2023</v>
      </c>
      <c r="H6634" t="s">
        <v>1213</v>
      </c>
      <c r="I6634" t="str">
        <f>VLOOKUP(RawData!H6634,PadCountry[],2)</f>
        <v>United States</v>
      </c>
      <c r="J6634" t="str">
        <f>VLOOKUP(I6634,CountryGeoLoc[],3)</f>
        <v>37.09024</v>
      </c>
      <c r="K6634" t="str">
        <f>VLOOKUP(I6634,CountryGeoLoc[],4)</f>
        <v>-95.712891</v>
      </c>
    </row>
    <row r="6635" spans="1:11" x14ac:dyDescent="0.3">
      <c r="A6635" t="s">
        <v>19903</v>
      </c>
      <c r="B6635" t="s">
        <v>19874</v>
      </c>
      <c r="C6635" t="s">
        <v>7321</v>
      </c>
      <c r="D6635" t="s">
        <v>18023</v>
      </c>
      <c r="E6635" t="s">
        <v>19904</v>
      </c>
      <c r="F6635" t="s">
        <v>19905</v>
      </c>
      <c r="G6635" s="2" t="str">
        <f t="shared" si="103"/>
        <v>2023</v>
      </c>
      <c r="H6635" t="s">
        <v>12587</v>
      </c>
      <c r="I6635" t="str">
        <f>VLOOKUP(RawData!H6635,PadCountry[],2)</f>
        <v>French Guiana</v>
      </c>
      <c r="J6635" t="str">
        <f>VLOOKUP(I6635,CountryGeoLoc[],3)</f>
        <v>3.933889</v>
      </c>
      <c r="K6635" t="str">
        <f>VLOOKUP(I6635,CountryGeoLoc[],4)</f>
        <v>-53.125782</v>
      </c>
    </row>
    <row r="6636" spans="1:11" x14ac:dyDescent="0.3">
      <c r="A6636" t="s">
        <v>19906</v>
      </c>
      <c r="B6636" t="s">
        <v>19851</v>
      </c>
      <c r="C6636" t="s">
        <v>11418</v>
      </c>
      <c r="D6636" t="s">
        <v>17356</v>
      </c>
      <c r="E6636" t="s">
        <v>19907</v>
      </c>
      <c r="F6636" t="s">
        <v>19908</v>
      </c>
      <c r="G6636" s="2" t="str">
        <f t="shared" si="103"/>
        <v>2023</v>
      </c>
      <c r="H6636" t="s">
        <v>16943</v>
      </c>
      <c r="I6636" t="str">
        <f>VLOOKUP(RawData!H6636,PadCountry[],2)</f>
        <v>Russia</v>
      </c>
      <c r="J6636" t="str">
        <f>VLOOKUP(I6636,CountryGeoLoc[],3)</f>
        <v>61.52401</v>
      </c>
      <c r="K6636" t="str">
        <f>VLOOKUP(I6636,CountryGeoLoc[],4)</f>
        <v>105.318756</v>
      </c>
    </row>
    <row r="6637" spans="1:11" x14ac:dyDescent="0.3">
      <c r="A6637" t="s">
        <v>19909</v>
      </c>
      <c r="B6637" t="s">
        <v>19874</v>
      </c>
      <c r="C6637" t="s">
        <v>7087</v>
      </c>
      <c r="D6637" t="s">
        <v>11885</v>
      </c>
      <c r="E6637" t="s">
        <v>19910</v>
      </c>
      <c r="F6637" t="s">
        <v>19911</v>
      </c>
      <c r="G6637" s="2" t="str">
        <f t="shared" si="103"/>
        <v>2023</v>
      </c>
      <c r="H6637" t="s">
        <v>11888</v>
      </c>
      <c r="I6637" t="str">
        <f>VLOOKUP(RawData!H6637,PadCountry[],2)</f>
        <v>India</v>
      </c>
      <c r="J6637" t="str">
        <f>VLOOKUP(I6637,CountryGeoLoc[],3)</f>
        <v>20.593684</v>
      </c>
      <c r="K6637" t="str">
        <f>VLOOKUP(I6637,CountryGeoLoc[],4)</f>
        <v>78.96288</v>
      </c>
    </row>
    <row r="6638" spans="1:11" x14ac:dyDescent="0.3">
      <c r="A6638" t="s">
        <v>19912</v>
      </c>
      <c r="B6638" t="s">
        <v>19874</v>
      </c>
      <c r="C6638" t="s">
        <v>14644</v>
      </c>
      <c r="D6638" t="s">
        <v>15534</v>
      </c>
      <c r="E6638" t="s">
        <v>19913</v>
      </c>
      <c r="F6638" t="s">
        <v>19911</v>
      </c>
      <c r="G6638" s="2" t="str">
        <f t="shared" si="103"/>
        <v>2023</v>
      </c>
      <c r="H6638" t="s">
        <v>1213</v>
      </c>
      <c r="I6638" t="str">
        <f>VLOOKUP(RawData!H6638,PadCountry[],2)</f>
        <v>United States</v>
      </c>
      <c r="J6638" t="str">
        <f>VLOOKUP(I6638,CountryGeoLoc[],3)</f>
        <v>37.09024</v>
      </c>
      <c r="K6638" t="str">
        <f>VLOOKUP(I6638,CountryGeoLoc[],4)</f>
        <v>-95.712891</v>
      </c>
    </row>
    <row r="6639" spans="1:11" x14ac:dyDescent="0.3">
      <c r="A6639" t="s">
        <v>19914</v>
      </c>
      <c r="B6639" t="s">
        <v>19874</v>
      </c>
      <c r="C6639" t="s">
        <v>17246</v>
      </c>
      <c r="D6639" t="s">
        <v>17247</v>
      </c>
      <c r="E6639" t="s">
        <v>19915</v>
      </c>
      <c r="F6639" t="s">
        <v>19911</v>
      </c>
      <c r="G6639" s="2" t="str">
        <f t="shared" si="103"/>
        <v>2023</v>
      </c>
      <c r="H6639" t="s">
        <v>17250</v>
      </c>
      <c r="I6639" t="str">
        <f>VLOOKUP(RawData!H6639,PadCountry[],2)</f>
        <v>New Zealand</v>
      </c>
      <c r="J6639" t="str">
        <f>VLOOKUP(I6639,CountryGeoLoc[],3)</f>
        <v>-40.900557</v>
      </c>
      <c r="K6639" t="str">
        <f>VLOOKUP(I6639,CountryGeoLoc[],4)</f>
        <v>174.885971</v>
      </c>
    </row>
    <row r="6640" spans="1:11" x14ac:dyDescent="0.3">
      <c r="A6640" t="s">
        <v>19916</v>
      </c>
      <c r="B6640" t="s">
        <v>19874</v>
      </c>
      <c r="C6640" t="s">
        <v>14644</v>
      </c>
      <c r="D6640" t="s">
        <v>15534</v>
      </c>
      <c r="E6640" t="s">
        <v>19917</v>
      </c>
      <c r="F6640" t="s">
        <v>19911</v>
      </c>
      <c r="G6640" s="2" t="str">
        <f t="shared" si="103"/>
        <v>2023</v>
      </c>
      <c r="H6640" t="s">
        <v>19891</v>
      </c>
      <c r="I6640" t="str">
        <f>VLOOKUP(RawData!H6640,PadCountry[],2)</f>
        <v>United States</v>
      </c>
      <c r="J6640" t="str">
        <f>VLOOKUP(I6640,CountryGeoLoc[],3)</f>
        <v>37.09024</v>
      </c>
      <c r="K6640" t="str">
        <f>VLOOKUP(I6640,CountryGeoLoc[],4)</f>
        <v>-95.712891</v>
      </c>
    </row>
    <row r="6641" spans="1:11" x14ac:dyDescent="0.3">
      <c r="A6641" t="s">
        <v>19918</v>
      </c>
      <c r="B6641" t="s">
        <v>19874</v>
      </c>
      <c r="C6641" t="s">
        <v>14644</v>
      </c>
      <c r="D6641" t="s">
        <v>15534</v>
      </c>
      <c r="E6641" t="s">
        <v>19919</v>
      </c>
      <c r="F6641" t="s">
        <v>19911</v>
      </c>
      <c r="G6641" s="2" t="str">
        <f t="shared" si="103"/>
        <v>2023</v>
      </c>
      <c r="H6641" t="s">
        <v>19891</v>
      </c>
      <c r="I6641" t="str">
        <f>VLOOKUP(RawData!H6641,PadCountry[],2)</f>
        <v>United States</v>
      </c>
      <c r="J6641" t="str">
        <f>VLOOKUP(I6641,CountryGeoLoc[],3)</f>
        <v>37.09024</v>
      </c>
      <c r="K6641" t="str">
        <f>VLOOKUP(I6641,CountryGeoLoc[],4)</f>
        <v>-95.712891</v>
      </c>
    </row>
    <row r="6642" spans="1:11" x14ac:dyDescent="0.3">
      <c r="A6642" t="s">
        <v>19920</v>
      </c>
      <c r="B6642" t="s">
        <v>19874</v>
      </c>
      <c r="C6642" t="s">
        <v>14644</v>
      </c>
      <c r="D6642" t="s">
        <v>15534</v>
      </c>
      <c r="E6642" t="s">
        <v>19921</v>
      </c>
      <c r="F6642" t="s">
        <v>19911</v>
      </c>
      <c r="G6642" s="2" t="str">
        <f t="shared" si="103"/>
        <v>2023</v>
      </c>
      <c r="H6642" t="s">
        <v>1213</v>
      </c>
      <c r="I6642" t="str">
        <f>VLOOKUP(RawData!H6642,PadCountry[],2)</f>
        <v>United States</v>
      </c>
      <c r="J6642" t="str">
        <f>VLOOKUP(I6642,CountryGeoLoc[],3)</f>
        <v>37.09024</v>
      </c>
      <c r="K6642" t="str">
        <f>VLOOKUP(I6642,CountryGeoLoc[],4)</f>
        <v>-95.712891</v>
      </c>
    </row>
    <row r="6643" spans="1:11" x14ac:dyDescent="0.3">
      <c r="A6643" t="s">
        <v>19922</v>
      </c>
      <c r="B6643" t="s">
        <v>19874</v>
      </c>
      <c r="C6643" t="s">
        <v>7087</v>
      </c>
      <c r="D6643" t="s">
        <v>11885</v>
      </c>
      <c r="E6643" t="s">
        <v>357</v>
      </c>
      <c r="F6643" t="s">
        <v>19911</v>
      </c>
      <c r="G6643" s="2" t="str">
        <f t="shared" si="103"/>
        <v>2023</v>
      </c>
      <c r="H6643" t="s">
        <v>11888</v>
      </c>
      <c r="I6643" t="str">
        <f>VLOOKUP(RawData!H6643,PadCountry[],2)</f>
        <v>India</v>
      </c>
      <c r="J6643" t="str">
        <f>VLOOKUP(I6643,CountryGeoLoc[],3)</f>
        <v>20.593684</v>
      </c>
      <c r="K6643" t="str">
        <f>VLOOKUP(I6643,CountryGeoLoc[],4)</f>
        <v>78.96288</v>
      </c>
    </row>
    <row r="6644" spans="1:11" x14ac:dyDescent="0.3">
      <c r="A6644" t="s">
        <v>19923</v>
      </c>
      <c r="B6644" t="s">
        <v>19874</v>
      </c>
      <c r="C6644" t="s">
        <v>14644</v>
      </c>
      <c r="D6644" t="s">
        <v>15534</v>
      </c>
      <c r="E6644" t="s">
        <v>19924</v>
      </c>
      <c r="F6644" t="s">
        <v>19911</v>
      </c>
      <c r="G6644" s="2" t="str">
        <f t="shared" si="103"/>
        <v>2023</v>
      </c>
      <c r="H6644" t="s">
        <v>19891</v>
      </c>
      <c r="I6644" t="str">
        <f>VLOOKUP(RawData!H6644,PadCountry[],2)</f>
        <v>United States</v>
      </c>
      <c r="J6644" t="str">
        <f>VLOOKUP(I6644,CountryGeoLoc[],3)</f>
        <v>37.09024</v>
      </c>
      <c r="K6644" t="str">
        <f>VLOOKUP(I6644,CountryGeoLoc[],4)</f>
        <v>-95.712891</v>
      </c>
    </row>
    <row r="6645" spans="1:11" x14ac:dyDescent="0.3">
      <c r="A6645" t="s">
        <v>19925</v>
      </c>
      <c r="B6645" t="s">
        <v>19874</v>
      </c>
      <c r="C6645" t="s">
        <v>14644</v>
      </c>
      <c r="D6645" t="s">
        <v>15534</v>
      </c>
      <c r="E6645" t="s">
        <v>19926</v>
      </c>
      <c r="F6645" t="s">
        <v>19911</v>
      </c>
      <c r="G6645" s="2" t="str">
        <f t="shared" si="103"/>
        <v>2023</v>
      </c>
      <c r="H6645" t="s">
        <v>19891</v>
      </c>
      <c r="I6645" t="str">
        <f>VLOOKUP(RawData!H6645,PadCountry[],2)</f>
        <v>United States</v>
      </c>
      <c r="J6645" t="str">
        <f>VLOOKUP(I6645,CountryGeoLoc[],3)</f>
        <v>37.09024</v>
      </c>
      <c r="K6645" t="str">
        <f>VLOOKUP(I6645,CountryGeoLoc[],4)</f>
        <v>-95.712891</v>
      </c>
    </row>
    <row r="6646" spans="1:11" x14ac:dyDescent="0.3">
      <c r="A6646" t="s">
        <v>19927</v>
      </c>
      <c r="B6646" t="s">
        <v>19874</v>
      </c>
      <c r="C6646" t="s">
        <v>7087</v>
      </c>
      <c r="D6646" t="s">
        <v>19353</v>
      </c>
      <c r="E6646" t="s">
        <v>357</v>
      </c>
      <c r="F6646" t="s">
        <v>19911</v>
      </c>
      <c r="G6646" s="2" t="str">
        <f t="shared" si="103"/>
        <v>2023</v>
      </c>
      <c r="H6646" t="s">
        <v>11888</v>
      </c>
      <c r="I6646" t="str">
        <f>VLOOKUP(RawData!H6646,PadCountry[],2)</f>
        <v>India</v>
      </c>
      <c r="J6646" t="str">
        <f>VLOOKUP(I6646,CountryGeoLoc[],3)</f>
        <v>20.593684</v>
      </c>
      <c r="K6646" t="str">
        <f>VLOOKUP(I6646,CountryGeoLoc[],4)</f>
        <v>78.96288</v>
      </c>
    </row>
    <row r="6647" spans="1:11" x14ac:dyDescent="0.3">
      <c r="A6647" t="s">
        <v>19928</v>
      </c>
      <c r="B6647" t="s">
        <v>19874</v>
      </c>
      <c r="C6647" t="s">
        <v>17727</v>
      </c>
      <c r="D6647" t="s">
        <v>19593</v>
      </c>
      <c r="E6647" t="s">
        <v>357</v>
      </c>
      <c r="F6647" t="s">
        <v>19911</v>
      </c>
      <c r="G6647" s="2" t="str">
        <f t="shared" si="103"/>
        <v>2023</v>
      </c>
      <c r="H6647" t="s">
        <v>16284</v>
      </c>
      <c r="I6647" t="str">
        <f>VLOOKUP(RawData!H6647,PadCountry[],2)</f>
        <v>China</v>
      </c>
      <c r="J6647" t="str">
        <f>VLOOKUP(I6647,CountryGeoLoc[],3)</f>
        <v>35.86166</v>
      </c>
      <c r="K6647" t="str">
        <f>VLOOKUP(I6647,CountryGeoLoc[],4)</f>
        <v>104.195397</v>
      </c>
    </row>
    <row r="6648" spans="1:11" x14ac:dyDescent="0.3">
      <c r="A6648" t="s">
        <v>19929</v>
      </c>
      <c r="B6648" t="s">
        <v>19874</v>
      </c>
      <c r="C6648" t="s">
        <v>14644</v>
      </c>
      <c r="D6648" t="s">
        <v>15534</v>
      </c>
      <c r="E6648" t="s">
        <v>19930</v>
      </c>
      <c r="F6648" t="s">
        <v>19911</v>
      </c>
      <c r="G6648" s="2" t="str">
        <f t="shared" si="103"/>
        <v>2023</v>
      </c>
      <c r="H6648" t="s">
        <v>1555</v>
      </c>
      <c r="I6648" t="str">
        <f>VLOOKUP(RawData!H6648,PadCountry[],2)</f>
        <v>United States</v>
      </c>
      <c r="J6648" t="str">
        <f>VLOOKUP(I6648,CountryGeoLoc[],3)</f>
        <v>37.09024</v>
      </c>
      <c r="K6648" t="str">
        <f>VLOOKUP(I6648,CountryGeoLoc[],4)</f>
        <v>-95.712891</v>
      </c>
    </row>
    <row r="6649" spans="1:11" x14ac:dyDescent="0.3">
      <c r="A6649" t="s">
        <v>19931</v>
      </c>
      <c r="B6649" t="s">
        <v>19874</v>
      </c>
      <c r="C6649" t="s">
        <v>14644</v>
      </c>
      <c r="D6649" t="s">
        <v>15534</v>
      </c>
      <c r="E6649" t="s">
        <v>19932</v>
      </c>
      <c r="F6649" t="s">
        <v>19911</v>
      </c>
      <c r="G6649" s="2" t="str">
        <f t="shared" si="103"/>
        <v>2023</v>
      </c>
      <c r="H6649" t="s">
        <v>1213</v>
      </c>
      <c r="I6649" t="str">
        <f>VLOOKUP(RawData!H6649,PadCountry[],2)</f>
        <v>United States</v>
      </c>
      <c r="J6649" t="str">
        <f>VLOOKUP(I6649,CountryGeoLoc[],3)</f>
        <v>37.09024</v>
      </c>
      <c r="K6649" t="str">
        <f>VLOOKUP(I6649,CountryGeoLoc[],4)</f>
        <v>-95.712891</v>
      </c>
    </row>
    <row r="6650" spans="1:11" x14ac:dyDescent="0.3">
      <c r="A6650" t="s">
        <v>19933</v>
      </c>
      <c r="B6650" t="s">
        <v>19874</v>
      </c>
      <c r="C6650" t="s">
        <v>14644</v>
      </c>
      <c r="D6650" t="s">
        <v>15534</v>
      </c>
      <c r="E6650" t="s">
        <v>19934</v>
      </c>
      <c r="F6650" t="s">
        <v>19911</v>
      </c>
      <c r="G6650" s="2" t="str">
        <f t="shared" si="103"/>
        <v>2023</v>
      </c>
      <c r="H6650" t="s">
        <v>1213</v>
      </c>
      <c r="I6650" t="str">
        <f>VLOOKUP(RawData!H6650,PadCountry[],2)</f>
        <v>United States</v>
      </c>
      <c r="J6650" t="str">
        <f>VLOOKUP(I6650,CountryGeoLoc[],3)</f>
        <v>37.09024</v>
      </c>
      <c r="K6650" t="str">
        <f>VLOOKUP(I6650,CountryGeoLoc[],4)</f>
        <v>-95.712891</v>
      </c>
    </row>
    <row r="6651" spans="1:11" x14ac:dyDescent="0.3">
      <c r="A6651" t="s">
        <v>19935</v>
      </c>
      <c r="B6651" t="s">
        <v>19874</v>
      </c>
      <c r="C6651" t="s">
        <v>14644</v>
      </c>
      <c r="D6651" t="s">
        <v>17502</v>
      </c>
      <c r="E6651" t="s">
        <v>357</v>
      </c>
      <c r="F6651" t="s">
        <v>19936</v>
      </c>
      <c r="G6651" s="2" t="str">
        <f t="shared" si="103"/>
        <v>2023</v>
      </c>
      <c r="H6651" t="s">
        <v>2629</v>
      </c>
      <c r="I6651" t="str">
        <f>VLOOKUP(RawData!H6651,PadCountry[],2)</f>
        <v>United States</v>
      </c>
      <c r="J6651" t="str">
        <f>VLOOKUP(I6651,CountryGeoLoc[],3)</f>
        <v>37.09024</v>
      </c>
      <c r="K6651" t="str">
        <f>VLOOKUP(I6651,CountryGeoLoc[],4)</f>
        <v>-95.712891</v>
      </c>
    </row>
    <row r="6652" spans="1:11" x14ac:dyDescent="0.3">
      <c r="A6652" t="s">
        <v>19937</v>
      </c>
      <c r="B6652" t="s">
        <v>19858</v>
      </c>
      <c r="C6652" t="s">
        <v>11418</v>
      </c>
      <c r="D6652" t="s">
        <v>17356</v>
      </c>
      <c r="E6652" t="s">
        <v>19938</v>
      </c>
      <c r="F6652" t="s">
        <v>19939</v>
      </c>
      <c r="G6652" s="2" t="str">
        <f t="shared" si="103"/>
        <v>2023</v>
      </c>
      <c r="H6652" t="s">
        <v>16943</v>
      </c>
      <c r="I6652" t="str">
        <f>VLOOKUP(RawData!H6652,PadCountry[],2)</f>
        <v>Russia</v>
      </c>
      <c r="J6652" t="str">
        <f>VLOOKUP(I6652,CountryGeoLoc[],3)</f>
        <v>61.52401</v>
      </c>
      <c r="K6652" t="str">
        <f>VLOOKUP(I6652,CountryGeoLoc[],4)</f>
        <v>105.318756</v>
      </c>
    </row>
    <row r="6653" spans="1:11" x14ac:dyDescent="0.3">
      <c r="A6653" t="s">
        <v>19940</v>
      </c>
      <c r="B6653" t="s">
        <v>19874</v>
      </c>
      <c r="C6653" t="s">
        <v>14644</v>
      </c>
      <c r="D6653" t="s">
        <v>15534</v>
      </c>
      <c r="E6653" t="s">
        <v>19941</v>
      </c>
      <c r="F6653" t="s">
        <v>19942</v>
      </c>
      <c r="G6653" s="2" t="str">
        <f t="shared" si="103"/>
        <v>2023</v>
      </c>
      <c r="H6653" t="s">
        <v>1555</v>
      </c>
      <c r="I6653" t="str">
        <f>VLOOKUP(RawData!H6653,PadCountry[],2)</f>
        <v>United States</v>
      </c>
      <c r="J6653" t="str">
        <f>VLOOKUP(I6653,CountryGeoLoc[],3)</f>
        <v>37.09024</v>
      </c>
      <c r="K6653" t="str">
        <f>VLOOKUP(I6653,CountryGeoLoc[],4)</f>
        <v>-95.712891</v>
      </c>
    </row>
    <row r="6654" spans="1:11" x14ac:dyDescent="0.3">
      <c r="A6654" t="s">
        <v>19943</v>
      </c>
      <c r="B6654" t="s">
        <v>19874</v>
      </c>
      <c r="C6654" t="s">
        <v>14618</v>
      </c>
      <c r="D6654" t="s">
        <v>18166</v>
      </c>
      <c r="E6654" t="s">
        <v>19944</v>
      </c>
      <c r="F6654" t="s">
        <v>19945</v>
      </c>
      <c r="G6654" s="2" t="str">
        <f t="shared" si="103"/>
        <v>2023</v>
      </c>
      <c r="H6654" t="s">
        <v>1782</v>
      </c>
      <c r="I6654" t="str">
        <f>VLOOKUP(RawData!H6654,PadCountry[],2)</f>
        <v>United States</v>
      </c>
      <c r="J6654" t="str">
        <f>VLOOKUP(I6654,CountryGeoLoc[],3)</f>
        <v>37.09024</v>
      </c>
      <c r="K6654" t="str">
        <f>VLOOKUP(I6654,CountryGeoLoc[],4)</f>
        <v>-95.712891</v>
      </c>
    </row>
    <row r="6655" spans="1:11" x14ac:dyDescent="0.3">
      <c r="A6655" t="s">
        <v>19946</v>
      </c>
      <c r="B6655" t="s">
        <v>19874</v>
      </c>
      <c r="C6655" t="s">
        <v>17759</v>
      </c>
      <c r="D6655" t="s">
        <v>18095</v>
      </c>
      <c r="E6655" t="s">
        <v>19947</v>
      </c>
      <c r="F6655" t="s">
        <v>19948</v>
      </c>
      <c r="G6655" s="2" t="str">
        <f t="shared" si="103"/>
        <v>2023</v>
      </c>
      <c r="H6655" t="s">
        <v>12427</v>
      </c>
      <c r="I6655" t="str">
        <f>VLOOKUP(RawData!H6655,PadCountry[],2)</f>
        <v>United States</v>
      </c>
      <c r="J6655" t="str">
        <f>VLOOKUP(I6655,CountryGeoLoc[],3)</f>
        <v>37.09024</v>
      </c>
      <c r="K6655" t="str">
        <f>VLOOKUP(I6655,CountryGeoLoc[],4)</f>
        <v>-95.712891</v>
      </c>
    </row>
    <row r="6656" spans="1:11" x14ac:dyDescent="0.3">
      <c r="A6656" t="s">
        <v>19949</v>
      </c>
      <c r="B6656" t="s">
        <v>19874</v>
      </c>
      <c r="C6656" t="s">
        <v>7087</v>
      </c>
      <c r="D6656" t="s">
        <v>16600</v>
      </c>
      <c r="E6656" t="s">
        <v>19950</v>
      </c>
      <c r="F6656" t="s">
        <v>19948</v>
      </c>
      <c r="G6656" s="2" t="str">
        <f t="shared" si="103"/>
        <v>2023</v>
      </c>
      <c r="H6656" t="s">
        <v>14499</v>
      </c>
      <c r="I6656" t="str">
        <f>VLOOKUP(RawData!H6656,PadCountry[],2)</f>
        <v>India</v>
      </c>
      <c r="J6656" t="str">
        <f>VLOOKUP(I6656,CountryGeoLoc[],3)</f>
        <v>20.593684</v>
      </c>
      <c r="K6656" t="str">
        <f>VLOOKUP(I6656,CountryGeoLoc[],4)</f>
        <v>78.96288</v>
      </c>
    </row>
    <row r="6657" spans="1:11" x14ac:dyDescent="0.3">
      <c r="A6657" t="s">
        <v>19951</v>
      </c>
      <c r="B6657" t="s">
        <v>19874</v>
      </c>
      <c r="C6657" t="s">
        <v>14644</v>
      </c>
      <c r="D6657" t="s">
        <v>15534</v>
      </c>
      <c r="E6657" t="s">
        <v>357</v>
      </c>
      <c r="F6657" t="s">
        <v>19948</v>
      </c>
      <c r="G6657" s="2" t="str">
        <f t="shared" si="103"/>
        <v>2023</v>
      </c>
      <c r="H6657" t="s">
        <v>19891</v>
      </c>
      <c r="I6657" t="str">
        <f>VLOOKUP(RawData!H6657,PadCountry[],2)</f>
        <v>United States</v>
      </c>
      <c r="J6657" t="str">
        <f>VLOOKUP(I6657,CountryGeoLoc[],3)</f>
        <v>37.09024</v>
      </c>
      <c r="K6657" t="str">
        <f>VLOOKUP(I6657,CountryGeoLoc[],4)</f>
        <v>-95.712891</v>
      </c>
    </row>
    <row r="6658" spans="1:11" x14ac:dyDescent="0.3">
      <c r="A6658" t="s">
        <v>19952</v>
      </c>
      <c r="B6658" t="s">
        <v>19874</v>
      </c>
      <c r="C6658" t="s">
        <v>7087</v>
      </c>
      <c r="D6658" t="s">
        <v>15182</v>
      </c>
      <c r="E6658" t="s">
        <v>19953</v>
      </c>
      <c r="F6658" t="s">
        <v>19948</v>
      </c>
      <c r="G6658" s="2" t="str">
        <f t="shared" si="103"/>
        <v>2023</v>
      </c>
      <c r="H6658" t="s">
        <v>11888</v>
      </c>
      <c r="I6658" t="str">
        <f>VLOOKUP(RawData!H6658,PadCountry[],2)</f>
        <v>India</v>
      </c>
      <c r="J6658" t="str">
        <f>VLOOKUP(I6658,CountryGeoLoc[],3)</f>
        <v>20.593684</v>
      </c>
      <c r="K6658" t="str">
        <f>VLOOKUP(I6658,CountryGeoLoc[],4)</f>
        <v>78.96288</v>
      </c>
    </row>
    <row r="6659" spans="1:11" x14ac:dyDescent="0.3">
      <c r="A6659" t="s">
        <v>19954</v>
      </c>
      <c r="B6659" t="s">
        <v>19874</v>
      </c>
      <c r="C6659" t="s">
        <v>18840</v>
      </c>
      <c r="D6659" t="s">
        <v>18841</v>
      </c>
      <c r="E6659" t="s">
        <v>19955</v>
      </c>
      <c r="F6659" t="s">
        <v>19948</v>
      </c>
      <c r="G6659" s="2" t="str">
        <f t="shared" ref="G6659:G6722" si="104">MID(F6659,7,4)</f>
        <v>2023</v>
      </c>
      <c r="H6659" t="s">
        <v>682</v>
      </c>
      <c r="I6659" t="str">
        <f>VLOOKUP(RawData!H6659,PadCountry[],2)</f>
        <v>United States</v>
      </c>
      <c r="J6659" t="str">
        <f>VLOOKUP(I6659,CountryGeoLoc[],3)</f>
        <v>37.09024</v>
      </c>
      <c r="K6659" t="str">
        <f>VLOOKUP(I6659,CountryGeoLoc[],4)</f>
        <v>-95.712891</v>
      </c>
    </row>
    <row r="6660" spans="1:11" x14ac:dyDescent="0.3">
      <c r="A6660" t="s">
        <v>19956</v>
      </c>
      <c r="B6660" t="s">
        <v>19874</v>
      </c>
      <c r="C6660" t="s">
        <v>14618</v>
      </c>
      <c r="D6660" t="s">
        <v>19957</v>
      </c>
      <c r="E6660" t="s">
        <v>19958</v>
      </c>
      <c r="F6660" t="s">
        <v>19948</v>
      </c>
      <c r="G6660" s="2" t="str">
        <f t="shared" si="104"/>
        <v>2023</v>
      </c>
      <c r="H6660" t="s">
        <v>1782</v>
      </c>
      <c r="I6660" t="str">
        <f>VLOOKUP(RawData!H6660,PadCountry[],2)</f>
        <v>United States</v>
      </c>
      <c r="J6660" t="str">
        <f>VLOOKUP(I6660,CountryGeoLoc[],3)</f>
        <v>37.09024</v>
      </c>
      <c r="K6660" t="str">
        <f>VLOOKUP(I6660,CountryGeoLoc[],4)</f>
        <v>-95.712891</v>
      </c>
    </row>
    <row r="6661" spans="1:11" x14ac:dyDescent="0.3">
      <c r="A6661" t="s">
        <v>19959</v>
      </c>
      <c r="B6661" t="s">
        <v>19874</v>
      </c>
      <c r="C6661" t="s">
        <v>14644</v>
      </c>
      <c r="D6661" t="s">
        <v>15534</v>
      </c>
      <c r="E6661" t="s">
        <v>19960</v>
      </c>
      <c r="F6661" t="s">
        <v>19961</v>
      </c>
      <c r="G6661" s="2" t="str">
        <f t="shared" si="104"/>
        <v>2023</v>
      </c>
      <c r="H6661" t="s">
        <v>2629</v>
      </c>
      <c r="I6661" t="str">
        <f>VLOOKUP(RawData!H6661,PadCountry[],2)</f>
        <v>United States</v>
      </c>
      <c r="J6661" t="str">
        <f>VLOOKUP(I6661,CountryGeoLoc[],3)</f>
        <v>37.09024</v>
      </c>
      <c r="K6661" t="str">
        <f>VLOOKUP(I6661,CountryGeoLoc[],4)</f>
        <v>-95.712891</v>
      </c>
    </row>
    <row r="6662" spans="1:11" x14ac:dyDescent="0.3">
      <c r="A6662" t="s">
        <v>19962</v>
      </c>
      <c r="B6662" t="s">
        <v>19874</v>
      </c>
      <c r="C6662" t="s">
        <v>11418</v>
      </c>
      <c r="D6662" t="s">
        <v>14421</v>
      </c>
      <c r="E6662" t="s">
        <v>19963</v>
      </c>
      <c r="F6662" t="s">
        <v>19964</v>
      </c>
      <c r="G6662" s="2" t="str">
        <f t="shared" si="104"/>
        <v>2023</v>
      </c>
      <c r="H6662" t="s">
        <v>987</v>
      </c>
      <c r="I6662" t="str">
        <f>VLOOKUP(RawData!H6662,PadCountry[],2)</f>
        <v>Kazakhstan</v>
      </c>
      <c r="J6662" t="str">
        <f>VLOOKUP(I6662,CountryGeoLoc[],3)</f>
        <v>48.019573</v>
      </c>
      <c r="K6662" t="str">
        <f>VLOOKUP(I6662,CountryGeoLoc[],4)</f>
        <v>66.923684</v>
      </c>
    </row>
    <row r="6663" spans="1:11" x14ac:dyDescent="0.3">
      <c r="A6663" t="s">
        <v>19965</v>
      </c>
      <c r="B6663" t="s">
        <v>19874</v>
      </c>
      <c r="C6663" t="s">
        <v>11972</v>
      </c>
      <c r="D6663" t="s">
        <v>13833</v>
      </c>
      <c r="E6663" t="s">
        <v>19966</v>
      </c>
      <c r="F6663" t="s">
        <v>19967</v>
      </c>
      <c r="G6663" s="2" t="str">
        <f t="shared" si="104"/>
        <v>2023</v>
      </c>
      <c r="H6663" t="s">
        <v>11976</v>
      </c>
      <c r="I6663" t="str">
        <f>VLOOKUP(RawData!H6663,PadCountry[],2)</f>
        <v>Japan</v>
      </c>
      <c r="J6663" t="str">
        <f>VLOOKUP(I6663,CountryGeoLoc[],3)</f>
        <v>36.204824</v>
      </c>
      <c r="K6663" t="str">
        <f>VLOOKUP(I6663,CountryGeoLoc[],4)</f>
        <v>138.252924</v>
      </c>
    </row>
    <row r="6664" spans="1:11" x14ac:dyDescent="0.3">
      <c r="A6664" t="s">
        <v>19968</v>
      </c>
      <c r="B6664" t="s">
        <v>19874</v>
      </c>
      <c r="C6664" t="s">
        <v>14644</v>
      </c>
      <c r="D6664" t="s">
        <v>17502</v>
      </c>
      <c r="E6664" t="s">
        <v>19969</v>
      </c>
      <c r="F6664" t="s">
        <v>19967</v>
      </c>
      <c r="G6664" s="2" t="str">
        <f t="shared" si="104"/>
        <v>2023</v>
      </c>
      <c r="H6664" t="s">
        <v>2629</v>
      </c>
      <c r="I6664" t="str">
        <f>VLOOKUP(RawData!H6664,PadCountry[],2)</f>
        <v>United States</v>
      </c>
      <c r="J6664" t="str">
        <f>VLOOKUP(I6664,CountryGeoLoc[],3)</f>
        <v>37.09024</v>
      </c>
      <c r="K6664" t="str">
        <f>VLOOKUP(I6664,CountryGeoLoc[],4)</f>
        <v>-95.712891</v>
      </c>
    </row>
    <row r="6665" spans="1:11" x14ac:dyDescent="0.3">
      <c r="A6665" t="s">
        <v>19970</v>
      </c>
      <c r="B6665" t="s">
        <v>19874</v>
      </c>
      <c r="C6665" t="s">
        <v>11418</v>
      </c>
      <c r="D6665" t="s">
        <v>14421</v>
      </c>
      <c r="E6665" t="s">
        <v>19971</v>
      </c>
      <c r="F6665" t="s">
        <v>19972</v>
      </c>
      <c r="G6665" s="2" t="str">
        <f t="shared" si="104"/>
        <v>2023</v>
      </c>
      <c r="H6665" t="s">
        <v>987</v>
      </c>
      <c r="I6665" t="str">
        <f>VLOOKUP(RawData!H6665,PadCountry[],2)</f>
        <v>Kazakhstan</v>
      </c>
      <c r="J6665" t="str">
        <f>VLOOKUP(I6665,CountryGeoLoc[],3)</f>
        <v>48.019573</v>
      </c>
      <c r="K6665" t="str">
        <f>VLOOKUP(I6665,CountryGeoLoc[],4)</f>
        <v>66.923684</v>
      </c>
    </row>
    <row r="6666" spans="1:11" x14ac:dyDescent="0.3">
      <c r="A6666" t="s">
        <v>19973</v>
      </c>
      <c r="B6666" t="s">
        <v>19874</v>
      </c>
      <c r="C6666" t="s">
        <v>14618</v>
      </c>
      <c r="D6666" t="s">
        <v>14619</v>
      </c>
      <c r="E6666" t="s">
        <v>19974</v>
      </c>
      <c r="F6666" t="s">
        <v>19975</v>
      </c>
      <c r="G6666" s="2" t="str">
        <f t="shared" si="104"/>
        <v>2023</v>
      </c>
      <c r="H6666" t="s">
        <v>1782</v>
      </c>
      <c r="I6666" t="str">
        <f>VLOOKUP(RawData!H6666,PadCountry[],2)</f>
        <v>United States</v>
      </c>
      <c r="J6666" t="str">
        <f>VLOOKUP(I6666,CountryGeoLoc[],3)</f>
        <v>37.09024</v>
      </c>
      <c r="K6666" t="str">
        <f>VLOOKUP(I6666,CountryGeoLoc[],4)</f>
        <v>-95.712891</v>
      </c>
    </row>
    <row r="6667" spans="1:11" x14ac:dyDescent="0.3">
      <c r="A6667" t="s">
        <v>19976</v>
      </c>
      <c r="B6667" t="s">
        <v>19874</v>
      </c>
      <c r="C6667" t="s">
        <v>14644</v>
      </c>
      <c r="D6667" t="s">
        <v>15534</v>
      </c>
      <c r="E6667" t="s">
        <v>19977</v>
      </c>
      <c r="F6667" t="s">
        <v>19975</v>
      </c>
      <c r="G6667" s="2" t="str">
        <f t="shared" si="104"/>
        <v>2023</v>
      </c>
      <c r="H6667" t="s">
        <v>19891</v>
      </c>
      <c r="I6667" t="str">
        <f>VLOOKUP(RawData!H6667,PadCountry[],2)</f>
        <v>United States</v>
      </c>
      <c r="J6667" t="str">
        <f>VLOOKUP(I6667,CountryGeoLoc[],3)</f>
        <v>37.09024</v>
      </c>
      <c r="K6667" t="str">
        <f>VLOOKUP(I6667,CountryGeoLoc[],4)</f>
        <v>-95.712891</v>
      </c>
    </row>
    <row r="6668" spans="1:11" x14ac:dyDescent="0.3">
      <c r="A6668" t="s">
        <v>19978</v>
      </c>
      <c r="B6668" t="s">
        <v>19874</v>
      </c>
      <c r="C6668" t="s">
        <v>7321</v>
      </c>
      <c r="D6668" t="s">
        <v>15923</v>
      </c>
      <c r="E6668" t="s">
        <v>19979</v>
      </c>
      <c r="F6668" t="s">
        <v>19975</v>
      </c>
      <c r="G6668" s="2" t="str">
        <f t="shared" si="104"/>
        <v>2023</v>
      </c>
      <c r="H6668" t="s">
        <v>4173</v>
      </c>
      <c r="I6668" t="str">
        <f>VLOOKUP(RawData!H6668,PadCountry[],2)</f>
        <v>French Guiana</v>
      </c>
      <c r="J6668" t="str">
        <f>VLOOKUP(I6668,CountryGeoLoc[],3)</f>
        <v>3.933889</v>
      </c>
      <c r="K6668" t="str">
        <f>VLOOKUP(I6668,CountryGeoLoc[],4)</f>
        <v>-53.125782</v>
      </c>
    </row>
    <row r="6669" spans="1:11" x14ac:dyDescent="0.3">
      <c r="A6669" t="s">
        <v>19980</v>
      </c>
      <c r="B6669" t="s">
        <v>19874</v>
      </c>
      <c r="C6669" t="s">
        <v>14644</v>
      </c>
      <c r="D6669" t="s">
        <v>15534</v>
      </c>
      <c r="E6669" t="s">
        <v>19981</v>
      </c>
      <c r="F6669" t="s">
        <v>19975</v>
      </c>
      <c r="G6669" s="2" t="str">
        <f t="shared" si="104"/>
        <v>2023</v>
      </c>
      <c r="H6669" t="s">
        <v>2629</v>
      </c>
      <c r="I6669" t="str">
        <f>VLOOKUP(RawData!H6669,PadCountry[],2)</f>
        <v>United States</v>
      </c>
      <c r="J6669" t="str">
        <f>VLOOKUP(I6669,CountryGeoLoc[],3)</f>
        <v>37.09024</v>
      </c>
      <c r="K6669" t="str">
        <f>VLOOKUP(I6669,CountryGeoLoc[],4)</f>
        <v>-95.712891</v>
      </c>
    </row>
    <row r="6670" spans="1:11" x14ac:dyDescent="0.3">
      <c r="A6670" t="s">
        <v>19982</v>
      </c>
      <c r="B6670" t="s">
        <v>19874</v>
      </c>
      <c r="C6670" t="s">
        <v>14618</v>
      </c>
      <c r="D6670" t="s">
        <v>19983</v>
      </c>
      <c r="E6670" t="s">
        <v>19984</v>
      </c>
      <c r="F6670" t="s">
        <v>19975</v>
      </c>
      <c r="G6670" s="2" t="str">
        <f t="shared" si="104"/>
        <v>2023</v>
      </c>
      <c r="H6670" t="s">
        <v>1782</v>
      </c>
      <c r="I6670" t="str">
        <f>VLOOKUP(RawData!H6670,PadCountry[],2)</f>
        <v>United States</v>
      </c>
      <c r="J6670" t="str">
        <f>VLOOKUP(I6670,CountryGeoLoc[],3)</f>
        <v>37.09024</v>
      </c>
      <c r="K6670" t="str">
        <f>VLOOKUP(I6670,CountryGeoLoc[],4)</f>
        <v>-95.712891</v>
      </c>
    </row>
    <row r="6671" spans="1:11" x14ac:dyDescent="0.3">
      <c r="A6671" t="s">
        <v>19985</v>
      </c>
      <c r="B6671" t="s">
        <v>19874</v>
      </c>
      <c r="C6671" t="s">
        <v>14618</v>
      </c>
      <c r="D6671" t="s">
        <v>14619</v>
      </c>
      <c r="E6671" t="s">
        <v>19986</v>
      </c>
      <c r="F6671" t="s">
        <v>19975</v>
      </c>
      <c r="G6671" s="2" t="str">
        <f t="shared" si="104"/>
        <v>2023</v>
      </c>
      <c r="H6671" t="s">
        <v>1782</v>
      </c>
      <c r="I6671" t="str">
        <f>VLOOKUP(RawData!H6671,PadCountry[],2)</f>
        <v>United States</v>
      </c>
      <c r="J6671" t="str">
        <f>VLOOKUP(I6671,CountryGeoLoc[],3)</f>
        <v>37.09024</v>
      </c>
      <c r="K6671" t="str">
        <f>VLOOKUP(I6671,CountryGeoLoc[],4)</f>
        <v>-95.712891</v>
      </c>
    </row>
    <row r="6672" spans="1:11" x14ac:dyDescent="0.3">
      <c r="A6672" t="s">
        <v>19987</v>
      </c>
      <c r="B6672" t="s">
        <v>19874</v>
      </c>
      <c r="C6672" t="s">
        <v>14644</v>
      </c>
      <c r="D6672" t="s">
        <v>15534</v>
      </c>
      <c r="E6672" t="s">
        <v>19988</v>
      </c>
      <c r="F6672" t="s">
        <v>19975</v>
      </c>
      <c r="G6672" s="2" t="str">
        <f t="shared" si="104"/>
        <v>2023</v>
      </c>
      <c r="H6672" t="s">
        <v>2629</v>
      </c>
      <c r="I6672" t="str">
        <f>VLOOKUP(RawData!H6672,PadCountry[],2)</f>
        <v>United States</v>
      </c>
      <c r="J6672" t="str">
        <f>VLOOKUP(I6672,CountryGeoLoc[],3)</f>
        <v>37.09024</v>
      </c>
      <c r="K6672" t="str">
        <f>VLOOKUP(I6672,CountryGeoLoc[],4)</f>
        <v>-95.712891</v>
      </c>
    </row>
    <row r="6673" spans="1:11" x14ac:dyDescent="0.3">
      <c r="A6673" t="s">
        <v>19989</v>
      </c>
      <c r="B6673" t="s">
        <v>19851</v>
      </c>
      <c r="C6673" t="s">
        <v>14644</v>
      </c>
      <c r="D6673" t="s">
        <v>17502</v>
      </c>
      <c r="E6673" t="s">
        <v>19990</v>
      </c>
      <c r="F6673" t="s">
        <v>19991</v>
      </c>
      <c r="G6673" s="2" t="str">
        <f t="shared" si="104"/>
        <v>2023</v>
      </c>
      <c r="H6673" t="s">
        <v>2629</v>
      </c>
      <c r="I6673" t="str">
        <f>VLOOKUP(RawData!H6673,PadCountry[],2)</f>
        <v>United States</v>
      </c>
      <c r="J6673" t="str">
        <f>VLOOKUP(I6673,CountryGeoLoc[],3)</f>
        <v>37.09024</v>
      </c>
      <c r="K6673" t="str">
        <f>VLOOKUP(I6673,CountryGeoLoc[],4)</f>
        <v>-95.712891</v>
      </c>
    </row>
    <row r="6674" spans="1:11" x14ac:dyDescent="0.3">
      <c r="A6674" t="s">
        <v>19992</v>
      </c>
      <c r="B6674" t="s">
        <v>19874</v>
      </c>
      <c r="C6674" t="s">
        <v>14644</v>
      </c>
      <c r="D6674" t="s">
        <v>15534</v>
      </c>
      <c r="E6674" t="s">
        <v>19993</v>
      </c>
      <c r="F6674" t="s">
        <v>19994</v>
      </c>
      <c r="G6674" s="2" t="str">
        <f t="shared" si="104"/>
        <v>2023</v>
      </c>
      <c r="H6674" t="s">
        <v>19891</v>
      </c>
      <c r="I6674" t="str">
        <f>VLOOKUP(RawData!H6674,PadCountry[],2)</f>
        <v>United States</v>
      </c>
      <c r="J6674" t="str">
        <f>VLOOKUP(I6674,CountryGeoLoc[],3)</f>
        <v>37.09024</v>
      </c>
      <c r="K6674" t="str">
        <f>VLOOKUP(I6674,CountryGeoLoc[],4)</f>
        <v>-95.712891</v>
      </c>
    </row>
    <row r="6675" spans="1:11" x14ac:dyDescent="0.3">
      <c r="A6675" t="s">
        <v>19995</v>
      </c>
      <c r="B6675" t="s">
        <v>19874</v>
      </c>
      <c r="C6675" t="s">
        <v>14644</v>
      </c>
      <c r="D6675" t="s">
        <v>15534</v>
      </c>
      <c r="E6675" t="s">
        <v>19996</v>
      </c>
      <c r="F6675" t="s">
        <v>19997</v>
      </c>
      <c r="G6675" s="2" t="str">
        <f t="shared" si="104"/>
        <v>2023</v>
      </c>
      <c r="H6675" t="s">
        <v>2629</v>
      </c>
      <c r="I6675" t="str">
        <f>VLOOKUP(RawData!H6675,PadCountry[],2)</f>
        <v>United States</v>
      </c>
      <c r="J6675" t="str">
        <f>VLOOKUP(I6675,CountryGeoLoc[],3)</f>
        <v>37.09024</v>
      </c>
      <c r="K6675" t="str">
        <f>VLOOKUP(I6675,CountryGeoLoc[],4)</f>
        <v>-95.712891</v>
      </c>
    </row>
    <row r="6676" spans="1:11" x14ac:dyDescent="0.3">
      <c r="A6676" t="s">
        <v>19998</v>
      </c>
      <c r="B6676" t="s">
        <v>19874</v>
      </c>
      <c r="C6676" t="s">
        <v>14644</v>
      </c>
      <c r="D6676" t="s">
        <v>15534</v>
      </c>
      <c r="E6676" t="s">
        <v>19999</v>
      </c>
      <c r="F6676" t="s">
        <v>19997</v>
      </c>
      <c r="G6676" s="2" t="str">
        <f t="shared" si="104"/>
        <v>2023</v>
      </c>
      <c r="H6676" t="s">
        <v>19891</v>
      </c>
      <c r="I6676" t="str">
        <f>VLOOKUP(RawData!H6676,PadCountry[],2)</f>
        <v>United States</v>
      </c>
      <c r="J6676" t="str">
        <f>VLOOKUP(I6676,CountryGeoLoc[],3)</f>
        <v>37.09024</v>
      </c>
      <c r="K6676" t="str">
        <f>VLOOKUP(I6676,CountryGeoLoc[],4)</f>
        <v>-95.712891</v>
      </c>
    </row>
    <row r="6677" spans="1:11" x14ac:dyDescent="0.3">
      <c r="A6677" t="s">
        <v>20000</v>
      </c>
      <c r="B6677" t="s">
        <v>19874</v>
      </c>
      <c r="C6677" t="s">
        <v>13407</v>
      </c>
      <c r="D6677" t="s">
        <v>5243</v>
      </c>
      <c r="E6677" t="s">
        <v>20001</v>
      </c>
      <c r="F6677" t="s">
        <v>19997</v>
      </c>
      <c r="G6677" s="2" t="str">
        <f t="shared" si="104"/>
        <v>2023</v>
      </c>
      <c r="H6677" t="s">
        <v>13428</v>
      </c>
      <c r="I6677" t="str">
        <f>VLOOKUP(RawData!H6677,PadCountry[],2)</f>
        <v>China</v>
      </c>
      <c r="J6677" t="str">
        <f>VLOOKUP(I6677,CountryGeoLoc[],3)</f>
        <v>35.86166</v>
      </c>
      <c r="K6677" t="str">
        <f>VLOOKUP(I6677,CountryGeoLoc[],4)</f>
        <v>104.195397</v>
      </c>
    </row>
    <row r="6678" spans="1:11" x14ac:dyDescent="0.3">
      <c r="A6678" t="s">
        <v>20002</v>
      </c>
      <c r="B6678" t="s">
        <v>19874</v>
      </c>
      <c r="C6678" t="s">
        <v>17246</v>
      </c>
      <c r="D6678" t="s">
        <v>17247</v>
      </c>
      <c r="E6678" t="s">
        <v>20003</v>
      </c>
      <c r="F6678" t="s">
        <v>20004</v>
      </c>
      <c r="G6678" s="2" t="str">
        <f t="shared" si="104"/>
        <v>2023</v>
      </c>
      <c r="H6678" t="s">
        <v>17250</v>
      </c>
      <c r="I6678" t="str">
        <f>VLOOKUP(RawData!H6678,PadCountry[],2)</f>
        <v>New Zealand</v>
      </c>
      <c r="J6678" t="str">
        <f>VLOOKUP(I6678,CountryGeoLoc[],3)</f>
        <v>-40.900557</v>
      </c>
      <c r="K6678" t="str">
        <f>VLOOKUP(I6678,CountryGeoLoc[],4)</f>
        <v>174.885971</v>
      </c>
    </row>
    <row r="6679" spans="1:11" x14ac:dyDescent="0.3">
      <c r="A6679" t="s">
        <v>20005</v>
      </c>
      <c r="B6679" t="s">
        <v>19874</v>
      </c>
      <c r="C6679" t="s">
        <v>7087</v>
      </c>
      <c r="D6679" t="s">
        <v>15499</v>
      </c>
      <c r="E6679" t="s">
        <v>357</v>
      </c>
      <c r="F6679" t="s">
        <v>20004</v>
      </c>
      <c r="G6679" s="2" t="str">
        <f t="shared" si="104"/>
        <v>2023</v>
      </c>
      <c r="H6679" t="s">
        <v>14499</v>
      </c>
      <c r="I6679" t="str">
        <f>VLOOKUP(RawData!H6679,PadCountry[],2)</f>
        <v>India</v>
      </c>
      <c r="J6679" t="str">
        <f>VLOOKUP(I6679,CountryGeoLoc[],3)</f>
        <v>20.593684</v>
      </c>
      <c r="K6679" t="str">
        <f>VLOOKUP(I6679,CountryGeoLoc[],4)</f>
        <v>78.96288</v>
      </c>
    </row>
    <row r="6680" spans="1:11" x14ac:dyDescent="0.3">
      <c r="A6680" t="s">
        <v>20006</v>
      </c>
      <c r="B6680" t="s">
        <v>19874</v>
      </c>
      <c r="C6680" t="s">
        <v>7087</v>
      </c>
      <c r="D6680" t="s">
        <v>11885</v>
      </c>
      <c r="E6680" t="s">
        <v>20007</v>
      </c>
      <c r="F6680" t="s">
        <v>20004</v>
      </c>
      <c r="G6680" s="2" t="str">
        <f t="shared" si="104"/>
        <v>2023</v>
      </c>
      <c r="H6680" t="s">
        <v>11888</v>
      </c>
      <c r="I6680" t="str">
        <f>VLOOKUP(RawData!H6680,PadCountry[],2)</f>
        <v>India</v>
      </c>
      <c r="J6680" t="str">
        <f>VLOOKUP(I6680,CountryGeoLoc[],3)</f>
        <v>20.593684</v>
      </c>
      <c r="K6680" t="str">
        <f>VLOOKUP(I6680,CountryGeoLoc[],4)</f>
        <v>78.96288</v>
      </c>
    </row>
    <row r="6681" spans="1:11" x14ac:dyDescent="0.3">
      <c r="A6681" t="s">
        <v>20008</v>
      </c>
      <c r="B6681" t="s">
        <v>19874</v>
      </c>
      <c r="C6681" t="s">
        <v>14644</v>
      </c>
      <c r="D6681" t="s">
        <v>15534</v>
      </c>
      <c r="E6681" t="s">
        <v>20009</v>
      </c>
      <c r="F6681" t="s">
        <v>20004</v>
      </c>
      <c r="G6681" s="2" t="str">
        <f t="shared" si="104"/>
        <v>2023</v>
      </c>
      <c r="H6681" t="s">
        <v>19891</v>
      </c>
      <c r="I6681" t="str">
        <f>VLOOKUP(RawData!H6681,PadCountry[],2)</f>
        <v>United States</v>
      </c>
      <c r="J6681" t="str">
        <f>VLOOKUP(I6681,CountryGeoLoc[],3)</f>
        <v>37.09024</v>
      </c>
      <c r="K6681" t="str">
        <f>VLOOKUP(I6681,CountryGeoLoc[],4)</f>
        <v>-95.712891</v>
      </c>
    </row>
    <row r="6682" spans="1:11" x14ac:dyDescent="0.3">
      <c r="A6682" t="s">
        <v>20010</v>
      </c>
      <c r="B6682" t="s">
        <v>19874</v>
      </c>
      <c r="C6682" t="s">
        <v>17246</v>
      </c>
      <c r="D6682" t="s">
        <v>17247</v>
      </c>
      <c r="E6682" t="s">
        <v>20011</v>
      </c>
      <c r="F6682" t="s">
        <v>20004</v>
      </c>
      <c r="G6682" s="2" t="str">
        <f t="shared" si="104"/>
        <v>2023</v>
      </c>
      <c r="H6682" t="s">
        <v>17250</v>
      </c>
      <c r="I6682" t="str">
        <f>VLOOKUP(RawData!H6682,PadCountry[],2)</f>
        <v>New Zealand</v>
      </c>
      <c r="J6682" t="str">
        <f>VLOOKUP(I6682,CountryGeoLoc[],3)</f>
        <v>-40.900557</v>
      </c>
      <c r="K6682" t="str">
        <f>VLOOKUP(I6682,CountryGeoLoc[],4)</f>
        <v>174.885971</v>
      </c>
    </row>
    <row r="6683" spans="1:11" x14ac:dyDescent="0.3">
      <c r="A6683" t="s">
        <v>20012</v>
      </c>
      <c r="B6683" t="s">
        <v>19874</v>
      </c>
      <c r="C6683" t="s">
        <v>14644</v>
      </c>
      <c r="D6683" t="s">
        <v>15534</v>
      </c>
      <c r="E6683" t="s">
        <v>20013</v>
      </c>
      <c r="F6683" t="s">
        <v>20004</v>
      </c>
      <c r="G6683" s="2" t="str">
        <f t="shared" si="104"/>
        <v>2023</v>
      </c>
      <c r="H6683" t="s">
        <v>19891</v>
      </c>
      <c r="I6683" t="str">
        <f>VLOOKUP(RawData!H6683,PadCountry[],2)</f>
        <v>United States</v>
      </c>
      <c r="J6683" t="str">
        <f>VLOOKUP(I6683,CountryGeoLoc[],3)</f>
        <v>37.09024</v>
      </c>
      <c r="K6683" t="str">
        <f>VLOOKUP(I6683,CountryGeoLoc[],4)</f>
        <v>-95.712891</v>
      </c>
    </row>
    <row r="6684" spans="1:11" x14ac:dyDescent="0.3">
      <c r="A6684" t="s">
        <v>20014</v>
      </c>
      <c r="B6684" t="s">
        <v>19874</v>
      </c>
      <c r="C6684" t="s">
        <v>11421</v>
      </c>
      <c r="D6684" t="s">
        <v>16609</v>
      </c>
      <c r="E6684" t="s">
        <v>357</v>
      </c>
      <c r="F6684" t="s">
        <v>20004</v>
      </c>
      <c r="G6684" s="2" t="str">
        <f t="shared" si="104"/>
        <v>2023</v>
      </c>
      <c r="H6684" t="s">
        <v>20015</v>
      </c>
      <c r="I6684" t="str">
        <f>VLOOKUP(RawData!H6684,PadCountry[],2)</f>
        <v>Russia</v>
      </c>
      <c r="J6684" t="str">
        <f>VLOOKUP(I6684,CountryGeoLoc[],3)</f>
        <v>61.52401</v>
      </c>
      <c r="K6684" t="str">
        <f>VLOOKUP(I6684,CountryGeoLoc[],4)</f>
        <v>105.318756</v>
      </c>
    </row>
    <row r="6685" spans="1:11" x14ac:dyDescent="0.3">
      <c r="A6685" t="s">
        <v>20016</v>
      </c>
      <c r="B6685" t="s">
        <v>19874</v>
      </c>
      <c r="C6685" t="s">
        <v>14644</v>
      </c>
      <c r="D6685" t="s">
        <v>15534</v>
      </c>
      <c r="E6685" t="s">
        <v>20017</v>
      </c>
      <c r="F6685" t="s">
        <v>20004</v>
      </c>
      <c r="G6685" s="2" t="str">
        <f t="shared" si="104"/>
        <v>2023</v>
      </c>
      <c r="H6685" t="s">
        <v>19891</v>
      </c>
      <c r="I6685" t="str">
        <f>VLOOKUP(RawData!H6685,PadCountry[],2)</f>
        <v>United States</v>
      </c>
      <c r="J6685" t="str">
        <f>VLOOKUP(I6685,CountryGeoLoc[],3)</f>
        <v>37.09024</v>
      </c>
      <c r="K6685" t="str">
        <f>VLOOKUP(I6685,CountryGeoLoc[],4)</f>
        <v>-95.712891</v>
      </c>
    </row>
    <row r="6686" spans="1:11" x14ac:dyDescent="0.3">
      <c r="A6686" t="s">
        <v>20018</v>
      </c>
      <c r="B6686" t="s">
        <v>19874</v>
      </c>
      <c r="C6686" t="s">
        <v>14644</v>
      </c>
      <c r="D6686" t="s">
        <v>15534</v>
      </c>
      <c r="E6686" t="s">
        <v>20019</v>
      </c>
      <c r="F6686" t="s">
        <v>20004</v>
      </c>
      <c r="G6686" s="2" t="str">
        <f t="shared" si="104"/>
        <v>2023</v>
      </c>
      <c r="H6686" t="s">
        <v>1555</v>
      </c>
      <c r="I6686" t="str">
        <f>VLOOKUP(RawData!H6686,PadCountry[],2)</f>
        <v>United States</v>
      </c>
      <c r="J6686" t="str">
        <f>VLOOKUP(I6686,CountryGeoLoc[],3)</f>
        <v>37.09024</v>
      </c>
      <c r="K6686" t="str">
        <f>VLOOKUP(I6686,CountryGeoLoc[],4)</f>
        <v>-95.712891</v>
      </c>
    </row>
    <row r="6687" spans="1:11" x14ac:dyDescent="0.3">
      <c r="A6687" t="s">
        <v>20020</v>
      </c>
      <c r="B6687" t="s">
        <v>19874</v>
      </c>
      <c r="C6687" t="s">
        <v>17246</v>
      </c>
      <c r="D6687" t="s">
        <v>17247</v>
      </c>
      <c r="E6687" t="s">
        <v>20021</v>
      </c>
      <c r="F6687" t="s">
        <v>20004</v>
      </c>
      <c r="G6687" s="2" t="str">
        <f t="shared" si="104"/>
        <v>2023</v>
      </c>
      <c r="H6687" t="s">
        <v>17250</v>
      </c>
      <c r="I6687" t="str">
        <f>VLOOKUP(RawData!H6687,PadCountry[],2)</f>
        <v>New Zealand</v>
      </c>
      <c r="J6687" t="str">
        <f>VLOOKUP(I6687,CountryGeoLoc[],3)</f>
        <v>-40.900557</v>
      </c>
      <c r="K6687" t="str">
        <f>VLOOKUP(I6687,CountryGeoLoc[],4)</f>
        <v>174.885971</v>
      </c>
    </row>
    <row r="6688" spans="1:11" x14ac:dyDescent="0.3">
      <c r="A6688" t="s">
        <v>20022</v>
      </c>
      <c r="B6688" t="s">
        <v>19874</v>
      </c>
      <c r="C6688" t="s">
        <v>20023</v>
      </c>
      <c r="D6688" t="s">
        <v>20024</v>
      </c>
      <c r="E6688" t="s">
        <v>17997</v>
      </c>
      <c r="F6688" t="s">
        <v>20004</v>
      </c>
      <c r="G6688" s="2" t="str">
        <f t="shared" si="104"/>
        <v>2023</v>
      </c>
      <c r="H6688" t="s">
        <v>20025</v>
      </c>
      <c r="I6688" t="str">
        <f>VLOOKUP(RawData!H6688,PadCountry[],2)</f>
        <v>United Kingdom</v>
      </c>
      <c r="J6688" t="str">
        <f>VLOOKUP(I6688,CountryGeoLoc[],3)</f>
        <v>55.378051</v>
      </c>
      <c r="K6688" t="str">
        <f>VLOOKUP(I6688,CountryGeoLoc[],4)</f>
        <v>-3.435973</v>
      </c>
    </row>
    <row r="6689" spans="1:11" x14ac:dyDescent="0.3">
      <c r="A6689" t="s">
        <v>20026</v>
      </c>
      <c r="B6689" t="s">
        <v>19874</v>
      </c>
      <c r="C6689" t="s">
        <v>11418</v>
      </c>
      <c r="D6689" t="s">
        <v>14421</v>
      </c>
      <c r="E6689" t="s">
        <v>357</v>
      </c>
      <c r="F6689" t="s">
        <v>20004</v>
      </c>
      <c r="G6689" s="2" t="str">
        <f t="shared" si="104"/>
        <v>2023</v>
      </c>
      <c r="H6689" t="s">
        <v>16943</v>
      </c>
      <c r="I6689" t="str">
        <f>VLOOKUP(RawData!H6689,PadCountry[],2)</f>
        <v>Russia</v>
      </c>
      <c r="J6689" t="str">
        <f>VLOOKUP(I6689,CountryGeoLoc[],3)</f>
        <v>61.52401</v>
      </c>
      <c r="K6689" t="str">
        <f>VLOOKUP(I6689,CountryGeoLoc[],4)</f>
        <v>105.318756</v>
      </c>
    </row>
    <row r="6690" spans="1:11" x14ac:dyDescent="0.3">
      <c r="A6690" t="s">
        <v>20027</v>
      </c>
      <c r="B6690" t="s">
        <v>19874</v>
      </c>
      <c r="C6690" t="s">
        <v>14644</v>
      </c>
      <c r="D6690" t="s">
        <v>15534</v>
      </c>
      <c r="E6690" t="s">
        <v>20028</v>
      </c>
      <c r="F6690" t="s">
        <v>20004</v>
      </c>
      <c r="G6690" s="2" t="str">
        <f t="shared" si="104"/>
        <v>2023</v>
      </c>
      <c r="H6690" t="s">
        <v>19891</v>
      </c>
      <c r="I6690" t="str">
        <f>VLOOKUP(RawData!H6690,PadCountry[],2)</f>
        <v>United States</v>
      </c>
      <c r="J6690" t="str">
        <f>VLOOKUP(I6690,CountryGeoLoc[],3)</f>
        <v>37.09024</v>
      </c>
      <c r="K6690" t="str">
        <f>VLOOKUP(I6690,CountryGeoLoc[],4)</f>
        <v>-95.712891</v>
      </c>
    </row>
    <row r="6691" spans="1:11" x14ac:dyDescent="0.3">
      <c r="A6691" t="s">
        <v>20029</v>
      </c>
      <c r="B6691" t="s">
        <v>19874</v>
      </c>
      <c r="C6691" t="s">
        <v>17246</v>
      </c>
      <c r="D6691" t="s">
        <v>17247</v>
      </c>
      <c r="E6691" t="s">
        <v>20030</v>
      </c>
      <c r="F6691" t="s">
        <v>20004</v>
      </c>
      <c r="G6691" s="2" t="str">
        <f t="shared" si="104"/>
        <v>2023</v>
      </c>
      <c r="H6691" t="s">
        <v>17250</v>
      </c>
      <c r="I6691" t="str">
        <f>VLOOKUP(RawData!H6691,PadCountry[],2)</f>
        <v>New Zealand</v>
      </c>
      <c r="J6691" t="str">
        <f>VLOOKUP(I6691,CountryGeoLoc[],3)</f>
        <v>-40.900557</v>
      </c>
      <c r="K6691" t="str">
        <f>VLOOKUP(I6691,CountryGeoLoc[],4)</f>
        <v>174.885971</v>
      </c>
    </row>
    <row r="6692" spans="1:11" x14ac:dyDescent="0.3">
      <c r="A6692" t="s">
        <v>20031</v>
      </c>
      <c r="B6692" t="s">
        <v>19874</v>
      </c>
      <c r="C6692" t="s">
        <v>14618</v>
      </c>
      <c r="D6692" t="s">
        <v>20032</v>
      </c>
      <c r="E6692" t="s">
        <v>357</v>
      </c>
      <c r="F6692" t="s">
        <v>20004</v>
      </c>
      <c r="G6692" s="2" t="str">
        <f t="shared" si="104"/>
        <v>2023</v>
      </c>
      <c r="H6692" t="s">
        <v>1782</v>
      </c>
      <c r="I6692" t="str">
        <f>VLOOKUP(RawData!H6692,PadCountry[],2)</f>
        <v>United States</v>
      </c>
      <c r="J6692" t="str">
        <f>VLOOKUP(I6692,CountryGeoLoc[],3)</f>
        <v>37.09024</v>
      </c>
      <c r="K6692" t="str">
        <f>VLOOKUP(I6692,CountryGeoLoc[],4)</f>
        <v>-95.712891</v>
      </c>
    </row>
    <row r="6693" spans="1:11" x14ac:dyDescent="0.3">
      <c r="A6693" t="s">
        <v>20033</v>
      </c>
      <c r="B6693" t="s">
        <v>19874</v>
      </c>
      <c r="C6693" t="s">
        <v>11418</v>
      </c>
      <c r="D6693" t="s">
        <v>15615</v>
      </c>
      <c r="E6693" t="s">
        <v>357</v>
      </c>
      <c r="F6693" t="s">
        <v>20004</v>
      </c>
      <c r="G6693" s="2" t="str">
        <f t="shared" si="104"/>
        <v>2023</v>
      </c>
      <c r="H6693" t="s">
        <v>16943</v>
      </c>
      <c r="I6693" t="str">
        <f>VLOOKUP(RawData!H6693,PadCountry[],2)</f>
        <v>Russia</v>
      </c>
      <c r="J6693" t="str">
        <f>VLOOKUP(I6693,CountryGeoLoc[],3)</f>
        <v>61.52401</v>
      </c>
      <c r="K6693" t="str">
        <f>VLOOKUP(I6693,CountryGeoLoc[],4)</f>
        <v>105.318756</v>
      </c>
    </row>
    <row r="6694" spans="1:11" x14ac:dyDescent="0.3">
      <c r="A6694" t="s">
        <v>20034</v>
      </c>
      <c r="B6694" t="s">
        <v>19874</v>
      </c>
      <c r="C6694" t="s">
        <v>9620</v>
      </c>
      <c r="D6694" t="s">
        <v>20035</v>
      </c>
      <c r="E6694" t="s">
        <v>357</v>
      </c>
      <c r="F6694" t="s">
        <v>20004</v>
      </c>
      <c r="G6694" s="2" t="str">
        <f t="shared" si="104"/>
        <v>2023</v>
      </c>
      <c r="H6694" t="s">
        <v>11976</v>
      </c>
      <c r="I6694" t="str">
        <f>VLOOKUP(RawData!H6694,PadCountry[],2)</f>
        <v>Japan</v>
      </c>
      <c r="J6694" t="str">
        <f>VLOOKUP(I6694,CountryGeoLoc[],3)</f>
        <v>36.204824</v>
      </c>
      <c r="K6694" t="str">
        <f>VLOOKUP(I6694,CountryGeoLoc[],4)</f>
        <v>138.252924</v>
      </c>
    </row>
    <row r="6695" spans="1:11" x14ac:dyDescent="0.3">
      <c r="A6695" t="s">
        <v>20036</v>
      </c>
      <c r="B6695" t="s">
        <v>19874</v>
      </c>
      <c r="C6695" t="s">
        <v>11421</v>
      </c>
      <c r="D6695" t="s">
        <v>15615</v>
      </c>
      <c r="E6695" t="s">
        <v>357</v>
      </c>
      <c r="F6695" t="s">
        <v>20004</v>
      </c>
      <c r="G6695" s="2" t="str">
        <f t="shared" si="104"/>
        <v>2023</v>
      </c>
      <c r="H6695" t="s">
        <v>987</v>
      </c>
      <c r="I6695" t="str">
        <f>VLOOKUP(RawData!H6695,PadCountry[],2)</f>
        <v>Kazakhstan</v>
      </c>
      <c r="J6695" t="str">
        <f>VLOOKUP(I6695,CountryGeoLoc[],3)</f>
        <v>48.019573</v>
      </c>
      <c r="K6695" t="str">
        <f>VLOOKUP(I6695,CountryGeoLoc[],4)</f>
        <v>66.923684</v>
      </c>
    </row>
    <row r="6696" spans="1:11" x14ac:dyDescent="0.3">
      <c r="A6696" t="s">
        <v>20037</v>
      </c>
      <c r="B6696" t="s">
        <v>19874</v>
      </c>
      <c r="C6696" t="s">
        <v>14644</v>
      </c>
      <c r="D6696" t="s">
        <v>15534</v>
      </c>
      <c r="E6696" t="s">
        <v>357</v>
      </c>
      <c r="F6696" t="s">
        <v>20004</v>
      </c>
      <c r="G6696" s="2" t="str">
        <f t="shared" si="104"/>
        <v>2023</v>
      </c>
      <c r="H6696" t="s">
        <v>19891</v>
      </c>
      <c r="I6696" t="str">
        <f>VLOOKUP(RawData!H6696,PadCountry[],2)</f>
        <v>United States</v>
      </c>
      <c r="J6696" t="str">
        <f>VLOOKUP(I6696,CountryGeoLoc[],3)</f>
        <v>37.09024</v>
      </c>
      <c r="K6696" t="str">
        <f>VLOOKUP(I6696,CountryGeoLoc[],4)</f>
        <v>-95.712891</v>
      </c>
    </row>
    <row r="6697" spans="1:11" x14ac:dyDescent="0.3">
      <c r="A6697" t="s">
        <v>20038</v>
      </c>
      <c r="B6697" t="s">
        <v>19874</v>
      </c>
      <c r="C6697" t="s">
        <v>7087</v>
      </c>
      <c r="D6697" t="s">
        <v>15499</v>
      </c>
      <c r="E6697" t="s">
        <v>357</v>
      </c>
      <c r="F6697" t="s">
        <v>20004</v>
      </c>
      <c r="G6697" s="2" t="str">
        <f t="shared" si="104"/>
        <v>2023</v>
      </c>
      <c r="H6697" t="s">
        <v>14499</v>
      </c>
      <c r="I6697" t="str">
        <f>VLOOKUP(RawData!H6697,PadCountry[],2)</f>
        <v>India</v>
      </c>
      <c r="J6697" t="str">
        <f>VLOOKUP(I6697,CountryGeoLoc[],3)</f>
        <v>20.593684</v>
      </c>
      <c r="K6697" t="str">
        <f>VLOOKUP(I6697,CountryGeoLoc[],4)</f>
        <v>78.96288</v>
      </c>
    </row>
    <row r="6698" spans="1:11" x14ac:dyDescent="0.3">
      <c r="A6698" t="s">
        <v>20039</v>
      </c>
      <c r="B6698" t="s">
        <v>19874</v>
      </c>
      <c r="C6698" t="s">
        <v>14644</v>
      </c>
      <c r="D6698" t="s">
        <v>15534</v>
      </c>
      <c r="E6698" t="s">
        <v>20040</v>
      </c>
      <c r="F6698" t="s">
        <v>20004</v>
      </c>
      <c r="G6698" s="2" t="str">
        <f t="shared" si="104"/>
        <v>2023</v>
      </c>
      <c r="H6698" t="s">
        <v>19891</v>
      </c>
      <c r="I6698" t="str">
        <f>VLOOKUP(RawData!H6698,PadCountry[],2)</f>
        <v>United States</v>
      </c>
      <c r="J6698" t="str">
        <f>VLOOKUP(I6698,CountryGeoLoc[],3)</f>
        <v>37.09024</v>
      </c>
      <c r="K6698" t="str">
        <f>VLOOKUP(I6698,CountryGeoLoc[],4)</f>
        <v>-95.712891</v>
      </c>
    </row>
    <row r="6699" spans="1:11" x14ac:dyDescent="0.3">
      <c r="A6699" t="s">
        <v>20041</v>
      </c>
      <c r="B6699" t="s">
        <v>19874</v>
      </c>
      <c r="C6699" t="s">
        <v>7321</v>
      </c>
      <c r="D6699" t="s">
        <v>15923</v>
      </c>
      <c r="E6699" t="s">
        <v>357</v>
      </c>
      <c r="F6699" t="s">
        <v>20004</v>
      </c>
      <c r="G6699" s="2" t="str">
        <f t="shared" si="104"/>
        <v>2023</v>
      </c>
      <c r="H6699" t="s">
        <v>4173</v>
      </c>
      <c r="I6699" t="str">
        <f>VLOOKUP(RawData!H6699,PadCountry[],2)</f>
        <v>French Guiana</v>
      </c>
      <c r="J6699" t="str">
        <f>VLOOKUP(I6699,CountryGeoLoc[],3)</f>
        <v>3.933889</v>
      </c>
      <c r="K6699" t="str">
        <f>VLOOKUP(I6699,CountryGeoLoc[],4)</f>
        <v>-53.125782</v>
      </c>
    </row>
    <row r="6700" spans="1:11" x14ac:dyDescent="0.3">
      <c r="A6700" t="s">
        <v>20042</v>
      </c>
      <c r="B6700" t="s">
        <v>19874</v>
      </c>
      <c r="C6700" t="s">
        <v>11418</v>
      </c>
      <c r="D6700" t="s">
        <v>15130</v>
      </c>
      <c r="E6700" t="s">
        <v>357</v>
      </c>
      <c r="F6700" t="s">
        <v>20004</v>
      </c>
      <c r="G6700" s="2" t="str">
        <f t="shared" si="104"/>
        <v>2023</v>
      </c>
      <c r="H6700" t="s">
        <v>987</v>
      </c>
      <c r="I6700" t="str">
        <f>VLOOKUP(RawData!H6700,PadCountry[],2)</f>
        <v>Kazakhstan</v>
      </c>
      <c r="J6700" t="str">
        <f>VLOOKUP(I6700,CountryGeoLoc[],3)</f>
        <v>48.019573</v>
      </c>
      <c r="K6700" t="str">
        <f>VLOOKUP(I6700,CountryGeoLoc[],4)</f>
        <v>66.923684</v>
      </c>
    </row>
    <row r="6701" spans="1:11" x14ac:dyDescent="0.3">
      <c r="A6701" t="s">
        <v>20043</v>
      </c>
      <c r="B6701" t="s">
        <v>19874</v>
      </c>
      <c r="C6701" t="s">
        <v>9620</v>
      </c>
      <c r="D6701" t="s">
        <v>20035</v>
      </c>
      <c r="E6701" t="s">
        <v>20044</v>
      </c>
      <c r="F6701" t="s">
        <v>20004</v>
      </c>
      <c r="G6701" s="2" t="str">
        <f t="shared" si="104"/>
        <v>2023</v>
      </c>
      <c r="H6701" t="s">
        <v>11976</v>
      </c>
      <c r="I6701" t="str">
        <f>VLOOKUP(RawData!H6701,PadCountry[],2)</f>
        <v>Japan</v>
      </c>
      <c r="J6701" t="str">
        <f>VLOOKUP(I6701,CountryGeoLoc[],3)</f>
        <v>36.204824</v>
      </c>
      <c r="K6701" t="str">
        <f>VLOOKUP(I6701,CountryGeoLoc[],4)</f>
        <v>138.252924</v>
      </c>
    </row>
    <row r="6702" spans="1:11" x14ac:dyDescent="0.3">
      <c r="A6702" t="s">
        <v>20045</v>
      </c>
      <c r="B6702" t="s">
        <v>19874</v>
      </c>
      <c r="C6702" t="s">
        <v>20046</v>
      </c>
      <c r="D6702" t="s">
        <v>20047</v>
      </c>
      <c r="E6702" t="s">
        <v>20048</v>
      </c>
      <c r="F6702" t="s">
        <v>20004</v>
      </c>
      <c r="G6702" s="2" t="str">
        <f t="shared" si="104"/>
        <v>2023</v>
      </c>
      <c r="H6702" t="s">
        <v>20025</v>
      </c>
      <c r="I6702" t="str">
        <f>VLOOKUP(RawData!H6702,PadCountry[],2)</f>
        <v>United Kingdom</v>
      </c>
      <c r="J6702" t="str">
        <f>VLOOKUP(I6702,CountryGeoLoc[],3)</f>
        <v>55.378051</v>
      </c>
      <c r="K6702" t="str">
        <f>VLOOKUP(I6702,CountryGeoLoc[],4)</f>
        <v>-3.435973</v>
      </c>
    </row>
    <row r="6703" spans="1:11" x14ac:dyDescent="0.3">
      <c r="A6703" t="s">
        <v>20049</v>
      </c>
      <c r="B6703" t="s">
        <v>19874</v>
      </c>
      <c r="C6703" t="s">
        <v>19757</v>
      </c>
      <c r="D6703" t="s">
        <v>19758</v>
      </c>
      <c r="E6703" t="s">
        <v>20050</v>
      </c>
      <c r="F6703" t="s">
        <v>20004</v>
      </c>
      <c r="G6703" s="2" t="str">
        <f t="shared" si="104"/>
        <v>2023</v>
      </c>
      <c r="H6703" t="s">
        <v>19761</v>
      </c>
      <c r="I6703" t="str">
        <f>VLOOKUP(RawData!H6703,PadCountry[],2)</f>
        <v>United States</v>
      </c>
      <c r="J6703" t="str">
        <f>VLOOKUP(I6703,CountryGeoLoc[],3)</f>
        <v>37.09024</v>
      </c>
      <c r="K6703" t="str">
        <f>VLOOKUP(I6703,CountryGeoLoc[],4)</f>
        <v>-95.712891</v>
      </c>
    </row>
    <row r="6704" spans="1:11" x14ac:dyDescent="0.3">
      <c r="A6704" t="s">
        <v>20051</v>
      </c>
      <c r="B6704" t="s">
        <v>19874</v>
      </c>
      <c r="C6704" t="s">
        <v>15606</v>
      </c>
      <c r="D6704" t="s">
        <v>15607</v>
      </c>
      <c r="E6704" t="s">
        <v>20052</v>
      </c>
      <c r="F6704" t="s">
        <v>20004</v>
      </c>
      <c r="G6704" s="2" t="str">
        <f t="shared" si="104"/>
        <v>2023</v>
      </c>
      <c r="H6704" t="s">
        <v>18274</v>
      </c>
      <c r="I6704" t="str">
        <f>VLOOKUP(RawData!H6704,PadCountry[],2)</f>
        <v>United States</v>
      </c>
      <c r="J6704" t="str">
        <f>VLOOKUP(I6704,CountryGeoLoc[],3)</f>
        <v>37.09024</v>
      </c>
      <c r="K6704" t="str">
        <f>VLOOKUP(I6704,CountryGeoLoc[],4)</f>
        <v>-95.712891</v>
      </c>
    </row>
    <row r="6705" spans="1:11" x14ac:dyDescent="0.3">
      <c r="A6705" t="s">
        <v>20053</v>
      </c>
      <c r="B6705" t="s">
        <v>19874</v>
      </c>
      <c r="C6705" t="s">
        <v>9620</v>
      </c>
      <c r="D6705" t="s">
        <v>13833</v>
      </c>
      <c r="E6705" t="s">
        <v>20054</v>
      </c>
      <c r="F6705" t="s">
        <v>20004</v>
      </c>
      <c r="G6705" s="2" t="str">
        <f t="shared" si="104"/>
        <v>2023</v>
      </c>
      <c r="H6705" t="s">
        <v>11976</v>
      </c>
      <c r="I6705" t="str">
        <f>VLOOKUP(RawData!H6705,PadCountry[],2)</f>
        <v>Japan</v>
      </c>
      <c r="J6705" t="str">
        <f>VLOOKUP(I6705,CountryGeoLoc[],3)</f>
        <v>36.204824</v>
      </c>
      <c r="K6705" t="str">
        <f>VLOOKUP(I6705,CountryGeoLoc[],4)</f>
        <v>138.252924</v>
      </c>
    </row>
    <row r="6706" spans="1:11" x14ac:dyDescent="0.3">
      <c r="A6706" t="s">
        <v>20055</v>
      </c>
      <c r="B6706" t="s">
        <v>19874</v>
      </c>
      <c r="C6706" t="s">
        <v>17246</v>
      </c>
      <c r="D6706" t="s">
        <v>17247</v>
      </c>
      <c r="E6706" t="s">
        <v>20056</v>
      </c>
      <c r="F6706" t="s">
        <v>20004</v>
      </c>
      <c r="G6706" s="2" t="str">
        <f t="shared" si="104"/>
        <v>2023</v>
      </c>
      <c r="H6706" t="s">
        <v>17250</v>
      </c>
      <c r="I6706" t="str">
        <f>VLOOKUP(RawData!H6706,PadCountry[],2)</f>
        <v>New Zealand</v>
      </c>
      <c r="J6706" t="str">
        <f>VLOOKUP(I6706,CountryGeoLoc[],3)</f>
        <v>-40.900557</v>
      </c>
      <c r="K6706" t="str">
        <f>VLOOKUP(I6706,CountryGeoLoc[],4)</f>
        <v>174.885971</v>
      </c>
    </row>
    <row r="6707" spans="1:11" x14ac:dyDescent="0.3">
      <c r="A6707" t="s">
        <v>20057</v>
      </c>
      <c r="B6707" t="s">
        <v>19874</v>
      </c>
      <c r="C6707" t="s">
        <v>14644</v>
      </c>
      <c r="D6707" t="s">
        <v>15534</v>
      </c>
      <c r="E6707" t="s">
        <v>357</v>
      </c>
      <c r="F6707" t="s">
        <v>20004</v>
      </c>
      <c r="G6707" s="2" t="str">
        <f t="shared" si="104"/>
        <v>2023</v>
      </c>
      <c r="H6707" t="s">
        <v>1213</v>
      </c>
      <c r="I6707" t="str">
        <f>VLOOKUP(RawData!H6707,PadCountry[],2)</f>
        <v>United States</v>
      </c>
      <c r="J6707" t="str">
        <f>VLOOKUP(I6707,CountryGeoLoc[],3)</f>
        <v>37.09024</v>
      </c>
      <c r="K6707" t="str">
        <f>VLOOKUP(I6707,CountryGeoLoc[],4)</f>
        <v>-95.712891</v>
      </c>
    </row>
    <row r="6708" spans="1:11" x14ac:dyDescent="0.3">
      <c r="A6708" t="s">
        <v>20058</v>
      </c>
      <c r="B6708" t="s">
        <v>19874</v>
      </c>
      <c r="C6708" t="s">
        <v>17246</v>
      </c>
      <c r="D6708" t="s">
        <v>17247</v>
      </c>
      <c r="E6708" t="s">
        <v>20059</v>
      </c>
      <c r="F6708" t="s">
        <v>20004</v>
      </c>
      <c r="G6708" s="2" t="str">
        <f t="shared" si="104"/>
        <v>2023</v>
      </c>
      <c r="H6708" t="s">
        <v>17250</v>
      </c>
      <c r="I6708" t="str">
        <f>VLOOKUP(RawData!H6708,PadCountry[],2)</f>
        <v>New Zealand</v>
      </c>
      <c r="J6708" t="str">
        <f>VLOOKUP(I6708,CountryGeoLoc[],3)</f>
        <v>-40.900557</v>
      </c>
      <c r="K6708" t="str">
        <f>VLOOKUP(I6708,CountryGeoLoc[],4)</f>
        <v>174.885971</v>
      </c>
    </row>
    <row r="6709" spans="1:11" x14ac:dyDescent="0.3">
      <c r="A6709" t="s">
        <v>20060</v>
      </c>
      <c r="B6709" t="s">
        <v>19874</v>
      </c>
      <c r="C6709" t="s">
        <v>17246</v>
      </c>
      <c r="D6709" t="s">
        <v>17247</v>
      </c>
      <c r="E6709" t="s">
        <v>20061</v>
      </c>
      <c r="F6709" t="s">
        <v>20004</v>
      </c>
      <c r="G6709" s="2" t="str">
        <f t="shared" si="104"/>
        <v>2023</v>
      </c>
      <c r="H6709" t="s">
        <v>17250</v>
      </c>
      <c r="I6709" t="str">
        <f>VLOOKUP(RawData!H6709,PadCountry[],2)</f>
        <v>New Zealand</v>
      </c>
      <c r="J6709" t="str">
        <f>VLOOKUP(I6709,CountryGeoLoc[],3)</f>
        <v>-40.900557</v>
      </c>
      <c r="K6709" t="str">
        <f>VLOOKUP(I6709,CountryGeoLoc[],4)</f>
        <v>174.885971</v>
      </c>
    </row>
    <row r="6710" spans="1:11" x14ac:dyDescent="0.3">
      <c r="A6710" t="s">
        <v>20062</v>
      </c>
      <c r="B6710" t="s">
        <v>19874</v>
      </c>
      <c r="C6710" t="s">
        <v>9620</v>
      </c>
      <c r="D6710" t="s">
        <v>20063</v>
      </c>
      <c r="E6710" t="s">
        <v>20064</v>
      </c>
      <c r="F6710" t="s">
        <v>20004</v>
      </c>
      <c r="G6710" s="2" t="str">
        <f t="shared" si="104"/>
        <v>2023</v>
      </c>
      <c r="H6710" t="s">
        <v>11976</v>
      </c>
      <c r="I6710" t="str">
        <f>VLOOKUP(RawData!H6710,PadCountry[],2)</f>
        <v>Japan</v>
      </c>
      <c r="J6710" t="str">
        <f>VLOOKUP(I6710,CountryGeoLoc[],3)</f>
        <v>36.204824</v>
      </c>
      <c r="K6710" t="str">
        <f>VLOOKUP(I6710,CountryGeoLoc[],4)</f>
        <v>138.252924</v>
      </c>
    </row>
    <row r="6711" spans="1:11" x14ac:dyDescent="0.3">
      <c r="A6711" t="s">
        <v>20065</v>
      </c>
      <c r="B6711" t="s">
        <v>19874</v>
      </c>
      <c r="C6711" t="s">
        <v>9620</v>
      </c>
      <c r="D6711" t="s">
        <v>20035</v>
      </c>
      <c r="E6711" t="s">
        <v>20066</v>
      </c>
      <c r="F6711" t="s">
        <v>20004</v>
      </c>
      <c r="G6711" s="2" t="str">
        <f t="shared" si="104"/>
        <v>2023</v>
      </c>
      <c r="H6711" t="s">
        <v>11976</v>
      </c>
      <c r="I6711" t="str">
        <f>VLOOKUP(RawData!H6711,PadCountry[],2)</f>
        <v>Japan</v>
      </c>
      <c r="J6711" t="str">
        <f>VLOOKUP(I6711,CountryGeoLoc[],3)</f>
        <v>36.204824</v>
      </c>
      <c r="K6711" t="str">
        <f>VLOOKUP(I6711,CountryGeoLoc[],4)</f>
        <v>138.252924</v>
      </c>
    </row>
    <row r="6712" spans="1:11" x14ac:dyDescent="0.3">
      <c r="A6712" t="s">
        <v>20067</v>
      </c>
      <c r="B6712" t="s">
        <v>19874</v>
      </c>
      <c r="C6712" t="s">
        <v>14644</v>
      </c>
      <c r="D6712" t="s">
        <v>15534</v>
      </c>
      <c r="E6712" t="s">
        <v>20068</v>
      </c>
      <c r="F6712" t="s">
        <v>20004</v>
      </c>
      <c r="G6712" s="2" t="str">
        <f t="shared" si="104"/>
        <v>2023</v>
      </c>
      <c r="H6712" t="s">
        <v>1555</v>
      </c>
      <c r="I6712" t="str">
        <f>VLOOKUP(RawData!H6712,PadCountry[],2)</f>
        <v>United States</v>
      </c>
      <c r="J6712" t="str">
        <f>VLOOKUP(I6712,CountryGeoLoc[],3)</f>
        <v>37.09024</v>
      </c>
      <c r="K6712" t="str">
        <f>VLOOKUP(I6712,CountryGeoLoc[],4)</f>
        <v>-95.712891</v>
      </c>
    </row>
    <row r="6713" spans="1:11" x14ac:dyDescent="0.3">
      <c r="A6713" t="s">
        <v>20069</v>
      </c>
      <c r="B6713" t="s">
        <v>19874</v>
      </c>
      <c r="C6713" t="s">
        <v>14644</v>
      </c>
      <c r="D6713" t="s">
        <v>15534</v>
      </c>
      <c r="E6713" t="s">
        <v>20070</v>
      </c>
      <c r="F6713" t="s">
        <v>20004</v>
      </c>
      <c r="G6713" s="2" t="str">
        <f t="shared" si="104"/>
        <v>2023</v>
      </c>
      <c r="H6713" t="s">
        <v>2629</v>
      </c>
      <c r="I6713" t="str">
        <f>VLOOKUP(RawData!H6713,PadCountry[],2)</f>
        <v>United States</v>
      </c>
      <c r="J6713" t="str">
        <f>VLOOKUP(I6713,CountryGeoLoc[],3)</f>
        <v>37.09024</v>
      </c>
      <c r="K6713" t="str">
        <f>VLOOKUP(I6713,CountryGeoLoc[],4)</f>
        <v>-95.712891</v>
      </c>
    </row>
    <row r="6714" spans="1:11" x14ac:dyDescent="0.3">
      <c r="A6714" t="s">
        <v>20071</v>
      </c>
      <c r="B6714" t="s">
        <v>19874</v>
      </c>
      <c r="C6714" t="s">
        <v>17246</v>
      </c>
      <c r="D6714" t="s">
        <v>17247</v>
      </c>
      <c r="E6714" t="s">
        <v>357</v>
      </c>
      <c r="F6714" t="s">
        <v>20004</v>
      </c>
      <c r="G6714" s="2" t="str">
        <f t="shared" si="104"/>
        <v>2023</v>
      </c>
      <c r="H6714" t="s">
        <v>17250</v>
      </c>
      <c r="I6714" t="str">
        <f>VLOOKUP(RawData!H6714,PadCountry[],2)</f>
        <v>New Zealand</v>
      </c>
      <c r="J6714" t="str">
        <f>VLOOKUP(I6714,CountryGeoLoc[],3)</f>
        <v>-40.900557</v>
      </c>
      <c r="K6714" t="str">
        <f>VLOOKUP(I6714,CountryGeoLoc[],4)</f>
        <v>174.885971</v>
      </c>
    </row>
    <row r="6715" spans="1:11" x14ac:dyDescent="0.3">
      <c r="A6715" t="s">
        <v>20037</v>
      </c>
      <c r="B6715" t="s">
        <v>19874</v>
      </c>
      <c r="C6715" t="s">
        <v>14644</v>
      </c>
      <c r="D6715" t="s">
        <v>15534</v>
      </c>
      <c r="E6715" t="s">
        <v>20072</v>
      </c>
      <c r="F6715" t="s">
        <v>20004</v>
      </c>
      <c r="G6715" s="2" t="str">
        <f t="shared" si="104"/>
        <v>2023</v>
      </c>
      <c r="H6715" t="s">
        <v>19891</v>
      </c>
      <c r="I6715" t="str">
        <f>VLOOKUP(RawData!H6715,PadCountry[],2)</f>
        <v>United States</v>
      </c>
      <c r="J6715" t="str">
        <f>VLOOKUP(I6715,CountryGeoLoc[],3)</f>
        <v>37.09024</v>
      </c>
      <c r="K6715" t="str">
        <f>VLOOKUP(I6715,CountryGeoLoc[],4)</f>
        <v>-95.712891</v>
      </c>
    </row>
    <row r="6716" spans="1:11" x14ac:dyDescent="0.3">
      <c r="A6716" t="s">
        <v>20073</v>
      </c>
      <c r="B6716" t="s">
        <v>19874</v>
      </c>
      <c r="C6716" t="s">
        <v>17246</v>
      </c>
      <c r="D6716" t="s">
        <v>17247</v>
      </c>
      <c r="E6716" t="s">
        <v>357</v>
      </c>
      <c r="F6716" t="s">
        <v>20004</v>
      </c>
      <c r="G6716" s="2" t="str">
        <f t="shared" si="104"/>
        <v>2023</v>
      </c>
      <c r="H6716" t="s">
        <v>19667</v>
      </c>
      <c r="I6716" t="str">
        <f>VLOOKUP(RawData!H6716,PadCountry[],2)</f>
        <v>United States</v>
      </c>
      <c r="J6716" t="str">
        <f>VLOOKUP(I6716,CountryGeoLoc[],3)</f>
        <v>37.09024</v>
      </c>
      <c r="K6716" t="str">
        <f>VLOOKUP(I6716,CountryGeoLoc[],4)</f>
        <v>-95.712891</v>
      </c>
    </row>
    <row r="6717" spans="1:11" x14ac:dyDescent="0.3">
      <c r="A6717" t="s">
        <v>20074</v>
      </c>
      <c r="B6717" t="s">
        <v>19874</v>
      </c>
      <c r="C6717" t="s">
        <v>14644</v>
      </c>
      <c r="D6717" t="s">
        <v>15534</v>
      </c>
      <c r="E6717" t="s">
        <v>20075</v>
      </c>
      <c r="F6717" t="s">
        <v>20004</v>
      </c>
      <c r="G6717" s="2" t="str">
        <f t="shared" si="104"/>
        <v>2023</v>
      </c>
      <c r="H6717" t="s">
        <v>19891</v>
      </c>
      <c r="I6717" t="str">
        <f>VLOOKUP(RawData!H6717,PadCountry[],2)</f>
        <v>United States</v>
      </c>
      <c r="J6717" t="str">
        <f>VLOOKUP(I6717,CountryGeoLoc[],3)</f>
        <v>37.09024</v>
      </c>
      <c r="K6717" t="str">
        <f>VLOOKUP(I6717,CountryGeoLoc[],4)</f>
        <v>-95.712891</v>
      </c>
    </row>
    <row r="6718" spans="1:11" x14ac:dyDescent="0.3">
      <c r="A6718" t="s">
        <v>20076</v>
      </c>
      <c r="B6718" t="s">
        <v>19874</v>
      </c>
      <c r="C6718" t="s">
        <v>20077</v>
      </c>
      <c r="D6718" t="s">
        <v>20078</v>
      </c>
      <c r="E6718" t="s">
        <v>17997</v>
      </c>
      <c r="F6718" t="s">
        <v>20004</v>
      </c>
      <c r="G6718" s="2" t="str">
        <f t="shared" si="104"/>
        <v>2023</v>
      </c>
      <c r="H6718" t="s">
        <v>20079</v>
      </c>
      <c r="I6718" t="str">
        <f>VLOOKUP(RawData!H6718,PadCountry[],2)</f>
        <v>United Kingdom</v>
      </c>
      <c r="J6718" t="str">
        <f>VLOOKUP(I6718,CountryGeoLoc[],3)</f>
        <v>55.378051</v>
      </c>
      <c r="K6718" t="str">
        <f>VLOOKUP(I6718,CountryGeoLoc[],4)</f>
        <v>-3.435973</v>
      </c>
    </row>
    <row r="6719" spans="1:11" x14ac:dyDescent="0.3">
      <c r="A6719" t="s">
        <v>20080</v>
      </c>
      <c r="B6719" t="s">
        <v>19874</v>
      </c>
      <c r="C6719" t="s">
        <v>17246</v>
      </c>
      <c r="D6719" t="s">
        <v>17247</v>
      </c>
      <c r="E6719" t="s">
        <v>20081</v>
      </c>
      <c r="F6719" t="s">
        <v>20004</v>
      </c>
      <c r="G6719" s="2" t="str">
        <f t="shared" si="104"/>
        <v>2023</v>
      </c>
      <c r="H6719" t="s">
        <v>17250</v>
      </c>
      <c r="I6719" t="str">
        <f>VLOOKUP(RawData!H6719,PadCountry[],2)</f>
        <v>New Zealand</v>
      </c>
      <c r="J6719" t="str">
        <f>VLOOKUP(I6719,CountryGeoLoc[],3)</f>
        <v>-40.900557</v>
      </c>
      <c r="K6719" t="str">
        <f>VLOOKUP(I6719,CountryGeoLoc[],4)</f>
        <v>174.885971</v>
      </c>
    </row>
    <row r="6720" spans="1:11" x14ac:dyDescent="0.3">
      <c r="A6720" t="s">
        <v>20082</v>
      </c>
      <c r="B6720" t="s">
        <v>19874</v>
      </c>
      <c r="C6720" t="s">
        <v>17246</v>
      </c>
      <c r="D6720" t="s">
        <v>17247</v>
      </c>
      <c r="E6720" t="s">
        <v>20083</v>
      </c>
      <c r="F6720" t="s">
        <v>20004</v>
      </c>
      <c r="G6720" s="2" t="str">
        <f t="shared" si="104"/>
        <v>2023</v>
      </c>
      <c r="H6720" t="s">
        <v>17250</v>
      </c>
      <c r="I6720" t="str">
        <f>VLOOKUP(RawData!H6720,PadCountry[],2)</f>
        <v>New Zealand</v>
      </c>
      <c r="J6720" t="str">
        <f>VLOOKUP(I6720,CountryGeoLoc[],3)</f>
        <v>-40.900557</v>
      </c>
      <c r="K6720" t="str">
        <f>VLOOKUP(I6720,CountryGeoLoc[],4)</f>
        <v>174.885971</v>
      </c>
    </row>
    <row r="6721" spans="1:11" x14ac:dyDescent="0.3">
      <c r="A6721" t="s">
        <v>20084</v>
      </c>
      <c r="B6721" t="s">
        <v>19874</v>
      </c>
      <c r="C6721" t="s">
        <v>14618</v>
      </c>
      <c r="D6721" t="s">
        <v>14437</v>
      </c>
      <c r="E6721" t="s">
        <v>357</v>
      </c>
      <c r="F6721" t="s">
        <v>20085</v>
      </c>
      <c r="G6721" s="2" t="str">
        <f t="shared" si="104"/>
        <v>2024</v>
      </c>
      <c r="H6721" t="s">
        <v>1050</v>
      </c>
      <c r="I6721" t="str">
        <f>VLOOKUP(RawData!H6721,PadCountry[],2)</f>
        <v>United States</v>
      </c>
      <c r="J6721" t="str">
        <f>VLOOKUP(I6721,CountryGeoLoc[],3)</f>
        <v>37.09024</v>
      </c>
      <c r="K6721" t="str">
        <f>VLOOKUP(I6721,CountryGeoLoc[],4)</f>
        <v>-95.712891</v>
      </c>
    </row>
    <row r="6722" spans="1:11" x14ac:dyDescent="0.3">
      <c r="A6722" t="s">
        <v>20086</v>
      </c>
      <c r="B6722" t="s">
        <v>19874</v>
      </c>
      <c r="C6722" t="s">
        <v>7087</v>
      </c>
      <c r="D6722" t="s">
        <v>13765</v>
      </c>
      <c r="E6722" t="s">
        <v>357</v>
      </c>
      <c r="F6722" t="s">
        <v>20087</v>
      </c>
      <c r="G6722" s="2" t="str">
        <f t="shared" si="104"/>
        <v>2024</v>
      </c>
      <c r="H6722" t="s">
        <v>14499</v>
      </c>
      <c r="I6722" t="str">
        <f>VLOOKUP(RawData!H6722,PadCountry[],2)</f>
        <v>India</v>
      </c>
      <c r="J6722" t="str">
        <f>VLOOKUP(I6722,CountryGeoLoc[],3)</f>
        <v>20.593684</v>
      </c>
      <c r="K6722" t="str">
        <f>VLOOKUP(I6722,CountryGeoLoc[],4)</f>
        <v>78.96288</v>
      </c>
    </row>
    <row r="6723" spans="1:11" x14ac:dyDescent="0.3">
      <c r="A6723" t="s">
        <v>20088</v>
      </c>
      <c r="B6723" t="s">
        <v>19874</v>
      </c>
      <c r="C6723" t="s">
        <v>13407</v>
      </c>
      <c r="D6723" t="s">
        <v>18550</v>
      </c>
      <c r="E6723" t="s">
        <v>20089</v>
      </c>
      <c r="F6723" t="s">
        <v>20087</v>
      </c>
      <c r="G6723" s="2" t="str">
        <f t="shared" ref="G6723:G6786" si="105">MID(F6723,7,4)</f>
        <v>2024</v>
      </c>
      <c r="H6723" t="s">
        <v>18623</v>
      </c>
      <c r="I6723" t="str">
        <f>VLOOKUP(RawData!H6723,PadCountry[],2)</f>
        <v>China</v>
      </c>
      <c r="J6723" t="str">
        <f>VLOOKUP(I6723,CountryGeoLoc[],3)</f>
        <v>35.86166</v>
      </c>
      <c r="K6723" t="str">
        <f>VLOOKUP(I6723,CountryGeoLoc[],4)</f>
        <v>104.195397</v>
      </c>
    </row>
    <row r="6724" spans="1:11" x14ac:dyDescent="0.3">
      <c r="A6724" t="s">
        <v>20090</v>
      </c>
      <c r="B6724" t="s">
        <v>19874</v>
      </c>
      <c r="C6724" t="s">
        <v>14618</v>
      </c>
      <c r="D6724" t="s">
        <v>20032</v>
      </c>
      <c r="E6724" t="s">
        <v>357</v>
      </c>
      <c r="F6724" t="s">
        <v>20087</v>
      </c>
      <c r="G6724" s="2" t="str">
        <f t="shared" si="105"/>
        <v>2024</v>
      </c>
      <c r="H6724" t="s">
        <v>1782</v>
      </c>
      <c r="I6724" t="str">
        <f>VLOOKUP(RawData!H6724,PadCountry[],2)</f>
        <v>United States</v>
      </c>
      <c r="J6724" t="str">
        <f>VLOOKUP(I6724,CountryGeoLoc[],3)</f>
        <v>37.09024</v>
      </c>
      <c r="K6724" t="str">
        <f>VLOOKUP(I6724,CountryGeoLoc[],4)</f>
        <v>-95.712891</v>
      </c>
    </row>
    <row r="6725" spans="1:11" x14ac:dyDescent="0.3">
      <c r="A6725" t="s">
        <v>20091</v>
      </c>
      <c r="B6725" t="s">
        <v>19874</v>
      </c>
      <c r="C6725" t="s">
        <v>13407</v>
      </c>
      <c r="D6725" t="s">
        <v>8695</v>
      </c>
      <c r="E6725" t="s">
        <v>357</v>
      </c>
      <c r="F6725" t="s">
        <v>20087</v>
      </c>
      <c r="G6725" s="2" t="str">
        <f t="shared" si="105"/>
        <v>2024</v>
      </c>
      <c r="H6725" t="s">
        <v>20092</v>
      </c>
      <c r="I6725">
        <f>VLOOKUP(RawData!H6725,PadCountry[],2)</f>
        <v>0</v>
      </c>
      <c r="J6725" t="e">
        <f>VLOOKUP(I6725,CountryGeoLoc[],3)</f>
        <v>#N/A</v>
      </c>
      <c r="K6725" t="e">
        <f>VLOOKUP(I6725,CountryGeoLoc[],4)</f>
        <v>#N/A</v>
      </c>
    </row>
    <row r="6726" spans="1:11" x14ac:dyDescent="0.3">
      <c r="A6726" t="s">
        <v>20093</v>
      </c>
      <c r="B6726" t="s">
        <v>19874</v>
      </c>
      <c r="C6726" t="s">
        <v>7321</v>
      </c>
      <c r="D6726" t="s">
        <v>19305</v>
      </c>
      <c r="E6726" t="s">
        <v>20094</v>
      </c>
      <c r="F6726" t="s">
        <v>20087</v>
      </c>
      <c r="G6726" s="2" t="str">
        <f t="shared" si="105"/>
        <v>2024</v>
      </c>
      <c r="H6726" t="s">
        <v>4173</v>
      </c>
      <c r="I6726" t="str">
        <f>VLOOKUP(RawData!H6726,PadCountry[],2)</f>
        <v>French Guiana</v>
      </c>
      <c r="J6726" t="str">
        <f>VLOOKUP(I6726,CountryGeoLoc[],3)</f>
        <v>3.933889</v>
      </c>
      <c r="K6726" t="str">
        <f>VLOOKUP(I6726,CountryGeoLoc[],4)</f>
        <v>-53.125782</v>
      </c>
    </row>
    <row r="6727" spans="1:11" x14ac:dyDescent="0.3">
      <c r="A6727" t="s">
        <v>20095</v>
      </c>
      <c r="B6727" t="s">
        <v>19874</v>
      </c>
      <c r="C6727" t="s">
        <v>7321</v>
      </c>
      <c r="D6727" t="s">
        <v>19305</v>
      </c>
      <c r="E6727" t="s">
        <v>357</v>
      </c>
      <c r="F6727" t="s">
        <v>20087</v>
      </c>
      <c r="G6727" s="2" t="str">
        <f t="shared" si="105"/>
        <v>2024</v>
      </c>
      <c r="H6727" t="s">
        <v>4173</v>
      </c>
      <c r="I6727" t="str">
        <f>VLOOKUP(RawData!H6727,PadCountry[],2)</f>
        <v>French Guiana</v>
      </c>
      <c r="J6727" t="str">
        <f>VLOOKUP(I6727,CountryGeoLoc[],3)</f>
        <v>3.933889</v>
      </c>
      <c r="K6727" t="str">
        <f>VLOOKUP(I6727,CountryGeoLoc[],4)</f>
        <v>-53.125782</v>
      </c>
    </row>
    <row r="6728" spans="1:11" x14ac:dyDescent="0.3">
      <c r="A6728" t="s">
        <v>20096</v>
      </c>
      <c r="B6728" t="s">
        <v>19874</v>
      </c>
      <c r="C6728" t="s">
        <v>7321</v>
      </c>
      <c r="D6728" t="s">
        <v>19305</v>
      </c>
      <c r="E6728" t="s">
        <v>357</v>
      </c>
      <c r="F6728" t="s">
        <v>20087</v>
      </c>
      <c r="G6728" s="2" t="str">
        <f t="shared" si="105"/>
        <v>2024</v>
      </c>
      <c r="H6728" t="s">
        <v>4173</v>
      </c>
      <c r="I6728" t="str">
        <f>VLOOKUP(RawData!H6728,PadCountry[],2)</f>
        <v>French Guiana</v>
      </c>
      <c r="J6728" t="str">
        <f>VLOOKUP(I6728,CountryGeoLoc[],3)</f>
        <v>3.933889</v>
      </c>
      <c r="K6728" t="str">
        <f>VLOOKUP(I6728,CountryGeoLoc[],4)</f>
        <v>-53.125782</v>
      </c>
    </row>
    <row r="6729" spans="1:11" x14ac:dyDescent="0.3">
      <c r="A6729" t="s">
        <v>20097</v>
      </c>
      <c r="B6729" t="s">
        <v>19874</v>
      </c>
      <c r="C6729" t="s">
        <v>9620</v>
      </c>
      <c r="D6729" t="s">
        <v>20098</v>
      </c>
      <c r="E6729" t="s">
        <v>20099</v>
      </c>
      <c r="F6729" t="s">
        <v>20087</v>
      </c>
      <c r="G6729" s="2" t="str">
        <f t="shared" si="105"/>
        <v>2024</v>
      </c>
      <c r="H6729" t="s">
        <v>11976</v>
      </c>
      <c r="I6729" t="str">
        <f>VLOOKUP(RawData!H6729,PadCountry[],2)</f>
        <v>Japan</v>
      </c>
      <c r="J6729" t="str">
        <f>VLOOKUP(I6729,CountryGeoLoc[],3)</f>
        <v>36.204824</v>
      </c>
      <c r="K6729" t="str">
        <f>VLOOKUP(I6729,CountryGeoLoc[],4)</f>
        <v>138.252924</v>
      </c>
    </row>
    <row r="6730" spans="1:11" x14ac:dyDescent="0.3">
      <c r="A6730" t="s">
        <v>20100</v>
      </c>
      <c r="B6730" t="s">
        <v>19874</v>
      </c>
      <c r="C6730" t="s">
        <v>7188</v>
      </c>
      <c r="D6730" t="s">
        <v>20101</v>
      </c>
      <c r="E6730" t="s">
        <v>357</v>
      </c>
      <c r="F6730" t="s">
        <v>20087</v>
      </c>
      <c r="G6730" s="2" t="str">
        <f t="shared" si="105"/>
        <v>2024</v>
      </c>
      <c r="H6730" t="s">
        <v>20102</v>
      </c>
      <c r="I6730" t="str">
        <f>VLOOKUP(RawData!H6730,PadCountry[],2)</f>
        <v>French Guiana</v>
      </c>
      <c r="J6730" t="str">
        <f>VLOOKUP(I6730,CountryGeoLoc[],3)</f>
        <v>3.933889</v>
      </c>
      <c r="K6730" t="str">
        <f>VLOOKUP(I6730,CountryGeoLoc[],4)</f>
        <v>-53.125782</v>
      </c>
    </row>
    <row r="6731" spans="1:11" x14ac:dyDescent="0.3">
      <c r="A6731" t="s">
        <v>20103</v>
      </c>
      <c r="B6731" t="s">
        <v>19874</v>
      </c>
      <c r="C6731" t="s">
        <v>7087</v>
      </c>
      <c r="D6731" t="s">
        <v>16600</v>
      </c>
      <c r="E6731" t="s">
        <v>20104</v>
      </c>
      <c r="F6731" t="s">
        <v>20087</v>
      </c>
      <c r="G6731" s="2" t="str">
        <f t="shared" si="105"/>
        <v>2024</v>
      </c>
      <c r="H6731" t="s">
        <v>14499</v>
      </c>
      <c r="I6731" t="str">
        <f>VLOOKUP(RawData!H6731,PadCountry[],2)</f>
        <v>India</v>
      </c>
      <c r="J6731" t="str">
        <f>VLOOKUP(I6731,CountryGeoLoc[],3)</f>
        <v>20.593684</v>
      </c>
      <c r="K6731" t="str">
        <f>VLOOKUP(I6731,CountryGeoLoc[],4)</f>
        <v>78.96288</v>
      </c>
    </row>
    <row r="6732" spans="1:11" x14ac:dyDescent="0.3">
      <c r="A6732" t="s">
        <v>20105</v>
      </c>
      <c r="B6732" t="s">
        <v>19874</v>
      </c>
      <c r="C6732" t="s">
        <v>14644</v>
      </c>
      <c r="D6732" t="s">
        <v>15534</v>
      </c>
      <c r="E6732" t="s">
        <v>20106</v>
      </c>
      <c r="F6732" t="s">
        <v>20087</v>
      </c>
      <c r="G6732" s="2" t="str">
        <f t="shared" si="105"/>
        <v>2024</v>
      </c>
      <c r="H6732" t="s">
        <v>19891</v>
      </c>
      <c r="I6732" t="str">
        <f>VLOOKUP(RawData!H6732,PadCountry[],2)</f>
        <v>United States</v>
      </c>
      <c r="J6732" t="str">
        <f>VLOOKUP(I6732,CountryGeoLoc[],3)</f>
        <v>37.09024</v>
      </c>
      <c r="K6732" t="str">
        <f>VLOOKUP(I6732,CountryGeoLoc[],4)</f>
        <v>-95.712891</v>
      </c>
    </row>
    <row r="6733" spans="1:11" x14ac:dyDescent="0.3">
      <c r="A6733" t="s">
        <v>20107</v>
      </c>
      <c r="B6733" t="s">
        <v>19874</v>
      </c>
      <c r="C6733" t="s">
        <v>11421</v>
      </c>
      <c r="D6733" t="s">
        <v>14306</v>
      </c>
      <c r="E6733" t="s">
        <v>357</v>
      </c>
      <c r="F6733" t="s">
        <v>20087</v>
      </c>
      <c r="G6733" s="2" t="str">
        <f t="shared" si="105"/>
        <v>2024</v>
      </c>
      <c r="H6733" t="s">
        <v>20108</v>
      </c>
      <c r="I6733" t="str">
        <f>VLOOKUP(RawData!H6733,PadCountry[],2)</f>
        <v>Kazakhstan</v>
      </c>
      <c r="J6733" t="str">
        <f>VLOOKUP(I6733,CountryGeoLoc[],3)</f>
        <v>48.019573</v>
      </c>
      <c r="K6733" t="str">
        <f>VLOOKUP(I6733,CountryGeoLoc[],4)</f>
        <v>66.923684</v>
      </c>
    </row>
    <row r="6734" spans="1:11" x14ac:dyDescent="0.3">
      <c r="A6734" t="s">
        <v>20109</v>
      </c>
      <c r="B6734" t="s">
        <v>19874</v>
      </c>
      <c r="C6734" t="s">
        <v>7321</v>
      </c>
      <c r="D6734" t="s">
        <v>19305</v>
      </c>
      <c r="E6734" t="s">
        <v>20110</v>
      </c>
      <c r="F6734" t="s">
        <v>20087</v>
      </c>
      <c r="G6734" s="2" t="str">
        <f t="shared" si="105"/>
        <v>2024</v>
      </c>
      <c r="H6734" t="s">
        <v>4173</v>
      </c>
      <c r="I6734" t="str">
        <f>VLOOKUP(RawData!H6734,PadCountry[],2)</f>
        <v>French Guiana</v>
      </c>
      <c r="J6734" t="str">
        <f>VLOOKUP(I6734,CountryGeoLoc[],3)</f>
        <v>3.933889</v>
      </c>
      <c r="K6734" t="str">
        <f>VLOOKUP(I6734,CountryGeoLoc[],4)</f>
        <v>-53.125782</v>
      </c>
    </row>
    <row r="6735" spans="1:11" x14ac:dyDescent="0.3">
      <c r="A6735" t="s">
        <v>20111</v>
      </c>
      <c r="B6735" t="s">
        <v>19874</v>
      </c>
      <c r="C6735" t="s">
        <v>14644</v>
      </c>
      <c r="D6735" t="s">
        <v>15534</v>
      </c>
      <c r="E6735" t="s">
        <v>20112</v>
      </c>
      <c r="F6735" t="s">
        <v>20087</v>
      </c>
      <c r="G6735" s="2" t="str">
        <f t="shared" si="105"/>
        <v>2024</v>
      </c>
      <c r="H6735" t="s">
        <v>1213</v>
      </c>
      <c r="I6735" t="str">
        <f>VLOOKUP(RawData!H6735,PadCountry[],2)</f>
        <v>United States</v>
      </c>
      <c r="J6735" t="str">
        <f>VLOOKUP(I6735,CountryGeoLoc[],3)</f>
        <v>37.09024</v>
      </c>
      <c r="K6735" t="str">
        <f>VLOOKUP(I6735,CountryGeoLoc[],4)</f>
        <v>-95.712891</v>
      </c>
    </row>
    <row r="6736" spans="1:11" x14ac:dyDescent="0.3">
      <c r="A6736" t="s">
        <v>20113</v>
      </c>
      <c r="B6736" t="s">
        <v>19874</v>
      </c>
      <c r="C6736" t="s">
        <v>7087</v>
      </c>
      <c r="D6736" t="s">
        <v>13765</v>
      </c>
      <c r="E6736" t="s">
        <v>357</v>
      </c>
      <c r="F6736" t="s">
        <v>20087</v>
      </c>
      <c r="G6736" s="2" t="str">
        <f t="shared" si="105"/>
        <v>2024</v>
      </c>
      <c r="H6736" t="s">
        <v>14499</v>
      </c>
      <c r="I6736" t="str">
        <f>VLOOKUP(RawData!H6736,PadCountry[],2)</f>
        <v>India</v>
      </c>
      <c r="J6736" t="str">
        <f>VLOOKUP(I6736,CountryGeoLoc[],3)</f>
        <v>20.593684</v>
      </c>
      <c r="K6736" t="str">
        <f>VLOOKUP(I6736,CountryGeoLoc[],4)</f>
        <v>78.96288</v>
      </c>
    </row>
    <row r="6737" spans="1:11" x14ac:dyDescent="0.3">
      <c r="A6737" t="s">
        <v>20114</v>
      </c>
      <c r="B6737" t="s">
        <v>19874</v>
      </c>
      <c r="C6737" t="s">
        <v>14644</v>
      </c>
      <c r="D6737" t="s">
        <v>15534</v>
      </c>
      <c r="E6737" t="s">
        <v>20115</v>
      </c>
      <c r="F6737" t="s">
        <v>20087</v>
      </c>
      <c r="G6737" s="2" t="str">
        <f t="shared" si="105"/>
        <v>2024</v>
      </c>
      <c r="H6737" t="s">
        <v>1555</v>
      </c>
      <c r="I6737" t="str">
        <f>VLOOKUP(RawData!H6737,PadCountry[],2)</f>
        <v>United States</v>
      </c>
      <c r="J6737" t="str">
        <f>VLOOKUP(I6737,CountryGeoLoc[],3)</f>
        <v>37.09024</v>
      </c>
      <c r="K6737" t="str">
        <f>VLOOKUP(I6737,CountryGeoLoc[],4)</f>
        <v>-95.712891</v>
      </c>
    </row>
    <row r="6738" spans="1:11" x14ac:dyDescent="0.3">
      <c r="A6738" t="s">
        <v>20116</v>
      </c>
      <c r="B6738" t="s">
        <v>19874</v>
      </c>
      <c r="C6738" t="s">
        <v>14618</v>
      </c>
      <c r="D6738" t="s">
        <v>20117</v>
      </c>
      <c r="E6738" t="s">
        <v>20118</v>
      </c>
      <c r="F6738" t="s">
        <v>20087</v>
      </c>
      <c r="G6738" s="2" t="str">
        <f t="shared" si="105"/>
        <v>2024</v>
      </c>
      <c r="H6738" t="s">
        <v>1782</v>
      </c>
      <c r="I6738" t="str">
        <f>VLOOKUP(RawData!H6738,PadCountry[],2)</f>
        <v>United States</v>
      </c>
      <c r="J6738" t="str">
        <f>VLOOKUP(I6738,CountryGeoLoc[],3)</f>
        <v>37.09024</v>
      </c>
      <c r="K6738" t="str">
        <f>VLOOKUP(I6738,CountryGeoLoc[],4)</f>
        <v>-95.712891</v>
      </c>
    </row>
    <row r="6739" spans="1:11" x14ac:dyDescent="0.3">
      <c r="A6739" t="s">
        <v>20119</v>
      </c>
      <c r="B6739" t="s">
        <v>19874</v>
      </c>
      <c r="C6739" t="s">
        <v>7321</v>
      </c>
      <c r="D6739" t="s">
        <v>19305</v>
      </c>
      <c r="E6739" t="s">
        <v>20120</v>
      </c>
      <c r="F6739" t="s">
        <v>20087</v>
      </c>
      <c r="G6739" s="2" t="str">
        <f t="shared" si="105"/>
        <v>2024</v>
      </c>
      <c r="H6739" t="s">
        <v>4173</v>
      </c>
      <c r="I6739" t="str">
        <f>VLOOKUP(RawData!H6739,PadCountry[],2)</f>
        <v>French Guiana</v>
      </c>
      <c r="J6739" t="str">
        <f>VLOOKUP(I6739,CountryGeoLoc[],3)</f>
        <v>3.933889</v>
      </c>
      <c r="K6739" t="str">
        <f>VLOOKUP(I6739,CountryGeoLoc[],4)</f>
        <v>-53.125782</v>
      </c>
    </row>
    <row r="6740" spans="1:11" x14ac:dyDescent="0.3">
      <c r="A6740" t="s">
        <v>20121</v>
      </c>
      <c r="B6740" t="s">
        <v>19874</v>
      </c>
      <c r="C6740" t="s">
        <v>14644</v>
      </c>
      <c r="D6740" t="s">
        <v>15534</v>
      </c>
      <c r="E6740" t="s">
        <v>20122</v>
      </c>
      <c r="F6740" t="s">
        <v>20123</v>
      </c>
      <c r="G6740" s="2" t="str">
        <f t="shared" si="105"/>
        <v>2024</v>
      </c>
      <c r="H6740" t="s">
        <v>2629</v>
      </c>
      <c r="I6740" t="str">
        <f>VLOOKUP(RawData!H6740,PadCountry[],2)</f>
        <v>United States</v>
      </c>
      <c r="J6740" t="str">
        <f>VLOOKUP(I6740,CountryGeoLoc[],3)</f>
        <v>37.09024</v>
      </c>
      <c r="K6740" t="str">
        <f>VLOOKUP(I6740,CountryGeoLoc[],4)</f>
        <v>-95.712891</v>
      </c>
    </row>
    <row r="6741" spans="1:11" x14ac:dyDescent="0.3">
      <c r="A6741" t="s">
        <v>20124</v>
      </c>
      <c r="B6741" t="s">
        <v>19874</v>
      </c>
      <c r="C6741" t="s">
        <v>7087</v>
      </c>
      <c r="D6741" t="s">
        <v>16600</v>
      </c>
      <c r="E6741" t="s">
        <v>20125</v>
      </c>
      <c r="F6741" t="s">
        <v>20123</v>
      </c>
      <c r="G6741" s="2" t="str">
        <f t="shared" si="105"/>
        <v>2024</v>
      </c>
      <c r="H6741" t="s">
        <v>14499</v>
      </c>
      <c r="I6741" t="str">
        <f>VLOOKUP(RawData!H6741,PadCountry[],2)</f>
        <v>India</v>
      </c>
      <c r="J6741" t="str">
        <f>VLOOKUP(I6741,CountryGeoLoc[],3)</f>
        <v>20.593684</v>
      </c>
      <c r="K6741" t="str">
        <f>VLOOKUP(I6741,CountryGeoLoc[],4)</f>
        <v>78.96288</v>
      </c>
    </row>
    <row r="6742" spans="1:11" x14ac:dyDescent="0.3">
      <c r="A6742" t="s">
        <v>20126</v>
      </c>
      <c r="B6742" t="s">
        <v>19874</v>
      </c>
      <c r="C6742" t="s">
        <v>7321</v>
      </c>
      <c r="D6742" t="s">
        <v>19305</v>
      </c>
      <c r="E6742" t="s">
        <v>20127</v>
      </c>
      <c r="F6742" t="s">
        <v>20128</v>
      </c>
      <c r="G6742" s="2" t="str">
        <f t="shared" si="105"/>
        <v>2024</v>
      </c>
      <c r="H6742" t="s">
        <v>4173</v>
      </c>
      <c r="I6742" t="str">
        <f>VLOOKUP(RawData!H6742,PadCountry[],2)</f>
        <v>French Guiana</v>
      </c>
      <c r="J6742" t="str">
        <f>VLOOKUP(I6742,CountryGeoLoc[],3)</f>
        <v>3.933889</v>
      </c>
      <c r="K6742" t="str">
        <f>VLOOKUP(I6742,CountryGeoLoc[],4)</f>
        <v>-53.125782</v>
      </c>
    </row>
    <row r="6743" spans="1:11" x14ac:dyDescent="0.3">
      <c r="A6743" t="s">
        <v>20129</v>
      </c>
      <c r="B6743" t="s">
        <v>19874</v>
      </c>
      <c r="C6743" t="s">
        <v>7321</v>
      </c>
      <c r="D6743" t="s">
        <v>20101</v>
      </c>
      <c r="E6743" t="s">
        <v>18970</v>
      </c>
      <c r="F6743" t="s">
        <v>20128</v>
      </c>
      <c r="G6743" s="2" t="str">
        <f t="shared" si="105"/>
        <v>2024</v>
      </c>
      <c r="H6743" t="s">
        <v>20102</v>
      </c>
      <c r="I6743" t="str">
        <f>VLOOKUP(RawData!H6743,PadCountry[],2)</f>
        <v>French Guiana</v>
      </c>
      <c r="J6743" t="str">
        <f>VLOOKUP(I6743,CountryGeoLoc[],3)</f>
        <v>3.933889</v>
      </c>
      <c r="K6743" t="str">
        <f>VLOOKUP(I6743,CountryGeoLoc[],4)</f>
        <v>-53.125782</v>
      </c>
    </row>
    <row r="6744" spans="1:11" x14ac:dyDescent="0.3">
      <c r="A6744" t="s">
        <v>20130</v>
      </c>
      <c r="B6744" t="s">
        <v>19874</v>
      </c>
      <c r="C6744" t="s">
        <v>7321</v>
      </c>
      <c r="D6744" t="s">
        <v>20131</v>
      </c>
      <c r="E6744" t="s">
        <v>20132</v>
      </c>
      <c r="F6744" t="s">
        <v>20128</v>
      </c>
      <c r="G6744" s="2" t="str">
        <f t="shared" si="105"/>
        <v>2024</v>
      </c>
      <c r="H6744" t="s">
        <v>20102</v>
      </c>
      <c r="I6744" t="str">
        <f>VLOOKUP(RawData!H6744,PadCountry[],2)</f>
        <v>French Guiana</v>
      </c>
      <c r="J6744" t="str">
        <f>VLOOKUP(I6744,CountryGeoLoc[],3)</f>
        <v>3.933889</v>
      </c>
      <c r="K6744" t="str">
        <f>VLOOKUP(I6744,CountryGeoLoc[],4)</f>
        <v>-53.125782</v>
      </c>
    </row>
    <row r="6745" spans="1:11" x14ac:dyDescent="0.3">
      <c r="A6745" t="s">
        <v>20133</v>
      </c>
      <c r="B6745" t="s">
        <v>19874</v>
      </c>
      <c r="C6745" t="s">
        <v>7087</v>
      </c>
      <c r="D6745" t="s">
        <v>15499</v>
      </c>
      <c r="E6745" t="s">
        <v>357</v>
      </c>
      <c r="F6745" t="s">
        <v>20128</v>
      </c>
      <c r="G6745" s="2" t="str">
        <f t="shared" si="105"/>
        <v>2024</v>
      </c>
      <c r="H6745" t="s">
        <v>14499</v>
      </c>
      <c r="I6745" t="str">
        <f>VLOOKUP(RawData!H6745,PadCountry[],2)</f>
        <v>India</v>
      </c>
      <c r="J6745" t="str">
        <f>VLOOKUP(I6745,CountryGeoLoc[],3)</f>
        <v>20.593684</v>
      </c>
      <c r="K6745" t="str">
        <f>VLOOKUP(I6745,CountryGeoLoc[],4)</f>
        <v>78.96288</v>
      </c>
    </row>
    <row r="6746" spans="1:11" x14ac:dyDescent="0.3">
      <c r="A6746" t="s">
        <v>20134</v>
      </c>
      <c r="B6746" t="s">
        <v>19874</v>
      </c>
      <c r="C6746" t="s">
        <v>7321</v>
      </c>
      <c r="D6746" t="s">
        <v>20131</v>
      </c>
      <c r="E6746" t="s">
        <v>357</v>
      </c>
      <c r="F6746" t="s">
        <v>20128</v>
      </c>
      <c r="G6746" s="2" t="str">
        <f t="shared" si="105"/>
        <v>2024</v>
      </c>
      <c r="H6746" t="s">
        <v>20102</v>
      </c>
      <c r="I6746" t="str">
        <f>VLOOKUP(RawData!H6746,PadCountry[],2)</f>
        <v>French Guiana</v>
      </c>
      <c r="J6746" t="str">
        <f>VLOOKUP(I6746,CountryGeoLoc[],3)</f>
        <v>3.933889</v>
      </c>
      <c r="K6746" t="str">
        <f>VLOOKUP(I6746,CountryGeoLoc[],4)</f>
        <v>-53.125782</v>
      </c>
    </row>
    <row r="6747" spans="1:11" x14ac:dyDescent="0.3">
      <c r="A6747" t="s">
        <v>20135</v>
      </c>
      <c r="B6747" t="s">
        <v>19874</v>
      </c>
      <c r="C6747" t="s">
        <v>7321</v>
      </c>
      <c r="D6747" t="s">
        <v>20131</v>
      </c>
      <c r="E6747" t="s">
        <v>20136</v>
      </c>
      <c r="F6747" t="s">
        <v>20128</v>
      </c>
      <c r="G6747" s="2" t="str">
        <f t="shared" si="105"/>
        <v>2024</v>
      </c>
      <c r="H6747" t="s">
        <v>20102</v>
      </c>
      <c r="I6747" t="str">
        <f>VLOOKUP(RawData!H6747,PadCountry[],2)</f>
        <v>French Guiana</v>
      </c>
      <c r="J6747" t="str">
        <f>VLOOKUP(I6747,CountryGeoLoc[],3)</f>
        <v>3.933889</v>
      </c>
      <c r="K6747" t="str">
        <f>VLOOKUP(I6747,CountryGeoLoc[],4)</f>
        <v>-53.125782</v>
      </c>
    </row>
    <row r="6748" spans="1:11" x14ac:dyDescent="0.3">
      <c r="A6748" t="s">
        <v>20137</v>
      </c>
      <c r="B6748" t="s">
        <v>19874</v>
      </c>
      <c r="C6748" t="s">
        <v>7321</v>
      </c>
      <c r="D6748" t="s">
        <v>20101</v>
      </c>
      <c r="E6748" t="s">
        <v>20138</v>
      </c>
      <c r="F6748" t="s">
        <v>20128</v>
      </c>
      <c r="G6748" s="2" t="str">
        <f t="shared" si="105"/>
        <v>2024</v>
      </c>
      <c r="H6748" t="s">
        <v>20102</v>
      </c>
      <c r="I6748" t="str">
        <f>VLOOKUP(RawData!H6748,PadCountry[],2)</f>
        <v>French Guiana</v>
      </c>
      <c r="J6748" t="str">
        <f>VLOOKUP(I6748,CountryGeoLoc[],3)</f>
        <v>3.933889</v>
      </c>
      <c r="K6748" t="str">
        <f>VLOOKUP(I6748,CountryGeoLoc[],4)</f>
        <v>-53.125782</v>
      </c>
    </row>
    <row r="6749" spans="1:11" x14ac:dyDescent="0.3">
      <c r="A6749" t="s">
        <v>20129</v>
      </c>
      <c r="B6749" t="s">
        <v>19874</v>
      </c>
      <c r="C6749" t="s">
        <v>7321</v>
      </c>
      <c r="D6749" t="s">
        <v>20101</v>
      </c>
      <c r="E6749" t="s">
        <v>18970</v>
      </c>
      <c r="F6749" t="s">
        <v>20128</v>
      </c>
      <c r="G6749" s="2" t="str">
        <f t="shared" si="105"/>
        <v>2024</v>
      </c>
      <c r="H6749" t="s">
        <v>20102</v>
      </c>
      <c r="I6749" t="str">
        <f>VLOOKUP(RawData!H6749,PadCountry[],2)</f>
        <v>French Guiana</v>
      </c>
      <c r="J6749" t="str">
        <f>VLOOKUP(I6749,CountryGeoLoc[],3)</f>
        <v>3.933889</v>
      </c>
      <c r="K6749" t="str">
        <f>VLOOKUP(I6749,CountryGeoLoc[],4)</f>
        <v>-53.125782</v>
      </c>
    </row>
    <row r="6750" spans="1:11" x14ac:dyDescent="0.3">
      <c r="A6750" t="s">
        <v>20139</v>
      </c>
      <c r="B6750" t="s">
        <v>19874</v>
      </c>
      <c r="C6750" t="s">
        <v>9620</v>
      </c>
      <c r="D6750" t="s">
        <v>20035</v>
      </c>
      <c r="E6750" t="s">
        <v>20140</v>
      </c>
      <c r="F6750" t="s">
        <v>20141</v>
      </c>
      <c r="G6750" s="2" t="str">
        <f t="shared" si="105"/>
        <v>2024</v>
      </c>
      <c r="H6750" t="s">
        <v>11976</v>
      </c>
      <c r="I6750" t="str">
        <f>VLOOKUP(RawData!H6750,PadCountry[],2)</f>
        <v>Japan</v>
      </c>
      <c r="J6750" t="str">
        <f>VLOOKUP(I6750,CountryGeoLoc[],3)</f>
        <v>36.204824</v>
      </c>
      <c r="K6750" t="str">
        <f>VLOOKUP(I6750,CountryGeoLoc[],4)</f>
        <v>138.252924</v>
      </c>
    </row>
    <row r="6751" spans="1:11" x14ac:dyDescent="0.3">
      <c r="A6751" t="s">
        <v>20142</v>
      </c>
      <c r="B6751" t="s">
        <v>19874</v>
      </c>
      <c r="C6751" t="s">
        <v>11972</v>
      </c>
      <c r="D6751" t="s">
        <v>13833</v>
      </c>
      <c r="E6751" t="s">
        <v>20143</v>
      </c>
      <c r="F6751" t="s">
        <v>20141</v>
      </c>
      <c r="G6751" s="2" t="str">
        <f t="shared" si="105"/>
        <v>2024</v>
      </c>
      <c r="H6751" t="s">
        <v>11976</v>
      </c>
      <c r="I6751" t="str">
        <f>VLOOKUP(RawData!H6751,PadCountry[],2)</f>
        <v>Japan</v>
      </c>
      <c r="J6751" t="str">
        <f>VLOOKUP(I6751,CountryGeoLoc[],3)</f>
        <v>36.204824</v>
      </c>
      <c r="K6751" t="str">
        <f>VLOOKUP(I6751,CountryGeoLoc[],4)</f>
        <v>138.252924</v>
      </c>
    </row>
    <row r="6752" spans="1:11" x14ac:dyDescent="0.3">
      <c r="A6752" t="s">
        <v>20144</v>
      </c>
      <c r="B6752" t="s">
        <v>19874</v>
      </c>
      <c r="C6752" t="s">
        <v>9620</v>
      </c>
      <c r="D6752" t="s">
        <v>20035</v>
      </c>
      <c r="E6752" t="s">
        <v>20145</v>
      </c>
      <c r="F6752" t="s">
        <v>20141</v>
      </c>
      <c r="G6752" s="2" t="str">
        <f t="shared" si="105"/>
        <v>2024</v>
      </c>
      <c r="H6752" t="s">
        <v>11976</v>
      </c>
      <c r="I6752" t="str">
        <f>VLOOKUP(RawData!H6752,PadCountry[],2)</f>
        <v>Japan</v>
      </c>
      <c r="J6752" t="str">
        <f>VLOOKUP(I6752,CountryGeoLoc[],3)</f>
        <v>36.204824</v>
      </c>
      <c r="K6752" t="str">
        <f>VLOOKUP(I6752,CountryGeoLoc[],4)</f>
        <v>138.252924</v>
      </c>
    </row>
    <row r="6753" spans="1:11" x14ac:dyDescent="0.3">
      <c r="A6753" t="s">
        <v>20146</v>
      </c>
      <c r="B6753" t="s">
        <v>19874</v>
      </c>
      <c r="C6753" t="s">
        <v>9620</v>
      </c>
      <c r="D6753" t="s">
        <v>13833</v>
      </c>
      <c r="E6753" t="s">
        <v>20147</v>
      </c>
      <c r="F6753" t="s">
        <v>20141</v>
      </c>
      <c r="G6753" s="2" t="str">
        <f t="shared" si="105"/>
        <v>2024</v>
      </c>
      <c r="H6753" t="s">
        <v>11976</v>
      </c>
      <c r="I6753" t="str">
        <f>VLOOKUP(RawData!H6753,PadCountry[],2)</f>
        <v>Japan</v>
      </c>
      <c r="J6753" t="str">
        <f>VLOOKUP(I6753,CountryGeoLoc[],3)</f>
        <v>36.204824</v>
      </c>
      <c r="K6753" t="str">
        <f>VLOOKUP(I6753,CountryGeoLoc[],4)</f>
        <v>138.252924</v>
      </c>
    </row>
    <row r="6754" spans="1:11" x14ac:dyDescent="0.3">
      <c r="A6754" t="s">
        <v>20148</v>
      </c>
      <c r="B6754" t="s">
        <v>19874</v>
      </c>
      <c r="C6754" t="s">
        <v>14644</v>
      </c>
      <c r="D6754" t="s">
        <v>15534</v>
      </c>
      <c r="E6754" t="s">
        <v>20149</v>
      </c>
      <c r="F6754" t="s">
        <v>20141</v>
      </c>
      <c r="G6754" s="2" t="str">
        <f t="shared" si="105"/>
        <v>2024</v>
      </c>
      <c r="H6754" t="s">
        <v>19891</v>
      </c>
      <c r="I6754" t="str">
        <f>VLOOKUP(RawData!H6754,PadCountry[],2)</f>
        <v>United States</v>
      </c>
      <c r="J6754" t="str">
        <f>VLOOKUP(I6754,CountryGeoLoc[],3)</f>
        <v>37.09024</v>
      </c>
      <c r="K6754" t="str">
        <f>VLOOKUP(I6754,CountryGeoLoc[],4)</f>
        <v>-95.712891</v>
      </c>
    </row>
    <row r="6755" spans="1:11" x14ac:dyDescent="0.3">
      <c r="A6755" t="s">
        <v>20150</v>
      </c>
      <c r="B6755" t="s">
        <v>19874</v>
      </c>
      <c r="C6755" t="s">
        <v>14644</v>
      </c>
      <c r="D6755" t="s">
        <v>15534</v>
      </c>
      <c r="E6755" t="s">
        <v>20151</v>
      </c>
      <c r="F6755" t="s">
        <v>20141</v>
      </c>
      <c r="G6755" s="2" t="str">
        <f t="shared" si="105"/>
        <v>2024</v>
      </c>
      <c r="H6755" t="s">
        <v>19891</v>
      </c>
      <c r="I6755" t="str">
        <f>VLOOKUP(RawData!H6755,PadCountry[],2)</f>
        <v>United States</v>
      </c>
      <c r="J6755" t="str">
        <f>VLOOKUP(I6755,CountryGeoLoc[],3)</f>
        <v>37.09024</v>
      </c>
      <c r="K6755" t="str">
        <f>VLOOKUP(I6755,CountryGeoLoc[],4)</f>
        <v>-95.712891</v>
      </c>
    </row>
    <row r="6756" spans="1:11" x14ac:dyDescent="0.3">
      <c r="A6756" t="s">
        <v>20152</v>
      </c>
      <c r="B6756" t="s">
        <v>19874</v>
      </c>
      <c r="C6756" t="s">
        <v>14644</v>
      </c>
      <c r="D6756" t="s">
        <v>17502</v>
      </c>
      <c r="E6756" t="s">
        <v>20153</v>
      </c>
      <c r="F6756" t="s">
        <v>20141</v>
      </c>
      <c r="G6756" s="2" t="str">
        <f t="shared" si="105"/>
        <v>2024</v>
      </c>
      <c r="H6756" t="s">
        <v>2629</v>
      </c>
      <c r="I6756" t="str">
        <f>VLOOKUP(RawData!H6756,PadCountry[],2)</f>
        <v>United States</v>
      </c>
      <c r="J6756" t="str">
        <f>VLOOKUP(I6756,CountryGeoLoc[],3)</f>
        <v>37.09024</v>
      </c>
      <c r="K6756" t="str">
        <f>VLOOKUP(I6756,CountryGeoLoc[],4)</f>
        <v>-95.712891</v>
      </c>
    </row>
    <row r="6757" spans="1:11" x14ac:dyDescent="0.3">
      <c r="A6757" t="s">
        <v>20154</v>
      </c>
      <c r="B6757" t="s">
        <v>19874</v>
      </c>
      <c r="C6757" t="s">
        <v>13407</v>
      </c>
      <c r="D6757" t="s">
        <v>18176</v>
      </c>
      <c r="E6757" t="s">
        <v>20155</v>
      </c>
      <c r="F6757" t="s">
        <v>20156</v>
      </c>
      <c r="G6757" s="2" t="str">
        <f t="shared" si="105"/>
        <v>2024</v>
      </c>
      <c r="H6757" t="s">
        <v>16997</v>
      </c>
      <c r="I6757" t="str">
        <f>VLOOKUP(RawData!H6757,PadCountry[],2)</f>
        <v>China</v>
      </c>
      <c r="J6757" t="str">
        <f>VLOOKUP(I6757,CountryGeoLoc[],3)</f>
        <v>35.86166</v>
      </c>
      <c r="K6757" t="str">
        <f>VLOOKUP(I6757,CountryGeoLoc[],4)</f>
        <v>104.195397</v>
      </c>
    </row>
    <row r="6758" spans="1:11" x14ac:dyDescent="0.3">
      <c r="A6758" t="s">
        <v>20157</v>
      </c>
      <c r="B6758" t="s">
        <v>19874</v>
      </c>
      <c r="C6758" t="s">
        <v>14618</v>
      </c>
      <c r="D6758" t="s">
        <v>14619</v>
      </c>
      <c r="E6758" t="s">
        <v>20158</v>
      </c>
      <c r="F6758" t="s">
        <v>20159</v>
      </c>
      <c r="G6758" s="2" t="str">
        <f t="shared" si="105"/>
        <v>2024</v>
      </c>
      <c r="H6758" t="s">
        <v>1782</v>
      </c>
      <c r="I6758" t="str">
        <f>VLOOKUP(RawData!H6758,PadCountry[],2)</f>
        <v>United States</v>
      </c>
      <c r="J6758" t="str">
        <f>VLOOKUP(I6758,CountryGeoLoc[],3)</f>
        <v>37.09024</v>
      </c>
      <c r="K6758" t="str">
        <f>VLOOKUP(I6758,CountryGeoLoc[],4)</f>
        <v>-95.712891</v>
      </c>
    </row>
    <row r="6759" spans="1:11" x14ac:dyDescent="0.3">
      <c r="A6759" t="s">
        <v>20160</v>
      </c>
      <c r="B6759" t="s">
        <v>19874</v>
      </c>
      <c r="C6759" t="s">
        <v>14644</v>
      </c>
      <c r="D6759" t="s">
        <v>15534</v>
      </c>
      <c r="E6759" t="s">
        <v>20161</v>
      </c>
      <c r="F6759" t="s">
        <v>20159</v>
      </c>
      <c r="G6759" s="2" t="str">
        <f t="shared" si="105"/>
        <v>2024</v>
      </c>
      <c r="H6759" t="s">
        <v>2629</v>
      </c>
      <c r="I6759" t="str">
        <f>VLOOKUP(RawData!H6759,PadCountry[],2)</f>
        <v>United States</v>
      </c>
      <c r="J6759" t="str">
        <f>VLOOKUP(I6759,CountryGeoLoc[],3)</f>
        <v>37.09024</v>
      </c>
      <c r="K6759" t="str">
        <f>VLOOKUP(I6759,CountryGeoLoc[],4)</f>
        <v>-95.712891</v>
      </c>
    </row>
    <row r="6760" spans="1:11" x14ac:dyDescent="0.3">
      <c r="A6760" t="s">
        <v>20162</v>
      </c>
      <c r="B6760" t="s">
        <v>19874</v>
      </c>
      <c r="C6760" t="s">
        <v>14618</v>
      </c>
      <c r="D6760" t="s">
        <v>14619</v>
      </c>
      <c r="E6760" t="s">
        <v>20163</v>
      </c>
      <c r="F6760" t="s">
        <v>20159</v>
      </c>
      <c r="G6760" s="2" t="str">
        <f t="shared" si="105"/>
        <v>2024</v>
      </c>
      <c r="H6760" t="s">
        <v>1782</v>
      </c>
      <c r="I6760" t="str">
        <f>VLOOKUP(RawData!H6760,PadCountry[],2)</f>
        <v>United States</v>
      </c>
      <c r="J6760" t="str">
        <f>VLOOKUP(I6760,CountryGeoLoc[],3)</f>
        <v>37.09024</v>
      </c>
      <c r="K6760" t="str">
        <f>VLOOKUP(I6760,CountryGeoLoc[],4)</f>
        <v>-95.712891</v>
      </c>
    </row>
    <row r="6761" spans="1:11" x14ac:dyDescent="0.3">
      <c r="A6761" t="s">
        <v>20164</v>
      </c>
      <c r="B6761" t="s">
        <v>19874</v>
      </c>
      <c r="C6761" t="s">
        <v>14644</v>
      </c>
      <c r="D6761" t="s">
        <v>15534</v>
      </c>
      <c r="E6761" t="s">
        <v>20165</v>
      </c>
      <c r="F6761" t="s">
        <v>20159</v>
      </c>
      <c r="G6761" s="2" t="str">
        <f t="shared" si="105"/>
        <v>2024</v>
      </c>
      <c r="H6761" t="s">
        <v>2629</v>
      </c>
      <c r="I6761" t="str">
        <f>VLOOKUP(RawData!H6761,PadCountry[],2)</f>
        <v>United States</v>
      </c>
      <c r="J6761" t="str">
        <f>VLOOKUP(I6761,CountryGeoLoc[],3)</f>
        <v>37.09024</v>
      </c>
      <c r="K6761" t="str">
        <f>VLOOKUP(I6761,CountryGeoLoc[],4)</f>
        <v>-95.712891</v>
      </c>
    </row>
    <row r="6762" spans="1:11" x14ac:dyDescent="0.3">
      <c r="A6762" t="s">
        <v>20166</v>
      </c>
      <c r="B6762" t="s">
        <v>19874</v>
      </c>
      <c r="C6762" t="s">
        <v>7087</v>
      </c>
      <c r="D6762" t="s">
        <v>16600</v>
      </c>
      <c r="E6762" t="s">
        <v>20167</v>
      </c>
      <c r="F6762" t="s">
        <v>20159</v>
      </c>
      <c r="G6762" s="2" t="str">
        <f t="shared" si="105"/>
        <v>2024</v>
      </c>
      <c r="H6762" t="s">
        <v>14499</v>
      </c>
      <c r="I6762" t="str">
        <f>VLOOKUP(RawData!H6762,PadCountry[],2)</f>
        <v>India</v>
      </c>
      <c r="J6762" t="str">
        <f>VLOOKUP(I6762,CountryGeoLoc[],3)</f>
        <v>20.593684</v>
      </c>
      <c r="K6762" t="str">
        <f>VLOOKUP(I6762,CountryGeoLoc[],4)</f>
        <v>78.96288</v>
      </c>
    </row>
    <row r="6763" spans="1:11" x14ac:dyDescent="0.3">
      <c r="A6763" t="s">
        <v>20168</v>
      </c>
      <c r="B6763" t="s">
        <v>19874</v>
      </c>
      <c r="C6763" t="s">
        <v>14644</v>
      </c>
      <c r="D6763" t="s">
        <v>15534</v>
      </c>
      <c r="E6763" t="s">
        <v>20169</v>
      </c>
      <c r="F6763" t="s">
        <v>20159</v>
      </c>
      <c r="G6763" s="2" t="str">
        <f t="shared" si="105"/>
        <v>2024</v>
      </c>
      <c r="H6763" t="s">
        <v>19891</v>
      </c>
      <c r="I6763" t="str">
        <f>VLOOKUP(RawData!H6763,PadCountry[],2)</f>
        <v>United States</v>
      </c>
      <c r="J6763" t="str">
        <f>VLOOKUP(I6763,CountryGeoLoc[],3)</f>
        <v>37.09024</v>
      </c>
      <c r="K6763" t="str">
        <f>VLOOKUP(I6763,CountryGeoLoc[],4)</f>
        <v>-95.712891</v>
      </c>
    </row>
    <row r="6764" spans="1:11" x14ac:dyDescent="0.3">
      <c r="A6764" t="s">
        <v>20170</v>
      </c>
      <c r="B6764" t="s">
        <v>19874</v>
      </c>
      <c r="C6764" t="s">
        <v>7321</v>
      </c>
      <c r="D6764" t="s">
        <v>19305</v>
      </c>
      <c r="E6764" t="s">
        <v>20171</v>
      </c>
      <c r="F6764" t="s">
        <v>20159</v>
      </c>
      <c r="G6764" s="2" t="str">
        <f t="shared" si="105"/>
        <v>2024</v>
      </c>
      <c r="H6764" t="s">
        <v>4173</v>
      </c>
      <c r="I6764" t="str">
        <f>VLOOKUP(RawData!H6764,PadCountry[],2)</f>
        <v>French Guiana</v>
      </c>
      <c r="J6764" t="str">
        <f>VLOOKUP(I6764,CountryGeoLoc[],3)</f>
        <v>3.933889</v>
      </c>
      <c r="K6764" t="str">
        <f>VLOOKUP(I6764,CountryGeoLoc[],4)</f>
        <v>-53.125782</v>
      </c>
    </row>
    <row r="6765" spans="1:11" x14ac:dyDescent="0.3">
      <c r="A6765" t="s">
        <v>20172</v>
      </c>
      <c r="B6765" t="s">
        <v>19874</v>
      </c>
      <c r="C6765" t="s">
        <v>14618</v>
      </c>
      <c r="D6765" t="s">
        <v>14619</v>
      </c>
      <c r="E6765" t="s">
        <v>20173</v>
      </c>
      <c r="F6765" t="s">
        <v>20159</v>
      </c>
      <c r="G6765" s="2" t="str">
        <f t="shared" si="105"/>
        <v>2024</v>
      </c>
      <c r="H6765" t="s">
        <v>1782</v>
      </c>
      <c r="I6765" t="str">
        <f>VLOOKUP(RawData!H6765,PadCountry[],2)</f>
        <v>United States</v>
      </c>
      <c r="J6765" t="str">
        <f>VLOOKUP(I6765,CountryGeoLoc[],3)</f>
        <v>37.09024</v>
      </c>
      <c r="K6765" t="str">
        <f>VLOOKUP(I6765,CountryGeoLoc[],4)</f>
        <v>-95.712891</v>
      </c>
    </row>
    <row r="6766" spans="1:11" x14ac:dyDescent="0.3">
      <c r="A6766" t="s">
        <v>20174</v>
      </c>
      <c r="B6766" t="s">
        <v>19874</v>
      </c>
      <c r="C6766" t="s">
        <v>14618</v>
      </c>
      <c r="D6766" t="s">
        <v>14619</v>
      </c>
      <c r="E6766" t="s">
        <v>20175</v>
      </c>
      <c r="F6766" t="s">
        <v>20159</v>
      </c>
      <c r="G6766" s="2" t="str">
        <f t="shared" si="105"/>
        <v>2024</v>
      </c>
      <c r="H6766" t="s">
        <v>1782</v>
      </c>
      <c r="I6766" t="str">
        <f>VLOOKUP(RawData!H6766,PadCountry[],2)</f>
        <v>United States</v>
      </c>
      <c r="J6766" t="str">
        <f>VLOOKUP(I6766,CountryGeoLoc[],3)</f>
        <v>37.09024</v>
      </c>
      <c r="K6766" t="str">
        <f>VLOOKUP(I6766,CountryGeoLoc[],4)</f>
        <v>-95.712891</v>
      </c>
    </row>
    <row r="6767" spans="1:11" x14ac:dyDescent="0.3">
      <c r="A6767" t="s">
        <v>20176</v>
      </c>
      <c r="B6767" t="s">
        <v>19874</v>
      </c>
      <c r="C6767" t="s">
        <v>14618</v>
      </c>
      <c r="D6767" t="s">
        <v>14619</v>
      </c>
      <c r="E6767" t="s">
        <v>20177</v>
      </c>
      <c r="F6767" t="s">
        <v>20159</v>
      </c>
      <c r="G6767" s="2" t="str">
        <f t="shared" si="105"/>
        <v>2024</v>
      </c>
      <c r="H6767" t="s">
        <v>1782</v>
      </c>
      <c r="I6767" t="str">
        <f>VLOOKUP(RawData!H6767,PadCountry[],2)</f>
        <v>United States</v>
      </c>
      <c r="J6767" t="str">
        <f>VLOOKUP(I6767,CountryGeoLoc[],3)</f>
        <v>37.09024</v>
      </c>
      <c r="K6767" t="str">
        <f>VLOOKUP(I6767,CountryGeoLoc[],4)</f>
        <v>-95.712891</v>
      </c>
    </row>
    <row r="6768" spans="1:11" x14ac:dyDescent="0.3">
      <c r="A6768" t="s">
        <v>20178</v>
      </c>
      <c r="B6768" t="s">
        <v>19874</v>
      </c>
      <c r="C6768" t="s">
        <v>14618</v>
      </c>
      <c r="D6768" t="s">
        <v>14619</v>
      </c>
      <c r="E6768" t="s">
        <v>20179</v>
      </c>
      <c r="F6768" t="s">
        <v>20159</v>
      </c>
      <c r="G6768" s="2" t="str">
        <f t="shared" si="105"/>
        <v>2024</v>
      </c>
      <c r="H6768" t="s">
        <v>1782</v>
      </c>
      <c r="I6768" t="str">
        <f>VLOOKUP(RawData!H6768,PadCountry[],2)</f>
        <v>United States</v>
      </c>
      <c r="J6768" t="str">
        <f>VLOOKUP(I6768,CountryGeoLoc[],3)</f>
        <v>37.09024</v>
      </c>
      <c r="K6768" t="str">
        <f>VLOOKUP(I6768,CountryGeoLoc[],4)</f>
        <v>-95.712891</v>
      </c>
    </row>
    <row r="6769" spans="1:11" x14ac:dyDescent="0.3">
      <c r="A6769" t="s">
        <v>20180</v>
      </c>
      <c r="B6769" t="s">
        <v>19874</v>
      </c>
      <c r="C6769" t="s">
        <v>14618</v>
      </c>
      <c r="D6769" t="s">
        <v>14619</v>
      </c>
      <c r="E6769" t="s">
        <v>20181</v>
      </c>
      <c r="F6769" t="s">
        <v>20159</v>
      </c>
      <c r="G6769" s="2" t="str">
        <f t="shared" si="105"/>
        <v>2024</v>
      </c>
      <c r="H6769" t="s">
        <v>1782</v>
      </c>
      <c r="I6769" t="str">
        <f>VLOOKUP(RawData!H6769,PadCountry[],2)</f>
        <v>United States</v>
      </c>
      <c r="J6769" t="str">
        <f>VLOOKUP(I6769,CountryGeoLoc[],3)</f>
        <v>37.09024</v>
      </c>
      <c r="K6769" t="str">
        <f>VLOOKUP(I6769,CountryGeoLoc[],4)</f>
        <v>-95.712891</v>
      </c>
    </row>
    <row r="6770" spans="1:11" x14ac:dyDescent="0.3">
      <c r="A6770" t="s">
        <v>20182</v>
      </c>
      <c r="B6770" t="s">
        <v>19874</v>
      </c>
      <c r="C6770" t="s">
        <v>14618</v>
      </c>
      <c r="D6770" t="s">
        <v>14619</v>
      </c>
      <c r="E6770" t="s">
        <v>20183</v>
      </c>
      <c r="F6770" t="s">
        <v>20159</v>
      </c>
      <c r="G6770" s="2" t="str">
        <f t="shared" si="105"/>
        <v>2024</v>
      </c>
      <c r="H6770" t="s">
        <v>1782</v>
      </c>
      <c r="I6770" t="str">
        <f>VLOOKUP(RawData!H6770,PadCountry[],2)</f>
        <v>United States</v>
      </c>
      <c r="J6770" t="str">
        <f>VLOOKUP(I6770,CountryGeoLoc[],3)</f>
        <v>37.09024</v>
      </c>
      <c r="K6770" t="str">
        <f>VLOOKUP(I6770,CountryGeoLoc[],4)</f>
        <v>-95.712891</v>
      </c>
    </row>
    <row r="6771" spans="1:11" x14ac:dyDescent="0.3">
      <c r="A6771" t="s">
        <v>20184</v>
      </c>
      <c r="B6771" t="s">
        <v>19874</v>
      </c>
      <c r="C6771" t="s">
        <v>14618</v>
      </c>
      <c r="D6771" t="s">
        <v>14619</v>
      </c>
      <c r="E6771" t="s">
        <v>20185</v>
      </c>
      <c r="F6771" t="s">
        <v>20159</v>
      </c>
      <c r="G6771" s="2" t="str">
        <f t="shared" si="105"/>
        <v>2024</v>
      </c>
      <c r="H6771" t="s">
        <v>1782</v>
      </c>
      <c r="I6771" t="str">
        <f>VLOOKUP(RawData!H6771,PadCountry[],2)</f>
        <v>United States</v>
      </c>
      <c r="J6771" t="str">
        <f>VLOOKUP(I6771,CountryGeoLoc[],3)</f>
        <v>37.09024</v>
      </c>
      <c r="K6771" t="str">
        <f>VLOOKUP(I6771,CountryGeoLoc[],4)</f>
        <v>-95.712891</v>
      </c>
    </row>
    <row r="6772" spans="1:11" x14ac:dyDescent="0.3">
      <c r="A6772" t="s">
        <v>20186</v>
      </c>
      <c r="B6772" t="s">
        <v>19874</v>
      </c>
      <c r="C6772" t="s">
        <v>14618</v>
      </c>
      <c r="D6772" t="s">
        <v>18166</v>
      </c>
      <c r="E6772" t="s">
        <v>20187</v>
      </c>
      <c r="F6772" t="s">
        <v>20188</v>
      </c>
      <c r="G6772" s="2" t="str">
        <f t="shared" si="105"/>
        <v>2024</v>
      </c>
      <c r="H6772" t="s">
        <v>1782</v>
      </c>
      <c r="I6772" t="str">
        <f>VLOOKUP(RawData!H6772,PadCountry[],2)</f>
        <v>United States</v>
      </c>
      <c r="J6772" t="str">
        <f>VLOOKUP(I6772,CountryGeoLoc[],3)</f>
        <v>37.09024</v>
      </c>
      <c r="K6772" t="str">
        <f>VLOOKUP(I6772,CountryGeoLoc[],4)</f>
        <v>-95.712891</v>
      </c>
    </row>
    <row r="6773" spans="1:11" x14ac:dyDescent="0.3">
      <c r="A6773" t="s">
        <v>20189</v>
      </c>
      <c r="B6773" t="s">
        <v>19874</v>
      </c>
      <c r="C6773" t="s">
        <v>16685</v>
      </c>
      <c r="D6773" t="s">
        <v>20190</v>
      </c>
      <c r="E6773" t="s">
        <v>20191</v>
      </c>
      <c r="F6773" t="s">
        <v>20188</v>
      </c>
      <c r="G6773" s="2" t="str">
        <f t="shared" si="105"/>
        <v>2024</v>
      </c>
      <c r="H6773" t="s">
        <v>1006</v>
      </c>
      <c r="I6773" t="str">
        <f>VLOOKUP(RawData!H6773,PadCountry[],2)</f>
        <v>United States</v>
      </c>
      <c r="J6773" t="str">
        <f>VLOOKUP(I6773,CountryGeoLoc[],3)</f>
        <v>37.09024</v>
      </c>
      <c r="K6773" t="str">
        <f>VLOOKUP(I6773,CountryGeoLoc[],4)</f>
        <v>-95.712891</v>
      </c>
    </row>
    <row r="6774" spans="1:11" x14ac:dyDescent="0.3">
      <c r="A6774" t="s">
        <v>20192</v>
      </c>
      <c r="B6774" t="s">
        <v>19874</v>
      </c>
      <c r="C6774" t="s">
        <v>14644</v>
      </c>
      <c r="D6774" t="s">
        <v>15534</v>
      </c>
      <c r="E6774" t="s">
        <v>20193</v>
      </c>
      <c r="F6774" t="s">
        <v>20188</v>
      </c>
      <c r="G6774" s="2" t="str">
        <f t="shared" si="105"/>
        <v>2024</v>
      </c>
      <c r="H6774" t="s">
        <v>1555</v>
      </c>
      <c r="I6774" t="str">
        <f>VLOOKUP(RawData!H6774,PadCountry[],2)</f>
        <v>United States</v>
      </c>
      <c r="J6774" t="str">
        <f>VLOOKUP(I6774,CountryGeoLoc[],3)</f>
        <v>37.09024</v>
      </c>
      <c r="K6774" t="str">
        <f>VLOOKUP(I6774,CountryGeoLoc[],4)</f>
        <v>-95.712891</v>
      </c>
    </row>
    <row r="6775" spans="1:11" x14ac:dyDescent="0.3">
      <c r="A6775" t="s">
        <v>20194</v>
      </c>
      <c r="B6775" t="s">
        <v>19874</v>
      </c>
      <c r="C6775" t="s">
        <v>9620</v>
      </c>
      <c r="D6775" t="s">
        <v>20098</v>
      </c>
      <c r="E6775" t="s">
        <v>20195</v>
      </c>
      <c r="F6775" t="s">
        <v>20196</v>
      </c>
      <c r="G6775" s="2" t="str">
        <f t="shared" si="105"/>
        <v>2024</v>
      </c>
      <c r="H6775" t="s">
        <v>11976</v>
      </c>
      <c r="I6775" t="str">
        <f>VLOOKUP(RawData!H6775,PadCountry[],2)</f>
        <v>Japan</v>
      </c>
      <c r="J6775" t="str">
        <f>VLOOKUP(I6775,CountryGeoLoc[],3)</f>
        <v>36.204824</v>
      </c>
      <c r="K6775" t="str">
        <f>VLOOKUP(I6775,CountryGeoLoc[],4)</f>
        <v>138.252924</v>
      </c>
    </row>
    <row r="6776" spans="1:11" x14ac:dyDescent="0.3">
      <c r="A6776" t="s">
        <v>20197</v>
      </c>
      <c r="B6776" t="s">
        <v>19874</v>
      </c>
      <c r="C6776" t="s">
        <v>7321</v>
      </c>
      <c r="D6776" t="s">
        <v>20131</v>
      </c>
      <c r="E6776" t="s">
        <v>20198</v>
      </c>
      <c r="F6776" t="s">
        <v>20196</v>
      </c>
      <c r="G6776" s="2" t="str">
        <f t="shared" si="105"/>
        <v>2024</v>
      </c>
      <c r="H6776" t="s">
        <v>20102</v>
      </c>
      <c r="I6776" t="str">
        <f>VLOOKUP(RawData!H6776,PadCountry[],2)</f>
        <v>French Guiana</v>
      </c>
      <c r="J6776" t="str">
        <f>VLOOKUP(I6776,CountryGeoLoc[],3)</f>
        <v>3.933889</v>
      </c>
      <c r="K6776" t="str">
        <f>VLOOKUP(I6776,CountryGeoLoc[],4)</f>
        <v>-53.125782</v>
      </c>
    </row>
    <row r="6777" spans="1:11" x14ac:dyDescent="0.3">
      <c r="A6777" t="s">
        <v>20199</v>
      </c>
      <c r="B6777" t="s">
        <v>19874</v>
      </c>
      <c r="C6777" t="s">
        <v>14644</v>
      </c>
      <c r="D6777" t="s">
        <v>17502</v>
      </c>
      <c r="E6777" t="s">
        <v>20200</v>
      </c>
      <c r="F6777" t="s">
        <v>20201</v>
      </c>
      <c r="G6777" s="2" t="str">
        <f t="shared" si="105"/>
        <v>2024</v>
      </c>
      <c r="H6777" t="s">
        <v>2629</v>
      </c>
      <c r="I6777" t="str">
        <f>VLOOKUP(RawData!H6777,PadCountry[],2)</f>
        <v>United States</v>
      </c>
      <c r="J6777" t="str">
        <f>VLOOKUP(I6777,CountryGeoLoc[],3)</f>
        <v>37.09024</v>
      </c>
      <c r="K6777" t="str">
        <f>VLOOKUP(I6777,CountryGeoLoc[],4)</f>
        <v>-95.712891</v>
      </c>
    </row>
    <row r="6778" spans="1:11" x14ac:dyDescent="0.3">
      <c r="A6778" t="s">
        <v>20202</v>
      </c>
      <c r="B6778" t="s">
        <v>19874</v>
      </c>
      <c r="C6778" t="s">
        <v>14644</v>
      </c>
      <c r="D6778" t="s">
        <v>15534</v>
      </c>
      <c r="E6778" t="s">
        <v>357</v>
      </c>
      <c r="F6778" t="s">
        <v>20203</v>
      </c>
      <c r="G6778" s="2" t="str">
        <f t="shared" si="105"/>
        <v>2024</v>
      </c>
      <c r="H6778" t="s">
        <v>19891</v>
      </c>
      <c r="I6778" t="str">
        <f>VLOOKUP(RawData!H6778,PadCountry[],2)</f>
        <v>United States</v>
      </c>
      <c r="J6778" t="str">
        <f>VLOOKUP(I6778,CountryGeoLoc[],3)</f>
        <v>37.09024</v>
      </c>
      <c r="K6778" t="str">
        <f>VLOOKUP(I6778,CountryGeoLoc[],4)</f>
        <v>-95.712891</v>
      </c>
    </row>
    <row r="6779" spans="1:11" x14ac:dyDescent="0.3">
      <c r="A6779" t="s">
        <v>20204</v>
      </c>
      <c r="B6779" t="s">
        <v>19874</v>
      </c>
      <c r="C6779" t="s">
        <v>7321</v>
      </c>
      <c r="D6779" t="s">
        <v>19305</v>
      </c>
      <c r="E6779" t="s">
        <v>20205</v>
      </c>
      <c r="F6779" t="s">
        <v>20206</v>
      </c>
      <c r="G6779" s="2" t="str">
        <f t="shared" si="105"/>
        <v>2024</v>
      </c>
      <c r="H6779" t="s">
        <v>4173</v>
      </c>
      <c r="I6779" t="str">
        <f>VLOOKUP(RawData!H6779,PadCountry[],2)</f>
        <v>French Guiana</v>
      </c>
      <c r="J6779" t="str">
        <f>VLOOKUP(I6779,CountryGeoLoc[],3)</f>
        <v>3.933889</v>
      </c>
      <c r="K6779" t="str">
        <f>VLOOKUP(I6779,CountryGeoLoc[],4)</f>
        <v>-53.125782</v>
      </c>
    </row>
    <row r="6780" spans="1:11" x14ac:dyDescent="0.3">
      <c r="A6780" t="s">
        <v>20207</v>
      </c>
      <c r="B6780" t="s">
        <v>19874</v>
      </c>
      <c r="C6780" t="s">
        <v>14644</v>
      </c>
      <c r="D6780" t="s">
        <v>15534</v>
      </c>
      <c r="E6780" t="s">
        <v>20208</v>
      </c>
      <c r="F6780" t="s">
        <v>20206</v>
      </c>
      <c r="G6780" s="2" t="str">
        <f t="shared" si="105"/>
        <v>2024</v>
      </c>
      <c r="H6780" t="s">
        <v>2629</v>
      </c>
      <c r="I6780" t="str">
        <f>VLOOKUP(RawData!H6780,PadCountry[],2)</f>
        <v>United States</v>
      </c>
      <c r="J6780" t="str">
        <f>VLOOKUP(I6780,CountryGeoLoc[],3)</f>
        <v>37.09024</v>
      </c>
      <c r="K6780" t="str">
        <f>VLOOKUP(I6780,CountryGeoLoc[],4)</f>
        <v>-95.712891</v>
      </c>
    </row>
    <row r="6781" spans="1:11" x14ac:dyDescent="0.3">
      <c r="A6781" t="s">
        <v>20209</v>
      </c>
      <c r="B6781" t="s">
        <v>19874</v>
      </c>
      <c r="C6781" t="s">
        <v>19757</v>
      </c>
      <c r="D6781" t="s">
        <v>20210</v>
      </c>
      <c r="E6781" t="s">
        <v>20211</v>
      </c>
      <c r="F6781" t="s">
        <v>20206</v>
      </c>
      <c r="G6781" s="2" t="str">
        <f t="shared" si="105"/>
        <v>2024</v>
      </c>
      <c r="H6781" t="s">
        <v>19761</v>
      </c>
      <c r="I6781" t="str">
        <f>VLOOKUP(RawData!H6781,PadCountry[],2)</f>
        <v>United States</v>
      </c>
      <c r="J6781" t="str">
        <f>VLOOKUP(I6781,CountryGeoLoc[],3)</f>
        <v>37.09024</v>
      </c>
      <c r="K6781" t="str">
        <f>VLOOKUP(I6781,CountryGeoLoc[],4)</f>
        <v>-95.712891</v>
      </c>
    </row>
    <row r="6782" spans="1:11" x14ac:dyDescent="0.3">
      <c r="A6782" t="s">
        <v>20212</v>
      </c>
      <c r="B6782" t="s">
        <v>19874</v>
      </c>
      <c r="C6782" t="s">
        <v>14644</v>
      </c>
      <c r="D6782" t="s">
        <v>15534</v>
      </c>
      <c r="E6782" t="s">
        <v>20213</v>
      </c>
      <c r="F6782" t="s">
        <v>20206</v>
      </c>
      <c r="G6782" s="2" t="str">
        <f t="shared" si="105"/>
        <v>2024</v>
      </c>
      <c r="H6782" t="s">
        <v>19891</v>
      </c>
      <c r="I6782" t="str">
        <f>VLOOKUP(RawData!H6782,PadCountry[],2)</f>
        <v>United States</v>
      </c>
      <c r="J6782" t="str">
        <f>VLOOKUP(I6782,CountryGeoLoc[],3)</f>
        <v>37.09024</v>
      </c>
      <c r="K6782" t="str">
        <f>VLOOKUP(I6782,CountryGeoLoc[],4)</f>
        <v>-95.712891</v>
      </c>
    </row>
    <row r="6783" spans="1:11" x14ac:dyDescent="0.3">
      <c r="A6783" t="s">
        <v>20214</v>
      </c>
      <c r="B6783" t="s">
        <v>19874</v>
      </c>
      <c r="C6783" t="s">
        <v>11418</v>
      </c>
      <c r="D6783" t="s">
        <v>17356</v>
      </c>
      <c r="E6783" t="s">
        <v>357</v>
      </c>
      <c r="F6783" t="s">
        <v>20215</v>
      </c>
      <c r="G6783" s="2" t="str">
        <f t="shared" si="105"/>
        <v>2024</v>
      </c>
      <c r="H6783" t="s">
        <v>987</v>
      </c>
      <c r="I6783" t="str">
        <f>VLOOKUP(RawData!H6783,PadCountry[],2)</f>
        <v>Kazakhstan</v>
      </c>
      <c r="J6783" t="str">
        <f>VLOOKUP(I6783,CountryGeoLoc[],3)</f>
        <v>48.019573</v>
      </c>
      <c r="K6783" t="str">
        <f>VLOOKUP(I6783,CountryGeoLoc[],4)</f>
        <v>66.923684</v>
      </c>
    </row>
    <row r="6784" spans="1:11" x14ac:dyDescent="0.3">
      <c r="A6784" t="s">
        <v>20216</v>
      </c>
      <c r="B6784" t="s">
        <v>19874</v>
      </c>
      <c r="C6784" t="s">
        <v>100</v>
      </c>
      <c r="D6784" t="s">
        <v>19547</v>
      </c>
      <c r="E6784" t="s">
        <v>20217</v>
      </c>
      <c r="F6784" t="s">
        <v>20218</v>
      </c>
      <c r="G6784" s="2" t="str">
        <f t="shared" si="105"/>
        <v>2024</v>
      </c>
      <c r="H6784" t="s">
        <v>3233</v>
      </c>
      <c r="I6784" t="str">
        <f>VLOOKUP(RawData!H6784,PadCountry[],2)</f>
        <v>United States</v>
      </c>
      <c r="J6784" t="str">
        <f>VLOOKUP(I6784,CountryGeoLoc[],3)</f>
        <v>37.09024</v>
      </c>
      <c r="K6784" t="str">
        <f>VLOOKUP(I6784,CountryGeoLoc[],4)</f>
        <v>-95.712891</v>
      </c>
    </row>
    <row r="6785" spans="1:11" x14ac:dyDescent="0.3">
      <c r="A6785" t="s">
        <v>20219</v>
      </c>
      <c r="B6785" t="s">
        <v>19874</v>
      </c>
      <c r="C6785" t="s">
        <v>14644</v>
      </c>
      <c r="D6785" t="s">
        <v>17502</v>
      </c>
      <c r="E6785" t="s">
        <v>20220</v>
      </c>
      <c r="F6785" t="s">
        <v>20218</v>
      </c>
      <c r="G6785" s="2" t="str">
        <f t="shared" si="105"/>
        <v>2024</v>
      </c>
      <c r="H6785" t="s">
        <v>2629</v>
      </c>
      <c r="I6785" t="str">
        <f>VLOOKUP(RawData!H6785,PadCountry[],2)</f>
        <v>United States</v>
      </c>
      <c r="J6785" t="str">
        <f>VLOOKUP(I6785,CountryGeoLoc[],3)</f>
        <v>37.09024</v>
      </c>
      <c r="K6785" t="str">
        <f>VLOOKUP(I6785,CountryGeoLoc[],4)</f>
        <v>-95.712891</v>
      </c>
    </row>
    <row r="6786" spans="1:11" x14ac:dyDescent="0.3">
      <c r="A6786" t="s">
        <v>20221</v>
      </c>
      <c r="B6786" t="s">
        <v>19874</v>
      </c>
      <c r="C6786" t="s">
        <v>14644</v>
      </c>
      <c r="D6786" t="s">
        <v>15534</v>
      </c>
      <c r="E6786" t="s">
        <v>357</v>
      </c>
      <c r="F6786" t="s">
        <v>20222</v>
      </c>
      <c r="G6786" s="2" t="str">
        <f t="shared" si="105"/>
        <v>2024</v>
      </c>
      <c r="H6786" t="s">
        <v>1213</v>
      </c>
      <c r="I6786" t="str">
        <f>VLOOKUP(RawData!H6786,PadCountry[],2)</f>
        <v>United States</v>
      </c>
      <c r="J6786" t="str">
        <f>VLOOKUP(I6786,CountryGeoLoc[],3)</f>
        <v>37.09024</v>
      </c>
      <c r="K6786" t="str">
        <f>VLOOKUP(I6786,CountryGeoLoc[],4)</f>
        <v>-95.712891</v>
      </c>
    </row>
    <row r="6787" spans="1:11" x14ac:dyDescent="0.3">
      <c r="A6787" t="s">
        <v>20223</v>
      </c>
      <c r="B6787" t="s">
        <v>19874</v>
      </c>
      <c r="C6787" t="s">
        <v>14644</v>
      </c>
      <c r="D6787" t="s">
        <v>15534</v>
      </c>
      <c r="E6787" t="s">
        <v>357</v>
      </c>
      <c r="F6787" t="s">
        <v>20222</v>
      </c>
      <c r="G6787" s="2" t="str">
        <f t="shared" ref="G6787:G6850" si="106">MID(F6787,7,4)</f>
        <v>2024</v>
      </c>
      <c r="H6787" t="s">
        <v>1213</v>
      </c>
      <c r="I6787" t="str">
        <f>VLOOKUP(RawData!H6787,PadCountry[],2)</f>
        <v>United States</v>
      </c>
      <c r="J6787" t="str">
        <f>VLOOKUP(I6787,CountryGeoLoc[],3)</f>
        <v>37.09024</v>
      </c>
      <c r="K6787" t="str">
        <f>VLOOKUP(I6787,CountryGeoLoc[],4)</f>
        <v>-95.712891</v>
      </c>
    </row>
    <row r="6788" spans="1:11" x14ac:dyDescent="0.3">
      <c r="A6788" t="s">
        <v>20224</v>
      </c>
      <c r="B6788" t="s">
        <v>19874</v>
      </c>
      <c r="C6788" t="s">
        <v>14644</v>
      </c>
      <c r="D6788" t="s">
        <v>15534</v>
      </c>
      <c r="E6788" t="s">
        <v>20225</v>
      </c>
      <c r="F6788" t="s">
        <v>20222</v>
      </c>
      <c r="G6788" s="2" t="str">
        <f t="shared" si="106"/>
        <v>2024</v>
      </c>
      <c r="H6788" t="s">
        <v>2629</v>
      </c>
      <c r="I6788" t="str">
        <f>VLOOKUP(RawData!H6788,PadCountry[],2)</f>
        <v>United States</v>
      </c>
      <c r="J6788" t="str">
        <f>VLOOKUP(I6788,CountryGeoLoc[],3)</f>
        <v>37.09024</v>
      </c>
      <c r="K6788" t="str">
        <f>VLOOKUP(I6788,CountryGeoLoc[],4)</f>
        <v>-95.712891</v>
      </c>
    </row>
    <row r="6789" spans="1:11" x14ac:dyDescent="0.3">
      <c r="A6789" t="s">
        <v>20226</v>
      </c>
      <c r="B6789" t="s">
        <v>19874</v>
      </c>
      <c r="C6789" t="s">
        <v>14618</v>
      </c>
      <c r="D6789" t="s">
        <v>20117</v>
      </c>
      <c r="E6789" t="s">
        <v>20227</v>
      </c>
      <c r="F6789" t="s">
        <v>20222</v>
      </c>
      <c r="G6789" s="2" t="str">
        <f t="shared" si="106"/>
        <v>2024</v>
      </c>
      <c r="H6789" t="s">
        <v>1782</v>
      </c>
      <c r="I6789" t="str">
        <f>VLOOKUP(RawData!H6789,PadCountry[],2)</f>
        <v>United States</v>
      </c>
      <c r="J6789" t="str">
        <f>VLOOKUP(I6789,CountryGeoLoc[],3)</f>
        <v>37.09024</v>
      </c>
      <c r="K6789" t="str">
        <f>VLOOKUP(I6789,CountryGeoLoc[],4)</f>
        <v>-95.712891</v>
      </c>
    </row>
    <row r="6790" spans="1:11" x14ac:dyDescent="0.3">
      <c r="A6790" t="s">
        <v>20228</v>
      </c>
      <c r="B6790" t="s">
        <v>19874</v>
      </c>
      <c r="C6790" t="s">
        <v>14644</v>
      </c>
      <c r="D6790" t="s">
        <v>15534</v>
      </c>
      <c r="E6790" t="s">
        <v>357</v>
      </c>
      <c r="F6790" t="s">
        <v>20222</v>
      </c>
      <c r="G6790" s="2" t="str">
        <f t="shared" si="106"/>
        <v>2024</v>
      </c>
      <c r="H6790" t="s">
        <v>1213</v>
      </c>
      <c r="I6790" t="str">
        <f>VLOOKUP(RawData!H6790,PadCountry[],2)</f>
        <v>United States</v>
      </c>
      <c r="J6790" t="str">
        <f>VLOOKUP(I6790,CountryGeoLoc[],3)</f>
        <v>37.09024</v>
      </c>
      <c r="K6790" t="str">
        <f>VLOOKUP(I6790,CountryGeoLoc[],4)</f>
        <v>-95.712891</v>
      </c>
    </row>
    <row r="6791" spans="1:11" x14ac:dyDescent="0.3">
      <c r="A6791" t="s">
        <v>20229</v>
      </c>
      <c r="B6791" t="s">
        <v>19874</v>
      </c>
      <c r="C6791" t="s">
        <v>14644</v>
      </c>
      <c r="D6791" t="s">
        <v>15534</v>
      </c>
      <c r="E6791" t="s">
        <v>20230</v>
      </c>
      <c r="F6791" t="s">
        <v>20222</v>
      </c>
      <c r="G6791" s="2" t="str">
        <f t="shared" si="106"/>
        <v>2024</v>
      </c>
      <c r="H6791" t="s">
        <v>1213</v>
      </c>
      <c r="I6791" t="str">
        <f>VLOOKUP(RawData!H6791,PadCountry[],2)</f>
        <v>United States</v>
      </c>
      <c r="J6791" t="str">
        <f>VLOOKUP(I6791,CountryGeoLoc[],3)</f>
        <v>37.09024</v>
      </c>
      <c r="K6791" t="str">
        <f>VLOOKUP(I6791,CountryGeoLoc[],4)</f>
        <v>-95.712891</v>
      </c>
    </row>
    <row r="6792" spans="1:11" x14ac:dyDescent="0.3">
      <c r="A6792" t="s">
        <v>20231</v>
      </c>
      <c r="B6792" t="s">
        <v>19874</v>
      </c>
      <c r="C6792" t="s">
        <v>7087</v>
      </c>
      <c r="D6792" t="s">
        <v>15499</v>
      </c>
      <c r="E6792" t="s">
        <v>357</v>
      </c>
      <c r="F6792" t="s">
        <v>20222</v>
      </c>
      <c r="G6792" s="2" t="str">
        <f t="shared" si="106"/>
        <v>2024</v>
      </c>
      <c r="H6792" t="s">
        <v>7091</v>
      </c>
      <c r="I6792" t="str">
        <f>VLOOKUP(RawData!H6792,PadCountry[],2)</f>
        <v>India</v>
      </c>
      <c r="J6792" t="str">
        <f>VLOOKUP(I6792,CountryGeoLoc[],3)</f>
        <v>20.593684</v>
      </c>
      <c r="K6792" t="str">
        <f>VLOOKUP(I6792,CountryGeoLoc[],4)</f>
        <v>78.96288</v>
      </c>
    </row>
    <row r="6793" spans="1:11" x14ac:dyDescent="0.3">
      <c r="A6793" t="s">
        <v>20232</v>
      </c>
      <c r="B6793" t="s">
        <v>19874</v>
      </c>
      <c r="C6793" t="s">
        <v>14644</v>
      </c>
      <c r="D6793" t="s">
        <v>15534</v>
      </c>
      <c r="E6793" t="s">
        <v>357</v>
      </c>
      <c r="F6793" t="s">
        <v>20222</v>
      </c>
      <c r="G6793" s="2" t="str">
        <f t="shared" si="106"/>
        <v>2024</v>
      </c>
      <c r="H6793" t="s">
        <v>1213</v>
      </c>
      <c r="I6793" t="str">
        <f>VLOOKUP(RawData!H6793,PadCountry[],2)</f>
        <v>United States</v>
      </c>
      <c r="J6793" t="str">
        <f>VLOOKUP(I6793,CountryGeoLoc[],3)</f>
        <v>37.09024</v>
      </c>
      <c r="K6793" t="str">
        <f>VLOOKUP(I6793,CountryGeoLoc[],4)</f>
        <v>-95.712891</v>
      </c>
    </row>
    <row r="6794" spans="1:11" x14ac:dyDescent="0.3">
      <c r="A6794" t="s">
        <v>20129</v>
      </c>
      <c r="B6794" t="s">
        <v>19874</v>
      </c>
      <c r="C6794" t="s">
        <v>7321</v>
      </c>
      <c r="D6794" t="s">
        <v>20101</v>
      </c>
      <c r="E6794" t="s">
        <v>18970</v>
      </c>
      <c r="F6794" t="s">
        <v>20222</v>
      </c>
      <c r="G6794" s="2" t="str">
        <f t="shared" si="106"/>
        <v>2024</v>
      </c>
      <c r="H6794" t="s">
        <v>20102</v>
      </c>
      <c r="I6794" t="str">
        <f>VLOOKUP(RawData!H6794,PadCountry[],2)</f>
        <v>French Guiana</v>
      </c>
      <c r="J6794" t="str">
        <f>VLOOKUP(I6794,CountryGeoLoc[],3)</f>
        <v>3.933889</v>
      </c>
      <c r="K6794" t="str">
        <f>VLOOKUP(I6794,CountryGeoLoc[],4)</f>
        <v>-53.125782</v>
      </c>
    </row>
    <row r="6795" spans="1:11" x14ac:dyDescent="0.3">
      <c r="A6795" t="s">
        <v>20233</v>
      </c>
      <c r="B6795" t="s">
        <v>19874</v>
      </c>
      <c r="C6795" t="s">
        <v>14618</v>
      </c>
      <c r="D6795" t="s">
        <v>20234</v>
      </c>
      <c r="E6795" t="s">
        <v>20235</v>
      </c>
      <c r="F6795" t="s">
        <v>20222</v>
      </c>
      <c r="G6795" s="2" t="str">
        <f t="shared" si="106"/>
        <v>2024</v>
      </c>
      <c r="H6795" t="s">
        <v>1782</v>
      </c>
      <c r="I6795" t="str">
        <f>VLOOKUP(RawData!H6795,PadCountry[],2)</f>
        <v>United States</v>
      </c>
      <c r="J6795" t="str">
        <f>VLOOKUP(I6795,CountryGeoLoc[],3)</f>
        <v>37.09024</v>
      </c>
      <c r="K6795" t="str">
        <f>VLOOKUP(I6795,CountryGeoLoc[],4)</f>
        <v>-95.712891</v>
      </c>
    </row>
    <row r="6796" spans="1:11" x14ac:dyDescent="0.3">
      <c r="A6796" t="s">
        <v>20236</v>
      </c>
      <c r="B6796" t="s">
        <v>19874</v>
      </c>
      <c r="C6796" t="s">
        <v>14644</v>
      </c>
      <c r="D6796" t="s">
        <v>15534</v>
      </c>
      <c r="E6796" t="s">
        <v>20237</v>
      </c>
      <c r="F6796" t="s">
        <v>20222</v>
      </c>
      <c r="G6796" s="2" t="str">
        <f t="shared" si="106"/>
        <v>2024</v>
      </c>
      <c r="H6796" t="s">
        <v>19891</v>
      </c>
      <c r="I6796" t="str">
        <f>VLOOKUP(RawData!H6796,PadCountry[],2)</f>
        <v>United States</v>
      </c>
      <c r="J6796" t="str">
        <f>VLOOKUP(I6796,CountryGeoLoc[],3)</f>
        <v>37.09024</v>
      </c>
      <c r="K6796" t="str">
        <f>VLOOKUP(I6796,CountryGeoLoc[],4)</f>
        <v>-95.712891</v>
      </c>
    </row>
    <row r="6797" spans="1:11" x14ac:dyDescent="0.3">
      <c r="A6797" t="s">
        <v>20238</v>
      </c>
      <c r="B6797" t="s">
        <v>19874</v>
      </c>
      <c r="C6797" t="s">
        <v>14644</v>
      </c>
      <c r="D6797" t="s">
        <v>15534</v>
      </c>
      <c r="E6797" t="s">
        <v>357</v>
      </c>
      <c r="F6797" t="s">
        <v>20222</v>
      </c>
      <c r="G6797" s="2" t="str">
        <f t="shared" si="106"/>
        <v>2024</v>
      </c>
      <c r="H6797" t="s">
        <v>1213</v>
      </c>
      <c r="I6797" t="str">
        <f>VLOOKUP(RawData!H6797,PadCountry[],2)</f>
        <v>United States</v>
      </c>
      <c r="J6797" t="str">
        <f>VLOOKUP(I6797,CountryGeoLoc[],3)</f>
        <v>37.09024</v>
      </c>
      <c r="K6797" t="str">
        <f>VLOOKUP(I6797,CountryGeoLoc[],4)</f>
        <v>-95.712891</v>
      </c>
    </row>
    <row r="6798" spans="1:11" x14ac:dyDescent="0.3">
      <c r="A6798" t="s">
        <v>20239</v>
      </c>
      <c r="B6798" t="s">
        <v>19874</v>
      </c>
      <c r="C6798" t="s">
        <v>14618</v>
      </c>
      <c r="D6798" t="s">
        <v>20117</v>
      </c>
      <c r="E6798" t="s">
        <v>20240</v>
      </c>
      <c r="F6798" t="s">
        <v>20222</v>
      </c>
      <c r="G6798" s="2" t="str">
        <f t="shared" si="106"/>
        <v>2024</v>
      </c>
      <c r="H6798" t="s">
        <v>1782</v>
      </c>
      <c r="I6798" t="str">
        <f>VLOOKUP(RawData!H6798,PadCountry[],2)</f>
        <v>United States</v>
      </c>
      <c r="J6798" t="str">
        <f>VLOOKUP(I6798,CountryGeoLoc[],3)</f>
        <v>37.09024</v>
      </c>
      <c r="K6798" t="str">
        <f>VLOOKUP(I6798,CountryGeoLoc[],4)</f>
        <v>-95.712891</v>
      </c>
    </row>
    <row r="6799" spans="1:11" x14ac:dyDescent="0.3">
      <c r="A6799" t="s">
        <v>20241</v>
      </c>
      <c r="B6799" t="s">
        <v>19874</v>
      </c>
      <c r="C6799" t="s">
        <v>14644</v>
      </c>
      <c r="D6799" t="s">
        <v>15534</v>
      </c>
      <c r="E6799" t="s">
        <v>20242</v>
      </c>
      <c r="F6799" t="s">
        <v>20222</v>
      </c>
      <c r="G6799" s="2" t="str">
        <f t="shared" si="106"/>
        <v>2024</v>
      </c>
      <c r="H6799" t="s">
        <v>19891</v>
      </c>
      <c r="I6799" t="str">
        <f>VLOOKUP(RawData!H6799,PadCountry[],2)</f>
        <v>United States</v>
      </c>
      <c r="J6799" t="str">
        <f>VLOOKUP(I6799,CountryGeoLoc[],3)</f>
        <v>37.09024</v>
      </c>
      <c r="K6799" t="str">
        <f>VLOOKUP(I6799,CountryGeoLoc[],4)</f>
        <v>-95.712891</v>
      </c>
    </row>
    <row r="6800" spans="1:11" x14ac:dyDescent="0.3">
      <c r="A6800" t="s">
        <v>20243</v>
      </c>
      <c r="B6800" t="s">
        <v>19874</v>
      </c>
      <c r="C6800" t="s">
        <v>14644</v>
      </c>
      <c r="D6800" t="s">
        <v>15534</v>
      </c>
      <c r="E6800" t="s">
        <v>20244</v>
      </c>
      <c r="F6800" t="s">
        <v>20222</v>
      </c>
      <c r="G6800" s="2" t="str">
        <f t="shared" si="106"/>
        <v>2024</v>
      </c>
      <c r="H6800" t="s">
        <v>2629</v>
      </c>
      <c r="I6800" t="str">
        <f>VLOOKUP(RawData!H6800,PadCountry[],2)</f>
        <v>United States</v>
      </c>
      <c r="J6800" t="str">
        <f>VLOOKUP(I6800,CountryGeoLoc[],3)</f>
        <v>37.09024</v>
      </c>
      <c r="K6800" t="str">
        <f>VLOOKUP(I6800,CountryGeoLoc[],4)</f>
        <v>-95.712891</v>
      </c>
    </row>
    <row r="6801" spans="1:11" x14ac:dyDescent="0.3">
      <c r="A6801" t="s">
        <v>20245</v>
      </c>
      <c r="B6801" t="s">
        <v>19874</v>
      </c>
      <c r="C6801" t="s">
        <v>14644</v>
      </c>
      <c r="D6801" t="s">
        <v>15534</v>
      </c>
      <c r="E6801" t="s">
        <v>20246</v>
      </c>
      <c r="F6801" t="s">
        <v>20222</v>
      </c>
      <c r="G6801" s="2" t="str">
        <f t="shared" si="106"/>
        <v>2024</v>
      </c>
      <c r="H6801" t="s">
        <v>20092</v>
      </c>
      <c r="I6801">
        <f>VLOOKUP(RawData!H6801,PadCountry[],2)</f>
        <v>0</v>
      </c>
      <c r="J6801" t="e">
        <f>VLOOKUP(I6801,CountryGeoLoc[],3)</f>
        <v>#N/A</v>
      </c>
      <c r="K6801" t="e">
        <f>VLOOKUP(I6801,CountryGeoLoc[],4)</f>
        <v>#N/A</v>
      </c>
    </row>
    <row r="6802" spans="1:11" x14ac:dyDescent="0.3">
      <c r="A6802" t="s">
        <v>20247</v>
      </c>
      <c r="B6802" t="s">
        <v>19874</v>
      </c>
      <c r="C6802" t="s">
        <v>14644</v>
      </c>
      <c r="D6802" t="s">
        <v>15534</v>
      </c>
      <c r="E6802" t="s">
        <v>357</v>
      </c>
      <c r="F6802" t="s">
        <v>20222</v>
      </c>
      <c r="G6802" s="2" t="str">
        <f t="shared" si="106"/>
        <v>2024</v>
      </c>
      <c r="H6802" t="s">
        <v>1213</v>
      </c>
      <c r="I6802" t="str">
        <f>VLOOKUP(RawData!H6802,PadCountry[],2)</f>
        <v>United States</v>
      </c>
      <c r="J6802" t="str">
        <f>VLOOKUP(I6802,CountryGeoLoc[],3)</f>
        <v>37.09024</v>
      </c>
      <c r="K6802" t="str">
        <f>VLOOKUP(I6802,CountryGeoLoc[],4)</f>
        <v>-95.712891</v>
      </c>
    </row>
    <row r="6803" spans="1:11" x14ac:dyDescent="0.3">
      <c r="A6803" t="s">
        <v>20248</v>
      </c>
      <c r="B6803" t="s">
        <v>19874</v>
      </c>
      <c r="C6803" t="s">
        <v>14618</v>
      </c>
      <c r="D6803" t="s">
        <v>20117</v>
      </c>
      <c r="E6803" t="s">
        <v>20249</v>
      </c>
      <c r="F6803" t="s">
        <v>20222</v>
      </c>
      <c r="G6803" s="2" t="str">
        <f t="shared" si="106"/>
        <v>2024</v>
      </c>
      <c r="H6803" t="s">
        <v>1782</v>
      </c>
      <c r="I6803" t="str">
        <f>VLOOKUP(RawData!H6803,PadCountry[],2)</f>
        <v>United States</v>
      </c>
      <c r="J6803" t="str">
        <f>VLOOKUP(I6803,CountryGeoLoc[],3)</f>
        <v>37.09024</v>
      </c>
      <c r="K6803" t="str">
        <f>VLOOKUP(I6803,CountryGeoLoc[],4)</f>
        <v>-95.712891</v>
      </c>
    </row>
    <row r="6804" spans="1:11" x14ac:dyDescent="0.3">
      <c r="A6804" t="s">
        <v>20250</v>
      </c>
      <c r="B6804" t="s">
        <v>19874</v>
      </c>
      <c r="C6804" t="s">
        <v>11972</v>
      </c>
      <c r="D6804" t="s">
        <v>16270</v>
      </c>
      <c r="E6804" t="s">
        <v>357</v>
      </c>
      <c r="F6804" t="s">
        <v>20222</v>
      </c>
      <c r="G6804" s="2" t="str">
        <f t="shared" si="106"/>
        <v>2024</v>
      </c>
      <c r="H6804" t="s">
        <v>3722</v>
      </c>
      <c r="I6804" t="str">
        <f>VLOOKUP(RawData!H6804,PadCountry[],2)</f>
        <v>Japan</v>
      </c>
      <c r="J6804" t="str">
        <f>VLOOKUP(I6804,CountryGeoLoc[],3)</f>
        <v>36.204824</v>
      </c>
      <c r="K6804" t="str">
        <f>VLOOKUP(I6804,CountryGeoLoc[],4)</f>
        <v>138.252924</v>
      </c>
    </row>
    <row r="6805" spans="1:11" x14ac:dyDescent="0.3">
      <c r="A6805" t="s">
        <v>20251</v>
      </c>
      <c r="B6805" t="s">
        <v>19874</v>
      </c>
      <c r="C6805" t="s">
        <v>14644</v>
      </c>
      <c r="D6805" t="s">
        <v>15534</v>
      </c>
      <c r="E6805" t="s">
        <v>357</v>
      </c>
      <c r="F6805" t="s">
        <v>20222</v>
      </c>
      <c r="G6805" s="2" t="str">
        <f t="shared" si="106"/>
        <v>2024</v>
      </c>
      <c r="H6805" t="s">
        <v>1213</v>
      </c>
      <c r="I6805" t="str">
        <f>VLOOKUP(RawData!H6805,PadCountry[],2)</f>
        <v>United States</v>
      </c>
      <c r="J6805" t="str">
        <f>VLOOKUP(I6805,CountryGeoLoc[],3)</f>
        <v>37.09024</v>
      </c>
      <c r="K6805" t="str">
        <f>VLOOKUP(I6805,CountryGeoLoc[],4)</f>
        <v>-95.712891</v>
      </c>
    </row>
    <row r="6806" spans="1:11" x14ac:dyDescent="0.3">
      <c r="A6806" t="s">
        <v>20252</v>
      </c>
      <c r="B6806" t="s">
        <v>19874</v>
      </c>
      <c r="C6806" t="s">
        <v>7087</v>
      </c>
      <c r="D6806" t="s">
        <v>16600</v>
      </c>
      <c r="E6806" t="s">
        <v>20253</v>
      </c>
      <c r="F6806" t="s">
        <v>20222</v>
      </c>
      <c r="G6806" s="2" t="str">
        <f t="shared" si="106"/>
        <v>2024</v>
      </c>
      <c r="H6806" t="s">
        <v>14499</v>
      </c>
      <c r="I6806" t="str">
        <f>VLOOKUP(RawData!H6806,PadCountry[],2)</f>
        <v>India</v>
      </c>
      <c r="J6806" t="str">
        <f>VLOOKUP(I6806,CountryGeoLoc[],3)</f>
        <v>20.593684</v>
      </c>
      <c r="K6806" t="str">
        <f>VLOOKUP(I6806,CountryGeoLoc[],4)</f>
        <v>78.96288</v>
      </c>
    </row>
    <row r="6807" spans="1:11" x14ac:dyDescent="0.3">
      <c r="A6807" t="s">
        <v>20254</v>
      </c>
      <c r="B6807" t="s">
        <v>19874</v>
      </c>
      <c r="C6807" t="s">
        <v>7321</v>
      </c>
      <c r="D6807" t="s">
        <v>19305</v>
      </c>
      <c r="E6807" t="s">
        <v>20255</v>
      </c>
      <c r="F6807" t="s">
        <v>20222</v>
      </c>
      <c r="G6807" s="2" t="str">
        <f t="shared" si="106"/>
        <v>2024</v>
      </c>
      <c r="H6807" t="s">
        <v>4173</v>
      </c>
      <c r="I6807" t="str">
        <f>VLOOKUP(RawData!H6807,PadCountry[],2)</f>
        <v>French Guiana</v>
      </c>
      <c r="J6807" t="str">
        <f>VLOOKUP(I6807,CountryGeoLoc[],3)</f>
        <v>3.933889</v>
      </c>
      <c r="K6807" t="str">
        <f>VLOOKUP(I6807,CountryGeoLoc[],4)</f>
        <v>-53.125782</v>
      </c>
    </row>
    <row r="6808" spans="1:11" x14ac:dyDescent="0.3">
      <c r="A6808" t="s">
        <v>20256</v>
      </c>
      <c r="B6808" t="s">
        <v>19874</v>
      </c>
      <c r="C6808" t="s">
        <v>14644</v>
      </c>
      <c r="D6808" t="s">
        <v>15534</v>
      </c>
      <c r="E6808" t="s">
        <v>357</v>
      </c>
      <c r="F6808" t="s">
        <v>20222</v>
      </c>
      <c r="G6808" s="2" t="str">
        <f t="shared" si="106"/>
        <v>2024</v>
      </c>
      <c r="H6808" t="s">
        <v>1213</v>
      </c>
      <c r="I6808" t="str">
        <f>VLOOKUP(RawData!H6808,PadCountry[],2)</f>
        <v>United States</v>
      </c>
      <c r="J6808" t="str">
        <f>VLOOKUP(I6808,CountryGeoLoc[],3)</f>
        <v>37.09024</v>
      </c>
      <c r="K6808" t="str">
        <f>VLOOKUP(I6808,CountryGeoLoc[],4)</f>
        <v>-95.712891</v>
      </c>
    </row>
    <row r="6809" spans="1:11" x14ac:dyDescent="0.3">
      <c r="A6809" t="s">
        <v>20257</v>
      </c>
      <c r="B6809" t="s">
        <v>19874</v>
      </c>
      <c r="C6809" t="s">
        <v>14644</v>
      </c>
      <c r="D6809" t="s">
        <v>15534</v>
      </c>
      <c r="E6809" t="s">
        <v>357</v>
      </c>
      <c r="F6809" t="s">
        <v>20222</v>
      </c>
      <c r="G6809" s="2" t="str">
        <f t="shared" si="106"/>
        <v>2024</v>
      </c>
      <c r="H6809" t="s">
        <v>1213</v>
      </c>
      <c r="I6809" t="str">
        <f>VLOOKUP(RawData!H6809,PadCountry[],2)</f>
        <v>United States</v>
      </c>
      <c r="J6809" t="str">
        <f>VLOOKUP(I6809,CountryGeoLoc[],3)</f>
        <v>37.09024</v>
      </c>
      <c r="K6809" t="str">
        <f>VLOOKUP(I6809,CountryGeoLoc[],4)</f>
        <v>-95.712891</v>
      </c>
    </row>
    <row r="6810" spans="1:11" x14ac:dyDescent="0.3">
      <c r="A6810" t="s">
        <v>20258</v>
      </c>
      <c r="B6810" t="s">
        <v>19874</v>
      </c>
      <c r="C6810" t="s">
        <v>14644</v>
      </c>
      <c r="D6810" t="s">
        <v>15534</v>
      </c>
      <c r="E6810" t="s">
        <v>357</v>
      </c>
      <c r="F6810" t="s">
        <v>20222</v>
      </c>
      <c r="G6810" s="2" t="str">
        <f t="shared" si="106"/>
        <v>2024</v>
      </c>
      <c r="H6810" t="s">
        <v>1213</v>
      </c>
      <c r="I6810" t="str">
        <f>VLOOKUP(RawData!H6810,PadCountry[],2)</f>
        <v>United States</v>
      </c>
      <c r="J6810" t="str">
        <f>VLOOKUP(I6810,CountryGeoLoc[],3)</f>
        <v>37.09024</v>
      </c>
      <c r="K6810" t="str">
        <f>VLOOKUP(I6810,CountryGeoLoc[],4)</f>
        <v>-95.712891</v>
      </c>
    </row>
    <row r="6811" spans="1:11" x14ac:dyDescent="0.3">
      <c r="A6811" t="s">
        <v>20259</v>
      </c>
      <c r="B6811" t="s">
        <v>19874</v>
      </c>
      <c r="C6811" t="s">
        <v>14644</v>
      </c>
      <c r="D6811" t="s">
        <v>15534</v>
      </c>
      <c r="E6811" t="s">
        <v>357</v>
      </c>
      <c r="F6811" t="s">
        <v>20222</v>
      </c>
      <c r="G6811" s="2" t="str">
        <f t="shared" si="106"/>
        <v>2024</v>
      </c>
      <c r="H6811" t="s">
        <v>1213</v>
      </c>
      <c r="I6811" t="str">
        <f>VLOOKUP(RawData!H6811,PadCountry[],2)</f>
        <v>United States</v>
      </c>
      <c r="J6811" t="str">
        <f>VLOOKUP(I6811,CountryGeoLoc[],3)</f>
        <v>37.09024</v>
      </c>
      <c r="K6811" t="str">
        <f>VLOOKUP(I6811,CountryGeoLoc[],4)</f>
        <v>-95.712891</v>
      </c>
    </row>
    <row r="6812" spans="1:11" x14ac:dyDescent="0.3">
      <c r="A6812" t="s">
        <v>20073</v>
      </c>
      <c r="B6812" t="s">
        <v>19874</v>
      </c>
      <c r="C6812" t="s">
        <v>17246</v>
      </c>
      <c r="D6812" t="s">
        <v>17247</v>
      </c>
      <c r="E6812" t="s">
        <v>357</v>
      </c>
      <c r="F6812" t="s">
        <v>20222</v>
      </c>
      <c r="G6812" s="2" t="str">
        <f t="shared" si="106"/>
        <v>2024</v>
      </c>
      <c r="H6812" t="s">
        <v>19667</v>
      </c>
      <c r="I6812" t="str">
        <f>VLOOKUP(RawData!H6812,PadCountry[],2)</f>
        <v>United States</v>
      </c>
      <c r="J6812" t="str">
        <f>VLOOKUP(I6812,CountryGeoLoc[],3)</f>
        <v>37.09024</v>
      </c>
      <c r="K6812" t="str">
        <f>VLOOKUP(I6812,CountryGeoLoc[],4)</f>
        <v>-95.712891</v>
      </c>
    </row>
    <row r="6813" spans="1:11" x14ac:dyDescent="0.3">
      <c r="A6813" t="s">
        <v>20260</v>
      </c>
      <c r="B6813" t="s">
        <v>19874</v>
      </c>
      <c r="C6813" t="s">
        <v>7321</v>
      </c>
      <c r="D6813" t="s">
        <v>19305</v>
      </c>
      <c r="E6813" t="s">
        <v>20261</v>
      </c>
      <c r="F6813" t="s">
        <v>20222</v>
      </c>
      <c r="G6813" s="2" t="str">
        <f t="shared" si="106"/>
        <v>2024</v>
      </c>
      <c r="H6813" t="s">
        <v>4173</v>
      </c>
      <c r="I6813" t="str">
        <f>VLOOKUP(RawData!H6813,PadCountry[],2)</f>
        <v>French Guiana</v>
      </c>
      <c r="J6813" t="str">
        <f>VLOOKUP(I6813,CountryGeoLoc[],3)</f>
        <v>3.933889</v>
      </c>
      <c r="K6813" t="str">
        <f>VLOOKUP(I6813,CountryGeoLoc[],4)</f>
        <v>-53.125782</v>
      </c>
    </row>
    <row r="6814" spans="1:11" x14ac:dyDescent="0.3">
      <c r="A6814" t="s">
        <v>20262</v>
      </c>
      <c r="B6814" t="s">
        <v>19874</v>
      </c>
      <c r="C6814" t="s">
        <v>16685</v>
      </c>
      <c r="D6814" t="s">
        <v>20190</v>
      </c>
      <c r="E6814" t="s">
        <v>20263</v>
      </c>
      <c r="F6814" t="s">
        <v>20222</v>
      </c>
      <c r="G6814" s="2" t="str">
        <f t="shared" si="106"/>
        <v>2024</v>
      </c>
      <c r="H6814" t="s">
        <v>1006</v>
      </c>
      <c r="I6814" t="str">
        <f>VLOOKUP(RawData!H6814,PadCountry[],2)</f>
        <v>United States</v>
      </c>
      <c r="J6814" t="str">
        <f>VLOOKUP(I6814,CountryGeoLoc[],3)</f>
        <v>37.09024</v>
      </c>
      <c r="K6814" t="str">
        <f>VLOOKUP(I6814,CountryGeoLoc[],4)</f>
        <v>-95.712891</v>
      </c>
    </row>
    <row r="6815" spans="1:11" x14ac:dyDescent="0.3">
      <c r="A6815" t="s">
        <v>20264</v>
      </c>
      <c r="B6815" t="s">
        <v>19874</v>
      </c>
      <c r="C6815" t="s">
        <v>7321</v>
      </c>
      <c r="D6815" t="s">
        <v>19305</v>
      </c>
      <c r="E6815" t="s">
        <v>20265</v>
      </c>
      <c r="F6815" t="s">
        <v>20222</v>
      </c>
      <c r="G6815" s="2" t="str">
        <f t="shared" si="106"/>
        <v>2024</v>
      </c>
      <c r="H6815" t="s">
        <v>4173</v>
      </c>
      <c r="I6815" t="str">
        <f>VLOOKUP(RawData!H6815,PadCountry[],2)</f>
        <v>French Guiana</v>
      </c>
      <c r="J6815" t="str">
        <f>VLOOKUP(I6815,CountryGeoLoc[],3)</f>
        <v>3.933889</v>
      </c>
      <c r="K6815" t="str">
        <f>VLOOKUP(I6815,CountryGeoLoc[],4)</f>
        <v>-53.125782</v>
      </c>
    </row>
    <row r="6816" spans="1:11" x14ac:dyDescent="0.3">
      <c r="A6816" t="s">
        <v>20266</v>
      </c>
      <c r="B6816" t="s">
        <v>19874</v>
      </c>
      <c r="C6816" t="s">
        <v>14644</v>
      </c>
      <c r="D6816" t="s">
        <v>15534</v>
      </c>
      <c r="E6816" t="s">
        <v>20267</v>
      </c>
      <c r="F6816" t="s">
        <v>20222</v>
      </c>
      <c r="G6816" s="2" t="str">
        <f t="shared" si="106"/>
        <v>2024</v>
      </c>
      <c r="H6816" t="s">
        <v>19891</v>
      </c>
      <c r="I6816" t="str">
        <f>VLOOKUP(RawData!H6816,PadCountry[],2)</f>
        <v>United States</v>
      </c>
      <c r="J6816" t="str">
        <f>VLOOKUP(I6816,CountryGeoLoc[],3)</f>
        <v>37.09024</v>
      </c>
      <c r="K6816" t="str">
        <f>VLOOKUP(I6816,CountryGeoLoc[],4)</f>
        <v>-95.712891</v>
      </c>
    </row>
    <row r="6817" spans="1:11" x14ac:dyDescent="0.3">
      <c r="A6817" t="s">
        <v>20268</v>
      </c>
      <c r="B6817" t="s">
        <v>19874</v>
      </c>
      <c r="C6817" t="s">
        <v>11972</v>
      </c>
      <c r="D6817" t="s">
        <v>16270</v>
      </c>
      <c r="E6817" t="s">
        <v>20269</v>
      </c>
      <c r="F6817" t="s">
        <v>20222</v>
      </c>
      <c r="G6817" s="2" t="str">
        <f t="shared" si="106"/>
        <v>2024</v>
      </c>
      <c r="H6817" t="s">
        <v>3722</v>
      </c>
      <c r="I6817" t="str">
        <f>VLOOKUP(RawData!H6817,PadCountry[],2)</f>
        <v>Japan</v>
      </c>
      <c r="J6817" t="str">
        <f>VLOOKUP(I6817,CountryGeoLoc[],3)</f>
        <v>36.204824</v>
      </c>
      <c r="K6817" t="str">
        <f>VLOOKUP(I6817,CountryGeoLoc[],4)</f>
        <v>138.252924</v>
      </c>
    </row>
    <row r="6818" spans="1:11" x14ac:dyDescent="0.3">
      <c r="A6818" t="s">
        <v>20270</v>
      </c>
      <c r="B6818" t="s">
        <v>19874</v>
      </c>
      <c r="C6818" t="s">
        <v>14644</v>
      </c>
      <c r="D6818" t="s">
        <v>15534</v>
      </c>
      <c r="E6818" t="s">
        <v>20271</v>
      </c>
      <c r="F6818" t="s">
        <v>20222</v>
      </c>
      <c r="G6818" s="2" t="str">
        <f t="shared" si="106"/>
        <v>2024</v>
      </c>
      <c r="H6818" t="s">
        <v>1213</v>
      </c>
      <c r="I6818" t="str">
        <f>VLOOKUP(RawData!H6818,PadCountry[],2)</f>
        <v>United States</v>
      </c>
      <c r="J6818" t="str">
        <f>VLOOKUP(I6818,CountryGeoLoc[],3)</f>
        <v>37.09024</v>
      </c>
      <c r="K6818" t="str">
        <f>VLOOKUP(I6818,CountryGeoLoc[],4)</f>
        <v>-95.712891</v>
      </c>
    </row>
    <row r="6819" spans="1:11" x14ac:dyDescent="0.3">
      <c r="A6819" t="s">
        <v>20272</v>
      </c>
      <c r="B6819" t="s">
        <v>19874</v>
      </c>
      <c r="C6819" t="s">
        <v>7321</v>
      </c>
      <c r="D6819" t="s">
        <v>19305</v>
      </c>
      <c r="E6819" t="s">
        <v>20273</v>
      </c>
      <c r="F6819" t="s">
        <v>20222</v>
      </c>
      <c r="G6819" s="2" t="str">
        <f t="shared" si="106"/>
        <v>2024</v>
      </c>
      <c r="H6819" t="s">
        <v>4173</v>
      </c>
      <c r="I6819" t="str">
        <f>VLOOKUP(RawData!H6819,PadCountry[],2)</f>
        <v>French Guiana</v>
      </c>
      <c r="J6819" t="str">
        <f>VLOOKUP(I6819,CountryGeoLoc[],3)</f>
        <v>3.933889</v>
      </c>
      <c r="K6819" t="str">
        <f>VLOOKUP(I6819,CountryGeoLoc[],4)</f>
        <v>-53.125782</v>
      </c>
    </row>
    <row r="6820" spans="1:11" x14ac:dyDescent="0.3">
      <c r="A6820" t="s">
        <v>20274</v>
      </c>
      <c r="B6820" t="s">
        <v>19874</v>
      </c>
      <c r="C6820" t="s">
        <v>11972</v>
      </c>
      <c r="D6820" t="s">
        <v>16270</v>
      </c>
      <c r="E6820" t="s">
        <v>20275</v>
      </c>
      <c r="F6820" t="s">
        <v>20222</v>
      </c>
      <c r="G6820" s="2" t="str">
        <f t="shared" si="106"/>
        <v>2024</v>
      </c>
      <c r="H6820" t="s">
        <v>3722</v>
      </c>
      <c r="I6820" t="str">
        <f>VLOOKUP(RawData!H6820,PadCountry[],2)</f>
        <v>Japan</v>
      </c>
      <c r="J6820" t="str">
        <f>VLOOKUP(I6820,CountryGeoLoc[],3)</f>
        <v>36.204824</v>
      </c>
      <c r="K6820" t="str">
        <f>VLOOKUP(I6820,CountryGeoLoc[],4)</f>
        <v>138.252924</v>
      </c>
    </row>
    <row r="6821" spans="1:11" x14ac:dyDescent="0.3">
      <c r="A6821" t="s">
        <v>20276</v>
      </c>
      <c r="B6821" t="s">
        <v>19874</v>
      </c>
      <c r="C6821" t="s">
        <v>14644</v>
      </c>
      <c r="D6821" t="s">
        <v>19816</v>
      </c>
      <c r="E6821" t="s">
        <v>20277</v>
      </c>
      <c r="F6821" t="s">
        <v>20222</v>
      </c>
      <c r="G6821" s="2" t="str">
        <f t="shared" si="106"/>
        <v>2024</v>
      </c>
      <c r="H6821" t="s">
        <v>20278</v>
      </c>
      <c r="I6821" t="str">
        <f>VLOOKUP(RawData!H6821,PadCountry[],2)</f>
        <v>United States</v>
      </c>
      <c r="J6821" t="str">
        <f>VLOOKUP(I6821,CountryGeoLoc[],3)</f>
        <v>37.09024</v>
      </c>
      <c r="K6821" t="str">
        <f>VLOOKUP(I6821,CountryGeoLoc[],4)</f>
        <v>-95.712891</v>
      </c>
    </row>
    <row r="6822" spans="1:11" x14ac:dyDescent="0.3">
      <c r="A6822" t="s">
        <v>20279</v>
      </c>
      <c r="B6822" t="s">
        <v>19874</v>
      </c>
      <c r="C6822" t="s">
        <v>7321</v>
      </c>
      <c r="D6822" t="s">
        <v>19305</v>
      </c>
      <c r="E6822" t="s">
        <v>357</v>
      </c>
      <c r="F6822" t="s">
        <v>20222</v>
      </c>
      <c r="G6822" s="2" t="str">
        <f t="shared" si="106"/>
        <v>2024</v>
      </c>
      <c r="H6822" t="s">
        <v>4173</v>
      </c>
      <c r="I6822" t="str">
        <f>VLOOKUP(RawData!H6822,PadCountry[],2)</f>
        <v>French Guiana</v>
      </c>
      <c r="J6822" t="str">
        <f>VLOOKUP(I6822,CountryGeoLoc[],3)</f>
        <v>3.933889</v>
      </c>
      <c r="K6822" t="str">
        <f>VLOOKUP(I6822,CountryGeoLoc[],4)</f>
        <v>-53.125782</v>
      </c>
    </row>
    <row r="6823" spans="1:11" x14ac:dyDescent="0.3">
      <c r="A6823" t="s">
        <v>20280</v>
      </c>
      <c r="B6823" t="s">
        <v>19874</v>
      </c>
      <c r="C6823" t="s">
        <v>14618</v>
      </c>
      <c r="D6823" t="s">
        <v>20117</v>
      </c>
      <c r="E6823" t="s">
        <v>20281</v>
      </c>
      <c r="F6823" t="s">
        <v>20222</v>
      </c>
      <c r="G6823" s="2" t="str">
        <f t="shared" si="106"/>
        <v>2024</v>
      </c>
      <c r="H6823" t="s">
        <v>1782</v>
      </c>
      <c r="I6823" t="str">
        <f>VLOOKUP(RawData!H6823,PadCountry[],2)</f>
        <v>United States</v>
      </c>
      <c r="J6823" t="str">
        <f>VLOOKUP(I6823,CountryGeoLoc[],3)</f>
        <v>37.09024</v>
      </c>
      <c r="K6823" t="str">
        <f>VLOOKUP(I6823,CountryGeoLoc[],4)</f>
        <v>-95.712891</v>
      </c>
    </row>
    <row r="6824" spans="1:11" x14ac:dyDescent="0.3">
      <c r="A6824" t="s">
        <v>20282</v>
      </c>
      <c r="B6824" t="s">
        <v>19874</v>
      </c>
      <c r="C6824" t="s">
        <v>7321</v>
      </c>
      <c r="D6824" t="s">
        <v>20131</v>
      </c>
      <c r="E6824" t="s">
        <v>20283</v>
      </c>
      <c r="F6824" t="s">
        <v>20222</v>
      </c>
      <c r="G6824" s="2" t="str">
        <f t="shared" si="106"/>
        <v>2024</v>
      </c>
      <c r="H6824" t="s">
        <v>20102</v>
      </c>
      <c r="I6824" t="str">
        <f>VLOOKUP(RawData!H6824,PadCountry[],2)</f>
        <v>French Guiana</v>
      </c>
      <c r="J6824" t="str">
        <f>VLOOKUP(I6824,CountryGeoLoc[],3)</f>
        <v>3.933889</v>
      </c>
      <c r="K6824" t="str">
        <f>VLOOKUP(I6824,CountryGeoLoc[],4)</f>
        <v>-53.125782</v>
      </c>
    </row>
    <row r="6825" spans="1:11" x14ac:dyDescent="0.3">
      <c r="A6825" t="s">
        <v>20284</v>
      </c>
      <c r="B6825" t="s">
        <v>19874</v>
      </c>
      <c r="C6825" t="s">
        <v>7321</v>
      </c>
      <c r="D6825" t="s">
        <v>19305</v>
      </c>
      <c r="E6825" t="s">
        <v>357</v>
      </c>
      <c r="F6825" t="s">
        <v>20222</v>
      </c>
      <c r="G6825" s="2" t="str">
        <f t="shared" si="106"/>
        <v>2024</v>
      </c>
      <c r="H6825" t="s">
        <v>4173</v>
      </c>
      <c r="I6825" t="str">
        <f>VLOOKUP(RawData!H6825,PadCountry[],2)</f>
        <v>French Guiana</v>
      </c>
      <c r="J6825" t="str">
        <f>VLOOKUP(I6825,CountryGeoLoc[],3)</f>
        <v>3.933889</v>
      </c>
      <c r="K6825" t="str">
        <f>VLOOKUP(I6825,CountryGeoLoc[],4)</f>
        <v>-53.125782</v>
      </c>
    </row>
    <row r="6826" spans="1:11" x14ac:dyDescent="0.3">
      <c r="A6826" t="s">
        <v>20285</v>
      </c>
      <c r="B6826" t="s">
        <v>19874</v>
      </c>
      <c r="C6826" t="s">
        <v>7321</v>
      </c>
      <c r="D6826" t="s">
        <v>19305</v>
      </c>
      <c r="E6826" t="s">
        <v>20286</v>
      </c>
      <c r="F6826" t="s">
        <v>20222</v>
      </c>
      <c r="G6826" s="2" t="str">
        <f t="shared" si="106"/>
        <v>2024</v>
      </c>
      <c r="H6826" t="s">
        <v>4173</v>
      </c>
      <c r="I6826" t="str">
        <f>VLOOKUP(RawData!H6826,PadCountry[],2)</f>
        <v>French Guiana</v>
      </c>
      <c r="J6826" t="str">
        <f>VLOOKUP(I6826,CountryGeoLoc[],3)</f>
        <v>3.933889</v>
      </c>
      <c r="K6826" t="str">
        <f>VLOOKUP(I6826,CountryGeoLoc[],4)</f>
        <v>-53.125782</v>
      </c>
    </row>
    <row r="6827" spans="1:11" x14ac:dyDescent="0.3">
      <c r="A6827" t="s">
        <v>20287</v>
      </c>
      <c r="B6827" t="s">
        <v>19874</v>
      </c>
      <c r="C6827" t="s">
        <v>14618</v>
      </c>
      <c r="D6827" t="s">
        <v>20117</v>
      </c>
      <c r="E6827" t="s">
        <v>20288</v>
      </c>
      <c r="F6827" t="s">
        <v>20222</v>
      </c>
      <c r="G6827" s="2" t="str">
        <f t="shared" si="106"/>
        <v>2024</v>
      </c>
      <c r="H6827" t="s">
        <v>1782</v>
      </c>
      <c r="I6827" t="str">
        <f>VLOOKUP(RawData!H6827,PadCountry[],2)</f>
        <v>United States</v>
      </c>
      <c r="J6827" t="str">
        <f>VLOOKUP(I6827,CountryGeoLoc[],3)</f>
        <v>37.09024</v>
      </c>
      <c r="K6827" t="str">
        <f>VLOOKUP(I6827,CountryGeoLoc[],4)</f>
        <v>-95.712891</v>
      </c>
    </row>
    <row r="6828" spans="1:11" x14ac:dyDescent="0.3">
      <c r="A6828" t="s">
        <v>20289</v>
      </c>
      <c r="B6828" t="s">
        <v>19874</v>
      </c>
      <c r="C6828" t="s">
        <v>7321</v>
      </c>
      <c r="D6828" t="s">
        <v>19305</v>
      </c>
      <c r="E6828" t="s">
        <v>20290</v>
      </c>
      <c r="F6828" t="s">
        <v>20222</v>
      </c>
      <c r="G6828" s="2" t="str">
        <f t="shared" si="106"/>
        <v>2024</v>
      </c>
      <c r="H6828" t="s">
        <v>4173</v>
      </c>
      <c r="I6828" t="str">
        <f>VLOOKUP(RawData!H6828,PadCountry[],2)</f>
        <v>French Guiana</v>
      </c>
      <c r="J6828" t="str">
        <f>VLOOKUP(I6828,CountryGeoLoc[],3)</f>
        <v>3.933889</v>
      </c>
      <c r="K6828" t="str">
        <f>VLOOKUP(I6828,CountryGeoLoc[],4)</f>
        <v>-53.125782</v>
      </c>
    </row>
    <row r="6829" spans="1:11" x14ac:dyDescent="0.3">
      <c r="A6829" t="s">
        <v>20291</v>
      </c>
      <c r="B6829" t="s">
        <v>19874</v>
      </c>
      <c r="C6829" t="s">
        <v>14644</v>
      </c>
      <c r="D6829" t="s">
        <v>15534</v>
      </c>
      <c r="E6829" t="s">
        <v>357</v>
      </c>
      <c r="F6829" t="s">
        <v>20222</v>
      </c>
      <c r="G6829" s="2" t="str">
        <f t="shared" si="106"/>
        <v>2024</v>
      </c>
      <c r="H6829" t="s">
        <v>1213</v>
      </c>
      <c r="I6829" t="str">
        <f>VLOOKUP(RawData!H6829,PadCountry[],2)</f>
        <v>United States</v>
      </c>
      <c r="J6829" t="str">
        <f>VLOOKUP(I6829,CountryGeoLoc[],3)</f>
        <v>37.09024</v>
      </c>
      <c r="K6829" t="str">
        <f>VLOOKUP(I6829,CountryGeoLoc[],4)</f>
        <v>-95.712891</v>
      </c>
    </row>
    <row r="6830" spans="1:11" x14ac:dyDescent="0.3">
      <c r="A6830" t="s">
        <v>20292</v>
      </c>
      <c r="B6830" t="s">
        <v>19874</v>
      </c>
      <c r="C6830" t="s">
        <v>14618</v>
      </c>
      <c r="D6830" t="s">
        <v>18166</v>
      </c>
      <c r="E6830" t="s">
        <v>20293</v>
      </c>
      <c r="F6830" t="s">
        <v>20222</v>
      </c>
      <c r="G6830" s="2" t="str">
        <f t="shared" si="106"/>
        <v>2024</v>
      </c>
      <c r="H6830" t="s">
        <v>1782</v>
      </c>
      <c r="I6830" t="str">
        <f>VLOOKUP(RawData!H6830,PadCountry[],2)</f>
        <v>United States</v>
      </c>
      <c r="J6830" t="str">
        <f>VLOOKUP(I6830,CountryGeoLoc[],3)</f>
        <v>37.09024</v>
      </c>
      <c r="K6830" t="str">
        <f>VLOOKUP(I6830,CountryGeoLoc[],4)</f>
        <v>-95.712891</v>
      </c>
    </row>
    <row r="6831" spans="1:11" x14ac:dyDescent="0.3">
      <c r="A6831" t="s">
        <v>20294</v>
      </c>
      <c r="B6831" t="s">
        <v>19874</v>
      </c>
      <c r="C6831" t="s">
        <v>7087</v>
      </c>
      <c r="D6831" t="s">
        <v>11885</v>
      </c>
      <c r="E6831" t="s">
        <v>357</v>
      </c>
      <c r="F6831" t="s">
        <v>20222</v>
      </c>
      <c r="G6831" s="2" t="str">
        <f t="shared" si="106"/>
        <v>2024</v>
      </c>
      <c r="H6831" t="s">
        <v>11888</v>
      </c>
      <c r="I6831" t="str">
        <f>VLOOKUP(RawData!H6831,PadCountry[],2)</f>
        <v>India</v>
      </c>
      <c r="J6831" t="str">
        <f>VLOOKUP(I6831,CountryGeoLoc[],3)</f>
        <v>20.593684</v>
      </c>
      <c r="K6831" t="str">
        <f>VLOOKUP(I6831,CountryGeoLoc[],4)</f>
        <v>78.96288</v>
      </c>
    </row>
    <row r="6832" spans="1:11" x14ac:dyDescent="0.3">
      <c r="A6832" t="s">
        <v>20295</v>
      </c>
      <c r="B6832" t="s">
        <v>19874</v>
      </c>
      <c r="C6832" t="s">
        <v>14644</v>
      </c>
      <c r="D6832" t="s">
        <v>15534</v>
      </c>
      <c r="E6832" t="s">
        <v>357</v>
      </c>
      <c r="F6832" t="s">
        <v>20222</v>
      </c>
      <c r="G6832" s="2" t="str">
        <f t="shared" si="106"/>
        <v>2024</v>
      </c>
      <c r="H6832" t="s">
        <v>19891</v>
      </c>
      <c r="I6832" t="str">
        <f>VLOOKUP(RawData!H6832,PadCountry[],2)</f>
        <v>United States</v>
      </c>
      <c r="J6832" t="str">
        <f>VLOOKUP(I6832,CountryGeoLoc[],3)</f>
        <v>37.09024</v>
      </c>
      <c r="K6832" t="str">
        <f>VLOOKUP(I6832,CountryGeoLoc[],4)</f>
        <v>-95.712891</v>
      </c>
    </row>
    <row r="6833" spans="1:11" x14ac:dyDescent="0.3">
      <c r="A6833" t="s">
        <v>20296</v>
      </c>
      <c r="B6833" t="s">
        <v>19874</v>
      </c>
      <c r="C6833" t="s">
        <v>11418</v>
      </c>
      <c r="D6833" t="s">
        <v>17356</v>
      </c>
      <c r="E6833" t="s">
        <v>357</v>
      </c>
      <c r="F6833" t="s">
        <v>20297</v>
      </c>
      <c r="G6833" s="2" t="str">
        <f t="shared" si="106"/>
        <v>2025</v>
      </c>
      <c r="H6833" t="s">
        <v>987</v>
      </c>
      <c r="I6833" t="str">
        <f>VLOOKUP(RawData!H6833,PadCountry[],2)</f>
        <v>Kazakhstan</v>
      </c>
      <c r="J6833" t="str">
        <f>VLOOKUP(I6833,CountryGeoLoc[],3)</f>
        <v>48.019573</v>
      </c>
      <c r="K6833" t="str">
        <f>VLOOKUP(I6833,CountryGeoLoc[],4)</f>
        <v>66.923684</v>
      </c>
    </row>
    <row r="6834" spans="1:11" x14ac:dyDescent="0.3">
      <c r="A6834" t="s">
        <v>20298</v>
      </c>
      <c r="B6834" t="s">
        <v>19874</v>
      </c>
      <c r="C6834" t="s">
        <v>9620</v>
      </c>
      <c r="D6834" t="s">
        <v>20035</v>
      </c>
      <c r="E6834" t="s">
        <v>20299</v>
      </c>
      <c r="F6834" t="s">
        <v>20300</v>
      </c>
      <c r="G6834" s="2" t="str">
        <f t="shared" si="106"/>
        <v>2025</v>
      </c>
      <c r="H6834" t="s">
        <v>11976</v>
      </c>
      <c r="I6834" t="str">
        <f>VLOOKUP(RawData!H6834,PadCountry[],2)</f>
        <v>Japan</v>
      </c>
      <c r="J6834" t="str">
        <f>VLOOKUP(I6834,CountryGeoLoc[],3)</f>
        <v>36.204824</v>
      </c>
      <c r="K6834" t="str">
        <f>VLOOKUP(I6834,CountryGeoLoc[],4)</f>
        <v>138.252924</v>
      </c>
    </row>
    <row r="6835" spans="1:11" x14ac:dyDescent="0.3">
      <c r="A6835" t="s">
        <v>20301</v>
      </c>
      <c r="B6835" t="s">
        <v>19874</v>
      </c>
      <c r="C6835" t="s">
        <v>9620</v>
      </c>
      <c r="D6835" t="s">
        <v>20098</v>
      </c>
      <c r="E6835" t="s">
        <v>20302</v>
      </c>
      <c r="F6835" t="s">
        <v>20300</v>
      </c>
      <c r="G6835" s="2" t="str">
        <f t="shared" si="106"/>
        <v>2025</v>
      </c>
      <c r="H6835" t="s">
        <v>11976</v>
      </c>
      <c r="I6835" t="str">
        <f>VLOOKUP(RawData!H6835,PadCountry[],2)</f>
        <v>Japan</v>
      </c>
      <c r="J6835" t="str">
        <f>VLOOKUP(I6835,CountryGeoLoc[],3)</f>
        <v>36.204824</v>
      </c>
      <c r="K6835" t="str">
        <f>VLOOKUP(I6835,CountryGeoLoc[],4)</f>
        <v>138.252924</v>
      </c>
    </row>
    <row r="6836" spans="1:11" x14ac:dyDescent="0.3">
      <c r="A6836" t="s">
        <v>20303</v>
      </c>
      <c r="B6836" t="s">
        <v>19874</v>
      </c>
      <c r="C6836" t="s">
        <v>7321</v>
      </c>
      <c r="D6836" t="s">
        <v>20101</v>
      </c>
      <c r="E6836" t="s">
        <v>20304</v>
      </c>
      <c r="F6836" t="s">
        <v>20305</v>
      </c>
      <c r="G6836" s="2" t="str">
        <f t="shared" si="106"/>
        <v>2025</v>
      </c>
      <c r="H6836" t="s">
        <v>20102</v>
      </c>
      <c r="I6836" t="str">
        <f>VLOOKUP(RawData!H6836,PadCountry[],2)</f>
        <v>French Guiana</v>
      </c>
      <c r="J6836" t="str">
        <f>VLOOKUP(I6836,CountryGeoLoc[],3)</f>
        <v>3.933889</v>
      </c>
      <c r="K6836" t="str">
        <f>VLOOKUP(I6836,CountryGeoLoc[],4)</f>
        <v>-53.125782</v>
      </c>
    </row>
    <row r="6837" spans="1:11" x14ac:dyDescent="0.3">
      <c r="A6837" t="s">
        <v>20306</v>
      </c>
      <c r="B6837" t="s">
        <v>19874</v>
      </c>
      <c r="C6837" t="s">
        <v>9620</v>
      </c>
      <c r="D6837" t="s">
        <v>20035</v>
      </c>
      <c r="E6837" t="s">
        <v>20307</v>
      </c>
      <c r="F6837" t="s">
        <v>20308</v>
      </c>
      <c r="G6837" s="2" t="str">
        <f t="shared" si="106"/>
        <v>2025</v>
      </c>
      <c r="H6837" t="s">
        <v>11976</v>
      </c>
      <c r="I6837" t="str">
        <f>VLOOKUP(RawData!H6837,PadCountry[],2)</f>
        <v>Japan</v>
      </c>
      <c r="J6837" t="str">
        <f>VLOOKUP(I6837,CountryGeoLoc[],3)</f>
        <v>36.204824</v>
      </c>
      <c r="K6837" t="str">
        <f>VLOOKUP(I6837,CountryGeoLoc[],4)</f>
        <v>138.252924</v>
      </c>
    </row>
    <row r="6838" spans="1:11" x14ac:dyDescent="0.3">
      <c r="A6838" t="s">
        <v>20309</v>
      </c>
      <c r="B6838" t="s">
        <v>19874</v>
      </c>
      <c r="C6838" t="s">
        <v>17759</v>
      </c>
      <c r="D6838" t="s">
        <v>20310</v>
      </c>
      <c r="E6838" t="s">
        <v>20311</v>
      </c>
      <c r="F6838" t="s">
        <v>20308</v>
      </c>
      <c r="G6838" s="2" t="str">
        <f t="shared" si="106"/>
        <v>2025</v>
      </c>
      <c r="H6838" t="s">
        <v>12427</v>
      </c>
      <c r="I6838" t="str">
        <f>VLOOKUP(RawData!H6838,PadCountry[],2)</f>
        <v>United States</v>
      </c>
      <c r="J6838" t="str">
        <f>VLOOKUP(I6838,CountryGeoLoc[],3)</f>
        <v>37.09024</v>
      </c>
      <c r="K6838" t="str">
        <f>VLOOKUP(I6838,CountryGeoLoc[],4)</f>
        <v>-95.712891</v>
      </c>
    </row>
    <row r="6839" spans="1:11" x14ac:dyDescent="0.3">
      <c r="A6839" t="s">
        <v>20312</v>
      </c>
      <c r="B6839" t="s">
        <v>19874</v>
      </c>
      <c r="C6839" t="s">
        <v>7321</v>
      </c>
      <c r="D6839" t="s">
        <v>19305</v>
      </c>
      <c r="E6839" t="s">
        <v>20313</v>
      </c>
      <c r="F6839" t="s">
        <v>20308</v>
      </c>
      <c r="G6839" s="2" t="str">
        <f t="shared" si="106"/>
        <v>2025</v>
      </c>
      <c r="H6839" t="s">
        <v>4173</v>
      </c>
      <c r="I6839" t="str">
        <f>VLOOKUP(RawData!H6839,PadCountry[],2)</f>
        <v>French Guiana</v>
      </c>
      <c r="J6839" t="str">
        <f>VLOOKUP(I6839,CountryGeoLoc[],3)</f>
        <v>3.933889</v>
      </c>
      <c r="K6839" t="str">
        <f>VLOOKUP(I6839,CountryGeoLoc[],4)</f>
        <v>-53.125782</v>
      </c>
    </row>
    <row r="6840" spans="1:11" x14ac:dyDescent="0.3">
      <c r="A6840" t="s">
        <v>20314</v>
      </c>
      <c r="B6840" t="s">
        <v>19874</v>
      </c>
      <c r="C6840" t="s">
        <v>14644</v>
      </c>
      <c r="D6840" t="s">
        <v>15534</v>
      </c>
      <c r="E6840" t="s">
        <v>20315</v>
      </c>
      <c r="F6840" t="s">
        <v>20308</v>
      </c>
      <c r="G6840" s="2" t="str">
        <f t="shared" si="106"/>
        <v>2025</v>
      </c>
      <c r="H6840" t="s">
        <v>1213</v>
      </c>
      <c r="I6840" t="str">
        <f>VLOOKUP(RawData!H6840,PadCountry[],2)</f>
        <v>United States</v>
      </c>
      <c r="J6840" t="str">
        <f>VLOOKUP(I6840,CountryGeoLoc[],3)</f>
        <v>37.09024</v>
      </c>
      <c r="K6840" t="str">
        <f>VLOOKUP(I6840,CountryGeoLoc[],4)</f>
        <v>-95.712891</v>
      </c>
    </row>
    <row r="6841" spans="1:11" x14ac:dyDescent="0.3">
      <c r="A6841" t="s">
        <v>20316</v>
      </c>
      <c r="B6841" t="s">
        <v>19874</v>
      </c>
      <c r="C6841" t="s">
        <v>14644</v>
      </c>
      <c r="D6841" t="s">
        <v>15534</v>
      </c>
      <c r="E6841" t="s">
        <v>20317</v>
      </c>
      <c r="F6841" t="s">
        <v>20318</v>
      </c>
      <c r="G6841" s="2" t="str">
        <f t="shared" si="106"/>
        <v>2025</v>
      </c>
      <c r="H6841" t="s">
        <v>2629</v>
      </c>
      <c r="I6841" t="str">
        <f>VLOOKUP(RawData!H6841,PadCountry[],2)</f>
        <v>United States</v>
      </c>
      <c r="J6841" t="str">
        <f>VLOOKUP(I6841,CountryGeoLoc[],3)</f>
        <v>37.09024</v>
      </c>
      <c r="K6841" t="str">
        <f>VLOOKUP(I6841,CountryGeoLoc[],4)</f>
        <v>-95.712891</v>
      </c>
    </row>
    <row r="6842" spans="1:11" x14ac:dyDescent="0.3">
      <c r="A6842" t="s">
        <v>20319</v>
      </c>
      <c r="B6842" t="s">
        <v>19874</v>
      </c>
      <c r="C6842" t="s">
        <v>14644</v>
      </c>
      <c r="D6842" t="s">
        <v>15534</v>
      </c>
      <c r="E6842" t="s">
        <v>20320</v>
      </c>
      <c r="F6842" t="s">
        <v>20321</v>
      </c>
      <c r="G6842" s="2" t="str">
        <f t="shared" si="106"/>
        <v>2025</v>
      </c>
      <c r="H6842" t="s">
        <v>19891</v>
      </c>
      <c r="I6842" t="str">
        <f>VLOOKUP(RawData!H6842,PadCountry[],2)</f>
        <v>United States</v>
      </c>
      <c r="J6842" t="str">
        <f>VLOOKUP(I6842,CountryGeoLoc[],3)</f>
        <v>37.09024</v>
      </c>
      <c r="K6842" t="str">
        <f>VLOOKUP(I6842,CountryGeoLoc[],4)</f>
        <v>-95.712891</v>
      </c>
    </row>
    <row r="6843" spans="1:11" x14ac:dyDescent="0.3">
      <c r="A6843" t="s">
        <v>20322</v>
      </c>
      <c r="B6843" t="s">
        <v>19874</v>
      </c>
      <c r="C6843" t="s">
        <v>14618</v>
      </c>
      <c r="D6843" t="s">
        <v>18166</v>
      </c>
      <c r="E6843" t="s">
        <v>20323</v>
      </c>
      <c r="F6843" t="s">
        <v>20324</v>
      </c>
      <c r="G6843" s="2" t="str">
        <f t="shared" si="106"/>
        <v>2025</v>
      </c>
      <c r="H6843" t="s">
        <v>1782</v>
      </c>
      <c r="I6843" t="str">
        <f>VLOOKUP(RawData!H6843,PadCountry[],2)</f>
        <v>United States</v>
      </c>
      <c r="J6843" t="str">
        <f>VLOOKUP(I6843,CountryGeoLoc[],3)</f>
        <v>37.09024</v>
      </c>
      <c r="K6843" t="str">
        <f>VLOOKUP(I6843,CountryGeoLoc[],4)</f>
        <v>-95.712891</v>
      </c>
    </row>
    <row r="6844" spans="1:11" x14ac:dyDescent="0.3">
      <c r="A6844" t="s">
        <v>20325</v>
      </c>
      <c r="B6844" t="s">
        <v>19874</v>
      </c>
      <c r="C6844" t="s">
        <v>14644</v>
      </c>
      <c r="D6844" t="s">
        <v>15534</v>
      </c>
      <c r="E6844" t="s">
        <v>20326</v>
      </c>
      <c r="F6844" t="s">
        <v>20327</v>
      </c>
      <c r="G6844" s="2" t="str">
        <f t="shared" si="106"/>
        <v>2025</v>
      </c>
      <c r="H6844" t="s">
        <v>2629</v>
      </c>
      <c r="I6844" t="str">
        <f>VLOOKUP(RawData!H6844,PadCountry[],2)</f>
        <v>United States</v>
      </c>
      <c r="J6844" t="str">
        <f>VLOOKUP(I6844,CountryGeoLoc[],3)</f>
        <v>37.09024</v>
      </c>
      <c r="K6844" t="str">
        <f>VLOOKUP(I6844,CountryGeoLoc[],4)</f>
        <v>-95.712891</v>
      </c>
    </row>
    <row r="6845" spans="1:11" x14ac:dyDescent="0.3">
      <c r="A6845" t="s">
        <v>20328</v>
      </c>
      <c r="B6845" t="s">
        <v>19874</v>
      </c>
      <c r="C6845" t="s">
        <v>14644</v>
      </c>
      <c r="D6845" t="s">
        <v>15534</v>
      </c>
      <c r="E6845" t="s">
        <v>20329</v>
      </c>
      <c r="F6845" t="s">
        <v>20330</v>
      </c>
      <c r="G6845" s="2" t="str">
        <f t="shared" si="106"/>
        <v>2025</v>
      </c>
      <c r="H6845" t="s">
        <v>1213</v>
      </c>
      <c r="I6845" t="str">
        <f>VLOOKUP(RawData!H6845,PadCountry[],2)</f>
        <v>United States</v>
      </c>
      <c r="J6845" t="str">
        <f>VLOOKUP(I6845,CountryGeoLoc[],3)</f>
        <v>37.09024</v>
      </c>
      <c r="K6845" t="str">
        <f>VLOOKUP(I6845,CountryGeoLoc[],4)</f>
        <v>-95.712891</v>
      </c>
    </row>
    <row r="6846" spans="1:11" x14ac:dyDescent="0.3">
      <c r="A6846" t="s">
        <v>20331</v>
      </c>
      <c r="B6846" t="s">
        <v>19874</v>
      </c>
      <c r="C6846" t="s">
        <v>14644</v>
      </c>
      <c r="D6846" t="s">
        <v>17502</v>
      </c>
      <c r="E6846" t="s">
        <v>20332</v>
      </c>
      <c r="F6846" t="s">
        <v>20333</v>
      </c>
      <c r="G6846" s="2" t="str">
        <f t="shared" si="106"/>
        <v>2025</v>
      </c>
      <c r="H6846" t="s">
        <v>2629</v>
      </c>
      <c r="I6846" t="str">
        <f>VLOOKUP(RawData!H6846,PadCountry[],2)</f>
        <v>United States</v>
      </c>
      <c r="J6846" t="str">
        <f>VLOOKUP(I6846,CountryGeoLoc[],3)</f>
        <v>37.09024</v>
      </c>
      <c r="K6846" t="str">
        <f>VLOOKUP(I6846,CountryGeoLoc[],4)</f>
        <v>-95.712891</v>
      </c>
    </row>
    <row r="6847" spans="1:11" x14ac:dyDescent="0.3">
      <c r="A6847" t="s">
        <v>20334</v>
      </c>
      <c r="B6847" t="s">
        <v>19874</v>
      </c>
      <c r="C6847" t="s">
        <v>7321</v>
      </c>
      <c r="D6847" t="s">
        <v>20131</v>
      </c>
      <c r="E6847" t="s">
        <v>20335</v>
      </c>
      <c r="F6847" t="s">
        <v>20333</v>
      </c>
      <c r="G6847" s="2" t="str">
        <f t="shared" si="106"/>
        <v>2025</v>
      </c>
      <c r="H6847" t="s">
        <v>20102</v>
      </c>
      <c r="I6847" t="str">
        <f>VLOOKUP(RawData!H6847,PadCountry[],2)</f>
        <v>French Guiana</v>
      </c>
      <c r="J6847" t="str">
        <f>VLOOKUP(I6847,CountryGeoLoc[],3)</f>
        <v>3.933889</v>
      </c>
      <c r="K6847" t="str">
        <f>VLOOKUP(I6847,CountryGeoLoc[],4)</f>
        <v>-53.125782</v>
      </c>
    </row>
    <row r="6848" spans="1:11" x14ac:dyDescent="0.3">
      <c r="A6848" t="s">
        <v>20336</v>
      </c>
      <c r="B6848" t="s">
        <v>19874</v>
      </c>
      <c r="C6848" t="s">
        <v>7321</v>
      </c>
      <c r="D6848" t="s">
        <v>19305</v>
      </c>
      <c r="E6848" t="s">
        <v>20337</v>
      </c>
      <c r="F6848" t="s">
        <v>20333</v>
      </c>
      <c r="G6848" s="2" t="str">
        <f t="shared" si="106"/>
        <v>2025</v>
      </c>
      <c r="H6848" t="s">
        <v>4173</v>
      </c>
      <c r="I6848" t="str">
        <f>VLOOKUP(RawData!H6848,PadCountry[],2)</f>
        <v>French Guiana</v>
      </c>
      <c r="J6848" t="str">
        <f>VLOOKUP(I6848,CountryGeoLoc[],3)</f>
        <v>3.933889</v>
      </c>
      <c r="K6848" t="str">
        <f>VLOOKUP(I6848,CountryGeoLoc[],4)</f>
        <v>-53.125782</v>
      </c>
    </row>
    <row r="6849" spans="1:11" x14ac:dyDescent="0.3">
      <c r="A6849" t="s">
        <v>20338</v>
      </c>
      <c r="B6849" t="s">
        <v>19874</v>
      </c>
      <c r="C6849" t="s">
        <v>7321</v>
      </c>
      <c r="D6849" t="s">
        <v>19305</v>
      </c>
      <c r="E6849" t="s">
        <v>20339</v>
      </c>
      <c r="F6849" t="s">
        <v>20333</v>
      </c>
      <c r="G6849" s="2" t="str">
        <f t="shared" si="106"/>
        <v>2025</v>
      </c>
      <c r="H6849" t="s">
        <v>4173</v>
      </c>
      <c r="I6849" t="str">
        <f>VLOOKUP(RawData!H6849,PadCountry[],2)</f>
        <v>French Guiana</v>
      </c>
      <c r="J6849" t="str">
        <f>VLOOKUP(I6849,CountryGeoLoc[],3)</f>
        <v>3.933889</v>
      </c>
      <c r="K6849" t="str">
        <f>VLOOKUP(I6849,CountryGeoLoc[],4)</f>
        <v>-53.125782</v>
      </c>
    </row>
    <row r="6850" spans="1:11" x14ac:dyDescent="0.3">
      <c r="A6850" t="s">
        <v>20340</v>
      </c>
      <c r="B6850" t="s">
        <v>19874</v>
      </c>
      <c r="C6850" t="s">
        <v>14644</v>
      </c>
      <c r="D6850" t="s">
        <v>15534</v>
      </c>
      <c r="E6850" t="s">
        <v>20341</v>
      </c>
      <c r="F6850" t="s">
        <v>20333</v>
      </c>
      <c r="G6850" s="2" t="str">
        <f t="shared" si="106"/>
        <v>2025</v>
      </c>
      <c r="H6850" t="s">
        <v>1555</v>
      </c>
      <c r="I6850" t="str">
        <f>VLOOKUP(RawData!H6850,PadCountry[],2)</f>
        <v>United States</v>
      </c>
      <c r="J6850" t="str">
        <f>VLOOKUP(I6850,CountryGeoLoc[],3)</f>
        <v>37.09024</v>
      </c>
      <c r="K6850" t="str">
        <f>VLOOKUP(I6850,CountryGeoLoc[],4)</f>
        <v>-95.712891</v>
      </c>
    </row>
    <row r="6851" spans="1:11" x14ac:dyDescent="0.3">
      <c r="A6851" t="s">
        <v>20129</v>
      </c>
      <c r="B6851" t="s">
        <v>19874</v>
      </c>
      <c r="C6851" t="s">
        <v>7321</v>
      </c>
      <c r="D6851" t="s">
        <v>20101</v>
      </c>
      <c r="E6851" t="s">
        <v>18970</v>
      </c>
      <c r="F6851" t="s">
        <v>20333</v>
      </c>
      <c r="G6851" s="2" t="str">
        <f t="shared" ref="G6851:G6876" si="107">MID(F6851,7,4)</f>
        <v>2025</v>
      </c>
      <c r="H6851" t="s">
        <v>20102</v>
      </c>
      <c r="I6851" t="str">
        <f>VLOOKUP(RawData!H6851,PadCountry[],2)</f>
        <v>French Guiana</v>
      </c>
      <c r="J6851" t="str">
        <f>VLOOKUP(I6851,CountryGeoLoc[],3)</f>
        <v>3.933889</v>
      </c>
      <c r="K6851" t="str">
        <f>VLOOKUP(I6851,CountryGeoLoc[],4)</f>
        <v>-53.125782</v>
      </c>
    </row>
    <row r="6852" spans="1:11" x14ac:dyDescent="0.3">
      <c r="A6852" t="s">
        <v>20342</v>
      </c>
      <c r="B6852" t="s">
        <v>19874</v>
      </c>
      <c r="C6852" t="s">
        <v>14644</v>
      </c>
      <c r="D6852" t="s">
        <v>15534</v>
      </c>
      <c r="E6852" t="s">
        <v>20343</v>
      </c>
      <c r="F6852" t="s">
        <v>20333</v>
      </c>
      <c r="G6852" s="2" t="str">
        <f t="shared" si="107"/>
        <v>2025</v>
      </c>
      <c r="H6852" t="s">
        <v>2629</v>
      </c>
      <c r="I6852" t="str">
        <f>VLOOKUP(RawData!H6852,PadCountry[],2)</f>
        <v>United States</v>
      </c>
      <c r="J6852" t="str">
        <f>VLOOKUP(I6852,CountryGeoLoc[],3)</f>
        <v>37.09024</v>
      </c>
      <c r="K6852" t="str">
        <f>VLOOKUP(I6852,CountryGeoLoc[],4)</f>
        <v>-95.712891</v>
      </c>
    </row>
    <row r="6853" spans="1:11" x14ac:dyDescent="0.3">
      <c r="A6853" t="s">
        <v>20344</v>
      </c>
      <c r="B6853" t="s">
        <v>19874</v>
      </c>
      <c r="C6853" t="s">
        <v>7321</v>
      </c>
      <c r="D6853" t="s">
        <v>20101</v>
      </c>
      <c r="E6853" t="s">
        <v>20345</v>
      </c>
      <c r="F6853" t="s">
        <v>20333</v>
      </c>
      <c r="G6853" s="2" t="str">
        <f t="shared" si="107"/>
        <v>2025</v>
      </c>
      <c r="H6853" t="s">
        <v>20102</v>
      </c>
      <c r="I6853" t="str">
        <f>VLOOKUP(RawData!H6853,PadCountry[],2)</f>
        <v>French Guiana</v>
      </c>
      <c r="J6853" t="str">
        <f>VLOOKUP(I6853,CountryGeoLoc[],3)</f>
        <v>3.933889</v>
      </c>
      <c r="K6853" t="str">
        <f>VLOOKUP(I6853,CountryGeoLoc[],4)</f>
        <v>-53.125782</v>
      </c>
    </row>
    <row r="6854" spans="1:11" x14ac:dyDescent="0.3">
      <c r="A6854" t="s">
        <v>20346</v>
      </c>
      <c r="B6854" t="s">
        <v>19874</v>
      </c>
      <c r="C6854" t="s">
        <v>100</v>
      </c>
      <c r="D6854" t="s">
        <v>19547</v>
      </c>
      <c r="E6854" t="s">
        <v>357</v>
      </c>
      <c r="F6854" t="s">
        <v>20333</v>
      </c>
      <c r="G6854" s="2" t="str">
        <f t="shared" si="107"/>
        <v>2025</v>
      </c>
      <c r="H6854" t="s">
        <v>3233</v>
      </c>
      <c r="I6854" t="str">
        <f>VLOOKUP(RawData!H6854,PadCountry[],2)</f>
        <v>United States</v>
      </c>
      <c r="J6854" t="str">
        <f>VLOOKUP(I6854,CountryGeoLoc[],3)</f>
        <v>37.09024</v>
      </c>
      <c r="K6854" t="str">
        <f>VLOOKUP(I6854,CountryGeoLoc[],4)</f>
        <v>-95.712891</v>
      </c>
    </row>
    <row r="6855" spans="1:11" x14ac:dyDescent="0.3">
      <c r="A6855" t="s">
        <v>20347</v>
      </c>
      <c r="B6855" t="s">
        <v>19874</v>
      </c>
      <c r="C6855" t="s">
        <v>17759</v>
      </c>
      <c r="D6855" t="s">
        <v>20310</v>
      </c>
      <c r="E6855" t="s">
        <v>20348</v>
      </c>
      <c r="F6855" t="s">
        <v>20333</v>
      </c>
      <c r="G6855" s="2" t="str">
        <f t="shared" si="107"/>
        <v>2025</v>
      </c>
      <c r="H6855" t="s">
        <v>12427</v>
      </c>
      <c r="I6855" t="str">
        <f>VLOOKUP(RawData!H6855,PadCountry[],2)</f>
        <v>United States</v>
      </c>
      <c r="J6855" t="str">
        <f>VLOOKUP(I6855,CountryGeoLoc[],3)</f>
        <v>37.09024</v>
      </c>
      <c r="K6855" t="str">
        <f>VLOOKUP(I6855,CountryGeoLoc[],4)</f>
        <v>-95.712891</v>
      </c>
    </row>
    <row r="6856" spans="1:11" x14ac:dyDescent="0.3">
      <c r="A6856" t="s">
        <v>20349</v>
      </c>
      <c r="B6856" t="s">
        <v>19874</v>
      </c>
      <c r="C6856" t="s">
        <v>9620</v>
      </c>
      <c r="D6856" t="s">
        <v>20098</v>
      </c>
      <c r="E6856" t="s">
        <v>20350</v>
      </c>
      <c r="F6856" t="s">
        <v>20333</v>
      </c>
      <c r="G6856" s="2" t="str">
        <f t="shared" si="107"/>
        <v>2025</v>
      </c>
      <c r="H6856" t="s">
        <v>11976</v>
      </c>
      <c r="I6856" t="str">
        <f>VLOOKUP(RawData!H6856,PadCountry[],2)</f>
        <v>Japan</v>
      </c>
      <c r="J6856" t="str">
        <f>VLOOKUP(I6856,CountryGeoLoc[],3)</f>
        <v>36.204824</v>
      </c>
      <c r="K6856" t="str">
        <f>VLOOKUP(I6856,CountryGeoLoc[],4)</f>
        <v>138.252924</v>
      </c>
    </row>
    <row r="6857" spans="1:11" x14ac:dyDescent="0.3">
      <c r="A6857" t="s">
        <v>20351</v>
      </c>
      <c r="B6857" t="s">
        <v>19874</v>
      </c>
      <c r="C6857" t="s">
        <v>7321</v>
      </c>
      <c r="D6857" t="s">
        <v>19305</v>
      </c>
      <c r="E6857" t="s">
        <v>20352</v>
      </c>
      <c r="F6857" t="s">
        <v>20333</v>
      </c>
      <c r="G6857" s="2" t="str">
        <f t="shared" si="107"/>
        <v>2025</v>
      </c>
      <c r="H6857" t="s">
        <v>4173</v>
      </c>
      <c r="I6857" t="str">
        <f>VLOOKUP(RawData!H6857,PadCountry[],2)</f>
        <v>French Guiana</v>
      </c>
      <c r="J6857" t="str">
        <f>VLOOKUP(I6857,CountryGeoLoc[],3)</f>
        <v>3.933889</v>
      </c>
      <c r="K6857" t="str">
        <f>VLOOKUP(I6857,CountryGeoLoc[],4)</f>
        <v>-53.125782</v>
      </c>
    </row>
    <row r="6858" spans="1:11" x14ac:dyDescent="0.3">
      <c r="A6858" t="s">
        <v>20353</v>
      </c>
      <c r="B6858" t="s">
        <v>19874</v>
      </c>
      <c r="C6858" t="s">
        <v>7321</v>
      </c>
      <c r="D6858" t="s">
        <v>19305</v>
      </c>
      <c r="E6858" t="s">
        <v>20354</v>
      </c>
      <c r="F6858" t="s">
        <v>20333</v>
      </c>
      <c r="G6858" s="2" t="str">
        <f t="shared" si="107"/>
        <v>2025</v>
      </c>
      <c r="H6858" t="s">
        <v>4173</v>
      </c>
      <c r="I6858" t="str">
        <f>VLOOKUP(RawData!H6858,PadCountry[],2)</f>
        <v>French Guiana</v>
      </c>
      <c r="J6858" t="str">
        <f>VLOOKUP(I6858,CountryGeoLoc[],3)</f>
        <v>3.933889</v>
      </c>
      <c r="K6858" t="str">
        <f>VLOOKUP(I6858,CountryGeoLoc[],4)</f>
        <v>-53.125782</v>
      </c>
    </row>
    <row r="6859" spans="1:11" x14ac:dyDescent="0.3">
      <c r="A6859" t="s">
        <v>20355</v>
      </c>
      <c r="B6859" t="s">
        <v>19874</v>
      </c>
      <c r="C6859" t="s">
        <v>13407</v>
      </c>
      <c r="D6859" t="s">
        <v>18176</v>
      </c>
      <c r="E6859" t="s">
        <v>357</v>
      </c>
      <c r="F6859" t="s">
        <v>20356</v>
      </c>
      <c r="G6859" s="2" t="str">
        <f t="shared" si="107"/>
        <v>2026</v>
      </c>
      <c r="H6859" t="s">
        <v>16997</v>
      </c>
      <c r="I6859" t="str">
        <f>VLOOKUP(RawData!H6859,PadCountry[],2)</f>
        <v>China</v>
      </c>
      <c r="J6859" t="str">
        <f>VLOOKUP(I6859,CountryGeoLoc[],3)</f>
        <v>35.86166</v>
      </c>
      <c r="K6859" t="str">
        <f>VLOOKUP(I6859,CountryGeoLoc[],4)</f>
        <v>104.195397</v>
      </c>
    </row>
    <row r="6860" spans="1:11" x14ac:dyDescent="0.3">
      <c r="A6860" t="s">
        <v>20357</v>
      </c>
      <c r="B6860" t="s">
        <v>19874</v>
      </c>
      <c r="C6860" t="s">
        <v>17759</v>
      </c>
      <c r="D6860" t="s">
        <v>20310</v>
      </c>
      <c r="E6860" t="s">
        <v>20358</v>
      </c>
      <c r="F6860" t="s">
        <v>20359</v>
      </c>
      <c r="G6860" s="2" t="str">
        <f t="shared" si="107"/>
        <v>2026</v>
      </c>
      <c r="H6860" t="s">
        <v>12427</v>
      </c>
      <c r="I6860" t="str">
        <f>VLOOKUP(RawData!H6860,PadCountry[],2)</f>
        <v>United States</v>
      </c>
      <c r="J6860" t="str">
        <f>VLOOKUP(I6860,CountryGeoLoc[],3)</f>
        <v>37.09024</v>
      </c>
      <c r="K6860" t="str">
        <f>VLOOKUP(I6860,CountryGeoLoc[],4)</f>
        <v>-95.712891</v>
      </c>
    </row>
    <row r="6861" spans="1:11" x14ac:dyDescent="0.3">
      <c r="A6861" t="s">
        <v>20360</v>
      </c>
      <c r="B6861" t="s">
        <v>19874</v>
      </c>
      <c r="C6861" t="s">
        <v>7321</v>
      </c>
      <c r="D6861" t="s">
        <v>19305</v>
      </c>
      <c r="E6861" t="s">
        <v>20361</v>
      </c>
      <c r="F6861" t="s">
        <v>20362</v>
      </c>
      <c r="G6861" s="2" t="str">
        <f t="shared" si="107"/>
        <v>2026</v>
      </c>
      <c r="H6861" t="s">
        <v>4173</v>
      </c>
      <c r="I6861" t="str">
        <f>VLOOKUP(RawData!H6861,PadCountry[],2)</f>
        <v>French Guiana</v>
      </c>
      <c r="J6861" t="str">
        <f>VLOOKUP(I6861,CountryGeoLoc[],3)</f>
        <v>3.933889</v>
      </c>
      <c r="K6861" t="str">
        <f>VLOOKUP(I6861,CountryGeoLoc[],4)</f>
        <v>-53.125782</v>
      </c>
    </row>
    <row r="6862" spans="1:11" x14ac:dyDescent="0.3">
      <c r="A6862" t="s">
        <v>20363</v>
      </c>
      <c r="B6862" t="s">
        <v>19874</v>
      </c>
      <c r="C6862" t="s">
        <v>14644</v>
      </c>
      <c r="D6862" t="s">
        <v>15534</v>
      </c>
      <c r="E6862" t="s">
        <v>20364</v>
      </c>
      <c r="F6862" t="s">
        <v>20362</v>
      </c>
      <c r="G6862" s="2" t="str">
        <f t="shared" si="107"/>
        <v>2026</v>
      </c>
      <c r="H6862" t="s">
        <v>2629</v>
      </c>
      <c r="I6862" t="str">
        <f>VLOOKUP(RawData!H6862,PadCountry[],2)</f>
        <v>United States</v>
      </c>
      <c r="J6862" t="str">
        <f>VLOOKUP(I6862,CountryGeoLoc[],3)</f>
        <v>37.09024</v>
      </c>
      <c r="K6862" t="str">
        <f>VLOOKUP(I6862,CountryGeoLoc[],4)</f>
        <v>-95.712891</v>
      </c>
    </row>
    <row r="6863" spans="1:11" x14ac:dyDescent="0.3">
      <c r="A6863" t="s">
        <v>20365</v>
      </c>
      <c r="B6863" t="s">
        <v>19874</v>
      </c>
      <c r="C6863" t="s">
        <v>7321</v>
      </c>
      <c r="D6863" t="s">
        <v>20131</v>
      </c>
      <c r="E6863" t="s">
        <v>20366</v>
      </c>
      <c r="F6863" t="s">
        <v>20362</v>
      </c>
      <c r="G6863" s="2" t="str">
        <f t="shared" si="107"/>
        <v>2026</v>
      </c>
      <c r="H6863" t="s">
        <v>20102</v>
      </c>
      <c r="I6863" t="str">
        <f>VLOOKUP(RawData!H6863,PadCountry[],2)</f>
        <v>French Guiana</v>
      </c>
      <c r="J6863" t="str">
        <f>VLOOKUP(I6863,CountryGeoLoc[],3)</f>
        <v>3.933889</v>
      </c>
      <c r="K6863" t="str">
        <f>VLOOKUP(I6863,CountryGeoLoc[],4)</f>
        <v>-53.125782</v>
      </c>
    </row>
    <row r="6864" spans="1:11" x14ac:dyDescent="0.3">
      <c r="A6864" t="s">
        <v>20367</v>
      </c>
      <c r="B6864" t="s">
        <v>19874</v>
      </c>
      <c r="C6864" t="s">
        <v>14644</v>
      </c>
      <c r="D6864" t="s">
        <v>15534</v>
      </c>
      <c r="E6864" t="s">
        <v>20368</v>
      </c>
      <c r="F6864" t="s">
        <v>20369</v>
      </c>
      <c r="G6864" s="2" t="str">
        <f t="shared" si="107"/>
        <v>2026</v>
      </c>
      <c r="H6864" t="s">
        <v>2629</v>
      </c>
      <c r="I6864" t="str">
        <f>VLOOKUP(RawData!H6864,PadCountry[],2)</f>
        <v>United States</v>
      </c>
      <c r="J6864" t="str">
        <f>VLOOKUP(I6864,CountryGeoLoc[],3)</f>
        <v>37.09024</v>
      </c>
      <c r="K6864" t="str">
        <f>VLOOKUP(I6864,CountryGeoLoc[],4)</f>
        <v>-95.712891</v>
      </c>
    </row>
    <row r="6865" spans="1:11" x14ac:dyDescent="0.3">
      <c r="A6865" t="s">
        <v>20370</v>
      </c>
      <c r="B6865" t="s">
        <v>19874</v>
      </c>
      <c r="C6865" t="s">
        <v>14618</v>
      </c>
      <c r="D6865" t="s">
        <v>18166</v>
      </c>
      <c r="E6865" t="s">
        <v>20371</v>
      </c>
      <c r="F6865" t="s">
        <v>20372</v>
      </c>
      <c r="G6865" s="2" t="str">
        <f t="shared" si="107"/>
        <v>2026</v>
      </c>
      <c r="H6865" t="s">
        <v>1782</v>
      </c>
      <c r="I6865" t="str">
        <f>VLOOKUP(RawData!H6865,PadCountry[],2)</f>
        <v>United States</v>
      </c>
      <c r="J6865" t="str">
        <f>VLOOKUP(I6865,CountryGeoLoc[],3)</f>
        <v>37.09024</v>
      </c>
      <c r="K6865" t="str">
        <f>VLOOKUP(I6865,CountryGeoLoc[],4)</f>
        <v>-95.712891</v>
      </c>
    </row>
    <row r="6866" spans="1:11" x14ac:dyDescent="0.3">
      <c r="A6866" t="s">
        <v>20373</v>
      </c>
      <c r="B6866" t="s">
        <v>19874</v>
      </c>
      <c r="C6866" t="s">
        <v>14644</v>
      </c>
      <c r="D6866" t="s">
        <v>17502</v>
      </c>
      <c r="E6866" t="s">
        <v>20374</v>
      </c>
      <c r="F6866" t="s">
        <v>20375</v>
      </c>
      <c r="G6866" s="2" t="str">
        <f t="shared" si="107"/>
        <v>2026</v>
      </c>
      <c r="H6866" t="s">
        <v>2629</v>
      </c>
      <c r="I6866" t="str">
        <f>VLOOKUP(RawData!H6866,PadCountry[],2)</f>
        <v>United States</v>
      </c>
      <c r="J6866" t="str">
        <f>VLOOKUP(I6866,CountryGeoLoc[],3)</f>
        <v>37.09024</v>
      </c>
      <c r="K6866" t="str">
        <f>VLOOKUP(I6866,CountryGeoLoc[],4)</f>
        <v>-95.712891</v>
      </c>
    </row>
    <row r="6867" spans="1:11" x14ac:dyDescent="0.3">
      <c r="A6867" t="s">
        <v>20376</v>
      </c>
      <c r="B6867" t="s">
        <v>19874</v>
      </c>
      <c r="C6867" t="s">
        <v>14644</v>
      </c>
      <c r="D6867" t="s">
        <v>15534</v>
      </c>
      <c r="E6867" t="s">
        <v>20377</v>
      </c>
      <c r="F6867" t="s">
        <v>20375</v>
      </c>
      <c r="G6867" s="2" t="str">
        <f t="shared" si="107"/>
        <v>2026</v>
      </c>
      <c r="H6867" t="s">
        <v>2629</v>
      </c>
      <c r="I6867" t="str">
        <f>VLOOKUP(RawData!H6867,PadCountry[],2)</f>
        <v>United States</v>
      </c>
      <c r="J6867" t="str">
        <f>VLOOKUP(I6867,CountryGeoLoc[],3)</f>
        <v>37.09024</v>
      </c>
      <c r="K6867" t="str">
        <f>VLOOKUP(I6867,CountryGeoLoc[],4)</f>
        <v>-95.712891</v>
      </c>
    </row>
    <row r="6868" spans="1:11" x14ac:dyDescent="0.3">
      <c r="A6868" t="s">
        <v>20378</v>
      </c>
      <c r="B6868" t="s">
        <v>19874</v>
      </c>
      <c r="C6868" t="s">
        <v>7321</v>
      </c>
      <c r="D6868" t="s">
        <v>19305</v>
      </c>
      <c r="E6868" t="s">
        <v>20379</v>
      </c>
      <c r="F6868" t="s">
        <v>20380</v>
      </c>
      <c r="G6868" s="2" t="str">
        <f t="shared" si="107"/>
        <v>2026</v>
      </c>
      <c r="H6868" t="s">
        <v>4173</v>
      </c>
      <c r="I6868" t="str">
        <f>VLOOKUP(RawData!H6868,PadCountry[],2)</f>
        <v>French Guiana</v>
      </c>
      <c r="J6868" t="str">
        <f>VLOOKUP(I6868,CountryGeoLoc[],3)</f>
        <v>3.933889</v>
      </c>
      <c r="K6868" t="str">
        <f>VLOOKUP(I6868,CountryGeoLoc[],4)</f>
        <v>-53.125782</v>
      </c>
    </row>
    <row r="6869" spans="1:11" x14ac:dyDescent="0.3">
      <c r="A6869" t="s">
        <v>20381</v>
      </c>
      <c r="B6869" t="s">
        <v>19874</v>
      </c>
      <c r="C6869" t="s">
        <v>14644</v>
      </c>
      <c r="D6869" t="s">
        <v>15534</v>
      </c>
      <c r="E6869" t="s">
        <v>20382</v>
      </c>
      <c r="F6869" t="s">
        <v>20380</v>
      </c>
      <c r="G6869" s="2" t="str">
        <f t="shared" si="107"/>
        <v>2026</v>
      </c>
      <c r="H6869" t="s">
        <v>19891</v>
      </c>
      <c r="I6869" t="str">
        <f>VLOOKUP(RawData!H6869,PadCountry[],2)</f>
        <v>United States</v>
      </c>
      <c r="J6869" t="str">
        <f>VLOOKUP(I6869,CountryGeoLoc[],3)</f>
        <v>37.09024</v>
      </c>
      <c r="K6869" t="str">
        <f>VLOOKUP(I6869,CountryGeoLoc[],4)</f>
        <v>-95.712891</v>
      </c>
    </row>
    <row r="6870" spans="1:11" x14ac:dyDescent="0.3">
      <c r="A6870" t="s">
        <v>20383</v>
      </c>
      <c r="B6870" t="s">
        <v>19874</v>
      </c>
      <c r="C6870" t="s">
        <v>14644</v>
      </c>
      <c r="D6870" t="s">
        <v>17502</v>
      </c>
      <c r="E6870" t="s">
        <v>20384</v>
      </c>
      <c r="F6870" t="s">
        <v>20380</v>
      </c>
      <c r="G6870" s="2" t="str">
        <f t="shared" si="107"/>
        <v>2026</v>
      </c>
      <c r="H6870" t="s">
        <v>2629</v>
      </c>
      <c r="I6870" t="str">
        <f>VLOOKUP(RawData!H6870,PadCountry[],2)</f>
        <v>United States</v>
      </c>
      <c r="J6870" t="str">
        <f>VLOOKUP(I6870,CountryGeoLoc[],3)</f>
        <v>37.09024</v>
      </c>
      <c r="K6870" t="str">
        <f>VLOOKUP(I6870,CountryGeoLoc[],4)</f>
        <v>-95.712891</v>
      </c>
    </row>
    <row r="6871" spans="1:11" x14ac:dyDescent="0.3">
      <c r="A6871" t="s">
        <v>20385</v>
      </c>
      <c r="B6871" t="s">
        <v>19874</v>
      </c>
      <c r="C6871" t="s">
        <v>14644</v>
      </c>
      <c r="D6871" t="s">
        <v>15534</v>
      </c>
      <c r="E6871" t="s">
        <v>20386</v>
      </c>
      <c r="F6871" t="s">
        <v>20387</v>
      </c>
      <c r="G6871" s="2" t="str">
        <f t="shared" si="107"/>
        <v>2027</v>
      </c>
      <c r="H6871" t="s">
        <v>2629</v>
      </c>
      <c r="I6871" t="str">
        <f>VLOOKUP(RawData!H6871,PadCountry[],2)</f>
        <v>United States</v>
      </c>
      <c r="J6871" t="str">
        <f>VLOOKUP(I6871,CountryGeoLoc[],3)</f>
        <v>37.09024</v>
      </c>
      <c r="K6871" t="str">
        <f>VLOOKUP(I6871,CountryGeoLoc[],4)</f>
        <v>-95.712891</v>
      </c>
    </row>
    <row r="6872" spans="1:11" x14ac:dyDescent="0.3">
      <c r="A6872" t="s">
        <v>20388</v>
      </c>
      <c r="B6872" t="s">
        <v>19874</v>
      </c>
      <c r="C6872" t="s">
        <v>14618</v>
      </c>
      <c r="D6872" t="s">
        <v>18166</v>
      </c>
      <c r="E6872" t="s">
        <v>20389</v>
      </c>
      <c r="F6872" t="s">
        <v>20390</v>
      </c>
      <c r="G6872" s="2" t="str">
        <f t="shared" si="107"/>
        <v>2027</v>
      </c>
      <c r="H6872" t="s">
        <v>1782</v>
      </c>
      <c r="I6872" t="str">
        <f>VLOOKUP(RawData!H6872,PadCountry[],2)</f>
        <v>United States</v>
      </c>
      <c r="J6872" t="str">
        <f>VLOOKUP(I6872,CountryGeoLoc[],3)</f>
        <v>37.09024</v>
      </c>
      <c r="K6872" t="str">
        <f>VLOOKUP(I6872,CountryGeoLoc[],4)</f>
        <v>-95.712891</v>
      </c>
    </row>
    <row r="6873" spans="1:11" x14ac:dyDescent="0.3">
      <c r="A6873" t="s">
        <v>20391</v>
      </c>
      <c r="B6873" t="s">
        <v>19874</v>
      </c>
      <c r="C6873" t="s">
        <v>14644</v>
      </c>
      <c r="D6873" t="s">
        <v>15534</v>
      </c>
      <c r="E6873" t="s">
        <v>20392</v>
      </c>
      <c r="F6873" t="s">
        <v>20393</v>
      </c>
      <c r="G6873" s="2" t="str">
        <f t="shared" si="107"/>
        <v>2028</v>
      </c>
      <c r="H6873" t="s">
        <v>2629</v>
      </c>
      <c r="I6873" t="str">
        <f>VLOOKUP(RawData!H6873,PadCountry[],2)</f>
        <v>United States</v>
      </c>
      <c r="J6873" t="str">
        <f>VLOOKUP(I6873,CountryGeoLoc[],3)</f>
        <v>37.09024</v>
      </c>
      <c r="K6873" t="str">
        <f>VLOOKUP(I6873,CountryGeoLoc[],4)</f>
        <v>-95.712891</v>
      </c>
    </row>
    <row r="6874" spans="1:11" x14ac:dyDescent="0.3">
      <c r="A6874" t="s">
        <v>20394</v>
      </c>
      <c r="B6874" t="s">
        <v>19874</v>
      </c>
      <c r="C6874" t="s">
        <v>7321</v>
      </c>
      <c r="D6874" t="s">
        <v>20101</v>
      </c>
      <c r="E6874" t="s">
        <v>20395</v>
      </c>
      <c r="F6874" t="s">
        <v>20396</v>
      </c>
      <c r="G6874" s="2" t="str">
        <f t="shared" si="107"/>
        <v>2028</v>
      </c>
      <c r="H6874" t="s">
        <v>20102</v>
      </c>
      <c r="I6874" t="str">
        <f>VLOOKUP(RawData!H6874,PadCountry[],2)</f>
        <v>French Guiana</v>
      </c>
      <c r="J6874" t="str">
        <f>VLOOKUP(I6874,CountryGeoLoc[],3)</f>
        <v>3.933889</v>
      </c>
      <c r="K6874" t="str">
        <f>VLOOKUP(I6874,CountryGeoLoc[],4)</f>
        <v>-53.125782</v>
      </c>
    </row>
    <row r="6875" spans="1:11" x14ac:dyDescent="0.3">
      <c r="A6875" t="s">
        <v>20397</v>
      </c>
      <c r="B6875" t="s">
        <v>19874</v>
      </c>
      <c r="C6875" t="s">
        <v>100</v>
      </c>
      <c r="D6875" t="s">
        <v>19547</v>
      </c>
      <c r="E6875" t="s">
        <v>357</v>
      </c>
      <c r="F6875" t="s">
        <v>20398</v>
      </c>
      <c r="G6875" s="2" t="str">
        <f t="shared" si="107"/>
        <v>2028</v>
      </c>
      <c r="H6875" t="s">
        <v>3233</v>
      </c>
      <c r="I6875" t="str">
        <f>VLOOKUP(RawData!H6875,PadCountry[],2)</f>
        <v>United States</v>
      </c>
      <c r="J6875" t="str">
        <f>VLOOKUP(I6875,CountryGeoLoc[],3)</f>
        <v>37.09024</v>
      </c>
      <c r="K6875" t="str">
        <f>VLOOKUP(I6875,CountryGeoLoc[],4)</f>
        <v>-95.712891</v>
      </c>
    </row>
    <row r="6876" spans="1:11" x14ac:dyDescent="0.3">
      <c r="A6876" t="s">
        <v>20399</v>
      </c>
      <c r="B6876" t="s">
        <v>19874</v>
      </c>
      <c r="C6876" t="s">
        <v>14618</v>
      </c>
      <c r="D6876" t="s">
        <v>18166</v>
      </c>
      <c r="E6876" t="s">
        <v>20400</v>
      </c>
      <c r="F6876" t="s">
        <v>20398</v>
      </c>
      <c r="G6876" s="2" t="str">
        <f t="shared" si="107"/>
        <v>2028</v>
      </c>
      <c r="H6876" t="s">
        <v>1782</v>
      </c>
      <c r="I6876" t="str">
        <f>VLOOKUP(RawData!H6876,PadCountry[],2)</f>
        <v>United States</v>
      </c>
      <c r="J6876" t="str">
        <f>VLOOKUP(I6876,CountryGeoLoc[],3)</f>
        <v>37.09024</v>
      </c>
      <c r="K6876" t="str">
        <f>VLOOKUP(I6876,CountryGeoLoc[],4)</f>
        <v>-95.712891</v>
      </c>
    </row>
  </sheetData>
  <autoFilter ref="A1:H1" xr:uid="{00000000-0001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B355-D014-474F-99A9-7B542C632ED1}">
  <dimension ref="A1:D246"/>
  <sheetViews>
    <sheetView topLeftCell="A79" workbookViewId="0">
      <selection activeCell="A114" sqref="A114:D114"/>
    </sheetView>
  </sheetViews>
  <sheetFormatPr defaultRowHeight="14.4" x14ac:dyDescent="0.3"/>
  <cols>
    <col min="1" max="1" width="40.6640625" bestFit="1" customWidth="1"/>
    <col min="2" max="2" width="9.77734375" bestFit="1" customWidth="1"/>
    <col min="3" max="3" width="10.21875" bestFit="1" customWidth="1"/>
    <col min="4" max="4" width="11.21875" bestFit="1" customWidth="1"/>
  </cols>
  <sheetData>
    <row r="1" spans="1:4" x14ac:dyDescent="0.3">
      <c r="A1" t="s">
        <v>20406</v>
      </c>
      <c r="B1" t="s">
        <v>20403</v>
      </c>
      <c r="C1" t="s">
        <v>20404</v>
      </c>
      <c r="D1" t="s">
        <v>20405</v>
      </c>
    </row>
    <row r="2" spans="1:4" x14ac:dyDescent="0.3">
      <c r="A2" t="s">
        <v>20418</v>
      </c>
      <c r="B2" t="s">
        <v>20415</v>
      </c>
      <c r="C2" t="s">
        <v>20416</v>
      </c>
      <c r="D2" t="s">
        <v>20417</v>
      </c>
    </row>
    <row r="3" spans="1:4" x14ac:dyDescent="0.3">
      <c r="A3" t="s">
        <v>20430</v>
      </c>
      <c r="B3" t="s">
        <v>20427</v>
      </c>
      <c r="C3" t="s">
        <v>20428</v>
      </c>
      <c r="D3" t="s">
        <v>20429</v>
      </c>
    </row>
    <row r="4" spans="1:4" x14ac:dyDescent="0.3">
      <c r="A4" t="s">
        <v>20642</v>
      </c>
      <c r="B4" t="s">
        <v>20639</v>
      </c>
      <c r="C4" t="s">
        <v>20640</v>
      </c>
      <c r="D4" t="s">
        <v>20641</v>
      </c>
    </row>
    <row r="5" spans="1:4" x14ac:dyDescent="0.3">
      <c r="A5" t="s">
        <v>20454</v>
      </c>
      <c r="B5" t="s">
        <v>20451</v>
      </c>
      <c r="C5" t="s">
        <v>20452</v>
      </c>
      <c r="D5" t="s">
        <v>20453</v>
      </c>
    </row>
    <row r="6" spans="1:4" x14ac:dyDescent="0.3">
      <c r="A6" t="s">
        <v>20410</v>
      </c>
      <c r="B6" t="s">
        <v>20407</v>
      </c>
      <c r="C6" t="s">
        <v>20408</v>
      </c>
      <c r="D6" t="s">
        <v>20409</v>
      </c>
    </row>
    <row r="7" spans="1:4" x14ac:dyDescent="0.3">
      <c r="A7" t="s">
        <v>20442</v>
      </c>
      <c r="B7" t="s">
        <v>20439</v>
      </c>
      <c r="C7" t="s">
        <v>20440</v>
      </c>
      <c r="D7" t="s">
        <v>20441</v>
      </c>
    </row>
    <row r="8" spans="1:4" x14ac:dyDescent="0.3">
      <c r="A8" t="s">
        <v>20426</v>
      </c>
      <c r="B8" t="s">
        <v>20423</v>
      </c>
      <c r="C8" t="s">
        <v>20424</v>
      </c>
      <c r="D8" t="s">
        <v>20425</v>
      </c>
    </row>
    <row r="9" spans="1:4" x14ac:dyDescent="0.3">
      <c r="A9" t="s">
        <v>20446</v>
      </c>
      <c r="B9" t="s">
        <v>20443</v>
      </c>
      <c r="C9" t="s">
        <v>20444</v>
      </c>
      <c r="D9" t="s">
        <v>20445</v>
      </c>
    </row>
    <row r="10" spans="1:4" x14ac:dyDescent="0.3">
      <c r="A10" t="s">
        <v>20422</v>
      </c>
      <c r="B10" t="s">
        <v>20419</v>
      </c>
      <c r="C10" t="s">
        <v>20420</v>
      </c>
      <c r="D10" t="s">
        <v>20421</v>
      </c>
    </row>
    <row r="11" spans="1:4" x14ac:dyDescent="0.3">
      <c r="A11" t="s">
        <v>20450</v>
      </c>
      <c r="B11" t="s">
        <v>20447</v>
      </c>
      <c r="C11" t="s">
        <v>20448</v>
      </c>
      <c r="D11" t="s">
        <v>20449</v>
      </c>
    </row>
    <row r="12" spans="1:4" x14ac:dyDescent="0.3">
      <c r="A12" t="s">
        <v>20434</v>
      </c>
      <c r="B12" t="s">
        <v>20431</v>
      </c>
      <c r="C12" t="s">
        <v>20432</v>
      </c>
      <c r="D12" t="s">
        <v>20433</v>
      </c>
    </row>
    <row r="13" spans="1:4" x14ac:dyDescent="0.3">
      <c r="A13" t="s">
        <v>20466</v>
      </c>
      <c r="B13" t="s">
        <v>20463</v>
      </c>
      <c r="C13" t="s">
        <v>20464</v>
      </c>
      <c r="D13" t="s">
        <v>20465</v>
      </c>
    </row>
    <row r="14" spans="1:4" x14ac:dyDescent="0.3">
      <c r="A14" t="s">
        <v>20462</v>
      </c>
      <c r="B14" t="s">
        <v>20459</v>
      </c>
      <c r="C14" t="s">
        <v>20460</v>
      </c>
      <c r="D14" t="s">
        <v>20461</v>
      </c>
    </row>
    <row r="15" spans="1:4" x14ac:dyDescent="0.3">
      <c r="A15" t="s">
        <v>20458</v>
      </c>
      <c r="B15" t="s">
        <v>20455</v>
      </c>
      <c r="C15" t="s">
        <v>20456</v>
      </c>
      <c r="D15" t="s">
        <v>20457</v>
      </c>
    </row>
    <row r="16" spans="1:4" x14ac:dyDescent="0.3">
      <c r="A16" t="s">
        <v>20470</v>
      </c>
      <c r="B16" t="s">
        <v>20467</v>
      </c>
      <c r="C16" t="s">
        <v>20468</v>
      </c>
      <c r="D16" t="s">
        <v>20469</v>
      </c>
    </row>
    <row r="17" spans="1:4" x14ac:dyDescent="0.3">
      <c r="A17" t="s">
        <v>20526</v>
      </c>
      <c r="B17" t="s">
        <v>20523</v>
      </c>
      <c r="C17" t="s">
        <v>20524</v>
      </c>
      <c r="D17" t="s">
        <v>20525</v>
      </c>
    </row>
    <row r="18" spans="1:4" x14ac:dyDescent="0.3">
      <c r="A18" t="s">
        <v>20498</v>
      </c>
      <c r="B18" t="s">
        <v>20495</v>
      </c>
      <c r="C18" t="s">
        <v>20496</v>
      </c>
      <c r="D18" t="s">
        <v>20497</v>
      </c>
    </row>
    <row r="19" spans="1:4" x14ac:dyDescent="0.3">
      <c r="A19" t="s">
        <v>20482</v>
      </c>
      <c r="B19" t="s">
        <v>20479</v>
      </c>
      <c r="C19" t="s">
        <v>20480</v>
      </c>
      <c r="D19" t="s">
        <v>20481</v>
      </c>
    </row>
    <row r="20" spans="1:4" x14ac:dyDescent="0.3">
      <c r="A20" t="s">
        <v>20478</v>
      </c>
      <c r="B20" t="s">
        <v>20475</v>
      </c>
      <c r="C20" t="s">
        <v>20476</v>
      </c>
      <c r="D20" t="s">
        <v>20477</v>
      </c>
    </row>
    <row r="21" spans="1:4" x14ac:dyDescent="0.3">
      <c r="A21" t="s">
        <v>20542</v>
      </c>
      <c r="B21" t="s">
        <v>20539</v>
      </c>
      <c r="C21" t="s">
        <v>20540</v>
      </c>
      <c r="D21" t="s">
        <v>20541</v>
      </c>
    </row>
    <row r="22" spans="1:4" x14ac:dyDescent="0.3">
      <c r="A22" t="s">
        <v>20486</v>
      </c>
      <c r="B22" t="s">
        <v>20483</v>
      </c>
      <c r="C22" t="s">
        <v>20484</v>
      </c>
      <c r="D22" t="s">
        <v>20485</v>
      </c>
    </row>
    <row r="23" spans="1:4" x14ac:dyDescent="0.3">
      <c r="A23" t="s">
        <v>20546</v>
      </c>
      <c r="B23" t="s">
        <v>20543</v>
      </c>
      <c r="C23" t="s">
        <v>20544</v>
      </c>
      <c r="D23" t="s">
        <v>20545</v>
      </c>
    </row>
    <row r="24" spans="1:4" x14ac:dyDescent="0.3">
      <c r="A24" t="s">
        <v>20506</v>
      </c>
      <c r="B24" t="s">
        <v>20503</v>
      </c>
      <c r="C24" t="s">
        <v>20504</v>
      </c>
      <c r="D24" t="s">
        <v>20505</v>
      </c>
    </row>
    <row r="25" spans="1:4" x14ac:dyDescent="0.3">
      <c r="A25" t="s">
        <v>20510</v>
      </c>
      <c r="B25" t="s">
        <v>20507</v>
      </c>
      <c r="C25" t="s">
        <v>20508</v>
      </c>
      <c r="D25" t="s">
        <v>20509</v>
      </c>
    </row>
    <row r="26" spans="1:4" x14ac:dyDescent="0.3">
      <c r="A26" t="s">
        <v>20530</v>
      </c>
      <c r="B26" t="s">
        <v>20527</v>
      </c>
      <c r="C26" t="s">
        <v>20528</v>
      </c>
      <c r="D26" t="s">
        <v>20529</v>
      </c>
    </row>
    <row r="27" spans="1:4" x14ac:dyDescent="0.3">
      <c r="A27" t="s">
        <v>20518</v>
      </c>
      <c r="B27" t="s">
        <v>20515</v>
      </c>
      <c r="C27" t="s">
        <v>20516</v>
      </c>
      <c r="D27" t="s">
        <v>20517</v>
      </c>
    </row>
    <row r="28" spans="1:4" x14ac:dyDescent="0.3">
      <c r="A28" t="s">
        <v>20474</v>
      </c>
      <c r="B28" t="s">
        <v>20471</v>
      </c>
      <c r="C28" t="s">
        <v>20472</v>
      </c>
      <c r="D28" t="s">
        <v>20473</v>
      </c>
    </row>
    <row r="29" spans="1:4" x14ac:dyDescent="0.3">
      <c r="A29" t="s">
        <v>20538</v>
      </c>
      <c r="B29" t="s">
        <v>20535</v>
      </c>
      <c r="C29" t="s">
        <v>20536</v>
      </c>
      <c r="D29" t="s">
        <v>20537</v>
      </c>
    </row>
    <row r="30" spans="1:4" x14ac:dyDescent="0.3">
      <c r="A30" t="s">
        <v>20534</v>
      </c>
      <c r="B30" t="s">
        <v>20531</v>
      </c>
      <c r="C30" t="s">
        <v>20532</v>
      </c>
      <c r="D30" t="s">
        <v>20533</v>
      </c>
    </row>
    <row r="31" spans="1:4" x14ac:dyDescent="0.3">
      <c r="A31" t="s">
        <v>20522</v>
      </c>
      <c r="B31" t="s">
        <v>20519</v>
      </c>
      <c r="C31" t="s">
        <v>20520</v>
      </c>
      <c r="D31" t="s">
        <v>20521</v>
      </c>
    </row>
    <row r="32" spans="1:4" x14ac:dyDescent="0.3">
      <c r="A32" t="s">
        <v>20822</v>
      </c>
      <c r="B32" t="s">
        <v>20819</v>
      </c>
      <c r="C32" t="s">
        <v>20820</v>
      </c>
      <c r="D32" t="s">
        <v>20821</v>
      </c>
    </row>
    <row r="33" spans="1:4" x14ac:dyDescent="0.3">
      <c r="A33" t="s">
        <v>21340</v>
      </c>
      <c r="B33" t="s">
        <v>21337</v>
      </c>
      <c r="C33" t="s">
        <v>21338</v>
      </c>
      <c r="D33" t="s">
        <v>21339</v>
      </c>
    </row>
    <row r="34" spans="1:4" x14ac:dyDescent="0.3">
      <c r="A34" t="s">
        <v>20514</v>
      </c>
      <c r="B34" t="s">
        <v>20511</v>
      </c>
      <c r="C34" t="s">
        <v>20512</v>
      </c>
      <c r="D34" t="s">
        <v>20513</v>
      </c>
    </row>
    <row r="35" spans="1:4" x14ac:dyDescent="0.3">
      <c r="A35" t="s">
        <v>20494</v>
      </c>
      <c r="B35" t="s">
        <v>20491</v>
      </c>
      <c r="C35" t="s">
        <v>20492</v>
      </c>
      <c r="D35" t="s">
        <v>20493</v>
      </c>
    </row>
    <row r="36" spans="1:4" x14ac:dyDescent="0.3">
      <c r="A36" t="s">
        <v>20490</v>
      </c>
      <c r="B36" t="s">
        <v>20487</v>
      </c>
      <c r="C36" t="s">
        <v>20488</v>
      </c>
      <c r="D36" t="s">
        <v>20489</v>
      </c>
    </row>
    <row r="37" spans="1:4" x14ac:dyDescent="0.3">
      <c r="A37" t="s">
        <v>20502</v>
      </c>
      <c r="B37" t="s">
        <v>20499</v>
      </c>
      <c r="C37" t="s">
        <v>20500</v>
      </c>
      <c r="D37" t="s">
        <v>20501</v>
      </c>
    </row>
    <row r="38" spans="1:4" x14ac:dyDescent="0.3">
      <c r="A38" t="s">
        <v>20866</v>
      </c>
      <c r="B38" t="s">
        <v>20863</v>
      </c>
      <c r="C38" t="s">
        <v>20864</v>
      </c>
      <c r="D38" t="s">
        <v>20865</v>
      </c>
    </row>
    <row r="39" spans="1:4" x14ac:dyDescent="0.3">
      <c r="A39" t="s">
        <v>20586</v>
      </c>
      <c r="B39" t="s">
        <v>20583</v>
      </c>
      <c r="C39" t="s">
        <v>20584</v>
      </c>
      <c r="D39" t="s">
        <v>20585</v>
      </c>
    </row>
    <row r="40" spans="1:4" x14ac:dyDescent="0.3">
      <c r="A40" t="s">
        <v>20550</v>
      </c>
      <c r="B40" t="s">
        <v>20547</v>
      </c>
      <c r="C40" t="s">
        <v>20548</v>
      </c>
      <c r="D40" t="s">
        <v>20549</v>
      </c>
    </row>
    <row r="41" spans="1:4" x14ac:dyDescent="0.3">
      <c r="A41" t="s">
        <v>20606</v>
      </c>
      <c r="B41" t="s">
        <v>20603</v>
      </c>
      <c r="C41" t="s">
        <v>20604</v>
      </c>
      <c r="D41" t="s">
        <v>20605</v>
      </c>
    </row>
    <row r="42" spans="1:4" x14ac:dyDescent="0.3">
      <c r="A42" t="s">
        <v>20894</v>
      </c>
      <c r="B42" t="s">
        <v>20891</v>
      </c>
      <c r="C42" t="s">
        <v>20892</v>
      </c>
      <c r="D42" t="s">
        <v>20893</v>
      </c>
    </row>
    <row r="43" spans="1:4" x14ac:dyDescent="0.3">
      <c r="A43" t="s">
        <v>20562</v>
      </c>
      <c r="B43" t="s">
        <v>20559</v>
      </c>
      <c r="C43" t="s">
        <v>20560</v>
      </c>
      <c r="D43" t="s">
        <v>20561</v>
      </c>
    </row>
    <row r="44" spans="1:4" x14ac:dyDescent="0.3">
      <c r="A44" t="s">
        <v>21246</v>
      </c>
      <c r="B44" t="s">
        <v>21243</v>
      </c>
      <c r="C44" t="s">
        <v>21244</v>
      </c>
      <c r="D44" t="s">
        <v>21245</v>
      </c>
    </row>
    <row r="45" spans="1:4" x14ac:dyDescent="0.3">
      <c r="A45" t="s">
        <v>20582</v>
      </c>
      <c r="B45" t="s">
        <v>20579</v>
      </c>
      <c r="C45" t="s">
        <v>20580</v>
      </c>
      <c r="D45" t="s">
        <v>20581</v>
      </c>
    </row>
    <row r="46" spans="1:4" x14ac:dyDescent="0.3">
      <c r="A46" t="s">
        <v>20590</v>
      </c>
      <c r="B46" t="s">
        <v>20587</v>
      </c>
      <c r="C46" t="s">
        <v>20588</v>
      </c>
      <c r="D46" t="s">
        <v>20589</v>
      </c>
    </row>
    <row r="47" spans="1:4" x14ac:dyDescent="0.3">
      <c r="A47" t="s">
        <v>20610</v>
      </c>
      <c r="B47" t="s">
        <v>20607</v>
      </c>
      <c r="C47" t="s">
        <v>20608</v>
      </c>
      <c r="D47" t="s">
        <v>20609</v>
      </c>
    </row>
    <row r="48" spans="1:4" x14ac:dyDescent="0.3">
      <c r="A48" t="s">
        <v>20554</v>
      </c>
      <c r="B48" t="s">
        <v>20551</v>
      </c>
      <c r="C48" t="s">
        <v>20552</v>
      </c>
      <c r="D48" t="s">
        <v>20553</v>
      </c>
    </row>
    <row r="49" spans="1:4" x14ac:dyDescent="0.3">
      <c r="A49" t="s">
        <v>20594</v>
      </c>
      <c r="B49" t="s">
        <v>20591</v>
      </c>
      <c r="C49" t="s">
        <v>20592</v>
      </c>
      <c r="D49" t="s">
        <v>20593</v>
      </c>
    </row>
    <row r="50" spans="1:4" x14ac:dyDescent="0.3">
      <c r="A50" t="s">
        <v>20874</v>
      </c>
      <c r="B50" t="s">
        <v>20871</v>
      </c>
      <c r="C50" t="s">
        <v>20872</v>
      </c>
      <c r="D50" t="s">
        <v>20873</v>
      </c>
    </row>
    <row r="51" spans="1:4" x14ac:dyDescent="0.3">
      <c r="A51" t="s">
        <v>20558</v>
      </c>
      <c r="B51" t="s">
        <v>20555</v>
      </c>
      <c r="C51" t="s">
        <v>20556</v>
      </c>
      <c r="D51" t="s">
        <v>20557</v>
      </c>
    </row>
    <row r="52" spans="1:4" x14ac:dyDescent="0.3">
      <c r="A52" t="s">
        <v>20566</v>
      </c>
      <c r="B52" t="s">
        <v>20563</v>
      </c>
      <c r="C52" t="s">
        <v>20564</v>
      </c>
      <c r="D52" t="s">
        <v>20565</v>
      </c>
    </row>
    <row r="53" spans="1:4" x14ac:dyDescent="0.3">
      <c r="A53" t="s">
        <v>20578</v>
      </c>
      <c r="B53" t="s">
        <v>20575</v>
      </c>
      <c r="C53" t="s">
        <v>20576</v>
      </c>
      <c r="D53" t="s">
        <v>20577</v>
      </c>
    </row>
    <row r="54" spans="1:4" x14ac:dyDescent="0.3">
      <c r="A54" t="s">
        <v>20598</v>
      </c>
      <c r="B54" t="s">
        <v>20595</v>
      </c>
      <c r="C54" t="s">
        <v>20596</v>
      </c>
      <c r="D54" t="s">
        <v>20597</v>
      </c>
    </row>
    <row r="55" spans="1:4" x14ac:dyDescent="0.3">
      <c r="A55" t="s">
        <v>20574</v>
      </c>
      <c r="B55" t="s">
        <v>20571</v>
      </c>
      <c r="C55" t="s">
        <v>20572</v>
      </c>
      <c r="D55" t="s">
        <v>20573</v>
      </c>
    </row>
    <row r="56" spans="1:4" x14ac:dyDescent="0.3">
      <c r="A56" t="s">
        <v>20790</v>
      </c>
      <c r="B56" t="s">
        <v>20787</v>
      </c>
      <c r="C56" t="s">
        <v>20788</v>
      </c>
      <c r="D56" t="s">
        <v>20789</v>
      </c>
    </row>
    <row r="57" spans="1:4" x14ac:dyDescent="0.3">
      <c r="A57" t="s">
        <v>20602</v>
      </c>
      <c r="B57" t="s">
        <v>20599</v>
      </c>
      <c r="C57" t="s">
        <v>20600</v>
      </c>
      <c r="D57" t="s">
        <v>20601</v>
      </c>
    </row>
    <row r="58" spans="1:4" x14ac:dyDescent="0.3">
      <c r="A58" t="s">
        <v>20614</v>
      </c>
      <c r="B58" t="s">
        <v>20611</v>
      </c>
      <c r="C58" t="s">
        <v>20612</v>
      </c>
      <c r="D58" t="s">
        <v>20613</v>
      </c>
    </row>
    <row r="59" spans="1:4" x14ac:dyDescent="0.3">
      <c r="A59" t="s">
        <v>20618</v>
      </c>
      <c r="B59" t="s">
        <v>20615</v>
      </c>
      <c r="C59" t="s">
        <v>20616</v>
      </c>
      <c r="D59" t="s">
        <v>20617</v>
      </c>
    </row>
    <row r="60" spans="1:4" x14ac:dyDescent="0.3">
      <c r="A60" t="s">
        <v>20630</v>
      </c>
      <c r="B60" t="s">
        <v>20627</v>
      </c>
      <c r="C60" t="s">
        <v>20628</v>
      </c>
      <c r="D60" t="s">
        <v>20629</v>
      </c>
    </row>
    <row r="61" spans="1:4" x14ac:dyDescent="0.3">
      <c r="A61" t="s">
        <v>20626</v>
      </c>
      <c r="B61" t="s">
        <v>20623</v>
      </c>
      <c r="C61" t="s">
        <v>20624</v>
      </c>
      <c r="D61" t="s">
        <v>20625</v>
      </c>
    </row>
    <row r="62" spans="1:4" x14ac:dyDescent="0.3">
      <c r="A62" t="s">
        <v>20634</v>
      </c>
      <c r="B62" t="s">
        <v>20631</v>
      </c>
      <c r="C62" t="s">
        <v>20632</v>
      </c>
      <c r="D62" t="s">
        <v>20633</v>
      </c>
    </row>
    <row r="63" spans="1:4" x14ac:dyDescent="0.3">
      <c r="A63" t="s">
        <v>20638</v>
      </c>
      <c r="B63" t="s">
        <v>20635</v>
      </c>
      <c r="C63" t="s">
        <v>20636</v>
      </c>
      <c r="D63" t="s">
        <v>20637</v>
      </c>
    </row>
    <row r="64" spans="1:4" x14ac:dyDescent="0.3">
      <c r="A64" t="s">
        <v>20646</v>
      </c>
      <c r="B64" t="s">
        <v>20643</v>
      </c>
      <c r="C64" t="s">
        <v>20644</v>
      </c>
      <c r="D64" t="s">
        <v>20645</v>
      </c>
    </row>
    <row r="65" spans="1:4" x14ac:dyDescent="0.3">
      <c r="A65" t="s">
        <v>20654</v>
      </c>
      <c r="B65" t="s">
        <v>20651</v>
      </c>
      <c r="C65" t="s">
        <v>20652</v>
      </c>
      <c r="D65" t="s">
        <v>20653</v>
      </c>
    </row>
    <row r="66" spans="1:4" x14ac:dyDescent="0.3">
      <c r="A66" t="s">
        <v>21230</v>
      </c>
      <c r="B66" t="s">
        <v>21227</v>
      </c>
      <c r="C66" t="s">
        <v>21228</v>
      </c>
      <c r="D66" t="s">
        <v>21229</v>
      </c>
    </row>
    <row r="67" spans="1:4" x14ac:dyDescent="0.3">
      <c r="A67" t="s">
        <v>20746</v>
      </c>
      <c r="B67" t="s">
        <v>20743</v>
      </c>
      <c r="C67" t="s">
        <v>20744</v>
      </c>
      <c r="D67" t="s">
        <v>20745</v>
      </c>
    </row>
    <row r="68" spans="1:4" x14ac:dyDescent="0.3">
      <c r="A68" t="s">
        <v>20662</v>
      </c>
      <c r="B68" t="s">
        <v>20659</v>
      </c>
      <c r="C68" t="s">
        <v>20660</v>
      </c>
      <c r="D68" t="s">
        <v>20661</v>
      </c>
    </row>
    <row r="69" spans="1:4" x14ac:dyDescent="0.3">
      <c r="A69" t="s">
        <v>20650</v>
      </c>
      <c r="B69" t="s">
        <v>20647</v>
      </c>
      <c r="C69" t="s">
        <v>20648</v>
      </c>
      <c r="D69" t="s">
        <v>20649</v>
      </c>
    </row>
    <row r="70" spans="1:4" x14ac:dyDescent="0.3">
      <c r="A70" t="s">
        <v>20670</v>
      </c>
      <c r="B70" t="s">
        <v>20667</v>
      </c>
      <c r="C70" t="s">
        <v>20668</v>
      </c>
      <c r="D70" t="s">
        <v>20669</v>
      </c>
    </row>
    <row r="71" spans="1:4" x14ac:dyDescent="0.3">
      <c r="A71" t="s">
        <v>20682</v>
      </c>
      <c r="B71" t="s">
        <v>20679</v>
      </c>
      <c r="C71" t="s">
        <v>20680</v>
      </c>
      <c r="D71" t="s">
        <v>20681</v>
      </c>
    </row>
    <row r="72" spans="1:4" x14ac:dyDescent="0.3">
      <c r="A72" t="s">
        <v>20690</v>
      </c>
      <c r="B72" t="s">
        <v>20687</v>
      </c>
      <c r="C72" t="s">
        <v>20688</v>
      </c>
      <c r="D72" t="s">
        <v>20689</v>
      </c>
    </row>
    <row r="73" spans="1:4" x14ac:dyDescent="0.3">
      <c r="A73" t="s">
        <v>20678</v>
      </c>
      <c r="B73" t="s">
        <v>20675</v>
      </c>
      <c r="C73" t="s">
        <v>20676</v>
      </c>
      <c r="D73" t="s">
        <v>20677</v>
      </c>
    </row>
    <row r="74" spans="1:4" x14ac:dyDescent="0.3">
      <c r="A74" t="s">
        <v>20674</v>
      </c>
      <c r="B74" t="s">
        <v>20671</v>
      </c>
      <c r="C74" t="s">
        <v>20672</v>
      </c>
      <c r="D74" t="s">
        <v>20673</v>
      </c>
    </row>
    <row r="75" spans="1:4" x14ac:dyDescent="0.3">
      <c r="A75" t="s">
        <v>20694</v>
      </c>
      <c r="B75" t="s">
        <v>20691</v>
      </c>
      <c r="C75" t="s">
        <v>20692</v>
      </c>
      <c r="D75" t="s">
        <v>20693</v>
      </c>
    </row>
    <row r="76" spans="1:4" x14ac:dyDescent="0.3">
      <c r="A76" t="s">
        <v>20714</v>
      </c>
      <c r="B76" t="s">
        <v>20711</v>
      </c>
      <c r="C76" t="s">
        <v>20712</v>
      </c>
      <c r="D76" t="s">
        <v>20713</v>
      </c>
    </row>
    <row r="77" spans="1:4" x14ac:dyDescent="0.3">
      <c r="A77" t="s">
        <v>21094</v>
      </c>
      <c r="B77" t="s">
        <v>21091</v>
      </c>
      <c r="C77" t="s">
        <v>21092</v>
      </c>
      <c r="D77" t="s">
        <v>21093</v>
      </c>
    </row>
    <row r="78" spans="1:4" x14ac:dyDescent="0.3">
      <c r="A78" t="s">
        <v>21250</v>
      </c>
      <c r="B78" t="s">
        <v>21247</v>
      </c>
      <c r="C78" t="s">
        <v>21248</v>
      </c>
      <c r="D78" t="s">
        <v>21249</v>
      </c>
    </row>
    <row r="79" spans="1:4" x14ac:dyDescent="0.3">
      <c r="A79" t="s">
        <v>20698</v>
      </c>
      <c r="B79" t="s">
        <v>20695</v>
      </c>
      <c r="C79" t="s">
        <v>20696</v>
      </c>
      <c r="D79" t="s">
        <v>20697</v>
      </c>
    </row>
    <row r="80" spans="1:4" x14ac:dyDescent="0.3">
      <c r="A80" t="s">
        <v>20734</v>
      </c>
      <c r="B80" t="s">
        <v>20731</v>
      </c>
      <c r="C80" t="s">
        <v>20732</v>
      </c>
      <c r="D80" t="s">
        <v>20733</v>
      </c>
    </row>
    <row r="81" spans="1:4" x14ac:dyDescent="0.3">
      <c r="A81" t="s">
        <v>20774</v>
      </c>
      <c r="B81" t="s">
        <v>20771</v>
      </c>
      <c r="C81" t="s">
        <v>20772</v>
      </c>
      <c r="D81" t="s">
        <v>20773</v>
      </c>
    </row>
    <row r="82" spans="1:4" x14ac:dyDescent="0.3">
      <c r="A82" t="s">
        <v>20710</v>
      </c>
      <c r="B82" t="s">
        <v>20707</v>
      </c>
      <c r="C82" t="s">
        <v>20708</v>
      </c>
      <c r="D82" t="s">
        <v>20709</v>
      </c>
    </row>
    <row r="83" spans="1:4" x14ac:dyDescent="0.3">
      <c r="A83" t="s">
        <v>20622</v>
      </c>
      <c r="B83" t="s">
        <v>20619</v>
      </c>
      <c r="C83" t="s">
        <v>20620</v>
      </c>
      <c r="D83" t="s">
        <v>20621</v>
      </c>
    </row>
    <row r="84" spans="1:4" x14ac:dyDescent="0.3">
      <c r="A84" t="s">
        <v>20722</v>
      </c>
      <c r="B84" t="s">
        <v>20719</v>
      </c>
      <c r="C84" t="s">
        <v>20720</v>
      </c>
      <c r="D84" t="s">
        <v>20721</v>
      </c>
    </row>
    <row r="85" spans="1:4" x14ac:dyDescent="0.3">
      <c r="A85" t="s">
        <v>20726</v>
      </c>
      <c r="B85" t="s">
        <v>20723</v>
      </c>
      <c r="C85" t="s">
        <v>20724</v>
      </c>
      <c r="D85" t="s">
        <v>20725</v>
      </c>
    </row>
    <row r="86" spans="1:4" x14ac:dyDescent="0.3">
      <c r="A86" t="s">
        <v>20750</v>
      </c>
      <c r="B86" t="s">
        <v>20747</v>
      </c>
      <c r="C86" t="s">
        <v>20748</v>
      </c>
      <c r="D86" t="s">
        <v>20749</v>
      </c>
    </row>
    <row r="87" spans="1:4" x14ac:dyDescent="0.3">
      <c r="A87" t="s">
        <v>20730</v>
      </c>
      <c r="B87" t="s">
        <v>20727</v>
      </c>
      <c r="C87" t="s">
        <v>20728</v>
      </c>
      <c r="D87" t="s">
        <v>20729</v>
      </c>
    </row>
    <row r="88" spans="1:4" x14ac:dyDescent="0.3">
      <c r="A88" t="s">
        <v>20706</v>
      </c>
      <c r="B88" t="s">
        <v>20703</v>
      </c>
      <c r="C88" t="s">
        <v>20704</v>
      </c>
      <c r="D88" t="s">
        <v>20705</v>
      </c>
    </row>
    <row r="89" spans="1:4" x14ac:dyDescent="0.3">
      <c r="A89" t="s">
        <v>20742</v>
      </c>
      <c r="B89" t="s">
        <v>20739</v>
      </c>
      <c r="C89" t="s">
        <v>20740</v>
      </c>
      <c r="D89" t="s">
        <v>20741</v>
      </c>
    </row>
    <row r="90" spans="1:4" x14ac:dyDescent="0.3">
      <c r="A90" t="s">
        <v>20762</v>
      </c>
      <c r="B90" t="s">
        <v>20759</v>
      </c>
      <c r="C90" t="s">
        <v>20760</v>
      </c>
      <c r="D90" t="s">
        <v>20761</v>
      </c>
    </row>
    <row r="91" spans="1:4" x14ac:dyDescent="0.3">
      <c r="A91" t="s">
        <v>20758</v>
      </c>
      <c r="B91" t="s">
        <v>20755</v>
      </c>
      <c r="C91" t="s">
        <v>20756</v>
      </c>
      <c r="D91" t="s">
        <v>20757</v>
      </c>
    </row>
    <row r="92" spans="1:4" x14ac:dyDescent="0.3">
      <c r="A92" t="s">
        <v>20718</v>
      </c>
      <c r="B92" t="s">
        <v>20715</v>
      </c>
      <c r="C92" t="s">
        <v>20716</v>
      </c>
      <c r="D92" t="s">
        <v>20717</v>
      </c>
    </row>
    <row r="93" spans="1:4" x14ac:dyDescent="0.3">
      <c r="A93" t="s">
        <v>20738</v>
      </c>
      <c r="B93" t="s">
        <v>20735</v>
      </c>
      <c r="C93" t="s">
        <v>20736</v>
      </c>
      <c r="D93" t="s">
        <v>20737</v>
      </c>
    </row>
    <row r="94" spans="1:4" x14ac:dyDescent="0.3">
      <c r="A94" t="s">
        <v>20766</v>
      </c>
      <c r="B94" t="s">
        <v>20763</v>
      </c>
      <c r="C94" t="s">
        <v>20764</v>
      </c>
      <c r="D94" t="s">
        <v>20765</v>
      </c>
    </row>
    <row r="95" spans="1:4" x14ac:dyDescent="0.3">
      <c r="A95" t="s">
        <v>20770</v>
      </c>
      <c r="B95" t="s">
        <v>20767</v>
      </c>
      <c r="C95" t="s">
        <v>20768</v>
      </c>
      <c r="D95" t="s">
        <v>20769</v>
      </c>
    </row>
    <row r="96" spans="1:4" x14ac:dyDescent="0.3">
      <c r="A96" t="s">
        <v>20794</v>
      </c>
      <c r="B96" t="s">
        <v>20791</v>
      </c>
      <c r="C96" t="s">
        <v>20792</v>
      </c>
      <c r="D96" t="s">
        <v>20793</v>
      </c>
    </row>
    <row r="97" spans="1:4" x14ac:dyDescent="0.3">
      <c r="A97" t="s">
        <v>20782</v>
      </c>
      <c r="B97" t="s">
        <v>20779</v>
      </c>
      <c r="C97" t="s">
        <v>20780</v>
      </c>
      <c r="D97" t="s">
        <v>20781</v>
      </c>
    </row>
    <row r="98" spans="1:4" x14ac:dyDescent="0.3">
      <c r="A98" t="s">
        <v>20786</v>
      </c>
      <c r="B98" t="s">
        <v>20783</v>
      </c>
      <c r="C98" t="s">
        <v>20784</v>
      </c>
      <c r="D98" t="s">
        <v>20785</v>
      </c>
    </row>
    <row r="99" spans="1:4" x14ac:dyDescent="0.3">
      <c r="A99" t="s">
        <v>20778</v>
      </c>
      <c r="B99" t="s">
        <v>20775</v>
      </c>
      <c r="C99" t="s">
        <v>20776</v>
      </c>
      <c r="D99" t="s">
        <v>20777</v>
      </c>
    </row>
    <row r="100" spans="1:4" x14ac:dyDescent="0.3">
      <c r="A100" t="s">
        <v>20798</v>
      </c>
      <c r="B100" t="s">
        <v>20795</v>
      </c>
      <c r="C100" t="s">
        <v>20796</v>
      </c>
      <c r="D100" t="s">
        <v>20797</v>
      </c>
    </row>
    <row r="101" spans="1:4" x14ac:dyDescent="0.3">
      <c r="A101" t="s">
        <v>20834</v>
      </c>
      <c r="B101" t="s">
        <v>20831</v>
      </c>
      <c r="C101" t="s">
        <v>20832</v>
      </c>
      <c r="D101" t="s">
        <v>20833</v>
      </c>
    </row>
    <row r="102" spans="1:4" x14ac:dyDescent="0.3">
      <c r="A102" t="s">
        <v>20818</v>
      </c>
      <c r="B102" t="s">
        <v>20815</v>
      </c>
      <c r="C102" t="s">
        <v>20816</v>
      </c>
      <c r="D102" t="s">
        <v>20817</v>
      </c>
    </row>
    <row r="103" spans="1:4" x14ac:dyDescent="0.3">
      <c r="A103" t="s">
        <v>20802</v>
      </c>
      <c r="B103" t="s">
        <v>20799</v>
      </c>
      <c r="C103" t="s">
        <v>20800</v>
      </c>
      <c r="D103" t="s">
        <v>20801</v>
      </c>
    </row>
    <row r="104" spans="1:4" x14ac:dyDescent="0.3">
      <c r="A104" t="s">
        <v>20830</v>
      </c>
      <c r="B104" t="s">
        <v>20827</v>
      </c>
      <c r="C104" t="s">
        <v>20828</v>
      </c>
      <c r="D104" t="s">
        <v>20829</v>
      </c>
    </row>
    <row r="105" spans="1:4" x14ac:dyDescent="0.3">
      <c r="A105" t="s">
        <v>20826</v>
      </c>
      <c r="B105" t="s">
        <v>20823</v>
      </c>
      <c r="C105" t="s">
        <v>20824</v>
      </c>
      <c r="D105" t="s">
        <v>20825</v>
      </c>
    </row>
    <row r="106" spans="1:4" x14ac:dyDescent="0.3">
      <c r="A106" t="s">
        <v>20806</v>
      </c>
      <c r="B106" t="s">
        <v>20803</v>
      </c>
      <c r="C106" t="s">
        <v>20804</v>
      </c>
      <c r="D106" t="s">
        <v>20805</v>
      </c>
    </row>
    <row r="107" spans="1:4" x14ac:dyDescent="0.3">
      <c r="A107" t="s">
        <v>20814</v>
      </c>
      <c r="B107" t="s">
        <v>20811</v>
      </c>
      <c r="C107" t="s">
        <v>20812</v>
      </c>
      <c r="D107" t="s">
        <v>20813</v>
      </c>
    </row>
    <row r="108" spans="1:4" x14ac:dyDescent="0.3">
      <c r="A108" t="s">
        <v>20810</v>
      </c>
      <c r="B108" t="s">
        <v>20807</v>
      </c>
      <c r="C108" t="s">
        <v>20808</v>
      </c>
      <c r="D108" t="s">
        <v>20809</v>
      </c>
    </row>
    <row r="109" spans="1:4" x14ac:dyDescent="0.3">
      <c r="A109" t="s">
        <v>20838</v>
      </c>
      <c r="B109" t="s">
        <v>20835</v>
      </c>
      <c r="C109" t="s">
        <v>20836</v>
      </c>
      <c r="D109" t="s">
        <v>20837</v>
      </c>
    </row>
    <row r="110" spans="1:4" x14ac:dyDescent="0.3">
      <c r="A110" t="s">
        <v>20846</v>
      </c>
      <c r="B110" t="s">
        <v>20843</v>
      </c>
      <c r="C110" t="s">
        <v>20844</v>
      </c>
      <c r="D110" t="s">
        <v>20845</v>
      </c>
    </row>
    <row r="111" spans="1:4" x14ac:dyDescent="0.3">
      <c r="A111" t="s">
        <v>20854</v>
      </c>
      <c r="B111" t="s">
        <v>20851</v>
      </c>
      <c r="C111" t="s">
        <v>20852</v>
      </c>
      <c r="D111" t="s">
        <v>20853</v>
      </c>
    </row>
    <row r="112" spans="1:4" x14ac:dyDescent="0.3">
      <c r="A112" t="s">
        <v>20842</v>
      </c>
      <c r="B112" t="s">
        <v>20839</v>
      </c>
      <c r="C112" t="s">
        <v>20840</v>
      </c>
      <c r="D112" t="s">
        <v>20841</v>
      </c>
    </row>
    <row r="113" spans="1:4" x14ac:dyDescent="0.3">
      <c r="A113" t="s">
        <v>20850</v>
      </c>
      <c r="B113" t="s">
        <v>20847</v>
      </c>
      <c r="C113" t="s">
        <v>20848</v>
      </c>
      <c r="D113" t="s">
        <v>20849</v>
      </c>
    </row>
    <row r="114" spans="1:4" x14ac:dyDescent="0.3">
      <c r="A114" t="s">
        <v>20898</v>
      </c>
      <c r="B114" t="s">
        <v>20895</v>
      </c>
      <c r="C114" t="s">
        <v>20896</v>
      </c>
      <c r="D114" t="s">
        <v>20897</v>
      </c>
    </row>
    <row r="115" spans="1:4" x14ac:dyDescent="0.3">
      <c r="A115" t="s">
        <v>20858</v>
      </c>
      <c r="B115" t="s">
        <v>20855</v>
      </c>
      <c r="C115" t="s">
        <v>20856</v>
      </c>
      <c r="D115" t="s">
        <v>20857</v>
      </c>
    </row>
    <row r="116" spans="1:4" x14ac:dyDescent="0.3">
      <c r="A116" t="s">
        <v>20870</v>
      </c>
      <c r="B116" t="s">
        <v>20867</v>
      </c>
      <c r="C116" t="s">
        <v>20868</v>
      </c>
      <c r="D116" t="s">
        <v>20869</v>
      </c>
    </row>
    <row r="117" spans="1:4" x14ac:dyDescent="0.3">
      <c r="A117" t="s">
        <v>21364</v>
      </c>
      <c r="B117" t="s">
        <v>21361</v>
      </c>
      <c r="C117" t="s">
        <v>21362</v>
      </c>
      <c r="D117" t="s">
        <v>21363</v>
      </c>
    </row>
    <row r="118" spans="1:4" x14ac:dyDescent="0.3">
      <c r="A118" t="s">
        <v>20890</v>
      </c>
      <c r="B118" t="s">
        <v>20887</v>
      </c>
      <c r="C118" t="s">
        <v>20888</v>
      </c>
      <c r="D118" t="s">
        <v>20889</v>
      </c>
    </row>
    <row r="119" spans="1:4" x14ac:dyDescent="0.3">
      <c r="A119" t="s">
        <v>20862</v>
      </c>
      <c r="B119" t="s">
        <v>20859</v>
      </c>
      <c r="C119" t="s">
        <v>20860</v>
      </c>
      <c r="D119" t="s">
        <v>20861</v>
      </c>
    </row>
    <row r="120" spans="1:4" x14ac:dyDescent="0.3">
      <c r="A120" t="s">
        <v>20902</v>
      </c>
      <c r="B120" t="s">
        <v>20899</v>
      </c>
      <c r="C120" t="s">
        <v>20900</v>
      </c>
      <c r="D120" t="s">
        <v>20901</v>
      </c>
    </row>
    <row r="121" spans="1:4" x14ac:dyDescent="0.3">
      <c r="A121" t="s">
        <v>20938</v>
      </c>
      <c r="B121" t="s">
        <v>20935</v>
      </c>
      <c r="C121" t="s">
        <v>20936</v>
      </c>
      <c r="D121" t="s">
        <v>20937</v>
      </c>
    </row>
    <row r="122" spans="1:4" x14ac:dyDescent="0.3">
      <c r="A122" t="s">
        <v>20906</v>
      </c>
      <c r="B122" t="s">
        <v>20903</v>
      </c>
      <c r="C122" t="s">
        <v>20904</v>
      </c>
      <c r="D122" t="s">
        <v>20905</v>
      </c>
    </row>
    <row r="123" spans="1:4" x14ac:dyDescent="0.3">
      <c r="A123" t="s">
        <v>20926</v>
      </c>
      <c r="B123" t="s">
        <v>20923</v>
      </c>
      <c r="C123" t="s">
        <v>20924</v>
      </c>
      <c r="D123" t="s">
        <v>20925</v>
      </c>
    </row>
    <row r="124" spans="1:4" x14ac:dyDescent="0.3">
      <c r="A124" t="s">
        <v>20922</v>
      </c>
      <c r="B124" t="s">
        <v>20919</v>
      </c>
      <c r="C124" t="s">
        <v>20920</v>
      </c>
      <c r="D124" t="s">
        <v>20921</v>
      </c>
    </row>
    <row r="125" spans="1:4" x14ac:dyDescent="0.3">
      <c r="A125" t="s">
        <v>20942</v>
      </c>
      <c r="B125" t="s">
        <v>20939</v>
      </c>
      <c r="C125" t="s">
        <v>20940</v>
      </c>
      <c r="D125" t="s">
        <v>20941</v>
      </c>
    </row>
    <row r="126" spans="1:4" x14ac:dyDescent="0.3">
      <c r="A126" t="s">
        <v>20914</v>
      </c>
      <c r="B126" t="s">
        <v>20911</v>
      </c>
      <c r="C126" t="s">
        <v>20912</v>
      </c>
      <c r="D126" t="s">
        <v>20913</v>
      </c>
    </row>
    <row r="127" spans="1:4" x14ac:dyDescent="0.3">
      <c r="A127" t="s">
        <v>20930</v>
      </c>
      <c r="B127" t="s">
        <v>20927</v>
      </c>
      <c r="C127" t="s">
        <v>20928</v>
      </c>
      <c r="D127" t="s">
        <v>20929</v>
      </c>
    </row>
    <row r="128" spans="1:4" x14ac:dyDescent="0.3">
      <c r="A128" t="s">
        <v>20934</v>
      </c>
      <c r="B128" t="s">
        <v>20931</v>
      </c>
      <c r="C128" t="s">
        <v>20932</v>
      </c>
      <c r="D128" t="s">
        <v>20933</v>
      </c>
    </row>
    <row r="129" spans="1:4" x14ac:dyDescent="0.3">
      <c r="A129" t="s">
        <v>20986</v>
      </c>
      <c r="B129" t="s">
        <v>20983</v>
      </c>
      <c r="C129" t="s">
        <v>20984</v>
      </c>
      <c r="D129" t="s">
        <v>20985</v>
      </c>
    </row>
    <row r="130" spans="1:4" x14ac:dyDescent="0.3">
      <c r="A130" t="s">
        <v>20970</v>
      </c>
      <c r="B130" t="s">
        <v>20967</v>
      </c>
      <c r="C130" t="s">
        <v>20968</v>
      </c>
      <c r="D130" t="s">
        <v>20969</v>
      </c>
    </row>
    <row r="131" spans="1:4" x14ac:dyDescent="0.3">
      <c r="A131" t="s">
        <v>20962</v>
      </c>
      <c r="B131" t="s">
        <v>20959</v>
      </c>
      <c r="C131" t="s">
        <v>20960</v>
      </c>
      <c r="D131" t="s">
        <v>20961</v>
      </c>
    </row>
    <row r="132" spans="1:4" x14ac:dyDescent="0.3">
      <c r="A132" t="s">
        <v>21018</v>
      </c>
      <c r="B132" t="s">
        <v>21015</v>
      </c>
      <c r="C132" t="s">
        <v>21016</v>
      </c>
      <c r="D132" t="s">
        <v>21017</v>
      </c>
    </row>
    <row r="133" spans="1:4" x14ac:dyDescent="0.3">
      <c r="A133" t="s">
        <v>21026</v>
      </c>
      <c r="B133" t="s">
        <v>21023</v>
      </c>
      <c r="C133" t="s">
        <v>21024</v>
      </c>
      <c r="D133" t="s">
        <v>21025</v>
      </c>
    </row>
    <row r="134" spans="1:4" x14ac:dyDescent="0.3">
      <c r="A134" t="s">
        <v>21014</v>
      </c>
      <c r="B134" t="s">
        <v>21011</v>
      </c>
      <c r="C134" t="s">
        <v>21012</v>
      </c>
      <c r="D134" t="s">
        <v>21013</v>
      </c>
    </row>
    <row r="135" spans="1:4" x14ac:dyDescent="0.3">
      <c r="A135" t="s">
        <v>20974</v>
      </c>
      <c r="B135" t="s">
        <v>20971</v>
      </c>
      <c r="C135" t="s">
        <v>20972</v>
      </c>
      <c r="D135" t="s">
        <v>20973</v>
      </c>
    </row>
    <row r="136" spans="1:4" x14ac:dyDescent="0.3">
      <c r="A136" t="s">
        <v>21006</v>
      </c>
      <c r="B136" t="s">
        <v>21003</v>
      </c>
      <c r="C136" t="s">
        <v>21004</v>
      </c>
      <c r="D136" t="s">
        <v>21005</v>
      </c>
    </row>
    <row r="137" spans="1:4" x14ac:dyDescent="0.3">
      <c r="A137" t="s">
        <v>20966</v>
      </c>
      <c r="B137" t="s">
        <v>20963</v>
      </c>
      <c r="C137" t="s">
        <v>20964</v>
      </c>
      <c r="D137" t="s">
        <v>20965</v>
      </c>
    </row>
    <row r="138" spans="1:4" x14ac:dyDescent="0.3">
      <c r="A138" t="s">
        <v>20994</v>
      </c>
      <c r="B138" t="s">
        <v>20991</v>
      </c>
      <c r="C138" t="s">
        <v>20992</v>
      </c>
      <c r="D138" t="s">
        <v>20993</v>
      </c>
    </row>
    <row r="139" spans="1:4" x14ac:dyDescent="0.3">
      <c r="A139" t="s">
        <v>20998</v>
      </c>
      <c r="B139" t="s">
        <v>20995</v>
      </c>
      <c r="C139" t="s">
        <v>20996</v>
      </c>
      <c r="D139" t="s">
        <v>20997</v>
      </c>
    </row>
    <row r="140" spans="1:4" x14ac:dyDescent="0.3">
      <c r="A140" t="s">
        <v>21010</v>
      </c>
      <c r="B140" t="s">
        <v>21007</v>
      </c>
      <c r="C140" t="s">
        <v>21008</v>
      </c>
      <c r="D140" t="s">
        <v>21009</v>
      </c>
    </row>
    <row r="141" spans="1:4" x14ac:dyDescent="0.3">
      <c r="A141" t="s">
        <v>21372</v>
      </c>
      <c r="B141" t="s">
        <v>21369</v>
      </c>
      <c r="C141" t="s">
        <v>21370</v>
      </c>
      <c r="D141" t="s">
        <v>21371</v>
      </c>
    </row>
    <row r="142" spans="1:4" x14ac:dyDescent="0.3">
      <c r="A142" t="s">
        <v>21022</v>
      </c>
      <c r="B142" t="s">
        <v>21019</v>
      </c>
      <c r="C142" t="s">
        <v>21020</v>
      </c>
      <c r="D142" t="s">
        <v>21021</v>
      </c>
    </row>
    <row r="143" spans="1:4" x14ac:dyDescent="0.3">
      <c r="A143" t="s">
        <v>20686</v>
      </c>
      <c r="B143" t="s">
        <v>20683</v>
      </c>
      <c r="C143" t="s">
        <v>20684</v>
      </c>
      <c r="D143" t="s">
        <v>20685</v>
      </c>
    </row>
    <row r="144" spans="1:4" x14ac:dyDescent="0.3">
      <c r="A144" t="s">
        <v>20954</v>
      </c>
      <c r="B144" t="s">
        <v>20951</v>
      </c>
      <c r="C144" t="s">
        <v>20952</v>
      </c>
      <c r="D144" t="s">
        <v>20953</v>
      </c>
    </row>
    <row r="145" spans="1:4" x14ac:dyDescent="0.3">
      <c r="A145" t="s">
        <v>20950</v>
      </c>
      <c r="B145" t="s">
        <v>20947</v>
      </c>
      <c r="C145" t="s">
        <v>20948</v>
      </c>
      <c r="D145" t="s">
        <v>20949</v>
      </c>
    </row>
    <row r="146" spans="1:4" x14ac:dyDescent="0.3">
      <c r="A146" t="s">
        <v>20982</v>
      </c>
      <c r="B146" t="s">
        <v>20979</v>
      </c>
      <c r="C146" t="s">
        <v>20980</v>
      </c>
      <c r="D146" t="s">
        <v>20981</v>
      </c>
    </row>
    <row r="147" spans="1:4" x14ac:dyDescent="0.3">
      <c r="A147" t="s">
        <v>20958</v>
      </c>
      <c r="B147" t="s">
        <v>20955</v>
      </c>
      <c r="C147" t="s">
        <v>20956</v>
      </c>
      <c r="D147" t="s">
        <v>20957</v>
      </c>
    </row>
    <row r="148" spans="1:4" x14ac:dyDescent="0.3">
      <c r="A148" t="s">
        <v>21002</v>
      </c>
      <c r="B148" t="s">
        <v>20999</v>
      </c>
      <c r="C148" t="s">
        <v>21000</v>
      </c>
      <c r="D148" t="s">
        <v>21001</v>
      </c>
    </row>
    <row r="149" spans="1:4" x14ac:dyDescent="0.3">
      <c r="A149" t="s">
        <v>20946</v>
      </c>
      <c r="B149" t="s">
        <v>20943</v>
      </c>
      <c r="C149" t="s">
        <v>20944</v>
      </c>
      <c r="D149" t="s">
        <v>20945</v>
      </c>
    </row>
    <row r="150" spans="1:4" x14ac:dyDescent="0.3">
      <c r="A150" t="s">
        <v>21030</v>
      </c>
      <c r="B150" t="s">
        <v>21027</v>
      </c>
      <c r="C150" t="s">
        <v>21028</v>
      </c>
      <c r="D150" t="s">
        <v>21029</v>
      </c>
    </row>
    <row r="151" spans="1:4" x14ac:dyDescent="0.3">
      <c r="A151" t="s">
        <v>20978</v>
      </c>
      <c r="B151" t="s">
        <v>20975</v>
      </c>
      <c r="C151" t="s">
        <v>20976</v>
      </c>
      <c r="D151" t="s">
        <v>20977</v>
      </c>
    </row>
    <row r="152" spans="1:4" x14ac:dyDescent="0.3">
      <c r="A152" t="s">
        <v>21034</v>
      </c>
      <c r="B152" t="s">
        <v>21031</v>
      </c>
      <c r="C152" t="s">
        <v>21032</v>
      </c>
      <c r="D152" t="s">
        <v>21033</v>
      </c>
    </row>
    <row r="153" spans="1:4" x14ac:dyDescent="0.3">
      <c r="A153" t="s">
        <v>21070</v>
      </c>
      <c r="B153" t="s">
        <v>21067</v>
      </c>
      <c r="C153" t="s">
        <v>21068</v>
      </c>
      <c r="D153" t="s">
        <v>21069</v>
      </c>
    </row>
    <row r="154" spans="1:4" x14ac:dyDescent="0.3">
      <c r="A154" t="s">
        <v>21066</v>
      </c>
      <c r="B154" t="s">
        <v>21063</v>
      </c>
      <c r="C154" t="s">
        <v>21064</v>
      </c>
      <c r="D154" t="s">
        <v>21065</v>
      </c>
    </row>
    <row r="155" spans="1:4" x14ac:dyDescent="0.3">
      <c r="A155" t="s">
        <v>21058</v>
      </c>
      <c r="B155" t="s">
        <v>21055</v>
      </c>
      <c r="C155" t="s">
        <v>21056</v>
      </c>
      <c r="D155" t="s">
        <v>21057</v>
      </c>
    </row>
    <row r="156" spans="1:4" x14ac:dyDescent="0.3">
      <c r="A156" t="s">
        <v>20438</v>
      </c>
      <c r="B156" t="s">
        <v>20435</v>
      </c>
      <c r="C156" t="s">
        <v>20436</v>
      </c>
      <c r="D156" t="s">
        <v>20437</v>
      </c>
    </row>
    <row r="157" spans="1:4" x14ac:dyDescent="0.3">
      <c r="A157" t="s">
        <v>21038</v>
      </c>
      <c r="B157" t="s">
        <v>21035</v>
      </c>
      <c r="C157" t="s">
        <v>21036</v>
      </c>
      <c r="D157" t="s">
        <v>21037</v>
      </c>
    </row>
    <row r="158" spans="1:4" x14ac:dyDescent="0.3">
      <c r="A158" t="s">
        <v>21078</v>
      </c>
      <c r="B158" t="s">
        <v>21075</v>
      </c>
      <c r="C158" t="s">
        <v>21076</v>
      </c>
      <c r="D158" t="s">
        <v>21077</v>
      </c>
    </row>
    <row r="159" spans="1:4" x14ac:dyDescent="0.3">
      <c r="A159" t="s">
        <v>21054</v>
      </c>
      <c r="B159" t="s">
        <v>21051</v>
      </c>
      <c r="C159" t="s">
        <v>21052</v>
      </c>
      <c r="D159" t="s">
        <v>21053</v>
      </c>
    </row>
    <row r="160" spans="1:4" x14ac:dyDescent="0.3">
      <c r="A160" t="s">
        <v>21042</v>
      </c>
      <c r="B160" t="s">
        <v>21039</v>
      </c>
      <c r="C160" t="s">
        <v>21040</v>
      </c>
      <c r="D160" t="s">
        <v>21041</v>
      </c>
    </row>
    <row r="161" spans="1:4" x14ac:dyDescent="0.3">
      <c r="A161" t="s">
        <v>21050</v>
      </c>
      <c r="B161" t="s">
        <v>21047</v>
      </c>
      <c r="C161" t="s">
        <v>21048</v>
      </c>
      <c r="D161" t="s">
        <v>21049</v>
      </c>
    </row>
    <row r="162" spans="1:4" x14ac:dyDescent="0.3">
      <c r="A162" t="s">
        <v>21074</v>
      </c>
      <c r="B162" t="s">
        <v>21071</v>
      </c>
      <c r="C162" t="s">
        <v>21072</v>
      </c>
      <c r="D162" t="s">
        <v>21073</v>
      </c>
    </row>
    <row r="163" spans="1:4" x14ac:dyDescent="0.3">
      <c r="A163" t="s">
        <v>21046</v>
      </c>
      <c r="B163" t="s">
        <v>21043</v>
      </c>
      <c r="C163" t="s">
        <v>21044</v>
      </c>
      <c r="D163" t="s">
        <v>21045</v>
      </c>
    </row>
    <row r="164" spans="1:4" x14ac:dyDescent="0.3">
      <c r="A164" t="s">
        <v>20882</v>
      </c>
      <c r="B164" t="s">
        <v>20879</v>
      </c>
      <c r="C164" t="s">
        <v>20880</v>
      </c>
      <c r="D164" t="s">
        <v>20881</v>
      </c>
    </row>
    <row r="165" spans="1:4" x14ac:dyDescent="0.3">
      <c r="A165" t="s">
        <v>20990</v>
      </c>
      <c r="B165" t="s">
        <v>20987</v>
      </c>
      <c r="C165" t="s">
        <v>20988</v>
      </c>
      <c r="D165" t="s">
        <v>20989</v>
      </c>
    </row>
    <row r="166" spans="1:4" x14ac:dyDescent="0.3">
      <c r="A166" t="s">
        <v>21062</v>
      </c>
      <c r="B166" t="s">
        <v>21059</v>
      </c>
      <c r="C166" t="s">
        <v>21060</v>
      </c>
      <c r="D166" t="s">
        <v>21061</v>
      </c>
    </row>
    <row r="167" spans="1:4" x14ac:dyDescent="0.3">
      <c r="A167" t="s">
        <v>21082</v>
      </c>
      <c r="B167" t="s">
        <v>21079</v>
      </c>
      <c r="C167" t="s">
        <v>21080</v>
      </c>
      <c r="D167" t="s">
        <v>21081</v>
      </c>
    </row>
    <row r="168" spans="1:4" x14ac:dyDescent="0.3">
      <c r="A168" t="s">
        <v>21106</v>
      </c>
      <c r="B168" t="s">
        <v>21103</v>
      </c>
      <c r="C168" t="s">
        <v>21104</v>
      </c>
      <c r="D168" t="s">
        <v>21105</v>
      </c>
    </row>
    <row r="169" spans="1:4" x14ac:dyDescent="0.3">
      <c r="A169" t="s">
        <v>21134</v>
      </c>
      <c r="B169" t="s">
        <v>21131</v>
      </c>
      <c r="C169" t="s">
        <v>21132</v>
      </c>
      <c r="D169" t="s">
        <v>21133</v>
      </c>
    </row>
    <row r="170" spans="1:4" x14ac:dyDescent="0.3">
      <c r="A170" t="s">
        <v>21126</v>
      </c>
      <c r="B170" t="s">
        <v>21123</v>
      </c>
      <c r="C170" t="s">
        <v>21124</v>
      </c>
      <c r="D170" t="s">
        <v>21125</v>
      </c>
    </row>
    <row r="171" spans="1:4" x14ac:dyDescent="0.3">
      <c r="A171" t="s">
        <v>21086</v>
      </c>
      <c r="B171" t="s">
        <v>21083</v>
      </c>
      <c r="C171" t="s">
        <v>21084</v>
      </c>
      <c r="D171" t="s">
        <v>21085</v>
      </c>
    </row>
    <row r="172" spans="1:4" x14ac:dyDescent="0.3">
      <c r="A172" t="s">
        <v>21098</v>
      </c>
      <c r="B172" t="s">
        <v>21095</v>
      </c>
      <c r="C172" t="s">
        <v>21096</v>
      </c>
      <c r="D172" t="s">
        <v>21097</v>
      </c>
    </row>
    <row r="173" spans="1:4" x14ac:dyDescent="0.3">
      <c r="A173" t="s">
        <v>21138</v>
      </c>
      <c r="B173" t="s">
        <v>21135</v>
      </c>
      <c r="C173" t="s">
        <v>21136</v>
      </c>
      <c r="D173" t="s">
        <v>21137</v>
      </c>
    </row>
    <row r="174" spans="1:4" x14ac:dyDescent="0.3">
      <c r="A174" t="s">
        <v>21090</v>
      </c>
      <c r="B174" t="s">
        <v>21087</v>
      </c>
      <c r="C174" t="s">
        <v>21088</v>
      </c>
      <c r="D174" t="s">
        <v>21089</v>
      </c>
    </row>
    <row r="175" spans="1:4" x14ac:dyDescent="0.3">
      <c r="A175" t="s">
        <v>21102</v>
      </c>
      <c r="B175" t="s">
        <v>21099</v>
      </c>
      <c r="C175" t="s">
        <v>21100</v>
      </c>
      <c r="D175" t="s">
        <v>21101</v>
      </c>
    </row>
    <row r="176" spans="1:4" x14ac:dyDescent="0.3">
      <c r="A176" t="s">
        <v>21118</v>
      </c>
      <c r="B176" t="s">
        <v>21115</v>
      </c>
      <c r="C176" t="s">
        <v>21116</v>
      </c>
      <c r="D176" t="s">
        <v>21117</v>
      </c>
    </row>
    <row r="177" spans="1:4" x14ac:dyDescent="0.3">
      <c r="A177" t="s">
        <v>21110</v>
      </c>
      <c r="B177" t="s">
        <v>21107</v>
      </c>
      <c r="C177" t="s">
        <v>21108</v>
      </c>
      <c r="D177" t="s">
        <v>21109</v>
      </c>
    </row>
    <row r="178" spans="1:4" x14ac:dyDescent="0.3">
      <c r="A178" t="s">
        <v>21130</v>
      </c>
      <c r="B178" t="s">
        <v>21127</v>
      </c>
      <c r="C178" t="s">
        <v>21128</v>
      </c>
      <c r="D178" t="s">
        <v>21129</v>
      </c>
    </row>
    <row r="179" spans="1:4" x14ac:dyDescent="0.3">
      <c r="A179" t="s">
        <v>21122</v>
      </c>
      <c r="B179" t="s">
        <v>21119</v>
      </c>
      <c r="C179" t="s">
        <v>21120</v>
      </c>
      <c r="D179" t="s">
        <v>21121</v>
      </c>
    </row>
    <row r="180" spans="1:4" x14ac:dyDescent="0.3">
      <c r="A180" t="s">
        <v>21142</v>
      </c>
      <c r="B180" t="s">
        <v>21139</v>
      </c>
      <c r="C180" t="s">
        <v>21140</v>
      </c>
      <c r="D180" t="s">
        <v>21141</v>
      </c>
    </row>
    <row r="181" spans="1:4" x14ac:dyDescent="0.3">
      <c r="A181" t="s">
        <v>21146</v>
      </c>
      <c r="B181" t="s">
        <v>21143</v>
      </c>
      <c r="C181" t="s">
        <v>21144</v>
      </c>
      <c r="D181" t="s">
        <v>21145</v>
      </c>
    </row>
    <row r="182" spans="1:4" x14ac:dyDescent="0.3">
      <c r="A182" t="s">
        <v>21150</v>
      </c>
      <c r="B182" t="s">
        <v>21147</v>
      </c>
      <c r="C182" t="s">
        <v>21148</v>
      </c>
      <c r="D182" t="s">
        <v>21149</v>
      </c>
    </row>
    <row r="183" spans="1:4" x14ac:dyDescent="0.3">
      <c r="A183" t="s">
        <v>21158</v>
      </c>
      <c r="B183" t="s">
        <v>21155</v>
      </c>
      <c r="C183" t="s">
        <v>21156</v>
      </c>
      <c r="D183" t="s">
        <v>21157</v>
      </c>
    </row>
    <row r="184" spans="1:4" x14ac:dyDescent="0.3">
      <c r="A184" t="s">
        <v>21162</v>
      </c>
      <c r="B184" t="s">
        <v>21159</v>
      </c>
      <c r="C184" t="s">
        <v>21160</v>
      </c>
      <c r="D184" t="s">
        <v>21161</v>
      </c>
    </row>
    <row r="185" spans="1:4" x14ac:dyDescent="0.3">
      <c r="A185" t="s">
        <v>21190</v>
      </c>
      <c r="B185" t="s">
        <v>21187</v>
      </c>
      <c r="C185" t="s">
        <v>21188</v>
      </c>
      <c r="D185" t="s">
        <v>21189</v>
      </c>
    </row>
    <row r="186" spans="1:4" x14ac:dyDescent="0.3">
      <c r="A186" t="s">
        <v>20878</v>
      </c>
      <c r="B186" t="s">
        <v>20875</v>
      </c>
      <c r="C186" t="s">
        <v>20876</v>
      </c>
      <c r="D186" t="s">
        <v>20877</v>
      </c>
    </row>
    <row r="187" spans="1:4" x14ac:dyDescent="0.3">
      <c r="A187" t="s">
        <v>20910</v>
      </c>
      <c r="B187" t="s">
        <v>20907</v>
      </c>
      <c r="C187" t="s">
        <v>20908</v>
      </c>
      <c r="D187" t="s">
        <v>20909</v>
      </c>
    </row>
    <row r="188" spans="1:4" x14ac:dyDescent="0.3">
      <c r="A188" t="s">
        <v>21114</v>
      </c>
      <c r="B188" t="s">
        <v>21111</v>
      </c>
      <c r="C188" t="s">
        <v>21112</v>
      </c>
      <c r="D188" t="s">
        <v>21113</v>
      </c>
    </row>
    <row r="189" spans="1:4" x14ac:dyDescent="0.3">
      <c r="A189" t="s">
        <v>21332</v>
      </c>
      <c r="B189" t="s">
        <v>21329</v>
      </c>
      <c r="C189" t="s">
        <v>21330</v>
      </c>
      <c r="D189" t="s">
        <v>21331</v>
      </c>
    </row>
    <row r="190" spans="1:4" x14ac:dyDescent="0.3">
      <c r="A190" t="s">
        <v>21360</v>
      </c>
      <c r="B190" t="s">
        <v>21357</v>
      </c>
      <c r="C190" t="s">
        <v>21358</v>
      </c>
      <c r="D190" t="s">
        <v>21359</v>
      </c>
    </row>
    <row r="191" spans="1:4" x14ac:dyDescent="0.3">
      <c r="A191" t="s">
        <v>21210</v>
      </c>
      <c r="B191" t="s">
        <v>21207</v>
      </c>
      <c r="C191" t="s">
        <v>21208</v>
      </c>
      <c r="D191" t="s">
        <v>21209</v>
      </c>
    </row>
    <row r="192" spans="1:4" x14ac:dyDescent="0.3">
      <c r="A192" t="s">
        <v>21226</v>
      </c>
      <c r="B192" t="s">
        <v>21223</v>
      </c>
      <c r="C192" t="s">
        <v>21224</v>
      </c>
      <c r="D192" t="s">
        <v>21225</v>
      </c>
    </row>
    <row r="193" spans="1:4" x14ac:dyDescent="0.3">
      <c r="A193" t="s">
        <v>21166</v>
      </c>
      <c r="B193" t="s">
        <v>21163</v>
      </c>
      <c r="C193" t="s">
        <v>21164</v>
      </c>
      <c r="D193" t="s">
        <v>21165</v>
      </c>
    </row>
    <row r="194" spans="1:4" x14ac:dyDescent="0.3">
      <c r="A194" t="s">
        <v>21214</v>
      </c>
      <c r="B194" t="s">
        <v>21211</v>
      </c>
      <c r="C194" t="s">
        <v>21212</v>
      </c>
      <c r="D194" t="s">
        <v>21213</v>
      </c>
    </row>
    <row r="195" spans="1:4" x14ac:dyDescent="0.3">
      <c r="A195" t="s">
        <v>21154</v>
      </c>
      <c r="B195" t="s">
        <v>21151</v>
      </c>
      <c r="C195" t="s">
        <v>21152</v>
      </c>
      <c r="D195" t="s">
        <v>21153</v>
      </c>
    </row>
    <row r="196" spans="1:4" x14ac:dyDescent="0.3">
      <c r="A196" t="s">
        <v>21174</v>
      </c>
      <c r="B196" t="s">
        <v>21171</v>
      </c>
      <c r="C196" t="s">
        <v>21172</v>
      </c>
      <c r="D196" t="s">
        <v>21173</v>
      </c>
    </row>
    <row r="197" spans="1:4" x14ac:dyDescent="0.3">
      <c r="A197" t="s">
        <v>21206</v>
      </c>
      <c r="B197" t="s">
        <v>21203</v>
      </c>
      <c r="C197" t="s">
        <v>21204</v>
      </c>
      <c r="D197" t="s">
        <v>21205</v>
      </c>
    </row>
    <row r="198" spans="1:4" x14ac:dyDescent="0.3">
      <c r="A198" t="s">
        <v>21186</v>
      </c>
      <c r="B198" t="s">
        <v>21183</v>
      </c>
      <c r="C198" t="s">
        <v>21184</v>
      </c>
      <c r="D198" t="s">
        <v>21185</v>
      </c>
    </row>
    <row r="199" spans="1:4" x14ac:dyDescent="0.3">
      <c r="A199" t="s">
        <v>21202</v>
      </c>
      <c r="B199" t="s">
        <v>21199</v>
      </c>
      <c r="C199" t="s">
        <v>21200</v>
      </c>
      <c r="D199" t="s">
        <v>21201</v>
      </c>
    </row>
    <row r="200" spans="1:4" x14ac:dyDescent="0.3">
      <c r="A200" t="s">
        <v>21194</v>
      </c>
      <c r="B200" t="s">
        <v>21191</v>
      </c>
      <c r="C200" t="s">
        <v>21192</v>
      </c>
      <c r="D200" t="s">
        <v>21193</v>
      </c>
    </row>
    <row r="201" spans="1:4" x14ac:dyDescent="0.3">
      <c r="A201" t="s">
        <v>21170</v>
      </c>
      <c r="B201" t="s">
        <v>21167</v>
      </c>
      <c r="C201" t="s">
        <v>21168</v>
      </c>
      <c r="D201" t="s">
        <v>21169</v>
      </c>
    </row>
    <row r="202" spans="1:4" x14ac:dyDescent="0.3">
      <c r="A202" t="s">
        <v>21218</v>
      </c>
      <c r="B202" t="s">
        <v>21215</v>
      </c>
      <c r="C202" t="s">
        <v>21216</v>
      </c>
      <c r="D202" t="s">
        <v>21217</v>
      </c>
    </row>
    <row r="203" spans="1:4" x14ac:dyDescent="0.3">
      <c r="A203" t="s">
        <v>21376</v>
      </c>
      <c r="B203" t="s">
        <v>21373</v>
      </c>
      <c r="C203" t="s">
        <v>21374</v>
      </c>
      <c r="D203" t="s">
        <v>21375</v>
      </c>
    </row>
    <row r="204" spans="1:4" x14ac:dyDescent="0.3">
      <c r="A204" t="s">
        <v>20754</v>
      </c>
      <c r="B204" t="s">
        <v>20751</v>
      </c>
      <c r="C204" t="s">
        <v>20752</v>
      </c>
      <c r="D204" t="s">
        <v>20753</v>
      </c>
    </row>
    <row r="205" spans="1:4" x14ac:dyDescent="0.3">
      <c r="A205" t="s">
        <v>20886</v>
      </c>
      <c r="B205" t="s">
        <v>20883</v>
      </c>
      <c r="C205" t="s">
        <v>20884</v>
      </c>
      <c r="D205" t="s">
        <v>20885</v>
      </c>
    </row>
    <row r="206" spans="1:4" x14ac:dyDescent="0.3">
      <c r="A206" t="s">
        <v>20666</v>
      </c>
      <c r="B206" t="s">
        <v>20663</v>
      </c>
      <c r="C206" t="s">
        <v>20664</v>
      </c>
      <c r="D206" t="s">
        <v>20665</v>
      </c>
    </row>
    <row r="207" spans="1:4" x14ac:dyDescent="0.3">
      <c r="A207" t="s">
        <v>20918</v>
      </c>
      <c r="B207" t="s">
        <v>20915</v>
      </c>
      <c r="C207" t="s">
        <v>20916</v>
      </c>
      <c r="D207" t="s">
        <v>20917</v>
      </c>
    </row>
    <row r="208" spans="1:4" x14ac:dyDescent="0.3">
      <c r="A208" t="s">
        <v>21178</v>
      </c>
      <c r="B208" t="s">
        <v>21175</v>
      </c>
      <c r="C208" t="s">
        <v>21176</v>
      </c>
      <c r="D208" t="s">
        <v>21177</v>
      </c>
    </row>
    <row r="209" spans="1:4" x14ac:dyDescent="0.3">
      <c r="A209" t="s">
        <v>21222</v>
      </c>
      <c r="B209" t="s">
        <v>21219</v>
      </c>
      <c r="C209" t="s">
        <v>21220</v>
      </c>
      <c r="D209" t="s">
        <v>21221</v>
      </c>
    </row>
    <row r="210" spans="1:4" x14ac:dyDescent="0.3">
      <c r="A210" t="s">
        <v>21198</v>
      </c>
      <c r="B210" t="s">
        <v>21195</v>
      </c>
      <c r="C210" t="s">
        <v>21196</v>
      </c>
      <c r="D210" t="s">
        <v>21197</v>
      </c>
    </row>
    <row r="211" spans="1:4" x14ac:dyDescent="0.3">
      <c r="A211" t="s">
        <v>21238</v>
      </c>
      <c r="B211" t="s">
        <v>21235</v>
      </c>
      <c r="C211" t="s">
        <v>21236</v>
      </c>
      <c r="D211" t="s">
        <v>21237</v>
      </c>
    </row>
    <row r="212" spans="1:4" x14ac:dyDescent="0.3">
      <c r="A212" t="s">
        <v>21182</v>
      </c>
      <c r="B212" t="s">
        <v>21179</v>
      </c>
      <c r="C212" t="s">
        <v>21180</v>
      </c>
      <c r="D212" t="s">
        <v>21181</v>
      </c>
    </row>
    <row r="213" spans="1:4" x14ac:dyDescent="0.3">
      <c r="A213" t="s">
        <v>20570</v>
      </c>
      <c r="B213" t="s">
        <v>20567</v>
      </c>
      <c r="C213" t="s">
        <v>20568</v>
      </c>
      <c r="D213" t="s">
        <v>20569</v>
      </c>
    </row>
    <row r="214" spans="1:4" x14ac:dyDescent="0.3">
      <c r="A214" t="s">
        <v>21234</v>
      </c>
      <c r="B214" t="s">
        <v>21231</v>
      </c>
      <c r="C214" t="s">
        <v>21232</v>
      </c>
      <c r="D214" t="s">
        <v>21233</v>
      </c>
    </row>
    <row r="215" spans="1:4" x14ac:dyDescent="0.3">
      <c r="A215" t="s">
        <v>21298</v>
      </c>
      <c r="B215" t="s">
        <v>21295</v>
      </c>
      <c r="C215" t="s">
        <v>21296</v>
      </c>
      <c r="D215" t="s">
        <v>21297</v>
      </c>
    </row>
    <row r="216" spans="1:4" x14ac:dyDescent="0.3">
      <c r="A216" t="s">
        <v>21262</v>
      </c>
      <c r="B216" t="s">
        <v>21259</v>
      </c>
      <c r="C216" t="s">
        <v>21260</v>
      </c>
      <c r="D216" t="s">
        <v>21261</v>
      </c>
    </row>
    <row r="217" spans="1:4" x14ac:dyDescent="0.3">
      <c r="A217" t="s">
        <v>21302</v>
      </c>
      <c r="B217" t="s">
        <v>21299</v>
      </c>
      <c r="C217" t="s">
        <v>21300</v>
      </c>
      <c r="D217" t="s">
        <v>21301</v>
      </c>
    </row>
    <row r="218" spans="1:4" x14ac:dyDescent="0.3">
      <c r="A218" t="s">
        <v>21258</v>
      </c>
      <c r="B218" t="s">
        <v>21255</v>
      </c>
      <c r="C218" t="s">
        <v>21256</v>
      </c>
      <c r="D218" t="s">
        <v>21257</v>
      </c>
    </row>
    <row r="219" spans="1:4" x14ac:dyDescent="0.3">
      <c r="A219" t="s">
        <v>21270</v>
      </c>
      <c r="B219" t="s">
        <v>21267</v>
      </c>
      <c r="C219" t="s">
        <v>21268</v>
      </c>
      <c r="D219" t="s">
        <v>21269</v>
      </c>
    </row>
    <row r="220" spans="1:4" x14ac:dyDescent="0.3">
      <c r="A220" t="s">
        <v>21254</v>
      </c>
      <c r="B220" t="s">
        <v>21251</v>
      </c>
      <c r="C220" t="s">
        <v>21252</v>
      </c>
      <c r="D220" t="s">
        <v>21253</v>
      </c>
    </row>
    <row r="221" spans="1:4" x14ac:dyDescent="0.3">
      <c r="A221" t="s">
        <v>21266</v>
      </c>
      <c r="B221" t="s">
        <v>21263</v>
      </c>
      <c r="C221" t="s">
        <v>21264</v>
      </c>
      <c r="D221" t="s">
        <v>21265</v>
      </c>
    </row>
    <row r="222" spans="1:4" x14ac:dyDescent="0.3">
      <c r="A222" t="s">
        <v>21282</v>
      </c>
      <c r="B222" t="s">
        <v>21279</v>
      </c>
      <c r="C222" t="s">
        <v>21280</v>
      </c>
      <c r="D222" t="s">
        <v>21281</v>
      </c>
    </row>
    <row r="223" spans="1:4" x14ac:dyDescent="0.3">
      <c r="A223" t="s">
        <v>21290</v>
      </c>
      <c r="B223" t="s">
        <v>21287</v>
      </c>
      <c r="C223" t="s">
        <v>21288</v>
      </c>
      <c r="D223" t="s">
        <v>21289</v>
      </c>
    </row>
    <row r="224" spans="1:4" x14ac:dyDescent="0.3">
      <c r="A224" t="s">
        <v>21278</v>
      </c>
      <c r="B224" t="s">
        <v>21275</v>
      </c>
      <c r="C224" t="s">
        <v>21276</v>
      </c>
      <c r="D224" t="s">
        <v>21277</v>
      </c>
    </row>
    <row r="225" spans="1:4" x14ac:dyDescent="0.3">
      <c r="A225" t="s">
        <v>21286</v>
      </c>
      <c r="B225" t="s">
        <v>21283</v>
      </c>
      <c r="C225" t="s">
        <v>21284</v>
      </c>
      <c r="D225" t="s">
        <v>21285</v>
      </c>
    </row>
    <row r="226" spans="1:4" x14ac:dyDescent="0.3">
      <c r="A226" t="s">
        <v>21274</v>
      </c>
      <c r="B226" t="s">
        <v>21271</v>
      </c>
      <c r="C226" t="s">
        <v>21272</v>
      </c>
      <c r="D226" t="s">
        <v>21273</v>
      </c>
    </row>
    <row r="227" spans="1:4" x14ac:dyDescent="0.3">
      <c r="A227" t="s">
        <v>21242</v>
      </c>
      <c r="B227" t="s">
        <v>21239</v>
      </c>
      <c r="C227" t="s">
        <v>21240</v>
      </c>
      <c r="D227" t="s">
        <v>21241</v>
      </c>
    </row>
    <row r="228" spans="1:4" x14ac:dyDescent="0.3">
      <c r="A228" t="s">
        <v>21294</v>
      </c>
      <c r="B228" t="s">
        <v>21291</v>
      </c>
      <c r="C228" t="s">
        <v>21292</v>
      </c>
      <c r="D228" t="s">
        <v>21293</v>
      </c>
    </row>
    <row r="229" spans="1:4" x14ac:dyDescent="0.3">
      <c r="A229" t="s">
        <v>21312</v>
      </c>
      <c r="B229" t="s">
        <v>21311</v>
      </c>
    </row>
    <row r="230" spans="1:4" x14ac:dyDescent="0.3">
      <c r="A230" t="s">
        <v>21344</v>
      </c>
      <c r="B230" t="s">
        <v>21341</v>
      </c>
      <c r="C230" t="s">
        <v>21342</v>
      </c>
      <c r="D230" t="s">
        <v>21343</v>
      </c>
    </row>
    <row r="231" spans="1:4" x14ac:dyDescent="0.3">
      <c r="A231" t="s">
        <v>21310</v>
      </c>
      <c r="B231" t="s">
        <v>21307</v>
      </c>
      <c r="C231" t="s">
        <v>21308</v>
      </c>
      <c r="D231" t="s">
        <v>21309</v>
      </c>
    </row>
    <row r="232" spans="1:4" x14ac:dyDescent="0.3">
      <c r="A232" t="s">
        <v>21306</v>
      </c>
      <c r="B232" t="s">
        <v>21303</v>
      </c>
      <c r="C232" t="s">
        <v>21304</v>
      </c>
      <c r="D232" t="s">
        <v>21305</v>
      </c>
    </row>
    <row r="233" spans="1:4" x14ac:dyDescent="0.3">
      <c r="A233" t="s">
        <v>20414</v>
      </c>
      <c r="B233" t="s">
        <v>20411</v>
      </c>
      <c r="C233" t="s">
        <v>20412</v>
      </c>
      <c r="D233" t="s">
        <v>20413</v>
      </c>
    </row>
    <row r="234" spans="1:4" x14ac:dyDescent="0.3">
      <c r="A234" t="s">
        <v>20702</v>
      </c>
      <c r="B234" t="s">
        <v>20699</v>
      </c>
      <c r="C234" t="s">
        <v>20700</v>
      </c>
      <c r="D234" t="s">
        <v>20701</v>
      </c>
    </row>
    <row r="235" spans="1:4" x14ac:dyDescent="0.3">
      <c r="A235" t="s">
        <v>21316</v>
      </c>
      <c r="B235" t="s">
        <v>21313</v>
      </c>
      <c r="C235" t="s">
        <v>21314</v>
      </c>
      <c r="D235" t="s">
        <v>21315</v>
      </c>
    </row>
    <row r="236" spans="1:4" x14ac:dyDescent="0.3">
      <c r="A236" t="s">
        <v>21320</v>
      </c>
      <c r="B236" t="s">
        <v>21317</v>
      </c>
      <c r="C236" t="s">
        <v>21318</v>
      </c>
      <c r="D236" t="s">
        <v>21319</v>
      </c>
    </row>
    <row r="237" spans="1:4" x14ac:dyDescent="0.3">
      <c r="A237" t="s">
        <v>21324</v>
      </c>
      <c r="B237" t="s">
        <v>21321</v>
      </c>
      <c r="C237" t="s">
        <v>21322</v>
      </c>
      <c r="D237" t="s">
        <v>21323</v>
      </c>
    </row>
    <row r="238" spans="1:4" x14ac:dyDescent="0.3">
      <c r="A238" t="s">
        <v>21352</v>
      </c>
      <c r="B238" t="s">
        <v>21349</v>
      </c>
      <c r="C238" t="s">
        <v>21350</v>
      </c>
      <c r="D238" t="s">
        <v>21351</v>
      </c>
    </row>
    <row r="239" spans="1:4" x14ac:dyDescent="0.3">
      <c r="A239" t="s">
        <v>21328</v>
      </c>
      <c r="B239" t="s">
        <v>21325</v>
      </c>
      <c r="C239" t="s">
        <v>21326</v>
      </c>
      <c r="D239" t="s">
        <v>21327</v>
      </c>
    </row>
    <row r="240" spans="1:4" x14ac:dyDescent="0.3">
      <c r="A240" t="s">
        <v>21336</v>
      </c>
      <c r="B240" t="s">
        <v>21333</v>
      </c>
      <c r="C240" t="s">
        <v>21334</v>
      </c>
      <c r="D240" t="s">
        <v>21335</v>
      </c>
    </row>
    <row r="241" spans="1:4" x14ac:dyDescent="0.3">
      <c r="A241" t="s">
        <v>21348</v>
      </c>
      <c r="B241" t="s">
        <v>21345</v>
      </c>
      <c r="C241" t="s">
        <v>21346</v>
      </c>
      <c r="D241" t="s">
        <v>21347</v>
      </c>
    </row>
    <row r="242" spans="1:4" x14ac:dyDescent="0.3">
      <c r="A242" t="s">
        <v>21356</v>
      </c>
      <c r="B242" t="s">
        <v>21353</v>
      </c>
      <c r="C242" t="s">
        <v>21354</v>
      </c>
      <c r="D242" t="s">
        <v>21355</v>
      </c>
    </row>
    <row r="243" spans="1:4" x14ac:dyDescent="0.3">
      <c r="A243" t="s">
        <v>20658</v>
      </c>
      <c r="B243" t="s">
        <v>20655</v>
      </c>
      <c r="C243" t="s">
        <v>20656</v>
      </c>
      <c r="D243" t="s">
        <v>20657</v>
      </c>
    </row>
    <row r="244" spans="1:4" x14ac:dyDescent="0.3">
      <c r="A244" t="s">
        <v>21368</v>
      </c>
      <c r="B244" t="s">
        <v>21365</v>
      </c>
      <c r="C244" t="s">
        <v>21366</v>
      </c>
      <c r="D244" t="s">
        <v>21367</v>
      </c>
    </row>
    <row r="245" spans="1:4" x14ac:dyDescent="0.3">
      <c r="A245" t="s">
        <v>21380</v>
      </c>
      <c r="B245" t="s">
        <v>21377</v>
      </c>
      <c r="C245" t="s">
        <v>21378</v>
      </c>
      <c r="D245" t="s">
        <v>21379</v>
      </c>
    </row>
    <row r="246" spans="1:4" x14ac:dyDescent="0.3">
      <c r="A246" t="s">
        <v>21384</v>
      </c>
      <c r="B246" t="s">
        <v>21381</v>
      </c>
      <c r="C246" t="s">
        <v>21382</v>
      </c>
      <c r="D246" t="s">
        <v>21383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0C7E-E605-40EF-94CC-704AA0436421}">
  <dimension ref="A1:B189"/>
  <sheetViews>
    <sheetView topLeftCell="A136" workbookViewId="0">
      <selection activeCell="A2" sqref="A2"/>
    </sheetView>
  </sheetViews>
  <sheetFormatPr defaultRowHeight="14.4" x14ac:dyDescent="0.3"/>
  <cols>
    <col min="1" max="1" width="113.21875" bestFit="1" customWidth="1"/>
    <col min="2" max="2" width="13.21875" bestFit="1" customWidth="1"/>
  </cols>
  <sheetData>
    <row r="1" spans="1:2" x14ac:dyDescent="0.3">
      <c r="A1" s="1" t="s">
        <v>6</v>
      </c>
      <c r="B1" t="s">
        <v>20401</v>
      </c>
    </row>
    <row r="2" spans="1:2" x14ac:dyDescent="0.3">
      <c r="A2" t="s">
        <v>13</v>
      </c>
      <c r="B2" t="s">
        <v>20898</v>
      </c>
    </row>
    <row r="3" spans="1:2" x14ac:dyDescent="0.3">
      <c r="A3" t="s">
        <v>8666</v>
      </c>
      <c r="B3" t="s">
        <v>21158</v>
      </c>
    </row>
    <row r="4" spans="1:2" x14ac:dyDescent="0.3">
      <c r="A4" t="s">
        <v>4617</v>
      </c>
      <c r="B4" t="s">
        <v>21158</v>
      </c>
    </row>
    <row r="5" spans="1:2" x14ac:dyDescent="0.3">
      <c r="A5" t="s">
        <v>5413</v>
      </c>
      <c r="B5" t="s">
        <v>21158</v>
      </c>
    </row>
    <row r="6" spans="1:2" x14ac:dyDescent="0.3">
      <c r="A6" t="s">
        <v>13295</v>
      </c>
      <c r="B6" t="s">
        <v>20898</v>
      </c>
    </row>
    <row r="7" spans="1:2" x14ac:dyDescent="0.3">
      <c r="A7" t="s">
        <v>4039</v>
      </c>
      <c r="B7" t="s">
        <v>20898</v>
      </c>
    </row>
    <row r="8" spans="1:2" x14ac:dyDescent="0.3">
      <c r="A8" t="s">
        <v>3136</v>
      </c>
      <c r="B8" t="s">
        <v>20898</v>
      </c>
    </row>
    <row r="9" spans="1:2" x14ac:dyDescent="0.3">
      <c r="A9" t="s">
        <v>10031</v>
      </c>
      <c r="B9" t="s">
        <v>20898</v>
      </c>
    </row>
    <row r="10" spans="1:2" x14ac:dyDescent="0.3">
      <c r="A10" t="s">
        <v>3399</v>
      </c>
      <c r="B10" t="s">
        <v>21158</v>
      </c>
    </row>
    <row r="11" spans="1:2" x14ac:dyDescent="0.3">
      <c r="A11" t="s">
        <v>2394</v>
      </c>
      <c r="B11" t="s">
        <v>21158</v>
      </c>
    </row>
    <row r="12" spans="1:2" x14ac:dyDescent="0.3">
      <c r="A12" t="s">
        <v>2313</v>
      </c>
      <c r="B12" t="s">
        <v>21158</v>
      </c>
    </row>
    <row r="13" spans="1:2" x14ac:dyDescent="0.3">
      <c r="A13" t="s">
        <v>11742</v>
      </c>
      <c r="B13" t="s">
        <v>21158</v>
      </c>
    </row>
    <row r="14" spans="1:2" x14ac:dyDescent="0.3">
      <c r="A14" t="s">
        <v>7572</v>
      </c>
      <c r="B14" t="s">
        <v>21158</v>
      </c>
    </row>
    <row r="15" spans="1:2" x14ac:dyDescent="0.3">
      <c r="A15" t="s">
        <v>2323</v>
      </c>
      <c r="B15" t="s">
        <v>20898</v>
      </c>
    </row>
    <row r="16" spans="1:2" x14ac:dyDescent="0.3">
      <c r="A16" t="s">
        <v>2110</v>
      </c>
      <c r="B16" t="s">
        <v>20898</v>
      </c>
    </row>
    <row r="17" spans="1:2" x14ac:dyDescent="0.3">
      <c r="A17" t="s">
        <v>12223</v>
      </c>
      <c r="B17" t="s">
        <v>20898</v>
      </c>
    </row>
    <row r="18" spans="1:2" x14ac:dyDescent="0.3">
      <c r="A18" t="s">
        <v>14264</v>
      </c>
      <c r="B18" t="s">
        <v>20898</v>
      </c>
    </row>
    <row r="19" spans="1:2" x14ac:dyDescent="0.3">
      <c r="A19" t="s">
        <v>3353</v>
      </c>
      <c r="B19" t="s">
        <v>20898</v>
      </c>
    </row>
    <row r="20" spans="1:2" x14ac:dyDescent="0.3">
      <c r="A20" t="s">
        <v>7249</v>
      </c>
      <c r="B20" t="s">
        <v>20898</v>
      </c>
    </row>
    <row r="21" spans="1:2" x14ac:dyDescent="0.3">
      <c r="A21" t="s">
        <v>6322</v>
      </c>
      <c r="B21" t="s">
        <v>20898</v>
      </c>
    </row>
    <row r="22" spans="1:2" x14ac:dyDescent="0.3">
      <c r="A22" t="s">
        <v>18623</v>
      </c>
      <c r="B22" t="s">
        <v>20590</v>
      </c>
    </row>
    <row r="23" spans="1:2" x14ac:dyDescent="0.3">
      <c r="A23" t="s">
        <v>9889</v>
      </c>
      <c r="B23" t="s">
        <v>20898</v>
      </c>
    </row>
    <row r="24" spans="1:2" x14ac:dyDescent="0.3">
      <c r="A24" t="s">
        <v>987</v>
      </c>
      <c r="B24" t="s">
        <v>20898</v>
      </c>
    </row>
    <row r="25" spans="1:2" x14ac:dyDescent="0.3">
      <c r="A25" t="s">
        <v>7213</v>
      </c>
      <c r="B25" t="s">
        <v>21158</v>
      </c>
    </row>
    <row r="26" spans="1:2" x14ac:dyDescent="0.3">
      <c r="A26" t="s">
        <v>6273</v>
      </c>
      <c r="B26" t="s">
        <v>21158</v>
      </c>
    </row>
    <row r="27" spans="1:2" x14ac:dyDescent="0.3">
      <c r="A27" t="s">
        <v>16468</v>
      </c>
      <c r="B27" t="s">
        <v>21158</v>
      </c>
    </row>
    <row r="28" spans="1:2" x14ac:dyDescent="0.3">
      <c r="A28" t="s">
        <v>16611</v>
      </c>
      <c r="B28" t="s">
        <v>21158</v>
      </c>
    </row>
    <row r="29" spans="1:2" x14ac:dyDescent="0.3">
      <c r="A29" t="s">
        <v>14716</v>
      </c>
      <c r="B29" t="s">
        <v>21158</v>
      </c>
    </row>
    <row r="30" spans="1:2" x14ac:dyDescent="0.3">
      <c r="A30" t="s">
        <v>15175</v>
      </c>
      <c r="B30" t="s">
        <v>21158</v>
      </c>
    </row>
    <row r="31" spans="1:2" x14ac:dyDescent="0.3">
      <c r="A31" t="s">
        <v>1882</v>
      </c>
      <c r="B31" t="s">
        <v>21158</v>
      </c>
    </row>
    <row r="32" spans="1:2" x14ac:dyDescent="0.3">
      <c r="A32" t="s">
        <v>1222</v>
      </c>
      <c r="B32" t="s">
        <v>20898</v>
      </c>
    </row>
    <row r="33" spans="1:2" x14ac:dyDescent="0.3">
      <c r="A33" t="s">
        <v>3892</v>
      </c>
      <c r="B33" t="s">
        <v>21158</v>
      </c>
    </row>
    <row r="34" spans="1:2" x14ac:dyDescent="0.3">
      <c r="A34" t="s">
        <v>3442</v>
      </c>
      <c r="B34" t="s">
        <v>21158</v>
      </c>
    </row>
    <row r="35" spans="1:2" x14ac:dyDescent="0.3">
      <c r="A35" t="s">
        <v>9146</v>
      </c>
      <c r="B35" t="s">
        <v>20898</v>
      </c>
    </row>
    <row r="36" spans="1:2" x14ac:dyDescent="0.3">
      <c r="A36" t="s">
        <v>10908</v>
      </c>
      <c r="B36" t="s">
        <v>20898</v>
      </c>
    </row>
    <row r="37" spans="1:2" x14ac:dyDescent="0.3">
      <c r="A37" t="s">
        <v>12742</v>
      </c>
      <c r="B37" t="s">
        <v>21158</v>
      </c>
    </row>
    <row r="38" spans="1:2" x14ac:dyDescent="0.3">
      <c r="A38" t="s">
        <v>4504</v>
      </c>
      <c r="B38" t="s">
        <v>21316</v>
      </c>
    </row>
    <row r="39" spans="1:2" x14ac:dyDescent="0.3">
      <c r="A39" t="s">
        <v>2767</v>
      </c>
      <c r="B39" t="s">
        <v>21316</v>
      </c>
    </row>
    <row r="40" spans="1:2" x14ac:dyDescent="0.3">
      <c r="A40" t="s">
        <v>1386</v>
      </c>
      <c r="B40" t="s">
        <v>21316</v>
      </c>
    </row>
    <row r="41" spans="1:2" x14ac:dyDescent="0.3">
      <c r="A41" t="s">
        <v>1772</v>
      </c>
      <c r="B41" t="s">
        <v>20898</v>
      </c>
    </row>
    <row r="42" spans="1:2" x14ac:dyDescent="0.3">
      <c r="A42" t="s">
        <v>1963</v>
      </c>
      <c r="B42" t="s">
        <v>20898</v>
      </c>
    </row>
    <row r="43" spans="1:2" x14ac:dyDescent="0.3">
      <c r="A43" t="s">
        <v>1587</v>
      </c>
      <c r="B43" t="s">
        <v>20898</v>
      </c>
    </row>
    <row r="44" spans="1:2" x14ac:dyDescent="0.3">
      <c r="A44" t="s">
        <v>2641</v>
      </c>
      <c r="B44" t="s">
        <v>20898</v>
      </c>
    </row>
    <row r="45" spans="1:2" x14ac:dyDescent="0.3">
      <c r="A45" t="s">
        <v>1336</v>
      </c>
      <c r="B45" t="s">
        <v>21158</v>
      </c>
    </row>
    <row r="46" spans="1:2" x14ac:dyDescent="0.3">
      <c r="A46" t="s">
        <v>2678</v>
      </c>
      <c r="B46" t="s">
        <v>21158</v>
      </c>
    </row>
    <row r="47" spans="1:2" x14ac:dyDescent="0.3">
      <c r="A47" t="s">
        <v>4676</v>
      </c>
      <c r="B47" t="s">
        <v>20898</v>
      </c>
    </row>
    <row r="48" spans="1:2" x14ac:dyDescent="0.3">
      <c r="A48" t="s">
        <v>2602</v>
      </c>
      <c r="B48" t="s">
        <v>20898</v>
      </c>
    </row>
    <row r="49" spans="1:2" x14ac:dyDescent="0.3">
      <c r="A49" t="s">
        <v>2798</v>
      </c>
      <c r="B49" t="s">
        <v>20898</v>
      </c>
    </row>
    <row r="50" spans="1:2" x14ac:dyDescent="0.3">
      <c r="A50" t="s">
        <v>4173</v>
      </c>
      <c r="B50" t="s">
        <v>20714</v>
      </c>
    </row>
    <row r="51" spans="1:2" x14ac:dyDescent="0.3">
      <c r="A51" t="s">
        <v>9512</v>
      </c>
      <c r="B51" t="s">
        <v>20714</v>
      </c>
    </row>
    <row r="52" spans="1:2" x14ac:dyDescent="0.3">
      <c r="A52" t="s">
        <v>12587</v>
      </c>
      <c r="B52" t="s">
        <v>20714</v>
      </c>
    </row>
    <row r="53" spans="1:2" x14ac:dyDescent="0.3">
      <c r="A53" t="s">
        <v>20102</v>
      </c>
      <c r="B53" t="s">
        <v>20714</v>
      </c>
    </row>
    <row r="54" spans="1:2" x14ac:dyDescent="0.3">
      <c r="A54" t="s">
        <v>14521</v>
      </c>
    </row>
    <row r="55" spans="1:2" x14ac:dyDescent="0.3">
      <c r="A55" t="s">
        <v>1740</v>
      </c>
      <c r="B55" t="s">
        <v>20642</v>
      </c>
    </row>
    <row r="56" spans="1:2" x14ac:dyDescent="0.3">
      <c r="A56" t="s">
        <v>11726</v>
      </c>
      <c r="B56" t="s">
        <v>21316</v>
      </c>
    </row>
    <row r="57" spans="1:2" x14ac:dyDescent="0.3">
      <c r="A57" t="s">
        <v>20015</v>
      </c>
      <c r="B57" t="s">
        <v>21158</v>
      </c>
    </row>
    <row r="58" spans="1:2" x14ac:dyDescent="0.3">
      <c r="A58" t="s">
        <v>16943</v>
      </c>
      <c r="B58" t="s">
        <v>21158</v>
      </c>
    </row>
    <row r="59" spans="1:2" x14ac:dyDescent="0.3">
      <c r="A59" t="s">
        <v>3523</v>
      </c>
      <c r="B59" t="s">
        <v>20714</v>
      </c>
    </row>
    <row r="60" spans="1:2" x14ac:dyDescent="0.3">
      <c r="A60" t="s">
        <v>10852</v>
      </c>
      <c r="B60" t="s">
        <v>21316</v>
      </c>
    </row>
    <row r="61" spans="1:2" x14ac:dyDescent="0.3">
      <c r="A61" t="s">
        <v>639</v>
      </c>
      <c r="B61" t="s">
        <v>21316</v>
      </c>
    </row>
    <row r="62" spans="1:2" x14ac:dyDescent="0.3">
      <c r="A62" t="s">
        <v>14684</v>
      </c>
    </row>
    <row r="63" spans="1:2" x14ac:dyDescent="0.3">
      <c r="A63" t="s">
        <v>12765</v>
      </c>
      <c r="B63" t="s">
        <v>20666</v>
      </c>
    </row>
    <row r="64" spans="1:2" x14ac:dyDescent="0.3">
      <c r="A64" t="s">
        <v>17309</v>
      </c>
      <c r="B64" t="s">
        <v>20830</v>
      </c>
    </row>
    <row r="65" spans="1:2" x14ac:dyDescent="0.3">
      <c r="A65" t="s">
        <v>17168</v>
      </c>
      <c r="B65" t="s">
        <v>20854</v>
      </c>
    </row>
    <row r="66" spans="1:2" x14ac:dyDescent="0.3">
      <c r="A66" t="s">
        <v>13659</v>
      </c>
    </row>
    <row r="67" spans="1:2" x14ac:dyDescent="0.3">
      <c r="A67" t="s">
        <v>2122</v>
      </c>
      <c r="B67" t="s">
        <v>20854</v>
      </c>
    </row>
    <row r="68" spans="1:2" x14ac:dyDescent="0.3">
      <c r="A68" t="s">
        <v>12427</v>
      </c>
      <c r="B68" t="s">
        <v>21316</v>
      </c>
    </row>
    <row r="69" spans="1:2" x14ac:dyDescent="0.3">
      <c r="A69" t="s">
        <v>14806</v>
      </c>
      <c r="B69" t="s">
        <v>21316</v>
      </c>
    </row>
    <row r="70" spans="1:2" x14ac:dyDescent="0.3">
      <c r="A70" t="s">
        <v>160</v>
      </c>
      <c r="B70" t="s">
        <v>21316</v>
      </c>
    </row>
    <row r="71" spans="1:2" x14ac:dyDescent="0.3">
      <c r="A71" t="s">
        <v>3576</v>
      </c>
      <c r="B71" t="s">
        <v>20590</v>
      </c>
    </row>
    <row r="72" spans="1:2" x14ac:dyDescent="0.3">
      <c r="A72" t="s">
        <v>4822</v>
      </c>
      <c r="B72" t="s">
        <v>20590</v>
      </c>
    </row>
    <row r="73" spans="1:2" x14ac:dyDescent="0.3">
      <c r="A73" t="s">
        <v>292</v>
      </c>
      <c r="B73" t="s">
        <v>21316</v>
      </c>
    </row>
    <row r="74" spans="1:2" x14ac:dyDescent="0.3">
      <c r="A74" t="s">
        <v>1359</v>
      </c>
      <c r="B74" t="s">
        <v>21316</v>
      </c>
    </row>
    <row r="75" spans="1:2" x14ac:dyDescent="0.3">
      <c r="A75" t="s">
        <v>13428</v>
      </c>
      <c r="B75" t="s">
        <v>20590</v>
      </c>
    </row>
    <row r="76" spans="1:2" x14ac:dyDescent="0.3">
      <c r="A76" t="s">
        <v>14247</v>
      </c>
      <c r="B76" t="s">
        <v>20590</v>
      </c>
    </row>
    <row r="77" spans="1:2" x14ac:dyDescent="0.3">
      <c r="A77" t="s">
        <v>411</v>
      </c>
      <c r="B77" t="s">
        <v>21316</v>
      </c>
    </row>
    <row r="78" spans="1:2" x14ac:dyDescent="0.3">
      <c r="A78" t="s">
        <v>17160</v>
      </c>
      <c r="B78" t="s">
        <v>20590</v>
      </c>
    </row>
    <row r="79" spans="1:2" x14ac:dyDescent="0.3">
      <c r="A79" t="s">
        <v>3699</v>
      </c>
      <c r="B79" t="s">
        <v>20462</v>
      </c>
    </row>
    <row r="80" spans="1:2" x14ac:dyDescent="0.3">
      <c r="A80" t="s">
        <v>3040</v>
      </c>
      <c r="B80" t="s">
        <v>20462</v>
      </c>
    </row>
    <row r="81" spans="1:2" x14ac:dyDescent="0.3">
      <c r="A81" t="s">
        <v>2653</v>
      </c>
      <c r="B81" t="s">
        <v>20462</v>
      </c>
    </row>
    <row r="82" spans="1:2" x14ac:dyDescent="0.3">
      <c r="A82" t="s">
        <v>20079</v>
      </c>
      <c r="B82" t="s">
        <v>20702</v>
      </c>
    </row>
    <row r="83" spans="1:2" x14ac:dyDescent="0.3">
      <c r="A83" t="s">
        <v>109</v>
      </c>
      <c r="B83" t="s">
        <v>21316</v>
      </c>
    </row>
    <row r="84" spans="1:2" x14ac:dyDescent="0.3">
      <c r="A84" t="s">
        <v>287</v>
      </c>
      <c r="B84" t="s">
        <v>21316</v>
      </c>
    </row>
    <row r="85" spans="1:2" x14ac:dyDescent="0.3">
      <c r="A85" t="s">
        <v>19761</v>
      </c>
      <c r="B85" t="s">
        <v>21316</v>
      </c>
    </row>
    <row r="86" spans="1:2" x14ac:dyDescent="0.3">
      <c r="A86" t="s">
        <v>16762</v>
      </c>
      <c r="B86" t="s">
        <v>20590</v>
      </c>
    </row>
    <row r="87" spans="1:2" x14ac:dyDescent="0.3">
      <c r="A87" t="s">
        <v>22</v>
      </c>
      <c r="B87" t="s">
        <v>21316</v>
      </c>
    </row>
    <row r="88" spans="1:2" x14ac:dyDescent="0.3">
      <c r="A88" t="s">
        <v>488</v>
      </c>
      <c r="B88" t="s">
        <v>21316</v>
      </c>
    </row>
    <row r="89" spans="1:2" x14ac:dyDescent="0.3">
      <c r="A89" t="s">
        <v>1108</v>
      </c>
      <c r="B89" t="s">
        <v>21316</v>
      </c>
    </row>
    <row r="90" spans="1:2" x14ac:dyDescent="0.3">
      <c r="A90" t="s">
        <v>10954</v>
      </c>
      <c r="B90" t="s">
        <v>20590</v>
      </c>
    </row>
    <row r="91" spans="1:2" x14ac:dyDescent="0.3">
      <c r="A91" t="s">
        <v>28</v>
      </c>
      <c r="B91" t="s">
        <v>21316</v>
      </c>
    </row>
    <row r="92" spans="1:2" x14ac:dyDescent="0.3">
      <c r="A92" t="s">
        <v>152</v>
      </c>
      <c r="B92" t="s">
        <v>21316</v>
      </c>
    </row>
    <row r="93" spans="1:2" x14ac:dyDescent="0.3">
      <c r="A93" t="s">
        <v>8698</v>
      </c>
      <c r="B93" t="s">
        <v>20590</v>
      </c>
    </row>
    <row r="94" spans="1:2" x14ac:dyDescent="0.3">
      <c r="A94" t="s">
        <v>478</v>
      </c>
      <c r="B94" t="s">
        <v>21316</v>
      </c>
    </row>
    <row r="95" spans="1:2" x14ac:dyDescent="0.3">
      <c r="A95" t="s">
        <v>949</v>
      </c>
      <c r="B95" t="s">
        <v>21316</v>
      </c>
    </row>
    <row r="96" spans="1:2" x14ac:dyDescent="0.3">
      <c r="A96" t="s">
        <v>1006</v>
      </c>
      <c r="B96" t="s">
        <v>21316</v>
      </c>
    </row>
    <row r="97" spans="1:2" x14ac:dyDescent="0.3">
      <c r="A97" t="s">
        <v>1623</v>
      </c>
      <c r="B97" t="s">
        <v>21316</v>
      </c>
    </row>
    <row r="98" spans="1:2" x14ac:dyDescent="0.3">
      <c r="A98" t="s">
        <v>2629</v>
      </c>
      <c r="B98" t="s">
        <v>21316</v>
      </c>
    </row>
    <row r="99" spans="1:2" x14ac:dyDescent="0.3">
      <c r="A99" t="s">
        <v>20278</v>
      </c>
      <c r="B99" t="s">
        <v>21316</v>
      </c>
    </row>
    <row r="100" spans="1:2" x14ac:dyDescent="0.3">
      <c r="A100" t="s">
        <v>3233</v>
      </c>
      <c r="B100" t="s">
        <v>21316</v>
      </c>
    </row>
    <row r="101" spans="1:2" x14ac:dyDescent="0.3">
      <c r="A101" t="s">
        <v>55</v>
      </c>
      <c r="B101" t="s">
        <v>21316</v>
      </c>
    </row>
    <row r="102" spans="1:2" x14ac:dyDescent="0.3">
      <c r="A102" t="s">
        <v>10336</v>
      </c>
      <c r="B102" t="s">
        <v>20590</v>
      </c>
    </row>
    <row r="103" spans="1:2" x14ac:dyDescent="0.3">
      <c r="A103" t="s">
        <v>15187</v>
      </c>
      <c r="B103" t="s">
        <v>20590</v>
      </c>
    </row>
    <row r="104" spans="1:2" x14ac:dyDescent="0.3">
      <c r="A104" t="s">
        <v>19136</v>
      </c>
      <c r="B104" t="s">
        <v>20590</v>
      </c>
    </row>
    <row r="105" spans="1:2" x14ac:dyDescent="0.3">
      <c r="A105" t="s">
        <v>505</v>
      </c>
      <c r="B105" t="s">
        <v>21316</v>
      </c>
    </row>
    <row r="106" spans="1:2" x14ac:dyDescent="0.3">
      <c r="A106" t="s">
        <v>13853</v>
      </c>
      <c r="B106" t="s">
        <v>21316</v>
      </c>
    </row>
    <row r="107" spans="1:2" x14ac:dyDescent="0.3">
      <c r="A107" t="s">
        <v>18417</v>
      </c>
      <c r="B107" t="s">
        <v>21316</v>
      </c>
    </row>
    <row r="108" spans="1:2" x14ac:dyDescent="0.3">
      <c r="A108" t="s">
        <v>19645</v>
      </c>
      <c r="B108" t="s">
        <v>21316</v>
      </c>
    </row>
    <row r="109" spans="1:2" x14ac:dyDescent="0.3">
      <c r="A109" t="s">
        <v>18006</v>
      </c>
      <c r="B109" t="s">
        <v>21316</v>
      </c>
    </row>
    <row r="110" spans="1:2" x14ac:dyDescent="0.3">
      <c r="A110" t="s">
        <v>18586</v>
      </c>
      <c r="B110" t="s">
        <v>21316</v>
      </c>
    </row>
    <row r="111" spans="1:2" x14ac:dyDescent="0.3">
      <c r="A111" t="s">
        <v>20025</v>
      </c>
      <c r="B111" t="s">
        <v>20702</v>
      </c>
    </row>
    <row r="112" spans="1:2" x14ac:dyDescent="0.3">
      <c r="A112" t="s">
        <v>13272</v>
      </c>
    </row>
    <row r="113" spans="1:2" x14ac:dyDescent="0.3">
      <c r="A113" t="s">
        <v>15371</v>
      </c>
      <c r="B113" t="s">
        <v>20886</v>
      </c>
    </row>
    <row r="114" spans="1:2" x14ac:dyDescent="0.3">
      <c r="A114" t="s">
        <v>18902</v>
      </c>
      <c r="B114" t="s">
        <v>20886</v>
      </c>
    </row>
    <row r="115" spans="1:2" x14ac:dyDescent="0.3">
      <c r="A115" t="s">
        <v>2465</v>
      </c>
      <c r="B115" t="s">
        <v>21316</v>
      </c>
    </row>
    <row r="116" spans="1:2" x14ac:dyDescent="0.3">
      <c r="A116" t="s">
        <v>16801</v>
      </c>
      <c r="B116" t="s">
        <v>21316</v>
      </c>
    </row>
    <row r="117" spans="1:2" x14ac:dyDescent="0.3">
      <c r="A117" t="s">
        <v>483</v>
      </c>
      <c r="B117" t="s">
        <v>21158</v>
      </c>
    </row>
    <row r="118" spans="1:2" x14ac:dyDescent="0.3">
      <c r="A118" t="s">
        <v>17953</v>
      </c>
    </row>
    <row r="119" spans="1:2" x14ac:dyDescent="0.3">
      <c r="A119" t="s">
        <v>18295</v>
      </c>
      <c r="B119" t="s">
        <v>21316</v>
      </c>
    </row>
    <row r="120" spans="1:2" x14ac:dyDescent="0.3">
      <c r="A120" t="s">
        <v>15610</v>
      </c>
      <c r="B120" t="s">
        <v>21316</v>
      </c>
    </row>
    <row r="121" spans="1:2" x14ac:dyDescent="0.3">
      <c r="A121" t="s">
        <v>3722</v>
      </c>
      <c r="B121" t="s">
        <v>20854</v>
      </c>
    </row>
    <row r="122" spans="1:2" x14ac:dyDescent="0.3">
      <c r="A122" t="s">
        <v>12724</v>
      </c>
      <c r="B122" t="s">
        <v>20854</v>
      </c>
    </row>
    <row r="123" spans="1:2" x14ac:dyDescent="0.3">
      <c r="A123" t="s">
        <v>51</v>
      </c>
      <c r="B123" t="s">
        <v>20590</v>
      </c>
    </row>
    <row r="124" spans="1:2" x14ac:dyDescent="0.3">
      <c r="A124" t="s">
        <v>13109</v>
      </c>
    </row>
    <row r="125" spans="1:2" x14ac:dyDescent="0.3">
      <c r="A125" t="s">
        <v>14647</v>
      </c>
      <c r="B125" t="s">
        <v>20966</v>
      </c>
    </row>
    <row r="126" spans="1:2" x14ac:dyDescent="0.3">
      <c r="A126" t="s">
        <v>19819</v>
      </c>
      <c r="B126" t="s">
        <v>21316</v>
      </c>
    </row>
    <row r="127" spans="1:2" x14ac:dyDescent="0.3">
      <c r="A127" t="s">
        <v>15520</v>
      </c>
      <c r="B127" t="s">
        <v>20854</v>
      </c>
    </row>
    <row r="128" spans="1:2" x14ac:dyDescent="0.3">
      <c r="A128" t="s">
        <v>15384</v>
      </c>
      <c r="B128" t="s">
        <v>20854</v>
      </c>
    </row>
    <row r="129" spans="1:2" x14ac:dyDescent="0.3">
      <c r="A129" t="s">
        <v>18867</v>
      </c>
      <c r="B129" t="s">
        <v>20462</v>
      </c>
    </row>
    <row r="130" spans="1:2" x14ac:dyDescent="0.3">
      <c r="A130" t="s">
        <v>17250</v>
      </c>
      <c r="B130" t="s">
        <v>21078</v>
      </c>
    </row>
    <row r="131" spans="1:2" x14ac:dyDescent="0.3">
      <c r="A131" t="s">
        <v>19102</v>
      </c>
      <c r="B131" t="s">
        <v>21078</v>
      </c>
    </row>
    <row r="132" spans="1:2" x14ac:dyDescent="0.3">
      <c r="A132" t="s">
        <v>19667</v>
      </c>
      <c r="B132" t="s">
        <v>21316</v>
      </c>
    </row>
    <row r="133" spans="1:2" x14ac:dyDescent="0.3">
      <c r="A133" t="s">
        <v>2368</v>
      </c>
      <c r="B133" t="s">
        <v>21158</v>
      </c>
    </row>
    <row r="134" spans="1:2" x14ac:dyDescent="0.3">
      <c r="A134" t="s">
        <v>11888</v>
      </c>
      <c r="B134" t="s">
        <v>20818</v>
      </c>
    </row>
    <row r="135" spans="1:2" x14ac:dyDescent="0.3">
      <c r="A135" t="s">
        <v>14499</v>
      </c>
      <c r="B135" t="s">
        <v>20818</v>
      </c>
    </row>
    <row r="136" spans="1:2" x14ac:dyDescent="0.3">
      <c r="A136" t="s">
        <v>15861</v>
      </c>
      <c r="B136" t="s">
        <v>20714</v>
      </c>
    </row>
    <row r="137" spans="1:2" x14ac:dyDescent="0.3">
      <c r="A137" t="s">
        <v>12856</v>
      </c>
      <c r="B137" t="s">
        <v>21316</v>
      </c>
    </row>
    <row r="138" spans="1:2" x14ac:dyDescent="0.3">
      <c r="A138" t="s">
        <v>1379</v>
      </c>
      <c r="B138" t="s">
        <v>21316</v>
      </c>
    </row>
    <row r="139" spans="1:2" x14ac:dyDescent="0.3">
      <c r="A139" t="s">
        <v>970</v>
      </c>
      <c r="B139" t="s">
        <v>21316</v>
      </c>
    </row>
    <row r="140" spans="1:2" x14ac:dyDescent="0.3">
      <c r="A140" t="s">
        <v>166</v>
      </c>
      <c r="B140" t="s">
        <v>21316</v>
      </c>
    </row>
    <row r="141" spans="1:2" x14ac:dyDescent="0.3">
      <c r="A141" t="s">
        <v>63</v>
      </c>
      <c r="B141" t="s">
        <v>21316</v>
      </c>
    </row>
    <row r="142" spans="1:2" x14ac:dyDescent="0.3">
      <c r="A142" t="s">
        <v>229</v>
      </c>
      <c r="B142" t="s">
        <v>21316</v>
      </c>
    </row>
    <row r="143" spans="1:2" x14ac:dyDescent="0.3">
      <c r="A143" t="s">
        <v>139</v>
      </c>
      <c r="B143" t="s">
        <v>21316</v>
      </c>
    </row>
    <row r="144" spans="1:2" x14ac:dyDescent="0.3">
      <c r="A144" t="s">
        <v>121</v>
      </c>
      <c r="B144" t="s">
        <v>21316</v>
      </c>
    </row>
    <row r="145" spans="1:2" x14ac:dyDescent="0.3">
      <c r="A145" t="s">
        <v>1250</v>
      </c>
      <c r="B145" t="s">
        <v>21316</v>
      </c>
    </row>
    <row r="146" spans="1:2" x14ac:dyDescent="0.3">
      <c r="A146" t="s">
        <v>422</v>
      </c>
      <c r="B146" t="s">
        <v>21316</v>
      </c>
    </row>
    <row r="147" spans="1:2" x14ac:dyDescent="0.3">
      <c r="A147" t="s">
        <v>682</v>
      </c>
      <c r="B147" t="s">
        <v>21316</v>
      </c>
    </row>
    <row r="148" spans="1:2" x14ac:dyDescent="0.3">
      <c r="A148" t="s">
        <v>16974</v>
      </c>
      <c r="B148" t="s">
        <v>21316</v>
      </c>
    </row>
    <row r="149" spans="1:2" x14ac:dyDescent="0.3">
      <c r="A149" t="s">
        <v>1050</v>
      </c>
      <c r="B149" t="s">
        <v>21316</v>
      </c>
    </row>
    <row r="150" spans="1:2" x14ac:dyDescent="0.3">
      <c r="A150" t="s">
        <v>433</v>
      </c>
      <c r="B150" t="s">
        <v>21316</v>
      </c>
    </row>
    <row r="151" spans="1:2" x14ac:dyDescent="0.3">
      <c r="A151" t="s">
        <v>303</v>
      </c>
      <c r="B151" t="s">
        <v>21316</v>
      </c>
    </row>
    <row r="152" spans="1:2" x14ac:dyDescent="0.3">
      <c r="A152" t="s">
        <v>1555</v>
      </c>
      <c r="B152" t="s">
        <v>21316</v>
      </c>
    </row>
    <row r="153" spans="1:2" x14ac:dyDescent="0.3">
      <c r="A153" t="s">
        <v>1782</v>
      </c>
      <c r="B153" t="s">
        <v>21316</v>
      </c>
    </row>
    <row r="154" spans="1:2" x14ac:dyDescent="0.3">
      <c r="A154" t="s">
        <v>12982</v>
      </c>
      <c r="B154" t="s">
        <v>21316</v>
      </c>
    </row>
    <row r="155" spans="1:2" x14ac:dyDescent="0.3">
      <c r="A155" t="s">
        <v>1213</v>
      </c>
      <c r="B155" t="s">
        <v>21316</v>
      </c>
    </row>
    <row r="156" spans="1:2" x14ac:dyDescent="0.3">
      <c r="A156" t="s">
        <v>914</v>
      </c>
      <c r="B156" t="s">
        <v>21316</v>
      </c>
    </row>
    <row r="157" spans="1:2" x14ac:dyDescent="0.3">
      <c r="A157" t="s">
        <v>573</v>
      </c>
      <c r="B157" t="s">
        <v>21316</v>
      </c>
    </row>
    <row r="158" spans="1:2" x14ac:dyDescent="0.3">
      <c r="A158" t="s">
        <v>12011</v>
      </c>
      <c r="B158" t="s">
        <v>21316</v>
      </c>
    </row>
    <row r="159" spans="1:2" x14ac:dyDescent="0.3">
      <c r="A159" t="s">
        <v>12377</v>
      </c>
      <c r="B159" t="s">
        <v>21316</v>
      </c>
    </row>
    <row r="160" spans="1:2" x14ac:dyDescent="0.3">
      <c r="A160" t="s">
        <v>13481</v>
      </c>
      <c r="B160" t="s">
        <v>21316</v>
      </c>
    </row>
    <row r="161" spans="1:2" x14ac:dyDescent="0.3">
      <c r="A161" t="s">
        <v>18274</v>
      </c>
      <c r="B161" t="s">
        <v>21316</v>
      </c>
    </row>
    <row r="162" spans="1:2" x14ac:dyDescent="0.3">
      <c r="A162" t="s">
        <v>19637</v>
      </c>
      <c r="B162" t="s">
        <v>20702</v>
      </c>
    </row>
    <row r="163" spans="1:2" x14ac:dyDescent="0.3">
      <c r="A163" t="s">
        <v>19264</v>
      </c>
      <c r="B163" t="s">
        <v>20462</v>
      </c>
    </row>
    <row r="164" spans="1:2" x14ac:dyDescent="0.3">
      <c r="A164" t="s">
        <v>19455</v>
      </c>
      <c r="B164" t="s">
        <v>20590</v>
      </c>
    </row>
    <row r="165" spans="1:2" x14ac:dyDescent="0.3">
      <c r="A165" t="s">
        <v>17318</v>
      </c>
      <c r="B165" t="s">
        <v>20854</v>
      </c>
    </row>
    <row r="166" spans="1:2" x14ac:dyDescent="0.3">
      <c r="A166" t="s">
        <v>20108</v>
      </c>
      <c r="B166" t="s">
        <v>20898</v>
      </c>
    </row>
    <row r="167" spans="1:2" x14ac:dyDescent="0.3">
      <c r="A167" t="s">
        <v>19891</v>
      </c>
      <c r="B167" t="s">
        <v>21316</v>
      </c>
    </row>
    <row r="168" spans="1:2" x14ac:dyDescent="0.3">
      <c r="A168" t="s">
        <v>15543</v>
      </c>
      <c r="B168" t="s">
        <v>21158</v>
      </c>
    </row>
    <row r="169" spans="1:2" x14ac:dyDescent="0.3">
      <c r="A169" t="s">
        <v>16284</v>
      </c>
      <c r="B169" t="s">
        <v>20590</v>
      </c>
    </row>
    <row r="170" spans="1:2" x14ac:dyDescent="0.3">
      <c r="A170" t="s">
        <v>10359</v>
      </c>
      <c r="B170" t="s">
        <v>20810</v>
      </c>
    </row>
    <row r="171" spans="1:2" x14ac:dyDescent="0.3">
      <c r="A171" t="s">
        <v>15779</v>
      </c>
      <c r="B171" t="s">
        <v>21158</v>
      </c>
    </row>
    <row r="172" spans="1:2" x14ac:dyDescent="0.3">
      <c r="A172" t="s">
        <v>7091</v>
      </c>
      <c r="B172" t="s">
        <v>20818</v>
      </c>
    </row>
    <row r="173" spans="1:2" x14ac:dyDescent="0.3">
      <c r="A173" t="s">
        <v>15143</v>
      </c>
      <c r="B173" t="s">
        <v>20830</v>
      </c>
    </row>
    <row r="174" spans="1:2" x14ac:dyDescent="0.3">
      <c r="A174" t="s">
        <v>18264</v>
      </c>
      <c r="B174" t="s">
        <v>20830</v>
      </c>
    </row>
    <row r="175" spans="1:2" x14ac:dyDescent="0.3">
      <c r="A175" t="s">
        <v>15948</v>
      </c>
      <c r="B175" t="s">
        <v>20882</v>
      </c>
    </row>
    <row r="176" spans="1:2" x14ac:dyDescent="0.3">
      <c r="A176" t="s">
        <v>14031</v>
      </c>
      <c r="B176" t="s">
        <v>20590</v>
      </c>
    </row>
    <row r="177" spans="1:2" x14ac:dyDescent="0.3">
      <c r="A177" t="s">
        <v>5568</v>
      </c>
      <c r="B177" t="s">
        <v>20854</v>
      </c>
    </row>
    <row r="178" spans="1:2" x14ac:dyDescent="0.3">
      <c r="A178" t="s">
        <v>13143</v>
      </c>
      <c r="B178" t="s">
        <v>20882</v>
      </c>
    </row>
    <row r="179" spans="1:2" x14ac:dyDescent="0.3">
      <c r="A179" t="s">
        <v>20092</v>
      </c>
    </row>
    <row r="180" spans="1:2" x14ac:dyDescent="0.3">
      <c r="A180" t="s">
        <v>402</v>
      </c>
      <c r="B180" t="s">
        <v>21316</v>
      </c>
    </row>
    <row r="181" spans="1:2" x14ac:dyDescent="0.3">
      <c r="A181" t="s">
        <v>14283</v>
      </c>
      <c r="B181" t="s">
        <v>20590</v>
      </c>
    </row>
    <row r="182" spans="1:2" x14ac:dyDescent="0.3">
      <c r="A182" t="s">
        <v>12069</v>
      </c>
      <c r="B182" t="s">
        <v>21316</v>
      </c>
    </row>
    <row r="183" spans="1:2" x14ac:dyDescent="0.3">
      <c r="A183" t="s">
        <v>17676</v>
      </c>
      <c r="B183" t="s">
        <v>21316</v>
      </c>
    </row>
    <row r="184" spans="1:2" x14ac:dyDescent="0.3">
      <c r="A184" t="s">
        <v>12918</v>
      </c>
      <c r="B184" t="s">
        <v>20522</v>
      </c>
    </row>
    <row r="185" spans="1:2" x14ac:dyDescent="0.3">
      <c r="A185" t="s">
        <v>12669</v>
      </c>
      <c r="B185" t="s">
        <v>21316</v>
      </c>
    </row>
    <row r="186" spans="1:2" x14ac:dyDescent="0.3">
      <c r="A186" t="s">
        <v>16997</v>
      </c>
      <c r="B186" t="s">
        <v>20590</v>
      </c>
    </row>
    <row r="187" spans="1:2" x14ac:dyDescent="0.3">
      <c r="A187" t="s">
        <v>16689</v>
      </c>
      <c r="B187" t="s">
        <v>21316</v>
      </c>
    </row>
    <row r="188" spans="1:2" x14ac:dyDescent="0.3">
      <c r="A188" t="s">
        <v>16248</v>
      </c>
      <c r="B188" t="s">
        <v>21158</v>
      </c>
    </row>
    <row r="189" spans="1:2" x14ac:dyDescent="0.3">
      <c r="A189" t="s">
        <v>11976</v>
      </c>
      <c r="B189" t="s">
        <v>20854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1A3D-EF46-4DCE-B041-1B84E94FF72D}">
  <dimension ref="A2:E17"/>
  <sheetViews>
    <sheetView tabSelected="1" zoomScaleNormal="100" workbookViewId="0">
      <selection activeCell="E6" sqref="E6"/>
    </sheetView>
  </sheetViews>
  <sheetFormatPr defaultRowHeight="14.4" x14ac:dyDescent="0.3"/>
  <cols>
    <col min="1" max="1" width="17.33203125" bestFit="1" customWidth="1"/>
    <col min="2" max="4" width="23.77734375" bestFit="1" customWidth="1"/>
    <col min="5" max="6" width="10" bestFit="1" customWidth="1"/>
    <col min="7" max="7" width="13.21875" bestFit="1" customWidth="1"/>
    <col min="8" max="8" width="5.21875" bestFit="1" customWidth="1"/>
    <col min="9" max="9" width="4.33203125" bestFit="1" customWidth="1"/>
    <col min="10" max="10" width="5.44140625" bestFit="1" customWidth="1"/>
    <col min="11" max="11" width="5.88671875" bestFit="1" customWidth="1"/>
    <col min="12" max="12" width="10.6640625" bestFit="1" customWidth="1"/>
    <col min="13" max="13" width="14.77734375" bestFit="1" customWidth="1"/>
    <col min="14" max="14" width="11.88671875" bestFit="1" customWidth="1"/>
    <col min="15" max="15" width="11.33203125" bestFit="1" customWidth="1"/>
    <col min="16" max="16" width="6.21875" bestFit="1" customWidth="1"/>
    <col min="17" max="17" width="11.33203125" bestFit="1" customWidth="1"/>
    <col min="18" max="18" width="5.6640625" bestFit="1" customWidth="1"/>
    <col min="19" max="19" width="12.33203125" bestFit="1" customWidth="1"/>
    <col min="20" max="21" width="10.21875" bestFit="1" customWidth="1"/>
    <col min="22" max="73" width="5" bestFit="1" customWidth="1"/>
    <col min="74" max="74" width="10.21875" bestFit="1" customWidth="1"/>
  </cols>
  <sheetData>
    <row r="2" spans="1:5" x14ac:dyDescent="0.3">
      <c r="A2" s="4" t="s">
        <v>20402</v>
      </c>
      <c r="B2" t="s">
        <v>21402</v>
      </c>
    </row>
    <row r="4" spans="1:5" x14ac:dyDescent="0.3">
      <c r="A4" s="4" t="s">
        <v>21388</v>
      </c>
      <c r="B4" s="4" t="s">
        <v>1</v>
      </c>
    </row>
    <row r="5" spans="1:5" x14ac:dyDescent="0.3">
      <c r="A5" s="4" t="s">
        <v>20401</v>
      </c>
      <c r="B5" t="s">
        <v>18</v>
      </c>
      <c r="C5" t="s">
        <v>8</v>
      </c>
      <c r="D5" t="s">
        <v>162</v>
      </c>
      <c r="E5" t="s">
        <v>21387</v>
      </c>
    </row>
    <row r="6" spans="1:5" x14ac:dyDescent="0.3">
      <c r="A6" t="s">
        <v>20462</v>
      </c>
      <c r="B6" s="8">
        <v>1</v>
      </c>
      <c r="C6" s="8"/>
      <c r="D6" s="8"/>
      <c r="E6" s="8">
        <v>1</v>
      </c>
    </row>
    <row r="7" spans="1:5" x14ac:dyDescent="0.3">
      <c r="A7" t="s">
        <v>20590</v>
      </c>
      <c r="B7" s="8">
        <v>3</v>
      </c>
      <c r="C7" s="8">
        <v>52</v>
      </c>
      <c r="D7" s="8"/>
      <c r="E7" s="8">
        <v>55</v>
      </c>
    </row>
    <row r="8" spans="1:5" x14ac:dyDescent="0.3">
      <c r="A8" t="s">
        <v>20714</v>
      </c>
      <c r="B8" s="8"/>
      <c r="C8" s="8">
        <v>7</v>
      </c>
      <c r="D8" s="8"/>
      <c r="E8" s="8">
        <v>7</v>
      </c>
    </row>
    <row r="9" spans="1:5" x14ac:dyDescent="0.3">
      <c r="A9" t="s">
        <v>20818</v>
      </c>
      <c r="B9" s="8">
        <v>1</v>
      </c>
      <c r="C9" s="8">
        <v>1</v>
      </c>
      <c r="D9" s="8"/>
      <c r="E9" s="8">
        <v>2</v>
      </c>
    </row>
    <row r="10" spans="1:5" x14ac:dyDescent="0.3">
      <c r="A10" t="s">
        <v>20830</v>
      </c>
      <c r="B10" s="8">
        <v>2</v>
      </c>
      <c r="C10" s="8"/>
      <c r="D10" s="8"/>
      <c r="E10" s="8">
        <v>2</v>
      </c>
    </row>
    <row r="11" spans="1:5" x14ac:dyDescent="0.3">
      <c r="A11" t="s">
        <v>20854</v>
      </c>
      <c r="B11" s="8"/>
      <c r="C11" s="8">
        <v>5</v>
      </c>
      <c r="D11" s="8"/>
      <c r="E11" s="8">
        <v>5</v>
      </c>
    </row>
    <row r="12" spans="1:5" x14ac:dyDescent="0.3">
      <c r="A12" t="s">
        <v>20898</v>
      </c>
      <c r="B12" s="8"/>
      <c r="C12" s="8">
        <v>14</v>
      </c>
      <c r="D12" s="8"/>
      <c r="E12" s="8">
        <v>14</v>
      </c>
    </row>
    <row r="13" spans="1:5" x14ac:dyDescent="0.3">
      <c r="A13" t="s">
        <v>21078</v>
      </c>
      <c r="B13" s="8">
        <v>1</v>
      </c>
      <c r="C13" s="8">
        <v>5</v>
      </c>
      <c r="D13" s="8"/>
      <c r="E13" s="8">
        <v>6</v>
      </c>
    </row>
    <row r="14" spans="1:5" x14ac:dyDescent="0.3">
      <c r="A14" t="s">
        <v>21158</v>
      </c>
      <c r="B14" s="8">
        <v>1</v>
      </c>
      <c r="C14" s="8">
        <v>9</v>
      </c>
      <c r="D14" s="8"/>
      <c r="E14" s="8">
        <v>10</v>
      </c>
    </row>
    <row r="15" spans="1:5" x14ac:dyDescent="0.3">
      <c r="A15" t="s">
        <v>20886</v>
      </c>
      <c r="B15" s="8">
        <v>1</v>
      </c>
      <c r="C15" s="8"/>
      <c r="D15" s="8"/>
      <c r="E15" s="8">
        <v>1</v>
      </c>
    </row>
    <row r="16" spans="1:5" x14ac:dyDescent="0.3">
      <c r="A16" t="s">
        <v>21316</v>
      </c>
      <c r="B16" s="8">
        <v>3</v>
      </c>
      <c r="C16" s="8">
        <v>53</v>
      </c>
      <c r="D16" s="8">
        <v>1</v>
      </c>
      <c r="E16" s="8">
        <v>57</v>
      </c>
    </row>
    <row r="17" spans="1:5" x14ac:dyDescent="0.3">
      <c r="A17" t="s">
        <v>21387</v>
      </c>
      <c r="B17" s="8">
        <v>13</v>
      </c>
      <c r="C17" s="8">
        <v>146</v>
      </c>
      <c r="D17" s="8">
        <v>1</v>
      </c>
      <c r="E17" s="8">
        <v>160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B551-E8BF-4156-925B-4F4DF7DAEC24}">
  <dimension ref="A1:H434"/>
  <sheetViews>
    <sheetView topLeftCell="A400" workbookViewId="0">
      <selection activeCell="H433" sqref="H433"/>
    </sheetView>
  </sheetViews>
  <sheetFormatPr defaultRowHeight="14.4" x14ac:dyDescent="0.3"/>
  <cols>
    <col min="1" max="1" width="14.77734375" bestFit="1" customWidth="1"/>
    <col min="2" max="3" width="14.77734375" customWidth="1"/>
    <col min="4" max="4" width="6.88671875" bestFit="1" customWidth="1"/>
    <col min="5" max="6" width="15.88671875" bestFit="1" customWidth="1"/>
    <col min="7" max="7" width="24.33203125" customWidth="1"/>
    <col min="8" max="8" width="17.33203125" customWidth="1"/>
    <col min="9" max="9" width="22.77734375" customWidth="1"/>
  </cols>
  <sheetData>
    <row r="1" spans="1:8" x14ac:dyDescent="0.3">
      <c r="A1" s="9" t="s">
        <v>20401</v>
      </c>
      <c r="B1" s="9" t="s">
        <v>21393</v>
      </c>
      <c r="C1" s="9" t="s">
        <v>21394</v>
      </c>
      <c r="D1" s="9" t="s">
        <v>20402</v>
      </c>
      <c r="E1" s="10" t="s">
        <v>21389</v>
      </c>
      <c r="F1" s="11" t="s">
        <v>21390</v>
      </c>
      <c r="G1" s="11" t="s">
        <v>21391</v>
      </c>
      <c r="H1" s="12" t="s">
        <v>21392</v>
      </c>
    </row>
    <row r="2" spans="1:8" x14ac:dyDescent="0.3">
      <c r="A2" t="s">
        <v>20642</v>
      </c>
      <c r="B2" t="str">
        <f>VLOOKUP(Tabela4[[#This Row],[Country]],CountryGeoLoc[],3)</f>
        <v>28.033886</v>
      </c>
      <c r="C2" t="str">
        <f>VLOOKUP(Tabela4[[#This Row],[Country]],CountryGeoLoc[],4)</f>
        <v>1.659626</v>
      </c>
      <c r="D2" t="s">
        <v>21395</v>
      </c>
      <c r="E2">
        <f>F2+G2+H2</f>
        <v>1</v>
      </c>
      <c r="F2" s="8"/>
      <c r="G2" s="8">
        <v>1</v>
      </c>
      <c r="H2" s="8"/>
    </row>
    <row r="3" spans="1:8" x14ac:dyDescent="0.3">
      <c r="A3" t="s">
        <v>20642</v>
      </c>
      <c r="B3" t="str">
        <f>VLOOKUP(Tabela4[[#This Row],[Country]],CountryGeoLoc[],3)</f>
        <v>28.033886</v>
      </c>
      <c r="C3" t="str">
        <f>VLOOKUP(Tabela4[[#This Row],[Country]],CountryGeoLoc[],4)</f>
        <v>1.659626</v>
      </c>
      <c r="D3" t="s">
        <v>21396</v>
      </c>
      <c r="E3">
        <f t="shared" ref="E3:E66" si="0">F3+G3+H3</f>
        <v>1</v>
      </c>
      <c r="F3" s="8"/>
      <c r="G3" s="8">
        <v>1</v>
      </c>
      <c r="H3" s="8"/>
    </row>
    <row r="4" spans="1:8" x14ac:dyDescent="0.3">
      <c r="A4" t="s">
        <v>20642</v>
      </c>
      <c r="B4" t="str">
        <f>VLOOKUP(Tabela4[[#This Row],[Country]],CountryGeoLoc[],3)</f>
        <v>28.033886</v>
      </c>
      <c r="C4" t="str">
        <f>VLOOKUP(Tabela4[[#This Row],[Country]],CountryGeoLoc[],4)</f>
        <v>1.659626</v>
      </c>
      <c r="D4" t="s">
        <v>21397</v>
      </c>
      <c r="E4">
        <f t="shared" si="0"/>
        <v>2</v>
      </c>
      <c r="F4" s="8"/>
      <c r="G4" s="8">
        <v>2</v>
      </c>
      <c r="H4" s="8"/>
    </row>
    <row r="5" spans="1:8" x14ac:dyDescent="0.3">
      <c r="A5" t="s">
        <v>20462</v>
      </c>
      <c r="B5" t="str">
        <f>VLOOKUP(Tabela4[[#This Row],[Country]],CountryGeoLoc[],3)</f>
        <v>-25.274398</v>
      </c>
      <c r="C5" t="str">
        <f>VLOOKUP(Tabela4[[#This Row],[Country]],CountryGeoLoc[],4)</f>
        <v>133.775136</v>
      </c>
      <c r="D5" t="s">
        <v>21397</v>
      </c>
      <c r="E5">
        <f t="shared" si="0"/>
        <v>1</v>
      </c>
      <c r="F5" s="8"/>
      <c r="G5" s="8">
        <v>1</v>
      </c>
      <c r="H5" s="8"/>
    </row>
    <row r="6" spans="1:8" x14ac:dyDescent="0.3">
      <c r="A6" t="s">
        <v>20462</v>
      </c>
      <c r="B6" t="str">
        <f>VLOOKUP(Tabela4[[#This Row],[Country]],CountryGeoLoc[],3)</f>
        <v>-25.274398</v>
      </c>
      <c r="C6" t="str">
        <f>VLOOKUP(Tabela4[[#This Row],[Country]],CountryGeoLoc[],4)</f>
        <v>133.775136</v>
      </c>
      <c r="D6" t="s">
        <v>21398</v>
      </c>
      <c r="E6">
        <f t="shared" si="0"/>
        <v>1</v>
      </c>
      <c r="F6" s="8">
        <v>1</v>
      </c>
      <c r="G6" s="8"/>
      <c r="H6" s="8"/>
    </row>
    <row r="7" spans="1:8" x14ac:dyDescent="0.3">
      <c r="A7" t="s">
        <v>20462</v>
      </c>
      <c r="B7" t="str">
        <f>VLOOKUP(Tabela4[[#This Row],[Country]],CountryGeoLoc[],3)</f>
        <v>-25.274398</v>
      </c>
      <c r="C7" t="str">
        <f>VLOOKUP(Tabela4[[#This Row],[Country]],CountryGeoLoc[],4)</f>
        <v>133.775136</v>
      </c>
      <c r="D7" t="s">
        <v>21399</v>
      </c>
      <c r="E7">
        <f t="shared" si="0"/>
        <v>1</v>
      </c>
      <c r="F7" s="8">
        <v>1</v>
      </c>
      <c r="G7" s="8"/>
      <c r="H7" s="8"/>
    </row>
    <row r="8" spans="1:8" x14ac:dyDescent="0.3">
      <c r="A8" t="s">
        <v>20462</v>
      </c>
      <c r="B8" t="str">
        <f>VLOOKUP(Tabela4[[#This Row],[Country]],CountryGeoLoc[],3)</f>
        <v>-25.274398</v>
      </c>
      <c r="C8" t="str">
        <f>VLOOKUP(Tabela4[[#This Row],[Country]],CountryGeoLoc[],4)</f>
        <v>133.775136</v>
      </c>
      <c r="D8" t="s">
        <v>21400</v>
      </c>
      <c r="E8">
        <f t="shared" si="0"/>
        <v>2</v>
      </c>
      <c r="F8" s="8">
        <v>2</v>
      </c>
      <c r="G8" s="8"/>
      <c r="H8" s="8"/>
    </row>
    <row r="9" spans="1:8" x14ac:dyDescent="0.3">
      <c r="A9" t="s">
        <v>20462</v>
      </c>
      <c r="B9" t="str">
        <f>VLOOKUP(Tabela4[[#This Row],[Country]],CountryGeoLoc[],3)</f>
        <v>-25.274398</v>
      </c>
      <c r="C9" t="str">
        <f>VLOOKUP(Tabela4[[#This Row],[Country]],CountryGeoLoc[],4)</f>
        <v>133.775136</v>
      </c>
      <c r="D9" t="s">
        <v>21401</v>
      </c>
      <c r="E9">
        <f t="shared" si="0"/>
        <v>1</v>
      </c>
      <c r="F9" s="8"/>
      <c r="G9" s="8">
        <v>1</v>
      </c>
      <c r="H9" s="8"/>
    </row>
    <row r="10" spans="1:8" x14ac:dyDescent="0.3">
      <c r="A10" t="s">
        <v>20462</v>
      </c>
      <c r="B10" t="str">
        <f>VLOOKUP(Tabela4[[#This Row],[Country]],CountryGeoLoc[],3)</f>
        <v>-25.274398</v>
      </c>
      <c r="C10" t="str">
        <f>VLOOKUP(Tabela4[[#This Row],[Country]],CountryGeoLoc[],4)</f>
        <v>133.775136</v>
      </c>
      <c r="D10" t="s">
        <v>21402</v>
      </c>
      <c r="E10">
        <f t="shared" si="0"/>
        <v>1</v>
      </c>
      <c r="F10" s="8">
        <v>1</v>
      </c>
      <c r="G10" s="8"/>
      <c r="H10" s="8"/>
    </row>
    <row r="11" spans="1:8" x14ac:dyDescent="0.3">
      <c r="A11" t="s">
        <v>20462</v>
      </c>
      <c r="B11" t="str">
        <f>VLOOKUP(Tabela4[[#This Row],[Country]],CountryGeoLoc[],3)</f>
        <v>-25.274398</v>
      </c>
      <c r="C11" t="str">
        <f>VLOOKUP(Tabela4[[#This Row],[Country]],CountryGeoLoc[],4)</f>
        <v>133.775136</v>
      </c>
      <c r="D11" t="s">
        <v>21403</v>
      </c>
      <c r="E11">
        <f t="shared" si="0"/>
        <v>3</v>
      </c>
      <c r="F11" s="8"/>
      <c r="G11" s="8">
        <v>3</v>
      </c>
      <c r="H11" s="8"/>
    </row>
    <row r="12" spans="1:8" x14ac:dyDescent="0.3">
      <c r="A12" t="s">
        <v>20522</v>
      </c>
      <c r="B12" t="str">
        <f>VLOOKUP(Tabela4[[#This Row],[Country]],CountryGeoLoc[],3)</f>
        <v>-14.235004</v>
      </c>
      <c r="C12" t="str">
        <f>VLOOKUP(Tabela4[[#This Row],[Country]],CountryGeoLoc[],4)</f>
        <v>-51.92528</v>
      </c>
      <c r="D12" t="s">
        <v>21404</v>
      </c>
      <c r="E12">
        <f t="shared" si="0"/>
        <v>1</v>
      </c>
      <c r="F12" s="8">
        <v>1</v>
      </c>
      <c r="G12" s="8"/>
      <c r="H12" s="8"/>
    </row>
    <row r="13" spans="1:8" x14ac:dyDescent="0.3">
      <c r="A13" t="s">
        <v>20522</v>
      </c>
      <c r="B13" t="str">
        <f>VLOOKUP(Tabela4[[#This Row],[Country]],CountryGeoLoc[],3)</f>
        <v>-14.235004</v>
      </c>
      <c r="C13" t="str">
        <f>VLOOKUP(Tabela4[[#This Row],[Country]],CountryGeoLoc[],4)</f>
        <v>-51.92528</v>
      </c>
      <c r="D13" t="s">
        <v>21405</v>
      </c>
      <c r="E13">
        <f t="shared" si="0"/>
        <v>1</v>
      </c>
      <c r="F13" s="8">
        <v>1</v>
      </c>
      <c r="G13" s="8"/>
      <c r="H13" s="8"/>
    </row>
    <row r="14" spans="1:8" x14ac:dyDescent="0.3">
      <c r="A14" t="s">
        <v>20590</v>
      </c>
      <c r="B14" t="str">
        <f>VLOOKUP(Tabela4[[#This Row],[Country]],CountryGeoLoc[],3)</f>
        <v>35.86166</v>
      </c>
      <c r="C14" t="str">
        <f>VLOOKUP(Tabela4[[#This Row],[Country]],CountryGeoLoc[],4)</f>
        <v>104.195397</v>
      </c>
      <c r="D14" t="s">
        <v>21406</v>
      </c>
      <c r="E14">
        <f t="shared" si="0"/>
        <v>6</v>
      </c>
      <c r="F14" s="8">
        <v>6</v>
      </c>
      <c r="G14" s="8"/>
      <c r="H14" s="8"/>
    </row>
    <row r="15" spans="1:8" x14ac:dyDescent="0.3">
      <c r="A15" t="s">
        <v>20590</v>
      </c>
      <c r="B15" t="str">
        <f>VLOOKUP(Tabela4[[#This Row],[Country]],CountryGeoLoc[],3)</f>
        <v>35.86166</v>
      </c>
      <c r="C15" t="str">
        <f>VLOOKUP(Tabela4[[#This Row],[Country]],CountryGeoLoc[],4)</f>
        <v>104.195397</v>
      </c>
      <c r="D15" t="s">
        <v>21400</v>
      </c>
      <c r="E15">
        <f t="shared" si="0"/>
        <v>1</v>
      </c>
      <c r="F15" s="8"/>
      <c r="G15" s="8">
        <v>1</v>
      </c>
      <c r="H15" s="8"/>
    </row>
    <row r="16" spans="1:8" x14ac:dyDescent="0.3">
      <c r="A16" t="s">
        <v>20590</v>
      </c>
      <c r="B16" t="str">
        <f>VLOOKUP(Tabela4[[#This Row],[Country]],CountryGeoLoc[],3)</f>
        <v>35.86166</v>
      </c>
      <c r="C16" t="str">
        <f>VLOOKUP(Tabela4[[#This Row],[Country]],CountryGeoLoc[],4)</f>
        <v>104.195397</v>
      </c>
      <c r="D16" t="s">
        <v>21401</v>
      </c>
      <c r="E16">
        <f t="shared" si="0"/>
        <v>1</v>
      </c>
      <c r="F16" s="8"/>
      <c r="G16" s="8">
        <v>1</v>
      </c>
      <c r="H16" s="8"/>
    </row>
    <row r="17" spans="1:8" x14ac:dyDescent="0.3">
      <c r="A17" t="s">
        <v>20590</v>
      </c>
      <c r="B17" t="str">
        <f>VLOOKUP(Tabela4[[#This Row],[Country]],CountryGeoLoc[],3)</f>
        <v>35.86166</v>
      </c>
      <c r="C17" t="str">
        <f>VLOOKUP(Tabela4[[#This Row],[Country]],CountryGeoLoc[],4)</f>
        <v>104.195397</v>
      </c>
      <c r="D17" t="s">
        <v>21407</v>
      </c>
      <c r="E17">
        <f t="shared" si="0"/>
        <v>1</v>
      </c>
      <c r="F17" s="8">
        <v>1</v>
      </c>
      <c r="G17" s="8"/>
      <c r="H17" s="8"/>
    </row>
    <row r="18" spans="1:8" x14ac:dyDescent="0.3">
      <c r="A18" t="s">
        <v>20590</v>
      </c>
      <c r="B18" t="str">
        <f>VLOOKUP(Tabela4[[#This Row],[Country]],CountryGeoLoc[],3)</f>
        <v>35.86166</v>
      </c>
      <c r="C18" t="str">
        <f>VLOOKUP(Tabela4[[#This Row],[Country]],CountryGeoLoc[],4)</f>
        <v>104.195397</v>
      </c>
      <c r="D18" t="s">
        <v>21408</v>
      </c>
      <c r="E18">
        <f t="shared" si="0"/>
        <v>2</v>
      </c>
      <c r="F18" s="8">
        <v>2</v>
      </c>
      <c r="G18" s="8"/>
      <c r="H18" s="8"/>
    </row>
    <row r="19" spans="1:8" x14ac:dyDescent="0.3">
      <c r="A19" t="s">
        <v>20590</v>
      </c>
      <c r="B19" t="str">
        <f>VLOOKUP(Tabela4[[#This Row],[Country]],CountryGeoLoc[],3)</f>
        <v>35.86166</v>
      </c>
      <c r="C19" t="str">
        <f>VLOOKUP(Tabela4[[#This Row],[Country]],CountryGeoLoc[],4)</f>
        <v>104.195397</v>
      </c>
      <c r="D19" t="s">
        <v>21409</v>
      </c>
      <c r="E19">
        <f t="shared" si="0"/>
        <v>3</v>
      </c>
      <c r="F19" s="8"/>
      <c r="G19" s="8">
        <v>3</v>
      </c>
      <c r="H19" s="8"/>
    </row>
    <row r="20" spans="1:8" x14ac:dyDescent="0.3">
      <c r="A20" t="s">
        <v>20590</v>
      </c>
      <c r="B20" t="str">
        <f>VLOOKUP(Tabela4[[#This Row],[Country]],CountryGeoLoc[],3)</f>
        <v>35.86166</v>
      </c>
      <c r="C20" t="str">
        <f>VLOOKUP(Tabela4[[#This Row],[Country]],CountryGeoLoc[],4)</f>
        <v>104.195397</v>
      </c>
      <c r="D20" t="s">
        <v>21410</v>
      </c>
      <c r="E20">
        <f t="shared" si="0"/>
        <v>3</v>
      </c>
      <c r="F20" s="8">
        <v>1</v>
      </c>
      <c r="G20" s="8">
        <v>2</v>
      </c>
      <c r="H20" s="8"/>
    </row>
    <row r="21" spans="1:8" x14ac:dyDescent="0.3">
      <c r="A21" t="s">
        <v>20590</v>
      </c>
      <c r="B21" t="str">
        <f>VLOOKUP(Tabela4[[#This Row],[Country]],CountryGeoLoc[],3)</f>
        <v>35.86166</v>
      </c>
      <c r="C21" t="str">
        <f>VLOOKUP(Tabela4[[#This Row],[Country]],CountryGeoLoc[],4)</f>
        <v>104.195397</v>
      </c>
      <c r="D21" t="s">
        <v>21411</v>
      </c>
      <c r="E21">
        <f t="shared" si="0"/>
        <v>1</v>
      </c>
      <c r="F21" s="8"/>
      <c r="G21" s="8">
        <v>1</v>
      </c>
      <c r="H21" s="8"/>
    </row>
    <row r="22" spans="1:8" x14ac:dyDescent="0.3">
      <c r="A22" t="s">
        <v>20590</v>
      </c>
      <c r="B22" t="str">
        <f>VLOOKUP(Tabela4[[#This Row],[Country]],CountryGeoLoc[],3)</f>
        <v>35.86166</v>
      </c>
      <c r="C22" t="str">
        <f>VLOOKUP(Tabela4[[#This Row],[Country]],CountryGeoLoc[],4)</f>
        <v>104.195397</v>
      </c>
      <c r="D22" t="s">
        <v>21412</v>
      </c>
      <c r="E22">
        <f t="shared" si="0"/>
        <v>1</v>
      </c>
      <c r="F22" s="8">
        <v>1</v>
      </c>
      <c r="G22" s="8"/>
      <c r="H22" s="8"/>
    </row>
    <row r="23" spans="1:8" x14ac:dyDescent="0.3">
      <c r="A23" t="s">
        <v>20590</v>
      </c>
      <c r="B23" t="str">
        <f>VLOOKUP(Tabela4[[#This Row],[Country]],CountryGeoLoc[],3)</f>
        <v>35.86166</v>
      </c>
      <c r="C23" t="str">
        <f>VLOOKUP(Tabela4[[#This Row],[Country]],CountryGeoLoc[],4)</f>
        <v>104.195397</v>
      </c>
      <c r="D23" t="s">
        <v>21413</v>
      </c>
      <c r="E23">
        <f t="shared" si="0"/>
        <v>1</v>
      </c>
      <c r="F23" s="8"/>
      <c r="G23" s="8">
        <v>1</v>
      </c>
      <c r="H23" s="8"/>
    </row>
    <row r="24" spans="1:8" x14ac:dyDescent="0.3">
      <c r="A24" t="s">
        <v>20590</v>
      </c>
      <c r="B24" t="str">
        <f>VLOOKUP(Tabela4[[#This Row],[Country]],CountryGeoLoc[],3)</f>
        <v>35.86166</v>
      </c>
      <c r="C24" t="str">
        <f>VLOOKUP(Tabela4[[#This Row],[Country]],CountryGeoLoc[],4)</f>
        <v>104.195397</v>
      </c>
      <c r="D24" t="s">
        <v>21414</v>
      </c>
      <c r="E24">
        <f t="shared" si="0"/>
        <v>1</v>
      </c>
      <c r="F24" s="8"/>
      <c r="G24" s="8">
        <v>1</v>
      </c>
      <c r="H24" s="8"/>
    </row>
    <row r="25" spans="1:8" x14ac:dyDescent="0.3">
      <c r="A25" t="s">
        <v>20590</v>
      </c>
      <c r="B25" t="str">
        <f>VLOOKUP(Tabela4[[#This Row],[Country]],CountryGeoLoc[],3)</f>
        <v>35.86166</v>
      </c>
      <c r="C25" t="str">
        <f>VLOOKUP(Tabela4[[#This Row],[Country]],CountryGeoLoc[],4)</f>
        <v>104.195397</v>
      </c>
      <c r="D25" t="s">
        <v>21415</v>
      </c>
      <c r="E25">
        <f t="shared" si="0"/>
        <v>1</v>
      </c>
      <c r="F25" s="8"/>
      <c r="G25" s="8">
        <v>1</v>
      </c>
      <c r="H25" s="8"/>
    </row>
    <row r="26" spans="1:8" x14ac:dyDescent="0.3">
      <c r="A26" t="s">
        <v>20590</v>
      </c>
      <c r="B26" t="str">
        <f>VLOOKUP(Tabela4[[#This Row],[Country]],CountryGeoLoc[],3)</f>
        <v>35.86166</v>
      </c>
      <c r="C26" t="str">
        <f>VLOOKUP(Tabela4[[#This Row],[Country]],CountryGeoLoc[],4)</f>
        <v>104.195397</v>
      </c>
      <c r="D26" t="s">
        <v>21416</v>
      </c>
      <c r="E26">
        <f t="shared" si="0"/>
        <v>3</v>
      </c>
      <c r="F26" s="8"/>
      <c r="G26" s="8">
        <v>3</v>
      </c>
      <c r="H26" s="8"/>
    </row>
    <row r="27" spans="1:8" x14ac:dyDescent="0.3">
      <c r="A27" t="s">
        <v>20590</v>
      </c>
      <c r="B27" t="str">
        <f>VLOOKUP(Tabela4[[#This Row],[Country]],CountryGeoLoc[],3)</f>
        <v>35.86166</v>
      </c>
      <c r="C27" t="str">
        <f>VLOOKUP(Tabela4[[#This Row],[Country]],CountryGeoLoc[],4)</f>
        <v>104.195397</v>
      </c>
      <c r="D27" t="s">
        <v>21417</v>
      </c>
      <c r="E27">
        <f t="shared" si="0"/>
        <v>1</v>
      </c>
      <c r="F27" s="8"/>
      <c r="G27" s="8">
        <v>1</v>
      </c>
      <c r="H27" s="8"/>
    </row>
    <row r="28" spans="1:8" x14ac:dyDescent="0.3">
      <c r="A28" t="s">
        <v>20590</v>
      </c>
      <c r="B28" t="str">
        <f>VLOOKUP(Tabela4[[#This Row],[Country]],CountryGeoLoc[],3)</f>
        <v>35.86166</v>
      </c>
      <c r="C28" t="str">
        <f>VLOOKUP(Tabela4[[#This Row],[Country]],CountryGeoLoc[],4)</f>
        <v>104.195397</v>
      </c>
      <c r="D28" t="s">
        <v>21418</v>
      </c>
      <c r="E28">
        <f t="shared" si="0"/>
        <v>2</v>
      </c>
      <c r="F28" s="8"/>
      <c r="G28" s="8">
        <v>2</v>
      </c>
      <c r="H28" s="8"/>
    </row>
    <row r="29" spans="1:8" x14ac:dyDescent="0.3">
      <c r="A29" t="s">
        <v>20590</v>
      </c>
      <c r="B29" t="str">
        <f>VLOOKUP(Tabela4[[#This Row],[Country]],CountryGeoLoc[],3)</f>
        <v>35.86166</v>
      </c>
      <c r="C29" t="str">
        <f>VLOOKUP(Tabela4[[#This Row],[Country]],CountryGeoLoc[],4)</f>
        <v>104.195397</v>
      </c>
      <c r="D29" t="s">
        <v>21419</v>
      </c>
      <c r="E29">
        <f t="shared" si="0"/>
        <v>2</v>
      </c>
      <c r="F29" s="8"/>
      <c r="G29" s="8">
        <v>2</v>
      </c>
      <c r="H29" s="8"/>
    </row>
    <row r="30" spans="1:8" x14ac:dyDescent="0.3">
      <c r="A30" t="s">
        <v>20590</v>
      </c>
      <c r="B30" t="str">
        <f>VLOOKUP(Tabela4[[#This Row],[Country]],CountryGeoLoc[],3)</f>
        <v>35.86166</v>
      </c>
      <c r="C30" t="str">
        <f>VLOOKUP(Tabela4[[#This Row],[Country]],CountryGeoLoc[],4)</f>
        <v>104.195397</v>
      </c>
      <c r="D30" t="s">
        <v>21420</v>
      </c>
      <c r="E30">
        <f t="shared" si="0"/>
        <v>4</v>
      </c>
      <c r="F30" s="8"/>
      <c r="G30" s="8">
        <v>4</v>
      </c>
      <c r="H30" s="8"/>
    </row>
    <row r="31" spans="1:8" x14ac:dyDescent="0.3">
      <c r="A31" t="s">
        <v>20590</v>
      </c>
      <c r="B31" t="str">
        <f>VLOOKUP(Tabela4[[#This Row],[Country]],CountryGeoLoc[],3)</f>
        <v>35.86166</v>
      </c>
      <c r="C31" t="str">
        <f>VLOOKUP(Tabela4[[#This Row],[Country]],CountryGeoLoc[],4)</f>
        <v>104.195397</v>
      </c>
      <c r="D31" t="s">
        <v>21421</v>
      </c>
      <c r="E31">
        <f t="shared" si="0"/>
        <v>5</v>
      </c>
      <c r="F31" s="8"/>
      <c r="G31" s="8">
        <v>5</v>
      </c>
      <c r="H31" s="8"/>
    </row>
    <row r="32" spans="1:8" x14ac:dyDescent="0.3">
      <c r="A32" t="s">
        <v>20590</v>
      </c>
      <c r="B32" t="str">
        <f>VLOOKUP(Tabela4[[#This Row],[Country]],CountryGeoLoc[],3)</f>
        <v>35.86166</v>
      </c>
      <c r="C32" t="str">
        <f>VLOOKUP(Tabela4[[#This Row],[Country]],CountryGeoLoc[],4)</f>
        <v>104.195397</v>
      </c>
      <c r="D32" t="s">
        <v>21422</v>
      </c>
      <c r="E32">
        <f t="shared" si="0"/>
        <v>1</v>
      </c>
      <c r="F32" s="8"/>
      <c r="G32" s="8">
        <v>1</v>
      </c>
      <c r="H32" s="8"/>
    </row>
    <row r="33" spans="1:8" x14ac:dyDescent="0.3">
      <c r="A33" t="s">
        <v>20590</v>
      </c>
      <c r="B33" t="str">
        <f>VLOOKUP(Tabela4[[#This Row],[Country]],CountryGeoLoc[],3)</f>
        <v>35.86166</v>
      </c>
      <c r="C33" t="str">
        <f>VLOOKUP(Tabela4[[#This Row],[Country]],CountryGeoLoc[],4)</f>
        <v>104.195397</v>
      </c>
      <c r="D33" t="s">
        <v>21423</v>
      </c>
      <c r="E33">
        <f t="shared" si="0"/>
        <v>4</v>
      </c>
      <c r="F33" s="8">
        <v>1</v>
      </c>
      <c r="G33" s="8">
        <v>3</v>
      </c>
      <c r="H33" s="8"/>
    </row>
    <row r="34" spans="1:8" x14ac:dyDescent="0.3">
      <c r="A34" t="s">
        <v>20590</v>
      </c>
      <c r="B34" t="str">
        <f>VLOOKUP(Tabela4[[#This Row],[Country]],CountryGeoLoc[],3)</f>
        <v>35.86166</v>
      </c>
      <c r="C34" t="str">
        <f>VLOOKUP(Tabela4[[#This Row],[Country]],CountryGeoLoc[],4)</f>
        <v>104.195397</v>
      </c>
      <c r="D34" t="s">
        <v>21424</v>
      </c>
      <c r="E34">
        <f t="shared" si="0"/>
        <v>1</v>
      </c>
      <c r="F34" s="8"/>
      <c r="G34" s="8">
        <v>1</v>
      </c>
      <c r="H34" s="8"/>
    </row>
    <row r="35" spans="1:8" x14ac:dyDescent="0.3">
      <c r="A35" t="s">
        <v>20590</v>
      </c>
      <c r="B35" t="str">
        <f>VLOOKUP(Tabela4[[#This Row],[Country]],CountryGeoLoc[],3)</f>
        <v>35.86166</v>
      </c>
      <c r="C35" t="str">
        <f>VLOOKUP(Tabela4[[#This Row],[Country]],CountryGeoLoc[],4)</f>
        <v>104.195397</v>
      </c>
      <c r="D35" t="s">
        <v>21425</v>
      </c>
      <c r="E35">
        <f t="shared" si="0"/>
        <v>5</v>
      </c>
      <c r="F35" s="8"/>
      <c r="G35" s="8">
        <v>5</v>
      </c>
      <c r="H35" s="8"/>
    </row>
    <row r="36" spans="1:8" x14ac:dyDescent="0.3">
      <c r="A36" t="s">
        <v>20590</v>
      </c>
      <c r="B36" t="str">
        <f>VLOOKUP(Tabela4[[#This Row],[Country]],CountryGeoLoc[],3)</f>
        <v>35.86166</v>
      </c>
      <c r="C36" t="str">
        <f>VLOOKUP(Tabela4[[#This Row],[Country]],CountryGeoLoc[],4)</f>
        <v>104.195397</v>
      </c>
      <c r="D36" t="s">
        <v>21426</v>
      </c>
      <c r="E36">
        <f t="shared" si="0"/>
        <v>3</v>
      </c>
      <c r="F36" s="8">
        <v>1</v>
      </c>
      <c r="G36" s="8">
        <v>2</v>
      </c>
      <c r="H36" s="8"/>
    </row>
    <row r="37" spans="1:8" x14ac:dyDescent="0.3">
      <c r="A37" t="s">
        <v>20590</v>
      </c>
      <c r="B37" t="str">
        <f>VLOOKUP(Tabela4[[#This Row],[Country]],CountryGeoLoc[],3)</f>
        <v>35.86166</v>
      </c>
      <c r="C37" t="str">
        <f>VLOOKUP(Tabela4[[#This Row],[Country]],CountryGeoLoc[],4)</f>
        <v>104.195397</v>
      </c>
      <c r="D37" t="s">
        <v>21427</v>
      </c>
      <c r="E37">
        <f t="shared" si="0"/>
        <v>4</v>
      </c>
      <c r="F37" s="8">
        <v>2</v>
      </c>
      <c r="G37" s="8">
        <v>2</v>
      </c>
      <c r="H37" s="8"/>
    </row>
    <row r="38" spans="1:8" x14ac:dyDescent="0.3">
      <c r="A38" t="s">
        <v>20590</v>
      </c>
      <c r="B38" t="str">
        <f>VLOOKUP(Tabela4[[#This Row],[Country]],CountryGeoLoc[],3)</f>
        <v>35.86166</v>
      </c>
      <c r="C38" t="str">
        <f>VLOOKUP(Tabela4[[#This Row],[Country]],CountryGeoLoc[],4)</f>
        <v>104.195397</v>
      </c>
      <c r="D38" t="s">
        <v>21404</v>
      </c>
      <c r="E38">
        <f t="shared" si="0"/>
        <v>6</v>
      </c>
      <c r="F38" s="8"/>
      <c r="G38" s="8">
        <v>6</v>
      </c>
      <c r="H38" s="8"/>
    </row>
    <row r="39" spans="1:8" x14ac:dyDescent="0.3">
      <c r="A39" t="s">
        <v>20590</v>
      </c>
      <c r="B39" t="str">
        <f>VLOOKUP(Tabela4[[#This Row],[Country]],CountryGeoLoc[],3)</f>
        <v>35.86166</v>
      </c>
      <c r="C39" t="str">
        <f>VLOOKUP(Tabela4[[#This Row],[Country]],CountryGeoLoc[],4)</f>
        <v>104.195397</v>
      </c>
      <c r="D39" t="s">
        <v>21428</v>
      </c>
      <c r="E39">
        <f t="shared" si="0"/>
        <v>6</v>
      </c>
      <c r="F39" s="8"/>
      <c r="G39" s="8">
        <v>6</v>
      </c>
      <c r="H39" s="8"/>
    </row>
    <row r="40" spans="1:8" x14ac:dyDescent="0.3">
      <c r="A40" t="s">
        <v>20590</v>
      </c>
      <c r="B40" t="str">
        <f>VLOOKUP(Tabela4[[#This Row],[Country]],CountryGeoLoc[],3)</f>
        <v>35.86166</v>
      </c>
      <c r="C40" t="str">
        <f>VLOOKUP(Tabela4[[#This Row],[Country]],CountryGeoLoc[],4)</f>
        <v>104.195397</v>
      </c>
      <c r="D40" t="s">
        <v>21405</v>
      </c>
      <c r="E40">
        <f t="shared" si="0"/>
        <v>4</v>
      </c>
      <c r="F40" s="8"/>
      <c r="G40" s="8">
        <v>4</v>
      </c>
      <c r="H40" s="8"/>
    </row>
    <row r="41" spans="1:8" x14ac:dyDescent="0.3">
      <c r="A41" t="s">
        <v>20590</v>
      </c>
      <c r="B41" t="str">
        <f>VLOOKUP(Tabela4[[#This Row],[Country]],CountryGeoLoc[],3)</f>
        <v>35.86166</v>
      </c>
      <c r="C41" t="str">
        <f>VLOOKUP(Tabela4[[#This Row],[Country]],CountryGeoLoc[],4)</f>
        <v>104.195397</v>
      </c>
      <c r="D41" t="s">
        <v>21429</v>
      </c>
      <c r="E41">
        <f t="shared" si="0"/>
        <v>5</v>
      </c>
      <c r="F41" s="8"/>
      <c r="G41" s="8">
        <v>5</v>
      </c>
      <c r="H41" s="8"/>
    </row>
    <row r="42" spans="1:8" x14ac:dyDescent="0.3">
      <c r="A42" t="s">
        <v>20590</v>
      </c>
      <c r="B42" t="str">
        <f>VLOOKUP(Tabela4[[#This Row],[Country]],CountryGeoLoc[],3)</f>
        <v>35.86166</v>
      </c>
      <c r="C42" t="str">
        <f>VLOOKUP(Tabela4[[#This Row],[Country]],CountryGeoLoc[],4)</f>
        <v>104.195397</v>
      </c>
      <c r="D42" t="s">
        <v>21430</v>
      </c>
      <c r="E42">
        <f t="shared" si="0"/>
        <v>1</v>
      </c>
      <c r="F42" s="8"/>
      <c r="G42" s="8">
        <v>1</v>
      </c>
      <c r="H42" s="8"/>
    </row>
    <row r="43" spans="1:8" x14ac:dyDescent="0.3">
      <c r="A43" t="s">
        <v>20590</v>
      </c>
      <c r="B43" t="str">
        <f>VLOOKUP(Tabela4[[#This Row],[Country]],CountryGeoLoc[],3)</f>
        <v>35.86166</v>
      </c>
      <c r="C43" t="str">
        <f>VLOOKUP(Tabela4[[#This Row],[Country]],CountryGeoLoc[],4)</f>
        <v>104.195397</v>
      </c>
      <c r="D43" t="s">
        <v>21431</v>
      </c>
      <c r="E43">
        <f t="shared" si="0"/>
        <v>5</v>
      </c>
      <c r="F43" s="8">
        <v>1</v>
      </c>
      <c r="G43" s="8">
        <v>4</v>
      </c>
      <c r="H43" s="8"/>
    </row>
    <row r="44" spans="1:8" x14ac:dyDescent="0.3">
      <c r="A44" t="s">
        <v>20590</v>
      </c>
      <c r="B44" t="str">
        <f>VLOOKUP(Tabela4[[#This Row],[Country]],CountryGeoLoc[],3)</f>
        <v>35.86166</v>
      </c>
      <c r="C44" t="str">
        <f>VLOOKUP(Tabela4[[#This Row],[Country]],CountryGeoLoc[],4)</f>
        <v>104.195397</v>
      </c>
      <c r="D44" t="s">
        <v>21432</v>
      </c>
      <c r="E44">
        <f t="shared" si="0"/>
        <v>7</v>
      </c>
      <c r="F44" s="8">
        <v>1</v>
      </c>
      <c r="G44" s="8">
        <v>6</v>
      </c>
      <c r="H44" s="8"/>
    </row>
    <row r="45" spans="1:8" x14ac:dyDescent="0.3">
      <c r="A45" t="s">
        <v>20590</v>
      </c>
      <c r="B45" t="str">
        <f>VLOOKUP(Tabela4[[#This Row],[Country]],CountryGeoLoc[],3)</f>
        <v>35.86166</v>
      </c>
      <c r="C45" t="str">
        <f>VLOOKUP(Tabela4[[#This Row],[Country]],CountryGeoLoc[],4)</f>
        <v>104.195397</v>
      </c>
      <c r="D45" t="s">
        <v>21433</v>
      </c>
      <c r="E45">
        <f t="shared" si="0"/>
        <v>8</v>
      </c>
      <c r="F45" s="8"/>
      <c r="G45" s="8">
        <v>8</v>
      </c>
      <c r="H45" s="8"/>
    </row>
    <row r="46" spans="1:8" x14ac:dyDescent="0.3">
      <c r="A46" t="s">
        <v>20590</v>
      </c>
      <c r="B46" t="str">
        <f>VLOOKUP(Tabela4[[#This Row],[Country]],CountryGeoLoc[],3)</f>
        <v>35.86166</v>
      </c>
      <c r="C46" t="str">
        <f>VLOOKUP(Tabela4[[#This Row],[Country]],CountryGeoLoc[],4)</f>
        <v>104.195397</v>
      </c>
      <c r="D46" t="s">
        <v>21434</v>
      </c>
      <c r="E46">
        <f t="shared" si="0"/>
        <v>6</v>
      </c>
      <c r="F46" s="8">
        <v>1</v>
      </c>
      <c r="G46" s="8">
        <v>5</v>
      </c>
      <c r="H46" s="8"/>
    </row>
    <row r="47" spans="1:8" x14ac:dyDescent="0.3">
      <c r="A47" t="s">
        <v>20590</v>
      </c>
      <c r="B47" t="str">
        <f>VLOOKUP(Tabela4[[#This Row],[Country]],CountryGeoLoc[],3)</f>
        <v>35.86166</v>
      </c>
      <c r="C47" t="str">
        <f>VLOOKUP(Tabela4[[#This Row],[Country]],CountryGeoLoc[],4)</f>
        <v>104.195397</v>
      </c>
      <c r="D47" t="s">
        <v>21435</v>
      </c>
      <c r="E47">
        <f t="shared" si="0"/>
        <v>6</v>
      </c>
      <c r="F47" s="8"/>
      <c r="G47" s="8">
        <v>6</v>
      </c>
      <c r="H47" s="8"/>
    </row>
    <row r="48" spans="1:8" x14ac:dyDescent="0.3">
      <c r="A48" t="s">
        <v>20590</v>
      </c>
      <c r="B48" t="str">
        <f>VLOOKUP(Tabela4[[#This Row],[Country]],CountryGeoLoc[],3)</f>
        <v>35.86166</v>
      </c>
      <c r="C48" t="str">
        <f>VLOOKUP(Tabela4[[#This Row],[Country]],CountryGeoLoc[],4)</f>
        <v>104.195397</v>
      </c>
      <c r="D48" t="s">
        <v>21436</v>
      </c>
      <c r="E48">
        <f t="shared" si="0"/>
        <v>10</v>
      </c>
      <c r="F48" s="8"/>
      <c r="G48" s="8">
        <v>10</v>
      </c>
      <c r="H48" s="8"/>
    </row>
    <row r="49" spans="1:8" x14ac:dyDescent="0.3">
      <c r="A49" t="s">
        <v>20590</v>
      </c>
      <c r="B49" t="str">
        <f>VLOOKUP(Tabela4[[#This Row],[Country]],CountryGeoLoc[],3)</f>
        <v>35.86166</v>
      </c>
      <c r="C49" t="str">
        <f>VLOOKUP(Tabela4[[#This Row],[Country]],CountryGeoLoc[],4)</f>
        <v>104.195397</v>
      </c>
      <c r="D49" t="s">
        <v>21437</v>
      </c>
      <c r="E49">
        <f t="shared" si="0"/>
        <v>11</v>
      </c>
      <c r="F49" s="8"/>
      <c r="G49" s="8">
        <v>11</v>
      </c>
      <c r="H49" s="8"/>
    </row>
    <row r="50" spans="1:8" x14ac:dyDescent="0.3">
      <c r="A50" t="s">
        <v>20590</v>
      </c>
      <c r="B50" t="str">
        <f>VLOOKUP(Tabela4[[#This Row],[Country]],CountryGeoLoc[],3)</f>
        <v>35.86166</v>
      </c>
      <c r="C50" t="str">
        <f>VLOOKUP(Tabela4[[#This Row],[Country]],CountryGeoLoc[],4)</f>
        <v>104.195397</v>
      </c>
      <c r="D50" t="s">
        <v>21438</v>
      </c>
      <c r="E50">
        <f t="shared" si="0"/>
        <v>6</v>
      </c>
      <c r="F50" s="8"/>
      <c r="G50" s="8">
        <v>5</v>
      </c>
      <c r="H50" s="8">
        <v>1</v>
      </c>
    </row>
    <row r="51" spans="1:8" x14ac:dyDescent="0.3">
      <c r="A51" t="s">
        <v>20590</v>
      </c>
      <c r="B51" t="str">
        <f>VLOOKUP(Tabela4[[#This Row],[Country]],CountryGeoLoc[],3)</f>
        <v>35.86166</v>
      </c>
      <c r="C51" t="str">
        <f>VLOOKUP(Tabela4[[#This Row],[Country]],CountryGeoLoc[],4)</f>
        <v>104.195397</v>
      </c>
      <c r="D51" t="s">
        <v>21439</v>
      </c>
      <c r="E51">
        <f t="shared" si="0"/>
        <v>16</v>
      </c>
      <c r="F51" s="8"/>
      <c r="G51" s="8">
        <v>16</v>
      </c>
      <c r="H51" s="8"/>
    </row>
    <row r="52" spans="1:8" x14ac:dyDescent="0.3">
      <c r="A52" t="s">
        <v>20590</v>
      </c>
      <c r="B52" t="str">
        <f>VLOOKUP(Tabela4[[#This Row],[Country]],CountryGeoLoc[],3)</f>
        <v>35.86166</v>
      </c>
      <c r="C52" t="str">
        <f>VLOOKUP(Tabela4[[#This Row],[Country]],CountryGeoLoc[],4)</f>
        <v>104.195397</v>
      </c>
      <c r="D52" t="s">
        <v>21440</v>
      </c>
      <c r="E52">
        <f t="shared" si="0"/>
        <v>20</v>
      </c>
      <c r="F52" s="8">
        <v>1</v>
      </c>
      <c r="G52" s="8">
        <v>19</v>
      </c>
      <c r="H52" s="8"/>
    </row>
    <row r="53" spans="1:8" x14ac:dyDescent="0.3">
      <c r="A53" t="s">
        <v>20590</v>
      </c>
      <c r="B53" t="str">
        <f>VLOOKUP(Tabela4[[#This Row],[Country]],CountryGeoLoc[],3)</f>
        <v>35.86166</v>
      </c>
      <c r="C53" t="str">
        <f>VLOOKUP(Tabela4[[#This Row],[Country]],CountryGeoLoc[],4)</f>
        <v>104.195397</v>
      </c>
      <c r="D53" t="s">
        <v>21441</v>
      </c>
      <c r="E53">
        <f t="shared" si="0"/>
        <v>19</v>
      </c>
      <c r="F53" s="8"/>
      <c r="G53" s="8">
        <v>19</v>
      </c>
      <c r="H53" s="8"/>
    </row>
    <row r="54" spans="1:8" x14ac:dyDescent="0.3">
      <c r="A54" t="s">
        <v>20590</v>
      </c>
      <c r="B54" t="str">
        <f>VLOOKUP(Tabela4[[#This Row],[Country]],CountryGeoLoc[],3)</f>
        <v>35.86166</v>
      </c>
      <c r="C54" t="str">
        <f>VLOOKUP(Tabela4[[#This Row],[Country]],CountryGeoLoc[],4)</f>
        <v>104.195397</v>
      </c>
      <c r="D54" t="s">
        <v>21442</v>
      </c>
      <c r="E54">
        <f t="shared" si="0"/>
        <v>15</v>
      </c>
      <c r="F54" s="8">
        <v>1</v>
      </c>
      <c r="G54" s="8">
        <v>14</v>
      </c>
      <c r="H54" s="8"/>
    </row>
    <row r="55" spans="1:8" x14ac:dyDescent="0.3">
      <c r="A55" t="s">
        <v>20590</v>
      </c>
      <c r="B55" t="str">
        <f>VLOOKUP(Tabela4[[#This Row],[Country]],CountryGeoLoc[],3)</f>
        <v>35.86166</v>
      </c>
      <c r="C55" t="str">
        <f>VLOOKUP(Tabela4[[#This Row],[Country]],CountryGeoLoc[],4)</f>
        <v>104.195397</v>
      </c>
      <c r="D55" t="s">
        <v>21443</v>
      </c>
      <c r="E55">
        <f t="shared" si="0"/>
        <v>16</v>
      </c>
      <c r="F55" s="8"/>
      <c r="G55" s="8">
        <v>16</v>
      </c>
      <c r="H55" s="8"/>
    </row>
    <row r="56" spans="1:8" x14ac:dyDescent="0.3">
      <c r="A56" t="s">
        <v>20590</v>
      </c>
      <c r="B56" t="str">
        <f>VLOOKUP(Tabela4[[#This Row],[Country]],CountryGeoLoc[],3)</f>
        <v>35.86166</v>
      </c>
      <c r="C56" t="str">
        <f>VLOOKUP(Tabela4[[#This Row],[Country]],CountryGeoLoc[],4)</f>
        <v>104.195397</v>
      </c>
      <c r="D56" t="s">
        <v>21444</v>
      </c>
      <c r="E56">
        <f t="shared" si="0"/>
        <v>19</v>
      </c>
      <c r="F56" s="8"/>
      <c r="G56" s="8">
        <v>19</v>
      </c>
      <c r="H56" s="8"/>
    </row>
    <row r="57" spans="1:8" x14ac:dyDescent="0.3">
      <c r="A57" t="s">
        <v>20590</v>
      </c>
      <c r="B57" t="str">
        <f>VLOOKUP(Tabela4[[#This Row],[Country]],CountryGeoLoc[],3)</f>
        <v>35.86166</v>
      </c>
      <c r="C57" t="str">
        <f>VLOOKUP(Tabela4[[#This Row],[Country]],CountryGeoLoc[],4)</f>
        <v>104.195397</v>
      </c>
      <c r="D57" t="s">
        <v>21445</v>
      </c>
      <c r="E57">
        <f t="shared" si="0"/>
        <v>22</v>
      </c>
      <c r="F57" s="8">
        <v>1</v>
      </c>
      <c r="G57" s="8">
        <v>20</v>
      </c>
      <c r="H57" s="8">
        <v>1</v>
      </c>
    </row>
    <row r="58" spans="1:8" x14ac:dyDescent="0.3">
      <c r="A58" t="s">
        <v>20590</v>
      </c>
      <c r="B58" t="str">
        <f>VLOOKUP(Tabela4[[#This Row],[Country]],CountryGeoLoc[],3)</f>
        <v>35.86166</v>
      </c>
      <c r="C58" t="str">
        <f>VLOOKUP(Tabela4[[#This Row],[Country]],CountryGeoLoc[],4)</f>
        <v>104.195397</v>
      </c>
      <c r="D58" t="s">
        <v>21446</v>
      </c>
      <c r="E58">
        <f t="shared" si="0"/>
        <v>18</v>
      </c>
      <c r="F58" s="8">
        <v>1</v>
      </c>
      <c r="G58" s="8">
        <v>16</v>
      </c>
      <c r="H58" s="8">
        <v>1</v>
      </c>
    </row>
    <row r="59" spans="1:8" x14ac:dyDescent="0.3">
      <c r="A59" t="s">
        <v>20590</v>
      </c>
      <c r="B59" t="str">
        <f>VLOOKUP(Tabela4[[#This Row],[Country]],CountryGeoLoc[],3)</f>
        <v>35.86166</v>
      </c>
      <c r="C59" t="str">
        <f>VLOOKUP(Tabela4[[#This Row],[Country]],CountryGeoLoc[],4)</f>
        <v>104.195397</v>
      </c>
      <c r="D59" t="s">
        <v>21447</v>
      </c>
      <c r="E59">
        <f t="shared" si="0"/>
        <v>39</v>
      </c>
      <c r="F59" s="8">
        <v>1</v>
      </c>
      <c r="G59" s="8">
        <v>38</v>
      </c>
      <c r="H59" s="8"/>
    </row>
    <row r="60" spans="1:8" x14ac:dyDescent="0.3">
      <c r="A60" t="s">
        <v>20590</v>
      </c>
      <c r="B60" t="str">
        <f>VLOOKUP(Tabela4[[#This Row],[Country]],CountryGeoLoc[],3)</f>
        <v>35.86166</v>
      </c>
      <c r="C60" t="str">
        <f>VLOOKUP(Tabela4[[#This Row],[Country]],CountryGeoLoc[],4)</f>
        <v>104.195397</v>
      </c>
      <c r="D60" t="s">
        <v>21448</v>
      </c>
      <c r="E60">
        <f t="shared" si="0"/>
        <v>33</v>
      </c>
      <c r="F60" s="8">
        <v>2</v>
      </c>
      <c r="G60" s="8">
        <v>31</v>
      </c>
      <c r="H60" s="8"/>
    </row>
    <row r="61" spans="1:8" x14ac:dyDescent="0.3">
      <c r="A61" t="s">
        <v>20590</v>
      </c>
      <c r="B61" t="str">
        <f>VLOOKUP(Tabela4[[#This Row],[Country]],CountryGeoLoc[],3)</f>
        <v>35.86166</v>
      </c>
      <c r="C61" t="str">
        <f>VLOOKUP(Tabela4[[#This Row],[Country]],CountryGeoLoc[],4)</f>
        <v>104.195397</v>
      </c>
      <c r="D61" t="s">
        <v>21449</v>
      </c>
      <c r="E61">
        <f t="shared" si="0"/>
        <v>38</v>
      </c>
      <c r="F61" s="8">
        <v>4</v>
      </c>
      <c r="G61" s="8">
        <v>34</v>
      </c>
      <c r="H61" s="8"/>
    </row>
    <row r="62" spans="1:8" x14ac:dyDescent="0.3">
      <c r="A62" t="s">
        <v>20590</v>
      </c>
      <c r="B62" t="str">
        <f>VLOOKUP(Tabela4[[#This Row],[Country]],CountryGeoLoc[],3)</f>
        <v>35.86166</v>
      </c>
      <c r="C62" t="str">
        <f>VLOOKUP(Tabela4[[#This Row],[Country]],CountryGeoLoc[],4)</f>
        <v>104.195397</v>
      </c>
      <c r="D62" t="s">
        <v>21402</v>
      </c>
      <c r="E62">
        <f t="shared" si="0"/>
        <v>55</v>
      </c>
      <c r="F62" s="8">
        <v>3</v>
      </c>
      <c r="G62" s="8">
        <v>52</v>
      </c>
      <c r="H62" s="8"/>
    </row>
    <row r="63" spans="1:8" x14ac:dyDescent="0.3">
      <c r="A63" t="s">
        <v>20590</v>
      </c>
      <c r="B63" t="str">
        <f>VLOOKUP(Tabela4[[#This Row],[Country]],CountryGeoLoc[],3)</f>
        <v>35.86166</v>
      </c>
      <c r="C63" t="str">
        <f>VLOOKUP(Tabela4[[#This Row],[Country]],CountryGeoLoc[],4)</f>
        <v>104.195397</v>
      </c>
      <c r="D63" t="s">
        <v>21403</v>
      </c>
      <c r="E63">
        <f t="shared" si="0"/>
        <v>62</v>
      </c>
      <c r="F63" s="8">
        <v>2</v>
      </c>
      <c r="G63" s="8">
        <v>60</v>
      </c>
      <c r="H63" s="8"/>
    </row>
    <row r="64" spans="1:8" x14ac:dyDescent="0.3">
      <c r="A64" t="s">
        <v>20714</v>
      </c>
      <c r="B64" t="str">
        <f>VLOOKUP(Tabela4[[#This Row],[Country]],CountryGeoLoc[],3)</f>
        <v>3.933889</v>
      </c>
      <c r="C64" t="str">
        <f>VLOOKUP(Tabela4[[#This Row],[Country]],CountryGeoLoc[],4)</f>
        <v>-53.125782</v>
      </c>
      <c r="D64" t="s">
        <v>21400</v>
      </c>
      <c r="E64">
        <f t="shared" si="0"/>
        <v>2</v>
      </c>
      <c r="F64" s="8"/>
      <c r="G64" s="8">
        <v>2</v>
      </c>
      <c r="H64" s="8"/>
    </row>
    <row r="65" spans="1:8" x14ac:dyDescent="0.3">
      <c r="A65" t="s">
        <v>20714</v>
      </c>
      <c r="B65" t="str">
        <f>VLOOKUP(Tabela4[[#This Row],[Country]],CountryGeoLoc[],3)</f>
        <v>3.933889</v>
      </c>
      <c r="C65" t="str">
        <f>VLOOKUP(Tabela4[[#This Row],[Country]],CountryGeoLoc[],4)</f>
        <v>-53.125782</v>
      </c>
      <c r="D65" t="s">
        <v>21401</v>
      </c>
      <c r="E65">
        <f t="shared" si="0"/>
        <v>3</v>
      </c>
      <c r="F65" s="8">
        <v>2</v>
      </c>
      <c r="G65" s="8">
        <v>1</v>
      </c>
      <c r="H65" s="8"/>
    </row>
    <row r="66" spans="1:8" x14ac:dyDescent="0.3">
      <c r="A66" t="s">
        <v>20714</v>
      </c>
      <c r="B66" t="str">
        <f>VLOOKUP(Tabela4[[#This Row],[Country]],CountryGeoLoc[],3)</f>
        <v>3.933889</v>
      </c>
      <c r="C66" t="str">
        <f>VLOOKUP(Tabela4[[#This Row],[Country]],CountryGeoLoc[],4)</f>
        <v>-53.125782</v>
      </c>
      <c r="D66" t="s">
        <v>21407</v>
      </c>
      <c r="E66">
        <f t="shared" si="0"/>
        <v>1</v>
      </c>
      <c r="F66" s="8">
        <v>1</v>
      </c>
      <c r="G66" s="8"/>
      <c r="H66" s="8"/>
    </row>
    <row r="67" spans="1:8" x14ac:dyDescent="0.3">
      <c r="A67" t="s">
        <v>20714</v>
      </c>
      <c r="B67" t="str">
        <f>VLOOKUP(Tabela4[[#This Row],[Country]],CountryGeoLoc[],3)</f>
        <v>3.933889</v>
      </c>
      <c r="C67" t="str">
        <f>VLOOKUP(Tabela4[[#This Row],[Country]],CountryGeoLoc[],4)</f>
        <v>-53.125782</v>
      </c>
      <c r="D67" t="s">
        <v>21409</v>
      </c>
      <c r="E67">
        <f t="shared" ref="E67:E130" si="1">F67+G67+H67</f>
        <v>3</v>
      </c>
      <c r="F67" s="8"/>
      <c r="G67" s="8">
        <v>3</v>
      </c>
      <c r="H67" s="8"/>
    </row>
    <row r="68" spans="1:8" x14ac:dyDescent="0.3">
      <c r="A68" t="s">
        <v>20714</v>
      </c>
      <c r="B68" t="str">
        <f>VLOOKUP(Tabela4[[#This Row],[Country]],CountryGeoLoc[],3)</f>
        <v>3.933889</v>
      </c>
      <c r="C68" t="str">
        <f>VLOOKUP(Tabela4[[#This Row],[Country]],CountryGeoLoc[],4)</f>
        <v>-53.125782</v>
      </c>
      <c r="D68" t="s">
        <v>21412</v>
      </c>
      <c r="E68">
        <f t="shared" si="1"/>
        <v>1</v>
      </c>
      <c r="F68" s="8"/>
      <c r="G68" s="8">
        <v>1</v>
      </c>
      <c r="H68" s="8"/>
    </row>
    <row r="69" spans="1:8" x14ac:dyDescent="0.3">
      <c r="A69" t="s">
        <v>20714</v>
      </c>
      <c r="B69" t="str">
        <f>VLOOKUP(Tabela4[[#This Row],[Country]],CountryGeoLoc[],3)</f>
        <v>3.933889</v>
      </c>
      <c r="C69" t="str">
        <f>VLOOKUP(Tabela4[[#This Row],[Country]],CountryGeoLoc[],4)</f>
        <v>-53.125782</v>
      </c>
      <c r="D69" t="s">
        <v>21450</v>
      </c>
      <c r="E69">
        <f t="shared" si="1"/>
        <v>1</v>
      </c>
      <c r="F69" s="8">
        <v>1</v>
      </c>
      <c r="G69" s="8"/>
      <c r="H69" s="8"/>
    </row>
    <row r="70" spans="1:8" x14ac:dyDescent="0.3">
      <c r="A70" t="s">
        <v>20714</v>
      </c>
      <c r="B70" t="str">
        <f>VLOOKUP(Tabela4[[#This Row],[Country]],CountryGeoLoc[],3)</f>
        <v>3.933889</v>
      </c>
      <c r="C70" t="str">
        <f>VLOOKUP(Tabela4[[#This Row],[Country]],CountryGeoLoc[],4)</f>
        <v>-53.125782</v>
      </c>
      <c r="D70" t="s">
        <v>21413</v>
      </c>
      <c r="E70">
        <f t="shared" si="1"/>
        <v>2</v>
      </c>
      <c r="F70" s="8"/>
      <c r="G70" s="8">
        <v>2</v>
      </c>
      <c r="H70" s="8"/>
    </row>
    <row r="71" spans="1:8" x14ac:dyDescent="0.3">
      <c r="A71" t="s">
        <v>20714</v>
      </c>
      <c r="B71" t="str">
        <f>VLOOKUP(Tabela4[[#This Row],[Country]],CountryGeoLoc[],3)</f>
        <v>3.933889</v>
      </c>
      <c r="C71" t="str">
        <f>VLOOKUP(Tabela4[[#This Row],[Country]],CountryGeoLoc[],4)</f>
        <v>-53.125782</v>
      </c>
      <c r="D71" t="s">
        <v>21414</v>
      </c>
      <c r="E71">
        <f t="shared" si="1"/>
        <v>1</v>
      </c>
      <c r="F71" s="8">
        <v>1</v>
      </c>
      <c r="G71" s="8"/>
      <c r="H71" s="8"/>
    </row>
    <row r="72" spans="1:8" x14ac:dyDescent="0.3">
      <c r="A72" t="s">
        <v>20714</v>
      </c>
      <c r="B72" t="str">
        <f>VLOOKUP(Tabela4[[#This Row],[Country]],CountryGeoLoc[],3)</f>
        <v>3.933889</v>
      </c>
      <c r="C72" t="str">
        <f>VLOOKUP(Tabela4[[#This Row],[Country]],CountryGeoLoc[],4)</f>
        <v>-53.125782</v>
      </c>
      <c r="D72" t="s">
        <v>21415</v>
      </c>
      <c r="E72">
        <f t="shared" si="1"/>
        <v>2</v>
      </c>
      <c r="F72" s="8"/>
      <c r="G72" s="8">
        <v>2</v>
      </c>
      <c r="H72" s="8"/>
    </row>
    <row r="73" spans="1:8" x14ac:dyDescent="0.3">
      <c r="A73" t="s">
        <v>20714</v>
      </c>
      <c r="B73" t="str">
        <f>VLOOKUP(Tabela4[[#This Row],[Country]],CountryGeoLoc[],3)</f>
        <v>3.933889</v>
      </c>
      <c r="C73" t="str">
        <f>VLOOKUP(Tabela4[[#This Row],[Country]],CountryGeoLoc[],4)</f>
        <v>-53.125782</v>
      </c>
      <c r="D73" t="s">
        <v>21416</v>
      </c>
      <c r="E73">
        <f t="shared" si="1"/>
        <v>4</v>
      </c>
      <c r="F73" s="8"/>
      <c r="G73" s="8">
        <v>4</v>
      </c>
      <c r="H73" s="8"/>
    </row>
    <row r="74" spans="1:8" x14ac:dyDescent="0.3">
      <c r="A74" t="s">
        <v>20714</v>
      </c>
      <c r="B74" t="str">
        <f>VLOOKUP(Tabela4[[#This Row],[Country]],CountryGeoLoc[],3)</f>
        <v>3.933889</v>
      </c>
      <c r="C74" t="str">
        <f>VLOOKUP(Tabela4[[#This Row],[Country]],CountryGeoLoc[],4)</f>
        <v>-53.125782</v>
      </c>
      <c r="D74" t="s">
        <v>21417</v>
      </c>
      <c r="E74">
        <f t="shared" si="1"/>
        <v>4</v>
      </c>
      <c r="F74" s="8">
        <v>1</v>
      </c>
      <c r="G74" s="8">
        <v>3</v>
      </c>
      <c r="H74" s="8"/>
    </row>
    <row r="75" spans="1:8" x14ac:dyDescent="0.3">
      <c r="A75" t="s">
        <v>20714</v>
      </c>
      <c r="B75" t="str">
        <f>VLOOKUP(Tabela4[[#This Row],[Country]],CountryGeoLoc[],3)</f>
        <v>3.933889</v>
      </c>
      <c r="C75" t="str">
        <f>VLOOKUP(Tabela4[[#This Row],[Country]],CountryGeoLoc[],4)</f>
        <v>-53.125782</v>
      </c>
      <c r="D75" t="s">
        <v>21418</v>
      </c>
      <c r="E75">
        <f t="shared" si="1"/>
        <v>3</v>
      </c>
      <c r="F75" s="8">
        <v>1</v>
      </c>
      <c r="G75" s="8">
        <v>2</v>
      </c>
      <c r="H75" s="8"/>
    </row>
    <row r="76" spans="1:8" x14ac:dyDescent="0.3">
      <c r="A76" t="s">
        <v>20714</v>
      </c>
      <c r="B76" t="str">
        <f>VLOOKUP(Tabela4[[#This Row],[Country]],CountryGeoLoc[],3)</f>
        <v>3.933889</v>
      </c>
      <c r="C76" t="str">
        <f>VLOOKUP(Tabela4[[#This Row],[Country]],CountryGeoLoc[],4)</f>
        <v>-53.125782</v>
      </c>
      <c r="D76" t="s">
        <v>21419</v>
      </c>
      <c r="E76">
        <f t="shared" si="1"/>
        <v>2</v>
      </c>
      <c r="F76" s="8"/>
      <c r="G76" s="8">
        <v>2</v>
      </c>
      <c r="H76" s="8"/>
    </row>
    <row r="77" spans="1:8" x14ac:dyDescent="0.3">
      <c r="A77" t="s">
        <v>20714</v>
      </c>
      <c r="B77" t="str">
        <f>VLOOKUP(Tabela4[[#This Row],[Country]],CountryGeoLoc[],3)</f>
        <v>3.933889</v>
      </c>
      <c r="C77" t="str">
        <f>VLOOKUP(Tabela4[[#This Row],[Country]],CountryGeoLoc[],4)</f>
        <v>-53.125782</v>
      </c>
      <c r="D77" t="s">
        <v>21420</v>
      </c>
      <c r="E77">
        <f t="shared" si="1"/>
        <v>7</v>
      </c>
      <c r="F77" s="8"/>
      <c r="G77" s="8">
        <v>7</v>
      </c>
      <c r="H77" s="8"/>
    </row>
    <row r="78" spans="1:8" x14ac:dyDescent="0.3">
      <c r="A78" t="s">
        <v>20714</v>
      </c>
      <c r="B78" t="str">
        <f>VLOOKUP(Tabela4[[#This Row],[Country]],CountryGeoLoc[],3)</f>
        <v>3.933889</v>
      </c>
      <c r="C78" t="str">
        <f>VLOOKUP(Tabela4[[#This Row],[Country]],CountryGeoLoc[],4)</f>
        <v>-53.125782</v>
      </c>
      <c r="D78" t="s">
        <v>21451</v>
      </c>
      <c r="E78">
        <f t="shared" si="1"/>
        <v>7</v>
      </c>
      <c r="F78" s="8"/>
      <c r="G78" s="8">
        <v>7</v>
      </c>
      <c r="H78" s="8"/>
    </row>
    <row r="79" spans="1:8" x14ac:dyDescent="0.3">
      <c r="A79" t="s">
        <v>20714</v>
      </c>
      <c r="B79" t="str">
        <f>VLOOKUP(Tabela4[[#This Row],[Country]],CountryGeoLoc[],3)</f>
        <v>3.933889</v>
      </c>
      <c r="C79" t="str">
        <f>VLOOKUP(Tabela4[[#This Row],[Country]],CountryGeoLoc[],4)</f>
        <v>-53.125782</v>
      </c>
      <c r="D79" t="s">
        <v>21421</v>
      </c>
      <c r="E79">
        <f t="shared" si="1"/>
        <v>6</v>
      </c>
      <c r="F79" s="8">
        <v>1</v>
      </c>
      <c r="G79" s="8">
        <v>5</v>
      </c>
      <c r="H79" s="8"/>
    </row>
    <row r="80" spans="1:8" x14ac:dyDescent="0.3">
      <c r="A80" t="s">
        <v>20714</v>
      </c>
      <c r="B80" t="str">
        <f>VLOOKUP(Tabela4[[#This Row],[Country]],CountryGeoLoc[],3)</f>
        <v>3.933889</v>
      </c>
      <c r="C80" t="str">
        <f>VLOOKUP(Tabela4[[#This Row],[Country]],CountryGeoLoc[],4)</f>
        <v>-53.125782</v>
      </c>
      <c r="D80" t="s">
        <v>21422</v>
      </c>
      <c r="E80">
        <f t="shared" si="1"/>
        <v>8</v>
      </c>
      <c r="F80" s="8"/>
      <c r="G80" s="8">
        <v>8</v>
      </c>
      <c r="H80" s="8"/>
    </row>
    <row r="81" spans="1:8" x14ac:dyDescent="0.3">
      <c r="A81" t="s">
        <v>20714</v>
      </c>
      <c r="B81" t="str">
        <f>VLOOKUP(Tabela4[[#This Row],[Country]],CountryGeoLoc[],3)</f>
        <v>3.933889</v>
      </c>
      <c r="C81" t="str">
        <f>VLOOKUP(Tabela4[[#This Row],[Country]],CountryGeoLoc[],4)</f>
        <v>-53.125782</v>
      </c>
      <c r="D81" t="s">
        <v>21423</v>
      </c>
      <c r="E81">
        <f t="shared" si="1"/>
        <v>7</v>
      </c>
      <c r="F81" s="8"/>
      <c r="G81" s="8">
        <v>7</v>
      </c>
      <c r="H81" s="8"/>
    </row>
    <row r="82" spans="1:8" x14ac:dyDescent="0.3">
      <c r="A82" t="s">
        <v>20714</v>
      </c>
      <c r="B82" t="str">
        <f>VLOOKUP(Tabela4[[#This Row],[Country]],CountryGeoLoc[],3)</f>
        <v>3.933889</v>
      </c>
      <c r="C82" t="str">
        <f>VLOOKUP(Tabela4[[#This Row],[Country]],CountryGeoLoc[],4)</f>
        <v>-53.125782</v>
      </c>
      <c r="D82" t="s">
        <v>21424</v>
      </c>
      <c r="E82">
        <f t="shared" si="1"/>
        <v>7</v>
      </c>
      <c r="F82" s="8"/>
      <c r="G82" s="8">
        <v>7</v>
      </c>
      <c r="H82" s="8"/>
    </row>
    <row r="83" spans="1:8" x14ac:dyDescent="0.3">
      <c r="A83" t="s">
        <v>20714</v>
      </c>
      <c r="B83" t="str">
        <f>VLOOKUP(Tabela4[[#This Row],[Country]],CountryGeoLoc[],3)</f>
        <v>3.933889</v>
      </c>
      <c r="C83" t="str">
        <f>VLOOKUP(Tabela4[[#This Row],[Country]],CountryGeoLoc[],4)</f>
        <v>-53.125782</v>
      </c>
      <c r="D83" t="s">
        <v>21425</v>
      </c>
      <c r="E83">
        <f t="shared" si="1"/>
        <v>8</v>
      </c>
      <c r="F83" s="8">
        <v>2</v>
      </c>
      <c r="G83" s="8">
        <v>6</v>
      </c>
      <c r="H83" s="8"/>
    </row>
    <row r="84" spans="1:8" x14ac:dyDescent="0.3">
      <c r="A84" t="s">
        <v>20714</v>
      </c>
      <c r="B84" t="str">
        <f>VLOOKUP(Tabela4[[#This Row],[Country]],CountryGeoLoc[],3)</f>
        <v>3.933889</v>
      </c>
      <c r="C84" t="str">
        <f>VLOOKUP(Tabela4[[#This Row],[Country]],CountryGeoLoc[],4)</f>
        <v>-53.125782</v>
      </c>
      <c r="D84" t="s">
        <v>21426</v>
      </c>
      <c r="E84">
        <f t="shared" si="1"/>
        <v>11</v>
      </c>
      <c r="F84" s="8"/>
      <c r="G84" s="8">
        <v>11</v>
      </c>
      <c r="H84" s="8"/>
    </row>
    <row r="85" spans="1:8" x14ac:dyDescent="0.3">
      <c r="A85" t="s">
        <v>20714</v>
      </c>
      <c r="B85" t="str">
        <f>VLOOKUP(Tabela4[[#This Row],[Country]],CountryGeoLoc[],3)</f>
        <v>3.933889</v>
      </c>
      <c r="C85" t="str">
        <f>VLOOKUP(Tabela4[[#This Row],[Country]],CountryGeoLoc[],4)</f>
        <v>-53.125782</v>
      </c>
      <c r="D85" t="s">
        <v>21427</v>
      </c>
      <c r="E85">
        <f t="shared" si="1"/>
        <v>11</v>
      </c>
      <c r="F85" s="8">
        <v>1</v>
      </c>
      <c r="G85" s="8">
        <v>10</v>
      </c>
      <c r="H85" s="8"/>
    </row>
    <row r="86" spans="1:8" x14ac:dyDescent="0.3">
      <c r="A86" t="s">
        <v>20714</v>
      </c>
      <c r="B86" t="str">
        <f>VLOOKUP(Tabela4[[#This Row],[Country]],CountryGeoLoc[],3)</f>
        <v>3.933889</v>
      </c>
      <c r="C86" t="str">
        <f>VLOOKUP(Tabela4[[#This Row],[Country]],CountryGeoLoc[],4)</f>
        <v>-53.125782</v>
      </c>
      <c r="D86" t="s">
        <v>21404</v>
      </c>
      <c r="E86">
        <f t="shared" si="1"/>
        <v>12</v>
      </c>
      <c r="F86" s="8">
        <v>1</v>
      </c>
      <c r="G86" s="8">
        <v>11</v>
      </c>
      <c r="H86" s="8"/>
    </row>
    <row r="87" spans="1:8" x14ac:dyDescent="0.3">
      <c r="A87" t="s">
        <v>20714</v>
      </c>
      <c r="B87" t="str">
        <f>VLOOKUP(Tabela4[[#This Row],[Country]],CountryGeoLoc[],3)</f>
        <v>3.933889</v>
      </c>
      <c r="C87" t="str">
        <f>VLOOKUP(Tabela4[[#This Row],[Country]],CountryGeoLoc[],4)</f>
        <v>-53.125782</v>
      </c>
      <c r="D87" t="s">
        <v>21428</v>
      </c>
      <c r="E87">
        <f t="shared" si="1"/>
        <v>11</v>
      </c>
      <c r="F87" s="8"/>
      <c r="G87" s="8">
        <v>11</v>
      </c>
      <c r="H87" s="8"/>
    </row>
    <row r="88" spans="1:8" x14ac:dyDescent="0.3">
      <c r="A88" t="s">
        <v>20714</v>
      </c>
      <c r="B88" t="str">
        <f>VLOOKUP(Tabela4[[#This Row],[Country]],CountryGeoLoc[],3)</f>
        <v>3.933889</v>
      </c>
      <c r="C88" t="str">
        <f>VLOOKUP(Tabela4[[#This Row],[Country]],CountryGeoLoc[],4)</f>
        <v>-53.125782</v>
      </c>
      <c r="D88" t="s">
        <v>21405</v>
      </c>
      <c r="E88">
        <f t="shared" si="1"/>
        <v>10</v>
      </c>
      <c r="F88" s="8"/>
      <c r="G88" s="8">
        <v>10</v>
      </c>
      <c r="H88" s="8"/>
    </row>
    <row r="89" spans="1:8" x14ac:dyDescent="0.3">
      <c r="A89" t="s">
        <v>20714</v>
      </c>
      <c r="B89" t="str">
        <f>VLOOKUP(Tabela4[[#This Row],[Country]],CountryGeoLoc[],3)</f>
        <v>3.933889</v>
      </c>
      <c r="C89" t="str">
        <f>VLOOKUP(Tabela4[[#This Row],[Country]],CountryGeoLoc[],4)</f>
        <v>-53.125782</v>
      </c>
      <c r="D89" t="s">
        <v>21429</v>
      </c>
      <c r="E89">
        <f t="shared" si="1"/>
        <v>12</v>
      </c>
      <c r="F89" s="8"/>
      <c r="G89" s="8">
        <v>12</v>
      </c>
      <c r="H89" s="8"/>
    </row>
    <row r="90" spans="1:8" x14ac:dyDescent="0.3">
      <c r="A90" t="s">
        <v>20714</v>
      </c>
      <c r="B90" t="str">
        <f>VLOOKUP(Tabela4[[#This Row],[Country]],CountryGeoLoc[],3)</f>
        <v>3.933889</v>
      </c>
      <c r="C90" t="str">
        <f>VLOOKUP(Tabela4[[#This Row],[Country]],CountryGeoLoc[],4)</f>
        <v>-53.125782</v>
      </c>
      <c r="D90" t="s">
        <v>21430</v>
      </c>
      <c r="E90">
        <f t="shared" si="1"/>
        <v>8</v>
      </c>
      <c r="F90" s="8"/>
      <c r="G90" s="8">
        <v>7</v>
      </c>
      <c r="H90" s="8">
        <v>1</v>
      </c>
    </row>
    <row r="91" spans="1:8" x14ac:dyDescent="0.3">
      <c r="A91" t="s">
        <v>20714</v>
      </c>
      <c r="B91" t="str">
        <f>VLOOKUP(Tabela4[[#This Row],[Country]],CountryGeoLoc[],3)</f>
        <v>3.933889</v>
      </c>
      <c r="C91" t="str">
        <f>VLOOKUP(Tabela4[[#This Row],[Country]],CountryGeoLoc[],4)</f>
        <v>-53.125782</v>
      </c>
      <c r="D91" t="s">
        <v>21431</v>
      </c>
      <c r="E91">
        <f t="shared" si="1"/>
        <v>12</v>
      </c>
      <c r="F91" s="8">
        <v>1</v>
      </c>
      <c r="G91" s="8">
        <v>11</v>
      </c>
      <c r="H91" s="8"/>
    </row>
    <row r="92" spans="1:8" x14ac:dyDescent="0.3">
      <c r="A92" t="s">
        <v>20714</v>
      </c>
      <c r="B92" t="str">
        <f>VLOOKUP(Tabela4[[#This Row],[Country]],CountryGeoLoc[],3)</f>
        <v>3.933889</v>
      </c>
      <c r="C92" t="str">
        <f>VLOOKUP(Tabela4[[#This Row],[Country]],CountryGeoLoc[],4)</f>
        <v>-53.125782</v>
      </c>
      <c r="D92" t="s">
        <v>21432</v>
      </c>
      <c r="E92">
        <f t="shared" si="1"/>
        <v>4</v>
      </c>
      <c r="F92" s="8"/>
      <c r="G92" s="8">
        <v>4</v>
      </c>
      <c r="H92" s="8"/>
    </row>
    <row r="93" spans="1:8" x14ac:dyDescent="0.3">
      <c r="A93" t="s">
        <v>20714</v>
      </c>
      <c r="B93" t="str">
        <f>VLOOKUP(Tabela4[[#This Row],[Country]],CountryGeoLoc[],3)</f>
        <v>3.933889</v>
      </c>
      <c r="C93" t="str">
        <f>VLOOKUP(Tabela4[[#This Row],[Country]],CountryGeoLoc[],4)</f>
        <v>-53.125782</v>
      </c>
      <c r="D93" t="s">
        <v>21433</v>
      </c>
      <c r="E93">
        <f t="shared" si="1"/>
        <v>3</v>
      </c>
      <c r="F93" s="8"/>
      <c r="G93" s="8">
        <v>3</v>
      </c>
      <c r="H93" s="8"/>
    </row>
    <row r="94" spans="1:8" x14ac:dyDescent="0.3">
      <c r="A94" t="s">
        <v>20714</v>
      </c>
      <c r="B94" t="str">
        <f>VLOOKUP(Tabela4[[#This Row],[Country]],CountryGeoLoc[],3)</f>
        <v>3.933889</v>
      </c>
      <c r="C94" t="str">
        <f>VLOOKUP(Tabela4[[#This Row],[Country]],CountryGeoLoc[],4)</f>
        <v>-53.125782</v>
      </c>
      <c r="D94" t="s">
        <v>21434</v>
      </c>
      <c r="E94">
        <f t="shared" si="1"/>
        <v>5</v>
      </c>
      <c r="F94" s="8"/>
      <c r="G94" s="8">
        <v>5</v>
      </c>
      <c r="H94" s="8"/>
    </row>
    <row r="95" spans="1:8" x14ac:dyDescent="0.3">
      <c r="A95" t="s">
        <v>20714</v>
      </c>
      <c r="B95" t="str">
        <f>VLOOKUP(Tabela4[[#This Row],[Country]],CountryGeoLoc[],3)</f>
        <v>3.933889</v>
      </c>
      <c r="C95" t="str">
        <f>VLOOKUP(Tabela4[[#This Row],[Country]],CountryGeoLoc[],4)</f>
        <v>-53.125782</v>
      </c>
      <c r="D95" t="s">
        <v>21435</v>
      </c>
      <c r="E95">
        <f t="shared" si="1"/>
        <v>5</v>
      </c>
      <c r="F95" s="8"/>
      <c r="G95" s="8">
        <v>5</v>
      </c>
      <c r="H95" s="8"/>
    </row>
    <row r="96" spans="1:8" x14ac:dyDescent="0.3">
      <c r="A96" t="s">
        <v>20714</v>
      </c>
      <c r="B96" t="str">
        <f>VLOOKUP(Tabela4[[#This Row],[Country]],CountryGeoLoc[],3)</f>
        <v>3.933889</v>
      </c>
      <c r="C96" t="str">
        <f>VLOOKUP(Tabela4[[#This Row],[Country]],CountryGeoLoc[],4)</f>
        <v>-53.125782</v>
      </c>
      <c r="D96" t="s">
        <v>21436</v>
      </c>
      <c r="E96">
        <f t="shared" si="1"/>
        <v>6</v>
      </c>
      <c r="F96" s="8"/>
      <c r="G96" s="8">
        <v>6</v>
      </c>
      <c r="H96" s="8"/>
    </row>
    <row r="97" spans="1:8" x14ac:dyDescent="0.3">
      <c r="A97" t="s">
        <v>20714</v>
      </c>
      <c r="B97" t="str">
        <f>VLOOKUP(Tabela4[[#This Row],[Country]],CountryGeoLoc[],3)</f>
        <v>3.933889</v>
      </c>
      <c r="C97" t="str">
        <f>VLOOKUP(Tabela4[[#This Row],[Country]],CountryGeoLoc[],4)</f>
        <v>-53.125782</v>
      </c>
      <c r="D97" t="s">
        <v>21437</v>
      </c>
      <c r="E97">
        <f t="shared" si="1"/>
        <v>6</v>
      </c>
      <c r="F97" s="8"/>
      <c r="G97" s="8">
        <v>6</v>
      </c>
      <c r="H97" s="8"/>
    </row>
    <row r="98" spans="1:8" x14ac:dyDescent="0.3">
      <c r="A98" t="s">
        <v>20714</v>
      </c>
      <c r="B98" t="str">
        <f>VLOOKUP(Tabela4[[#This Row],[Country]],CountryGeoLoc[],3)</f>
        <v>3.933889</v>
      </c>
      <c r="C98" t="str">
        <f>VLOOKUP(Tabela4[[#This Row],[Country]],CountryGeoLoc[],4)</f>
        <v>-53.125782</v>
      </c>
      <c r="D98" t="s">
        <v>21438</v>
      </c>
      <c r="E98">
        <f t="shared" si="1"/>
        <v>7</v>
      </c>
      <c r="F98" s="8"/>
      <c r="G98" s="8">
        <v>7</v>
      </c>
      <c r="H98" s="8"/>
    </row>
    <row r="99" spans="1:8" x14ac:dyDescent="0.3">
      <c r="A99" t="s">
        <v>20714</v>
      </c>
      <c r="B99" t="str">
        <f>VLOOKUP(Tabela4[[#This Row],[Country]],CountryGeoLoc[],3)</f>
        <v>3.933889</v>
      </c>
      <c r="C99" t="str">
        <f>VLOOKUP(Tabela4[[#This Row],[Country]],CountryGeoLoc[],4)</f>
        <v>-53.125782</v>
      </c>
      <c r="D99" t="s">
        <v>21439</v>
      </c>
      <c r="E99">
        <f t="shared" si="1"/>
        <v>6</v>
      </c>
      <c r="F99" s="8"/>
      <c r="G99" s="8">
        <v>6</v>
      </c>
      <c r="H99" s="8"/>
    </row>
    <row r="100" spans="1:8" x14ac:dyDescent="0.3">
      <c r="A100" t="s">
        <v>20714</v>
      </c>
      <c r="B100" t="str">
        <f>VLOOKUP(Tabela4[[#This Row],[Country]],CountryGeoLoc[],3)</f>
        <v>3.933889</v>
      </c>
      <c r="C100" t="str">
        <f>VLOOKUP(Tabela4[[#This Row],[Country]],CountryGeoLoc[],4)</f>
        <v>-53.125782</v>
      </c>
      <c r="D100" t="s">
        <v>21440</v>
      </c>
      <c r="E100">
        <f t="shared" si="1"/>
        <v>7</v>
      </c>
      <c r="F100" s="8"/>
      <c r="G100" s="8">
        <v>7</v>
      </c>
      <c r="H100" s="8"/>
    </row>
    <row r="101" spans="1:8" x14ac:dyDescent="0.3">
      <c r="A101" t="s">
        <v>20714</v>
      </c>
      <c r="B101" t="str">
        <f>VLOOKUP(Tabela4[[#This Row],[Country]],CountryGeoLoc[],3)</f>
        <v>3.933889</v>
      </c>
      <c r="C101" t="str">
        <f>VLOOKUP(Tabela4[[#This Row],[Country]],CountryGeoLoc[],4)</f>
        <v>-53.125782</v>
      </c>
      <c r="D101" t="s">
        <v>21441</v>
      </c>
      <c r="E101">
        <f t="shared" si="1"/>
        <v>10</v>
      </c>
      <c r="F101" s="8"/>
      <c r="G101" s="8">
        <v>10</v>
      </c>
      <c r="H101" s="8"/>
    </row>
    <row r="102" spans="1:8" x14ac:dyDescent="0.3">
      <c r="A102" t="s">
        <v>20714</v>
      </c>
      <c r="B102" t="str">
        <f>VLOOKUP(Tabela4[[#This Row],[Country]],CountryGeoLoc[],3)</f>
        <v>3.933889</v>
      </c>
      <c r="C102" t="str">
        <f>VLOOKUP(Tabela4[[#This Row],[Country]],CountryGeoLoc[],4)</f>
        <v>-53.125782</v>
      </c>
      <c r="D102" t="s">
        <v>21442</v>
      </c>
      <c r="E102">
        <f t="shared" si="1"/>
        <v>7</v>
      </c>
      <c r="F102" s="8"/>
      <c r="G102" s="8">
        <v>7</v>
      </c>
      <c r="H102" s="8"/>
    </row>
    <row r="103" spans="1:8" x14ac:dyDescent="0.3">
      <c r="A103" t="s">
        <v>20714</v>
      </c>
      <c r="B103" t="str">
        <f>VLOOKUP(Tabela4[[#This Row],[Country]],CountryGeoLoc[],3)</f>
        <v>3.933889</v>
      </c>
      <c r="C103" t="str">
        <f>VLOOKUP(Tabela4[[#This Row],[Country]],CountryGeoLoc[],4)</f>
        <v>-53.125782</v>
      </c>
      <c r="D103" t="s">
        <v>21443</v>
      </c>
      <c r="E103">
        <f t="shared" si="1"/>
        <v>11</v>
      </c>
      <c r="F103" s="8"/>
      <c r="G103" s="8">
        <v>10</v>
      </c>
      <c r="H103" s="8">
        <v>1</v>
      </c>
    </row>
    <row r="104" spans="1:8" x14ac:dyDescent="0.3">
      <c r="A104" t="s">
        <v>20714</v>
      </c>
      <c r="B104" t="str">
        <f>VLOOKUP(Tabela4[[#This Row],[Country]],CountryGeoLoc[],3)</f>
        <v>3.933889</v>
      </c>
      <c r="C104" t="str">
        <f>VLOOKUP(Tabela4[[#This Row],[Country]],CountryGeoLoc[],4)</f>
        <v>-53.125782</v>
      </c>
      <c r="D104" t="s">
        <v>21444</v>
      </c>
      <c r="E104">
        <f t="shared" si="1"/>
        <v>12</v>
      </c>
      <c r="F104" s="8"/>
      <c r="G104" s="8">
        <v>12</v>
      </c>
      <c r="H104" s="8"/>
    </row>
    <row r="105" spans="1:8" x14ac:dyDescent="0.3">
      <c r="A105" t="s">
        <v>20714</v>
      </c>
      <c r="B105" t="str">
        <f>VLOOKUP(Tabela4[[#This Row],[Country]],CountryGeoLoc[],3)</f>
        <v>3.933889</v>
      </c>
      <c r="C105" t="str">
        <f>VLOOKUP(Tabela4[[#This Row],[Country]],CountryGeoLoc[],4)</f>
        <v>-53.125782</v>
      </c>
      <c r="D105" t="s">
        <v>21445</v>
      </c>
      <c r="E105">
        <f t="shared" si="1"/>
        <v>11</v>
      </c>
      <c r="F105" s="8"/>
      <c r="G105" s="8">
        <v>11</v>
      </c>
      <c r="H105" s="8"/>
    </row>
    <row r="106" spans="1:8" x14ac:dyDescent="0.3">
      <c r="A106" t="s">
        <v>20714</v>
      </c>
      <c r="B106" t="str">
        <f>VLOOKUP(Tabela4[[#This Row],[Country]],CountryGeoLoc[],3)</f>
        <v>3.933889</v>
      </c>
      <c r="C106" t="str">
        <f>VLOOKUP(Tabela4[[#This Row],[Country]],CountryGeoLoc[],4)</f>
        <v>-53.125782</v>
      </c>
      <c r="D106" t="s">
        <v>21446</v>
      </c>
      <c r="E106">
        <f t="shared" si="1"/>
        <v>11</v>
      </c>
      <c r="F106" s="8"/>
      <c r="G106" s="8">
        <v>11</v>
      </c>
      <c r="H106" s="8"/>
    </row>
    <row r="107" spans="1:8" x14ac:dyDescent="0.3">
      <c r="A107" t="s">
        <v>20714</v>
      </c>
      <c r="B107" t="str">
        <f>VLOOKUP(Tabela4[[#This Row],[Country]],CountryGeoLoc[],3)</f>
        <v>3.933889</v>
      </c>
      <c r="C107" t="str">
        <f>VLOOKUP(Tabela4[[#This Row],[Country]],CountryGeoLoc[],4)</f>
        <v>-53.125782</v>
      </c>
      <c r="D107" t="s">
        <v>21447</v>
      </c>
      <c r="E107">
        <f t="shared" si="1"/>
        <v>11</v>
      </c>
      <c r="F107" s="8"/>
      <c r="G107" s="8">
        <v>10</v>
      </c>
      <c r="H107" s="8">
        <v>1</v>
      </c>
    </row>
    <row r="108" spans="1:8" x14ac:dyDescent="0.3">
      <c r="A108" t="s">
        <v>20714</v>
      </c>
      <c r="B108" t="str">
        <f>VLOOKUP(Tabela4[[#This Row],[Country]],CountryGeoLoc[],3)</f>
        <v>3.933889</v>
      </c>
      <c r="C108" t="str">
        <f>VLOOKUP(Tabela4[[#This Row],[Country]],CountryGeoLoc[],4)</f>
        <v>-53.125782</v>
      </c>
      <c r="D108" t="s">
        <v>21448</v>
      </c>
      <c r="E108">
        <f t="shared" si="1"/>
        <v>9</v>
      </c>
      <c r="F108" s="8">
        <v>1</v>
      </c>
      <c r="G108" s="8">
        <v>8</v>
      </c>
      <c r="H108" s="8"/>
    </row>
    <row r="109" spans="1:8" x14ac:dyDescent="0.3">
      <c r="A109" t="s">
        <v>20714</v>
      </c>
      <c r="B109" t="str">
        <f>VLOOKUP(Tabela4[[#This Row],[Country]],CountryGeoLoc[],3)</f>
        <v>3.933889</v>
      </c>
      <c r="C109" t="str">
        <f>VLOOKUP(Tabela4[[#This Row],[Country]],CountryGeoLoc[],4)</f>
        <v>-53.125782</v>
      </c>
      <c r="D109" t="s">
        <v>21449</v>
      </c>
      <c r="E109">
        <f t="shared" si="1"/>
        <v>7</v>
      </c>
      <c r="F109" s="8">
        <v>1</v>
      </c>
      <c r="G109" s="8">
        <v>6</v>
      </c>
      <c r="H109" s="8"/>
    </row>
    <row r="110" spans="1:8" x14ac:dyDescent="0.3">
      <c r="A110" t="s">
        <v>20714</v>
      </c>
      <c r="B110" t="str">
        <f>VLOOKUP(Tabela4[[#This Row],[Country]],CountryGeoLoc[],3)</f>
        <v>3.933889</v>
      </c>
      <c r="C110" t="str">
        <f>VLOOKUP(Tabela4[[#This Row],[Country]],CountryGeoLoc[],4)</f>
        <v>-53.125782</v>
      </c>
      <c r="D110" t="s">
        <v>21402</v>
      </c>
      <c r="E110">
        <f t="shared" si="1"/>
        <v>7</v>
      </c>
      <c r="F110" s="8"/>
      <c r="G110" s="8">
        <v>7</v>
      </c>
      <c r="H110" s="8"/>
    </row>
    <row r="111" spans="1:8" x14ac:dyDescent="0.3">
      <c r="A111" t="s">
        <v>20714</v>
      </c>
      <c r="B111" t="str">
        <f>VLOOKUP(Tabela4[[#This Row],[Country]],CountryGeoLoc[],3)</f>
        <v>3.933889</v>
      </c>
      <c r="C111" t="str">
        <f>VLOOKUP(Tabela4[[#This Row],[Country]],CountryGeoLoc[],4)</f>
        <v>-53.125782</v>
      </c>
      <c r="D111" t="s">
        <v>21403</v>
      </c>
      <c r="E111">
        <f t="shared" si="1"/>
        <v>6</v>
      </c>
      <c r="F111" s="8">
        <v>1</v>
      </c>
      <c r="G111" s="8">
        <v>5</v>
      </c>
      <c r="H111" s="8"/>
    </row>
    <row r="112" spans="1:8" x14ac:dyDescent="0.3">
      <c r="A112" t="s">
        <v>20818</v>
      </c>
      <c r="B112" t="str">
        <f>VLOOKUP(Tabela4[[#This Row],[Country]],CountryGeoLoc[],3)</f>
        <v>20.593684</v>
      </c>
      <c r="C112" t="str">
        <f>VLOOKUP(Tabela4[[#This Row],[Country]],CountryGeoLoc[],4)</f>
        <v>78.96288</v>
      </c>
      <c r="D112" t="s">
        <v>21412</v>
      </c>
      <c r="E112">
        <f t="shared" si="1"/>
        <v>1</v>
      </c>
      <c r="F112" s="8">
        <v>1</v>
      </c>
      <c r="G112" s="8"/>
      <c r="H112" s="8"/>
    </row>
    <row r="113" spans="1:8" x14ac:dyDescent="0.3">
      <c r="A113" t="s">
        <v>20818</v>
      </c>
      <c r="B113" t="str">
        <f>VLOOKUP(Tabela4[[#This Row],[Country]],CountryGeoLoc[],3)</f>
        <v>20.593684</v>
      </c>
      <c r="C113" t="str">
        <f>VLOOKUP(Tabela4[[#This Row],[Country]],CountryGeoLoc[],4)</f>
        <v>78.96288</v>
      </c>
      <c r="D113" t="s">
        <v>21450</v>
      </c>
      <c r="E113">
        <f t="shared" si="1"/>
        <v>1</v>
      </c>
      <c r="F113" s="8"/>
      <c r="G113" s="8">
        <v>1</v>
      </c>
      <c r="H113" s="8"/>
    </row>
    <row r="114" spans="1:8" x14ac:dyDescent="0.3">
      <c r="A114" t="s">
        <v>20818</v>
      </c>
      <c r="B114" t="str">
        <f>VLOOKUP(Tabela4[[#This Row],[Country]],CountryGeoLoc[],3)</f>
        <v>20.593684</v>
      </c>
      <c r="C114" t="str">
        <f>VLOOKUP(Tabela4[[#This Row],[Country]],CountryGeoLoc[],4)</f>
        <v>78.96288</v>
      </c>
      <c r="D114" t="s">
        <v>21413</v>
      </c>
      <c r="E114">
        <f t="shared" si="1"/>
        <v>1</v>
      </c>
      <c r="F114" s="8"/>
      <c r="G114" s="8">
        <v>1</v>
      </c>
      <c r="H114" s="8"/>
    </row>
    <row r="115" spans="1:8" x14ac:dyDescent="0.3">
      <c r="A115" t="s">
        <v>20818</v>
      </c>
      <c r="B115" t="str">
        <f>VLOOKUP(Tabela4[[#This Row],[Country]],CountryGeoLoc[],3)</f>
        <v>20.593684</v>
      </c>
      <c r="C115" t="str">
        <f>VLOOKUP(Tabela4[[#This Row],[Country]],CountryGeoLoc[],4)</f>
        <v>78.96288</v>
      </c>
      <c r="D115" t="s">
        <v>21415</v>
      </c>
      <c r="E115">
        <f t="shared" si="1"/>
        <v>1</v>
      </c>
      <c r="F115" s="8"/>
      <c r="G115" s="8">
        <v>1</v>
      </c>
      <c r="H115" s="8"/>
    </row>
    <row r="116" spans="1:8" x14ac:dyDescent="0.3">
      <c r="A116" t="s">
        <v>20818</v>
      </c>
      <c r="B116" t="str">
        <f>VLOOKUP(Tabela4[[#This Row],[Country]],CountryGeoLoc[],3)</f>
        <v>20.593684</v>
      </c>
      <c r="C116" t="str">
        <f>VLOOKUP(Tabela4[[#This Row],[Country]],CountryGeoLoc[],4)</f>
        <v>78.96288</v>
      </c>
      <c r="D116" t="s">
        <v>21419</v>
      </c>
      <c r="E116">
        <f t="shared" si="1"/>
        <v>1</v>
      </c>
      <c r="F116" s="8">
        <v>1</v>
      </c>
      <c r="G116" s="8"/>
      <c r="H116" s="8"/>
    </row>
    <row r="117" spans="1:8" x14ac:dyDescent="0.3">
      <c r="A117" t="s">
        <v>20818</v>
      </c>
      <c r="B117" t="str">
        <f>VLOOKUP(Tabela4[[#This Row],[Country]],CountryGeoLoc[],3)</f>
        <v>20.593684</v>
      </c>
      <c r="C117" t="str">
        <f>VLOOKUP(Tabela4[[#This Row],[Country]],CountryGeoLoc[],4)</f>
        <v>78.96288</v>
      </c>
      <c r="D117" t="s">
        <v>21420</v>
      </c>
      <c r="E117">
        <f t="shared" si="1"/>
        <v>1</v>
      </c>
      <c r="F117" s="8">
        <v>1</v>
      </c>
      <c r="G117" s="8"/>
      <c r="H117" s="8"/>
    </row>
    <row r="118" spans="1:8" x14ac:dyDescent="0.3">
      <c r="A118" t="s">
        <v>20818</v>
      </c>
      <c r="B118" t="str">
        <f>VLOOKUP(Tabela4[[#This Row],[Country]],CountryGeoLoc[],3)</f>
        <v>20.593684</v>
      </c>
      <c r="C118" t="str">
        <f>VLOOKUP(Tabela4[[#This Row],[Country]],CountryGeoLoc[],4)</f>
        <v>78.96288</v>
      </c>
      <c r="D118" t="s">
        <v>21423</v>
      </c>
      <c r="E118">
        <f t="shared" si="1"/>
        <v>1</v>
      </c>
      <c r="F118" s="8"/>
      <c r="G118" s="8">
        <v>1</v>
      </c>
      <c r="H118" s="8"/>
    </row>
    <row r="119" spans="1:8" x14ac:dyDescent="0.3">
      <c r="A119" t="s">
        <v>20818</v>
      </c>
      <c r="B119" t="str">
        <f>VLOOKUP(Tabela4[[#This Row],[Country]],CountryGeoLoc[],3)</f>
        <v>20.593684</v>
      </c>
      <c r="C119" t="str">
        <f>VLOOKUP(Tabela4[[#This Row],[Country]],CountryGeoLoc[],4)</f>
        <v>78.96288</v>
      </c>
      <c r="D119" t="s">
        <v>21424</v>
      </c>
      <c r="E119">
        <f t="shared" si="1"/>
        <v>1</v>
      </c>
      <c r="F119" s="8">
        <v>1</v>
      </c>
      <c r="G119" s="8"/>
      <c r="H119" s="8"/>
    </row>
    <row r="120" spans="1:8" x14ac:dyDescent="0.3">
      <c r="A120" t="s">
        <v>20818</v>
      </c>
      <c r="B120" t="str">
        <f>VLOOKUP(Tabela4[[#This Row],[Country]],CountryGeoLoc[],3)</f>
        <v>20.593684</v>
      </c>
      <c r="C120" t="str">
        <f>VLOOKUP(Tabela4[[#This Row],[Country]],CountryGeoLoc[],4)</f>
        <v>78.96288</v>
      </c>
      <c r="D120" t="s">
        <v>21425</v>
      </c>
      <c r="E120">
        <f t="shared" si="1"/>
        <v>2</v>
      </c>
      <c r="F120" s="8"/>
      <c r="G120" s="8">
        <v>2</v>
      </c>
      <c r="H120" s="8"/>
    </row>
    <row r="121" spans="1:8" x14ac:dyDescent="0.3">
      <c r="A121" t="s">
        <v>20818</v>
      </c>
      <c r="B121" t="str">
        <f>VLOOKUP(Tabela4[[#This Row],[Country]],CountryGeoLoc[],3)</f>
        <v>20.593684</v>
      </c>
      <c r="C121" t="str">
        <f>VLOOKUP(Tabela4[[#This Row],[Country]],CountryGeoLoc[],4)</f>
        <v>78.96288</v>
      </c>
      <c r="D121" t="s">
        <v>21427</v>
      </c>
      <c r="E121">
        <f t="shared" si="1"/>
        <v>1</v>
      </c>
      <c r="F121" s="8"/>
      <c r="G121" s="8">
        <v>1</v>
      </c>
      <c r="H121" s="8"/>
    </row>
    <row r="122" spans="1:8" x14ac:dyDescent="0.3">
      <c r="A122" t="s">
        <v>20818</v>
      </c>
      <c r="B122" t="str">
        <f>VLOOKUP(Tabela4[[#This Row],[Country]],CountryGeoLoc[],3)</f>
        <v>20.593684</v>
      </c>
      <c r="C122" t="str">
        <f>VLOOKUP(Tabela4[[#This Row],[Country]],CountryGeoLoc[],4)</f>
        <v>78.96288</v>
      </c>
      <c r="D122" t="s">
        <v>21404</v>
      </c>
      <c r="E122">
        <f t="shared" si="1"/>
        <v>1</v>
      </c>
      <c r="F122" s="8">
        <v>1</v>
      </c>
      <c r="G122" s="8"/>
      <c r="H122" s="8"/>
    </row>
    <row r="123" spans="1:8" x14ac:dyDescent="0.3">
      <c r="A123" t="s">
        <v>20818</v>
      </c>
      <c r="B123" t="str">
        <f>VLOOKUP(Tabela4[[#This Row],[Country]],CountryGeoLoc[],3)</f>
        <v>20.593684</v>
      </c>
      <c r="C123" t="str">
        <f>VLOOKUP(Tabela4[[#This Row],[Country]],CountryGeoLoc[],4)</f>
        <v>78.96288</v>
      </c>
      <c r="D123" t="s">
        <v>21405</v>
      </c>
      <c r="E123">
        <f t="shared" si="1"/>
        <v>1</v>
      </c>
      <c r="F123" s="8"/>
      <c r="G123" s="8">
        <v>1</v>
      </c>
      <c r="H123" s="8"/>
    </row>
    <row r="124" spans="1:8" x14ac:dyDescent="0.3">
      <c r="A124" t="s">
        <v>20818</v>
      </c>
      <c r="B124" t="str">
        <f>VLOOKUP(Tabela4[[#This Row],[Country]],CountryGeoLoc[],3)</f>
        <v>20.593684</v>
      </c>
      <c r="C124" t="str">
        <f>VLOOKUP(Tabela4[[#This Row],[Country]],CountryGeoLoc[],4)</f>
        <v>78.96288</v>
      </c>
      <c r="D124" t="s">
        <v>21430</v>
      </c>
      <c r="E124">
        <f t="shared" si="1"/>
        <v>2</v>
      </c>
      <c r="F124" s="8">
        <v>1</v>
      </c>
      <c r="G124" s="8">
        <v>1</v>
      </c>
      <c r="H124" s="8"/>
    </row>
    <row r="125" spans="1:8" x14ac:dyDescent="0.3">
      <c r="A125" t="s">
        <v>20818</v>
      </c>
      <c r="B125" t="str">
        <f>VLOOKUP(Tabela4[[#This Row],[Country]],CountryGeoLoc[],3)</f>
        <v>20.593684</v>
      </c>
      <c r="C125" t="str">
        <f>VLOOKUP(Tabela4[[#This Row],[Country]],CountryGeoLoc[],4)</f>
        <v>78.96288</v>
      </c>
      <c r="D125" t="s">
        <v>21431</v>
      </c>
      <c r="E125">
        <f t="shared" si="1"/>
        <v>1</v>
      </c>
      <c r="F125" s="8"/>
      <c r="G125" s="8">
        <v>1</v>
      </c>
      <c r="H125" s="8"/>
    </row>
    <row r="126" spans="1:8" x14ac:dyDescent="0.3">
      <c r="A126" t="s">
        <v>20818</v>
      </c>
      <c r="B126" t="str">
        <f>VLOOKUP(Tabela4[[#This Row],[Country]],CountryGeoLoc[],3)</f>
        <v>20.593684</v>
      </c>
      <c r="C126" t="str">
        <f>VLOOKUP(Tabela4[[#This Row],[Country]],CountryGeoLoc[],4)</f>
        <v>78.96288</v>
      </c>
      <c r="D126" t="s">
        <v>21432</v>
      </c>
      <c r="E126">
        <f t="shared" si="1"/>
        <v>2</v>
      </c>
      <c r="F126" s="8"/>
      <c r="G126" s="8">
        <v>2</v>
      </c>
      <c r="H126" s="8"/>
    </row>
    <row r="127" spans="1:8" x14ac:dyDescent="0.3">
      <c r="A127" t="s">
        <v>20818</v>
      </c>
      <c r="B127" t="str">
        <f>VLOOKUP(Tabela4[[#This Row],[Country]],CountryGeoLoc[],3)</f>
        <v>20.593684</v>
      </c>
      <c r="C127" t="str">
        <f>VLOOKUP(Tabela4[[#This Row],[Country]],CountryGeoLoc[],4)</f>
        <v>78.96288</v>
      </c>
      <c r="D127" t="s">
        <v>21433</v>
      </c>
      <c r="E127">
        <f t="shared" si="1"/>
        <v>1</v>
      </c>
      <c r="F127" s="8"/>
      <c r="G127" s="8">
        <v>1</v>
      </c>
      <c r="H127" s="8"/>
    </row>
    <row r="128" spans="1:8" x14ac:dyDescent="0.3">
      <c r="A128" t="s">
        <v>20818</v>
      </c>
      <c r="B128" t="str">
        <f>VLOOKUP(Tabela4[[#This Row],[Country]],CountryGeoLoc[],3)</f>
        <v>20.593684</v>
      </c>
      <c r="C128" t="str">
        <f>VLOOKUP(Tabela4[[#This Row],[Country]],CountryGeoLoc[],4)</f>
        <v>78.96288</v>
      </c>
      <c r="D128" t="s">
        <v>21434</v>
      </c>
      <c r="E128">
        <f t="shared" si="1"/>
        <v>1</v>
      </c>
      <c r="F128" s="8"/>
      <c r="G128" s="8">
        <v>1</v>
      </c>
      <c r="H128" s="8"/>
    </row>
    <row r="129" spans="1:8" x14ac:dyDescent="0.3">
      <c r="A129" t="s">
        <v>20818</v>
      </c>
      <c r="B129" t="str">
        <f>VLOOKUP(Tabela4[[#This Row],[Country]],CountryGeoLoc[],3)</f>
        <v>20.593684</v>
      </c>
      <c r="C129" t="str">
        <f>VLOOKUP(Tabela4[[#This Row],[Country]],CountryGeoLoc[],4)</f>
        <v>78.96288</v>
      </c>
      <c r="D129" t="s">
        <v>21435</v>
      </c>
      <c r="E129">
        <f t="shared" si="1"/>
        <v>1</v>
      </c>
      <c r="F129" s="8">
        <v>1</v>
      </c>
      <c r="G129" s="8"/>
      <c r="H129" s="8"/>
    </row>
    <row r="130" spans="1:8" x14ac:dyDescent="0.3">
      <c r="A130" t="s">
        <v>20818</v>
      </c>
      <c r="B130" t="str">
        <f>VLOOKUP(Tabela4[[#This Row],[Country]],CountryGeoLoc[],3)</f>
        <v>20.593684</v>
      </c>
      <c r="C130" t="str">
        <f>VLOOKUP(Tabela4[[#This Row],[Country]],CountryGeoLoc[],4)</f>
        <v>78.96288</v>
      </c>
      <c r="D130" t="s">
        <v>21436</v>
      </c>
      <c r="E130">
        <f t="shared" si="1"/>
        <v>3</v>
      </c>
      <c r="F130" s="8">
        <v>1</v>
      </c>
      <c r="G130" s="8">
        <v>2</v>
      </c>
      <c r="H130" s="8"/>
    </row>
    <row r="131" spans="1:8" x14ac:dyDescent="0.3">
      <c r="A131" t="s">
        <v>20818</v>
      </c>
      <c r="B131" t="str">
        <f>VLOOKUP(Tabela4[[#This Row],[Country]],CountryGeoLoc[],3)</f>
        <v>20.593684</v>
      </c>
      <c r="C131" t="str">
        <f>VLOOKUP(Tabela4[[#This Row],[Country]],CountryGeoLoc[],4)</f>
        <v>78.96288</v>
      </c>
      <c r="D131" t="s">
        <v>21437</v>
      </c>
      <c r="E131">
        <f t="shared" ref="E131:E194" si="2">F131+G131+H131</f>
        <v>3</v>
      </c>
      <c r="F131" s="8"/>
      <c r="G131" s="8">
        <v>3</v>
      </c>
      <c r="H131" s="8"/>
    </row>
    <row r="132" spans="1:8" x14ac:dyDescent="0.3">
      <c r="A132" t="s">
        <v>20818</v>
      </c>
      <c r="B132" t="str">
        <f>VLOOKUP(Tabela4[[#This Row],[Country]],CountryGeoLoc[],3)</f>
        <v>20.593684</v>
      </c>
      <c r="C132" t="str">
        <f>VLOOKUP(Tabela4[[#This Row],[Country]],CountryGeoLoc[],4)</f>
        <v>78.96288</v>
      </c>
      <c r="D132" t="s">
        <v>21438</v>
      </c>
      <c r="E132">
        <f t="shared" si="2"/>
        <v>2</v>
      </c>
      <c r="F132" s="8"/>
      <c r="G132" s="8">
        <v>2</v>
      </c>
      <c r="H132" s="8"/>
    </row>
    <row r="133" spans="1:8" x14ac:dyDescent="0.3">
      <c r="A133" t="s">
        <v>20818</v>
      </c>
      <c r="B133" t="str">
        <f>VLOOKUP(Tabela4[[#This Row],[Country]],CountryGeoLoc[],3)</f>
        <v>20.593684</v>
      </c>
      <c r="C133" t="str">
        <f>VLOOKUP(Tabela4[[#This Row],[Country]],CountryGeoLoc[],4)</f>
        <v>78.96288</v>
      </c>
      <c r="D133" t="s">
        <v>21439</v>
      </c>
      <c r="E133">
        <f t="shared" si="2"/>
        <v>3</v>
      </c>
      <c r="F133" s="8">
        <v>2</v>
      </c>
      <c r="G133" s="8">
        <v>1</v>
      </c>
      <c r="H133" s="8"/>
    </row>
    <row r="134" spans="1:8" x14ac:dyDescent="0.3">
      <c r="A134" t="s">
        <v>20818</v>
      </c>
      <c r="B134" t="str">
        <f>VLOOKUP(Tabela4[[#This Row],[Country]],CountryGeoLoc[],3)</f>
        <v>20.593684</v>
      </c>
      <c r="C134" t="str">
        <f>VLOOKUP(Tabela4[[#This Row],[Country]],CountryGeoLoc[],4)</f>
        <v>78.96288</v>
      </c>
      <c r="D134" t="s">
        <v>21440</v>
      </c>
      <c r="E134">
        <f t="shared" si="2"/>
        <v>3</v>
      </c>
      <c r="F134" s="8"/>
      <c r="G134" s="8">
        <v>3</v>
      </c>
      <c r="H134" s="8"/>
    </row>
    <row r="135" spans="1:8" x14ac:dyDescent="0.3">
      <c r="A135" t="s">
        <v>20818</v>
      </c>
      <c r="B135" t="str">
        <f>VLOOKUP(Tabela4[[#This Row],[Country]],CountryGeoLoc[],3)</f>
        <v>20.593684</v>
      </c>
      <c r="C135" t="str">
        <f>VLOOKUP(Tabela4[[#This Row],[Country]],CountryGeoLoc[],4)</f>
        <v>78.96288</v>
      </c>
      <c r="D135" t="s">
        <v>21441</v>
      </c>
      <c r="E135">
        <f t="shared" si="2"/>
        <v>2</v>
      </c>
      <c r="F135" s="8"/>
      <c r="G135" s="8">
        <v>2</v>
      </c>
      <c r="H135" s="8"/>
    </row>
    <row r="136" spans="1:8" x14ac:dyDescent="0.3">
      <c r="A136" t="s">
        <v>20818</v>
      </c>
      <c r="B136" t="str">
        <f>VLOOKUP(Tabela4[[#This Row],[Country]],CountryGeoLoc[],3)</f>
        <v>20.593684</v>
      </c>
      <c r="C136" t="str">
        <f>VLOOKUP(Tabela4[[#This Row],[Country]],CountryGeoLoc[],4)</f>
        <v>78.96288</v>
      </c>
      <c r="D136" t="s">
        <v>21442</v>
      </c>
      <c r="E136">
        <f t="shared" si="2"/>
        <v>3</v>
      </c>
      <c r="F136" s="8"/>
      <c r="G136" s="8">
        <v>3</v>
      </c>
      <c r="H136" s="8"/>
    </row>
    <row r="137" spans="1:8" x14ac:dyDescent="0.3">
      <c r="A137" t="s">
        <v>20818</v>
      </c>
      <c r="B137" t="str">
        <f>VLOOKUP(Tabela4[[#This Row],[Country]],CountryGeoLoc[],3)</f>
        <v>20.593684</v>
      </c>
      <c r="C137" t="str">
        <f>VLOOKUP(Tabela4[[#This Row],[Country]],CountryGeoLoc[],4)</f>
        <v>78.96288</v>
      </c>
      <c r="D137" t="s">
        <v>21443</v>
      </c>
      <c r="E137">
        <f t="shared" si="2"/>
        <v>5</v>
      </c>
      <c r="F137" s="8"/>
      <c r="G137" s="8">
        <v>5</v>
      </c>
      <c r="H137" s="8"/>
    </row>
    <row r="138" spans="1:8" x14ac:dyDescent="0.3">
      <c r="A138" t="s">
        <v>20818</v>
      </c>
      <c r="B138" t="str">
        <f>VLOOKUP(Tabela4[[#This Row],[Country]],CountryGeoLoc[],3)</f>
        <v>20.593684</v>
      </c>
      <c r="C138" t="str">
        <f>VLOOKUP(Tabela4[[#This Row],[Country]],CountryGeoLoc[],4)</f>
        <v>78.96288</v>
      </c>
      <c r="D138" t="s">
        <v>21444</v>
      </c>
      <c r="E138">
        <f t="shared" si="2"/>
        <v>5</v>
      </c>
      <c r="F138" s="8"/>
      <c r="G138" s="8">
        <v>5</v>
      </c>
      <c r="H138" s="8"/>
    </row>
    <row r="139" spans="1:8" x14ac:dyDescent="0.3">
      <c r="A139" t="s">
        <v>20818</v>
      </c>
      <c r="B139" t="str">
        <f>VLOOKUP(Tabela4[[#This Row],[Country]],CountryGeoLoc[],3)</f>
        <v>20.593684</v>
      </c>
      <c r="C139" t="str">
        <f>VLOOKUP(Tabela4[[#This Row],[Country]],CountryGeoLoc[],4)</f>
        <v>78.96288</v>
      </c>
      <c r="D139" t="s">
        <v>21445</v>
      </c>
      <c r="E139">
        <f t="shared" si="2"/>
        <v>7</v>
      </c>
      <c r="F139" s="8"/>
      <c r="G139" s="8">
        <v>7</v>
      </c>
      <c r="H139" s="8"/>
    </row>
    <row r="140" spans="1:8" x14ac:dyDescent="0.3">
      <c r="A140" t="s">
        <v>20818</v>
      </c>
      <c r="B140" t="str">
        <f>VLOOKUP(Tabela4[[#This Row],[Country]],CountryGeoLoc[],3)</f>
        <v>20.593684</v>
      </c>
      <c r="C140" t="str">
        <f>VLOOKUP(Tabela4[[#This Row],[Country]],CountryGeoLoc[],4)</f>
        <v>78.96288</v>
      </c>
      <c r="D140" t="s">
        <v>21446</v>
      </c>
      <c r="E140">
        <f t="shared" si="2"/>
        <v>5</v>
      </c>
      <c r="F140" s="8">
        <v>1</v>
      </c>
      <c r="G140" s="8">
        <v>4</v>
      </c>
      <c r="H140" s="8"/>
    </row>
    <row r="141" spans="1:8" x14ac:dyDescent="0.3">
      <c r="A141" t="s">
        <v>20818</v>
      </c>
      <c r="B141" t="str">
        <f>VLOOKUP(Tabela4[[#This Row],[Country]],CountryGeoLoc[],3)</f>
        <v>20.593684</v>
      </c>
      <c r="C141" t="str">
        <f>VLOOKUP(Tabela4[[#This Row],[Country]],CountryGeoLoc[],4)</f>
        <v>78.96288</v>
      </c>
      <c r="D141" t="s">
        <v>21447</v>
      </c>
      <c r="E141">
        <f t="shared" si="2"/>
        <v>7</v>
      </c>
      <c r="F141" s="8"/>
      <c r="G141" s="8">
        <v>7</v>
      </c>
      <c r="H141" s="8"/>
    </row>
    <row r="142" spans="1:8" x14ac:dyDescent="0.3">
      <c r="A142" t="s">
        <v>20818</v>
      </c>
      <c r="B142" t="str">
        <f>VLOOKUP(Tabela4[[#This Row],[Country]],CountryGeoLoc[],3)</f>
        <v>20.593684</v>
      </c>
      <c r="C142" t="str">
        <f>VLOOKUP(Tabela4[[#This Row],[Country]],CountryGeoLoc[],4)</f>
        <v>78.96288</v>
      </c>
      <c r="D142" t="s">
        <v>21448</v>
      </c>
      <c r="E142">
        <f t="shared" si="2"/>
        <v>6</v>
      </c>
      <c r="F142" s="8"/>
      <c r="G142" s="8">
        <v>6</v>
      </c>
      <c r="H142" s="8"/>
    </row>
    <row r="143" spans="1:8" x14ac:dyDescent="0.3">
      <c r="A143" t="s">
        <v>20818</v>
      </c>
      <c r="B143" t="str">
        <f>VLOOKUP(Tabela4[[#This Row],[Country]],CountryGeoLoc[],3)</f>
        <v>20.593684</v>
      </c>
      <c r="C143" t="str">
        <f>VLOOKUP(Tabela4[[#This Row],[Country]],CountryGeoLoc[],4)</f>
        <v>78.96288</v>
      </c>
      <c r="D143" t="s">
        <v>21449</v>
      </c>
      <c r="E143">
        <f t="shared" si="2"/>
        <v>2</v>
      </c>
      <c r="F143" s="8"/>
      <c r="G143" s="8">
        <v>2</v>
      </c>
      <c r="H143" s="8"/>
    </row>
    <row r="144" spans="1:8" x14ac:dyDescent="0.3">
      <c r="A144" t="s">
        <v>20818</v>
      </c>
      <c r="B144" t="str">
        <f>VLOOKUP(Tabela4[[#This Row],[Country]],CountryGeoLoc[],3)</f>
        <v>20.593684</v>
      </c>
      <c r="C144" t="str">
        <f>VLOOKUP(Tabela4[[#This Row],[Country]],CountryGeoLoc[],4)</f>
        <v>78.96288</v>
      </c>
      <c r="D144" t="s">
        <v>21402</v>
      </c>
      <c r="E144">
        <f t="shared" si="2"/>
        <v>2</v>
      </c>
      <c r="F144" s="8">
        <v>1</v>
      </c>
      <c r="G144" s="8">
        <v>1</v>
      </c>
      <c r="H144" s="8"/>
    </row>
    <row r="145" spans="1:8" x14ac:dyDescent="0.3">
      <c r="A145" t="s">
        <v>20818</v>
      </c>
      <c r="B145" t="str">
        <f>VLOOKUP(Tabela4[[#This Row],[Country]],CountryGeoLoc[],3)</f>
        <v>20.593684</v>
      </c>
      <c r="C145" t="str">
        <f>VLOOKUP(Tabela4[[#This Row],[Country]],CountryGeoLoc[],4)</f>
        <v>78.96288</v>
      </c>
      <c r="D145" t="s">
        <v>21403</v>
      </c>
      <c r="E145">
        <f t="shared" si="2"/>
        <v>5</v>
      </c>
      <c r="F145" s="8">
        <v>1</v>
      </c>
      <c r="G145" s="8">
        <v>4</v>
      </c>
      <c r="H145" s="8"/>
    </row>
    <row r="146" spans="1:8" x14ac:dyDescent="0.3">
      <c r="A146" t="s">
        <v>20830</v>
      </c>
      <c r="B146" t="str">
        <f>VLOOKUP(Tabela4[[#This Row],[Country]],CountryGeoLoc[],3)</f>
        <v>32.427908</v>
      </c>
      <c r="C146" t="str">
        <f>VLOOKUP(Tabela4[[#This Row],[Country]],CountryGeoLoc[],4)</f>
        <v>53.688046</v>
      </c>
      <c r="D146" t="s">
        <v>21437</v>
      </c>
      <c r="E146">
        <f t="shared" si="2"/>
        <v>1</v>
      </c>
      <c r="F146" s="8">
        <v>1</v>
      </c>
      <c r="G146" s="8"/>
      <c r="H146" s="8"/>
    </row>
    <row r="147" spans="1:8" x14ac:dyDescent="0.3">
      <c r="A147" t="s">
        <v>20830</v>
      </c>
      <c r="B147" t="str">
        <f>VLOOKUP(Tabela4[[#This Row],[Country]],CountryGeoLoc[],3)</f>
        <v>32.427908</v>
      </c>
      <c r="C147" t="str">
        <f>VLOOKUP(Tabela4[[#This Row],[Country]],CountryGeoLoc[],4)</f>
        <v>53.688046</v>
      </c>
      <c r="D147" t="s">
        <v>21438</v>
      </c>
      <c r="E147">
        <f t="shared" si="2"/>
        <v>1</v>
      </c>
      <c r="F147" s="8"/>
      <c r="G147" s="8">
        <v>1</v>
      </c>
      <c r="H147" s="8"/>
    </row>
    <row r="148" spans="1:8" x14ac:dyDescent="0.3">
      <c r="A148" t="s">
        <v>20830</v>
      </c>
      <c r="B148" t="str">
        <f>VLOOKUP(Tabela4[[#This Row],[Country]],CountryGeoLoc[],3)</f>
        <v>32.427908</v>
      </c>
      <c r="C148" t="str">
        <f>VLOOKUP(Tabela4[[#This Row],[Country]],CountryGeoLoc[],4)</f>
        <v>53.688046</v>
      </c>
      <c r="D148" t="s">
        <v>21440</v>
      </c>
      <c r="E148">
        <f t="shared" si="2"/>
        <v>1</v>
      </c>
      <c r="F148" s="8"/>
      <c r="G148" s="8">
        <v>1</v>
      </c>
      <c r="H148" s="8"/>
    </row>
    <row r="149" spans="1:8" x14ac:dyDescent="0.3">
      <c r="A149" t="s">
        <v>20830</v>
      </c>
      <c r="B149" t="str">
        <f>VLOOKUP(Tabela4[[#This Row],[Country]],CountryGeoLoc[],3)</f>
        <v>32.427908</v>
      </c>
      <c r="C149" t="str">
        <f>VLOOKUP(Tabela4[[#This Row],[Country]],CountryGeoLoc[],4)</f>
        <v>53.688046</v>
      </c>
      <c r="D149" t="s">
        <v>21441</v>
      </c>
      <c r="E149">
        <f t="shared" si="2"/>
        <v>3</v>
      </c>
      <c r="F149" s="8">
        <v>2</v>
      </c>
      <c r="G149" s="8">
        <v>1</v>
      </c>
      <c r="H149" s="8"/>
    </row>
    <row r="150" spans="1:8" x14ac:dyDescent="0.3">
      <c r="A150" t="s">
        <v>20830</v>
      </c>
      <c r="B150" t="str">
        <f>VLOOKUP(Tabela4[[#This Row],[Country]],CountryGeoLoc[],3)</f>
        <v>32.427908</v>
      </c>
      <c r="C150" t="str">
        <f>VLOOKUP(Tabela4[[#This Row],[Country]],CountryGeoLoc[],4)</f>
        <v>53.688046</v>
      </c>
      <c r="D150" t="s">
        <v>21444</v>
      </c>
      <c r="E150">
        <f t="shared" si="2"/>
        <v>1</v>
      </c>
      <c r="F150" s="8"/>
      <c r="G150" s="8">
        <v>1</v>
      </c>
      <c r="H150" s="8"/>
    </row>
    <row r="151" spans="1:8" x14ac:dyDescent="0.3">
      <c r="A151" t="s">
        <v>20830</v>
      </c>
      <c r="B151" t="str">
        <f>VLOOKUP(Tabela4[[#This Row],[Country]],CountryGeoLoc[],3)</f>
        <v>32.427908</v>
      </c>
      <c r="C151" t="str">
        <f>VLOOKUP(Tabela4[[#This Row],[Country]],CountryGeoLoc[],4)</f>
        <v>53.688046</v>
      </c>
      <c r="D151" t="s">
        <v>21446</v>
      </c>
      <c r="E151">
        <f t="shared" si="2"/>
        <v>1</v>
      </c>
      <c r="F151" s="8">
        <v>1</v>
      </c>
      <c r="G151" s="8"/>
      <c r="H151" s="8"/>
    </row>
    <row r="152" spans="1:8" x14ac:dyDescent="0.3">
      <c r="A152" t="s">
        <v>20830</v>
      </c>
      <c r="B152" t="str">
        <f>VLOOKUP(Tabela4[[#This Row],[Country]],CountryGeoLoc[],3)</f>
        <v>32.427908</v>
      </c>
      <c r="C152" t="str">
        <f>VLOOKUP(Tabela4[[#This Row],[Country]],CountryGeoLoc[],4)</f>
        <v>53.688046</v>
      </c>
      <c r="D152" t="s">
        <v>21448</v>
      </c>
      <c r="E152">
        <f t="shared" si="2"/>
        <v>2</v>
      </c>
      <c r="F152" s="8">
        <v>2</v>
      </c>
      <c r="G152" s="8"/>
      <c r="H152" s="8"/>
    </row>
    <row r="153" spans="1:8" x14ac:dyDescent="0.3">
      <c r="A153" t="s">
        <v>20830</v>
      </c>
      <c r="B153" t="str">
        <f>VLOOKUP(Tabela4[[#This Row],[Country]],CountryGeoLoc[],3)</f>
        <v>32.427908</v>
      </c>
      <c r="C153" t="str">
        <f>VLOOKUP(Tabela4[[#This Row],[Country]],CountryGeoLoc[],4)</f>
        <v>53.688046</v>
      </c>
      <c r="D153" t="s">
        <v>21449</v>
      </c>
      <c r="E153">
        <f t="shared" si="2"/>
        <v>2</v>
      </c>
      <c r="F153" s="8">
        <v>1</v>
      </c>
      <c r="G153" s="8">
        <v>1</v>
      </c>
      <c r="H153" s="8"/>
    </row>
    <row r="154" spans="1:8" x14ac:dyDescent="0.3">
      <c r="A154" t="s">
        <v>20830</v>
      </c>
      <c r="B154" t="str">
        <f>VLOOKUP(Tabela4[[#This Row],[Country]],CountryGeoLoc[],3)</f>
        <v>32.427908</v>
      </c>
      <c r="C154" t="str">
        <f>VLOOKUP(Tabela4[[#This Row],[Country]],CountryGeoLoc[],4)</f>
        <v>53.688046</v>
      </c>
      <c r="D154" t="s">
        <v>21402</v>
      </c>
      <c r="E154">
        <f t="shared" si="2"/>
        <v>2</v>
      </c>
      <c r="F154" s="8">
        <v>2</v>
      </c>
      <c r="G154" s="8"/>
      <c r="H154" s="8"/>
    </row>
    <row r="155" spans="1:8" x14ac:dyDescent="0.3">
      <c r="A155" t="s">
        <v>20830</v>
      </c>
      <c r="B155" t="str">
        <f>VLOOKUP(Tabela4[[#This Row],[Country]],CountryGeoLoc[],3)</f>
        <v>32.427908</v>
      </c>
      <c r="C155" t="str">
        <f>VLOOKUP(Tabela4[[#This Row],[Country]],CountryGeoLoc[],4)</f>
        <v>53.688046</v>
      </c>
      <c r="D155" t="s">
        <v>21403</v>
      </c>
      <c r="E155">
        <f t="shared" si="2"/>
        <v>1</v>
      </c>
      <c r="F155" s="8"/>
      <c r="G155" s="8">
        <v>1</v>
      </c>
      <c r="H155" s="8"/>
    </row>
    <row r="156" spans="1:8" x14ac:dyDescent="0.3">
      <c r="A156" t="s">
        <v>20810</v>
      </c>
      <c r="B156" t="str">
        <f>VLOOKUP(Tabela4[[#This Row],[Country]],CountryGeoLoc[],3)</f>
        <v>31.046051</v>
      </c>
      <c r="C156" t="str">
        <f>VLOOKUP(Tabela4[[#This Row],[Country]],CountryGeoLoc[],4)</f>
        <v>34.851612</v>
      </c>
      <c r="D156" t="s">
        <v>21420</v>
      </c>
      <c r="E156">
        <f t="shared" si="2"/>
        <v>1</v>
      </c>
      <c r="F156" s="8"/>
      <c r="G156" s="8">
        <v>1</v>
      </c>
      <c r="H156" s="8"/>
    </row>
    <row r="157" spans="1:8" x14ac:dyDescent="0.3">
      <c r="A157" t="s">
        <v>20810</v>
      </c>
      <c r="B157" t="str">
        <f>VLOOKUP(Tabela4[[#This Row],[Country]],CountryGeoLoc[],3)</f>
        <v>31.046051</v>
      </c>
      <c r="C157" t="str">
        <f>VLOOKUP(Tabela4[[#This Row],[Country]],CountryGeoLoc[],4)</f>
        <v>34.851612</v>
      </c>
      <c r="D157" t="s">
        <v>21421</v>
      </c>
      <c r="E157">
        <f t="shared" si="2"/>
        <v>1</v>
      </c>
      <c r="F157" s="8"/>
      <c r="G157" s="8">
        <v>1</v>
      </c>
      <c r="H157" s="8"/>
    </row>
    <row r="158" spans="1:8" x14ac:dyDescent="0.3">
      <c r="A158" t="s">
        <v>20810</v>
      </c>
      <c r="B158" t="str">
        <f>VLOOKUP(Tabela4[[#This Row],[Country]],CountryGeoLoc[],3)</f>
        <v>31.046051</v>
      </c>
      <c r="C158" t="str">
        <f>VLOOKUP(Tabela4[[#This Row],[Country]],CountryGeoLoc[],4)</f>
        <v>34.851612</v>
      </c>
      <c r="D158" t="s">
        <v>21426</v>
      </c>
      <c r="E158">
        <f t="shared" si="2"/>
        <v>1</v>
      </c>
      <c r="F158" s="8"/>
      <c r="G158" s="8">
        <v>1</v>
      </c>
      <c r="H158" s="8"/>
    </row>
    <row r="159" spans="1:8" x14ac:dyDescent="0.3">
      <c r="A159" t="s">
        <v>20810</v>
      </c>
      <c r="B159" t="str">
        <f>VLOOKUP(Tabela4[[#This Row],[Country]],CountryGeoLoc[],3)</f>
        <v>31.046051</v>
      </c>
      <c r="C159" t="str">
        <f>VLOOKUP(Tabela4[[#This Row],[Country]],CountryGeoLoc[],4)</f>
        <v>34.851612</v>
      </c>
      <c r="D159" t="s">
        <v>21428</v>
      </c>
      <c r="E159">
        <f t="shared" si="2"/>
        <v>1</v>
      </c>
      <c r="F159" s="8">
        <v>1</v>
      </c>
      <c r="G159" s="8"/>
      <c r="H159" s="8"/>
    </row>
    <row r="160" spans="1:8" x14ac:dyDescent="0.3">
      <c r="A160" t="s">
        <v>20810</v>
      </c>
      <c r="B160" t="str">
        <f>VLOOKUP(Tabela4[[#This Row],[Country]],CountryGeoLoc[],3)</f>
        <v>31.046051</v>
      </c>
      <c r="C160" t="str">
        <f>VLOOKUP(Tabela4[[#This Row],[Country]],CountryGeoLoc[],4)</f>
        <v>34.851612</v>
      </c>
      <c r="D160" t="s">
        <v>21431</v>
      </c>
      <c r="E160">
        <f t="shared" si="2"/>
        <v>1</v>
      </c>
      <c r="F160" s="8"/>
      <c r="G160" s="8">
        <v>1</v>
      </c>
      <c r="H160" s="8"/>
    </row>
    <row r="161" spans="1:8" x14ac:dyDescent="0.3">
      <c r="A161" t="s">
        <v>20810</v>
      </c>
      <c r="B161" t="str">
        <f>VLOOKUP(Tabela4[[#This Row],[Country]],CountryGeoLoc[],3)</f>
        <v>31.046051</v>
      </c>
      <c r="C161" t="str">
        <f>VLOOKUP(Tabela4[[#This Row],[Country]],CountryGeoLoc[],4)</f>
        <v>34.851612</v>
      </c>
      <c r="D161" t="s">
        <v>21433</v>
      </c>
      <c r="E161">
        <f t="shared" si="2"/>
        <v>1</v>
      </c>
      <c r="F161" s="8">
        <v>1</v>
      </c>
      <c r="G161" s="8"/>
      <c r="H161" s="8"/>
    </row>
    <row r="162" spans="1:8" x14ac:dyDescent="0.3">
      <c r="A162" t="s">
        <v>20810</v>
      </c>
      <c r="B162" t="str">
        <f>VLOOKUP(Tabela4[[#This Row],[Country]],CountryGeoLoc[],3)</f>
        <v>31.046051</v>
      </c>
      <c r="C162" t="str">
        <f>VLOOKUP(Tabela4[[#This Row],[Country]],CountryGeoLoc[],4)</f>
        <v>34.851612</v>
      </c>
      <c r="D162" t="s">
        <v>21436</v>
      </c>
      <c r="E162">
        <f t="shared" si="2"/>
        <v>1</v>
      </c>
      <c r="F162" s="8"/>
      <c r="G162" s="8">
        <v>1</v>
      </c>
      <c r="H162" s="8"/>
    </row>
    <row r="163" spans="1:8" x14ac:dyDescent="0.3">
      <c r="A163" t="s">
        <v>20810</v>
      </c>
      <c r="B163" t="str">
        <f>VLOOKUP(Tabela4[[#This Row],[Country]],CountryGeoLoc[],3)</f>
        <v>31.046051</v>
      </c>
      <c r="C163" t="str">
        <f>VLOOKUP(Tabela4[[#This Row],[Country]],CountryGeoLoc[],4)</f>
        <v>34.851612</v>
      </c>
      <c r="D163" t="s">
        <v>21439</v>
      </c>
      <c r="E163">
        <f t="shared" si="2"/>
        <v>1</v>
      </c>
      <c r="F163" s="8"/>
      <c r="G163" s="8">
        <v>1</v>
      </c>
      <c r="H163" s="8"/>
    </row>
    <row r="164" spans="1:8" x14ac:dyDescent="0.3">
      <c r="A164" t="s">
        <v>20810</v>
      </c>
      <c r="B164" t="str">
        <f>VLOOKUP(Tabela4[[#This Row],[Country]],CountryGeoLoc[],3)</f>
        <v>31.046051</v>
      </c>
      <c r="C164" t="str">
        <f>VLOOKUP(Tabela4[[#This Row],[Country]],CountryGeoLoc[],4)</f>
        <v>34.851612</v>
      </c>
      <c r="D164" t="s">
        <v>21443</v>
      </c>
      <c r="E164">
        <f t="shared" si="2"/>
        <v>1</v>
      </c>
      <c r="F164" s="8"/>
      <c r="G164" s="8">
        <v>1</v>
      </c>
      <c r="H164" s="8"/>
    </row>
    <row r="165" spans="1:8" x14ac:dyDescent="0.3">
      <c r="A165" t="s">
        <v>20810</v>
      </c>
      <c r="B165" t="str">
        <f>VLOOKUP(Tabela4[[#This Row],[Country]],CountryGeoLoc[],3)</f>
        <v>31.046051</v>
      </c>
      <c r="C165" t="str">
        <f>VLOOKUP(Tabela4[[#This Row],[Country]],CountryGeoLoc[],4)</f>
        <v>34.851612</v>
      </c>
      <c r="D165" t="s">
        <v>21445</v>
      </c>
      <c r="E165">
        <f t="shared" si="2"/>
        <v>1</v>
      </c>
      <c r="F165" s="8"/>
      <c r="G165" s="8">
        <v>1</v>
      </c>
      <c r="H165" s="8"/>
    </row>
    <row r="166" spans="1:8" x14ac:dyDescent="0.3">
      <c r="A166" t="s">
        <v>20810</v>
      </c>
      <c r="B166" t="str">
        <f>VLOOKUP(Tabela4[[#This Row],[Country]],CountryGeoLoc[],3)</f>
        <v>31.046051</v>
      </c>
      <c r="C166" t="str">
        <f>VLOOKUP(Tabela4[[#This Row],[Country]],CountryGeoLoc[],4)</f>
        <v>34.851612</v>
      </c>
      <c r="D166" t="s">
        <v>21449</v>
      </c>
      <c r="E166">
        <f t="shared" si="2"/>
        <v>1</v>
      </c>
      <c r="F166" s="8"/>
      <c r="G166" s="8">
        <v>1</v>
      </c>
      <c r="H166" s="8"/>
    </row>
    <row r="167" spans="1:8" x14ac:dyDescent="0.3">
      <c r="A167" t="s">
        <v>20854</v>
      </c>
      <c r="B167" t="str">
        <f>VLOOKUP(Tabela4[[#This Row],[Country]],CountryGeoLoc[],3)</f>
        <v>36.204824</v>
      </c>
      <c r="C167" t="str">
        <f>VLOOKUP(Tabela4[[#This Row],[Country]],CountryGeoLoc[],4)</f>
        <v>138.252924</v>
      </c>
      <c r="D167" t="s">
        <v>21396</v>
      </c>
      <c r="E167">
        <f t="shared" si="2"/>
        <v>2</v>
      </c>
      <c r="F167" s="8">
        <v>2</v>
      </c>
      <c r="G167" s="8"/>
      <c r="H167" s="8"/>
    </row>
    <row r="168" spans="1:8" x14ac:dyDescent="0.3">
      <c r="A168" t="s">
        <v>20854</v>
      </c>
      <c r="B168" t="str">
        <f>VLOOKUP(Tabela4[[#This Row],[Country]],CountryGeoLoc[],3)</f>
        <v>36.204824</v>
      </c>
      <c r="C168" t="str">
        <f>VLOOKUP(Tabela4[[#This Row],[Country]],CountryGeoLoc[],4)</f>
        <v>138.252924</v>
      </c>
      <c r="D168" t="s">
        <v>21397</v>
      </c>
      <c r="E168">
        <f t="shared" si="2"/>
        <v>1</v>
      </c>
      <c r="F168" s="8">
        <v>1</v>
      </c>
      <c r="G168" s="8"/>
      <c r="H168" s="8"/>
    </row>
    <row r="169" spans="1:8" x14ac:dyDescent="0.3">
      <c r="A169" t="s">
        <v>20854</v>
      </c>
      <c r="B169" t="str">
        <f>VLOOKUP(Tabela4[[#This Row],[Country]],CountryGeoLoc[],3)</f>
        <v>36.204824</v>
      </c>
      <c r="C169" t="str">
        <f>VLOOKUP(Tabela4[[#This Row],[Country]],CountryGeoLoc[],4)</f>
        <v>138.252924</v>
      </c>
      <c r="D169" t="s">
        <v>21399</v>
      </c>
      <c r="E169">
        <f t="shared" si="2"/>
        <v>1</v>
      </c>
      <c r="F169" s="8">
        <v>1</v>
      </c>
      <c r="G169" s="8"/>
      <c r="H169" s="8"/>
    </row>
    <row r="170" spans="1:8" x14ac:dyDescent="0.3">
      <c r="A170" t="s">
        <v>20854</v>
      </c>
      <c r="B170" t="str">
        <f>VLOOKUP(Tabela4[[#This Row],[Country]],CountryGeoLoc[],3)</f>
        <v>36.204824</v>
      </c>
      <c r="C170" t="str">
        <f>VLOOKUP(Tabela4[[#This Row],[Country]],CountryGeoLoc[],4)</f>
        <v>138.252924</v>
      </c>
      <c r="D170" t="s">
        <v>21400</v>
      </c>
      <c r="E170">
        <f t="shared" si="2"/>
        <v>2</v>
      </c>
      <c r="F170" s="8">
        <v>1</v>
      </c>
      <c r="G170" s="8">
        <v>1</v>
      </c>
      <c r="H170" s="8"/>
    </row>
    <row r="171" spans="1:8" x14ac:dyDescent="0.3">
      <c r="A171" t="s">
        <v>20854</v>
      </c>
      <c r="B171" t="str">
        <f>VLOOKUP(Tabela4[[#This Row],[Country]],CountryGeoLoc[],3)</f>
        <v>36.204824</v>
      </c>
      <c r="C171" t="str">
        <f>VLOOKUP(Tabela4[[#This Row],[Country]],CountryGeoLoc[],4)</f>
        <v>138.252924</v>
      </c>
      <c r="D171" t="s">
        <v>21401</v>
      </c>
      <c r="E171">
        <f t="shared" si="2"/>
        <v>2</v>
      </c>
      <c r="F171" s="8"/>
      <c r="G171" s="8">
        <v>2</v>
      </c>
      <c r="H171" s="8"/>
    </row>
    <row r="172" spans="1:8" x14ac:dyDescent="0.3">
      <c r="A172" t="s">
        <v>20854</v>
      </c>
      <c r="B172" t="str">
        <f>VLOOKUP(Tabela4[[#This Row],[Country]],CountryGeoLoc[],3)</f>
        <v>36.204824</v>
      </c>
      <c r="C172" t="str">
        <f>VLOOKUP(Tabela4[[#This Row],[Country]],CountryGeoLoc[],4)</f>
        <v>138.252924</v>
      </c>
      <c r="D172" t="s">
        <v>21452</v>
      </c>
      <c r="E172">
        <f t="shared" si="2"/>
        <v>1</v>
      </c>
      <c r="F172" s="8"/>
      <c r="G172" s="8">
        <v>1</v>
      </c>
      <c r="H172" s="8"/>
    </row>
    <row r="173" spans="1:8" x14ac:dyDescent="0.3">
      <c r="A173" t="s">
        <v>20854</v>
      </c>
      <c r="B173" t="str">
        <f>VLOOKUP(Tabela4[[#This Row],[Country]],CountryGeoLoc[],3)</f>
        <v>36.204824</v>
      </c>
      <c r="C173" t="str">
        <f>VLOOKUP(Tabela4[[#This Row],[Country]],CountryGeoLoc[],4)</f>
        <v>138.252924</v>
      </c>
      <c r="D173" t="s">
        <v>21408</v>
      </c>
      <c r="E173">
        <f t="shared" si="2"/>
        <v>1</v>
      </c>
      <c r="F173" s="8"/>
      <c r="G173" s="8">
        <v>1</v>
      </c>
      <c r="H173" s="8"/>
    </row>
    <row r="174" spans="1:8" x14ac:dyDescent="0.3">
      <c r="A174" t="s">
        <v>20854</v>
      </c>
      <c r="B174" t="str">
        <f>VLOOKUP(Tabela4[[#This Row],[Country]],CountryGeoLoc[],3)</f>
        <v>36.204824</v>
      </c>
      <c r="C174" t="str">
        <f>VLOOKUP(Tabela4[[#This Row],[Country]],CountryGeoLoc[],4)</f>
        <v>138.252924</v>
      </c>
      <c r="D174" t="s">
        <v>21409</v>
      </c>
      <c r="E174">
        <f t="shared" si="2"/>
        <v>2</v>
      </c>
      <c r="F174" s="8"/>
      <c r="G174" s="8">
        <v>2</v>
      </c>
      <c r="H174" s="8"/>
    </row>
    <row r="175" spans="1:8" x14ac:dyDescent="0.3">
      <c r="A175" t="s">
        <v>20854</v>
      </c>
      <c r="B175" t="str">
        <f>VLOOKUP(Tabela4[[#This Row],[Country]],CountryGeoLoc[],3)</f>
        <v>36.204824</v>
      </c>
      <c r="C175" t="str">
        <f>VLOOKUP(Tabela4[[#This Row],[Country]],CountryGeoLoc[],4)</f>
        <v>138.252924</v>
      </c>
      <c r="D175" t="s">
        <v>21410</v>
      </c>
      <c r="E175">
        <f t="shared" si="2"/>
        <v>2</v>
      </c>
      <c r="F175" s="8">
        <v>1</v>
      </c>
      <c r="G175" s="8">
        <v>1</v>
      </c>
      <c r="H175" s="8"/>
    </row>
    <row r="176" spans="1:8" x14ac:dyDescent="0.3">
      <c r="A176" t="s">
        <v>20854</v>
      </c>
      <c r="B176" t="str">
        <f>VLOOKUP(Tabela4[[#This Row],[Country]],CountryGeoLoc[],3)</f>
        <v>36.204824</v>
      </c>
      <c r="C176" t="str">
        <f>VLOOKUP(Tabela4[[#This Row],[Country]],CountryGeoLoc[],4)</f>
        <v>138.252924</v>
      </c>
      <c r="D176" t="s">
        <v>21453</v>
      </c>
      <c r="E176">
        <f t="shared" si="2"/>
        <v>2</v>
      </c>
      <c r="F176" s="8"/>
      <c r="G176" s="8">
        <v>2</v>
      </c>
      <c r="H176" s="8"/>
    </row>
    <row r="177" spans="1:8" x14ac:dyDescent="0.3">
      <c r="A177" t="s">
        <v>20854</v>
      </c>
      <c r="B177" t="str">
        <f>VLOOKUP(Tabela4[[#This Row],[Country]],CountryGeoLoc[],3)</f>
        <v>36.204824</v>
      </c>
      <c r="C177" t="str">
        <f>VLOOKUP(Tabela4[[#This Row],[Country]],CountryGeoLoc[],4)</f>
        <v>138.252924</v>
      </c>
      <c r="D177" t="s">
        <v>21411</v>
      </c>
      <c r="E177">
        <f t="shared" si="2"/>
        <v>3</v>
      </c>
      <c r="F177" s="8"/>
      <c r="G177" s="8">
        <v>3</v>
      </c>
      <c r="H177" s="8"/>
    </row>
    <row r="178" spans="1:8" x14ac:dyDescent="0.3">
      <c r="A178" t="s">
        <v>20854</v>
      </c>
      <c r="B178" t="str">
        <f>VLOOKUP(Tabela4[[#This Row],[Country]],CountryGeoLoc[],3)</f>
        <v>36.204824</v>
      </c>
      <c r="C178" t="str">
        <f>VLOOKUP(Tabela4[[#This Row],[Country]],CountryGeoLoc[],4)</f>
        <v>138.252924</v>
      </c>
      <c r="D178" t="s">
        <v>21412</v>
      </c>
      <c r="E178">
        <f t="shared" si="2"/>
        <v>2</v>
      </c>
      <c r="F178" s="8">
        <v>1</v>
      </c>
      <c r="G178" s="8">
        <v>1</v>
      </c>
      <c r="H178" s="8"/>
    </row>
    <row r="179" spans="1:8" x14ac:dyDescent="0.3">
      <c r="A179" t="s">
        <v>20854</v>
      </c>
      <c r="B179" t="str">
        <f>VLOOKUP(Tabela4[[#This Row],[Country]],CountryGeoLoc[],3)</f>
        <v>36.204824</v>
      </c>
      <c r="C179" t="str">
        <f>VLOOKUP(Tabela4[[#This Row],[Country]],CountryGeoLoc[],4)</f>
        <v>138.252924</v>
      </c>
      <c r="D179" t="s">
        <v>21450</v>
      </c>
      <c r="E179">
        <f t="shared" si="2"/>
        <v>2</v>
      </c>
      <c r="F179" s="8"/>
      <c r="G179" s="8">
        <v>2</v>
      </c>
      <c r="H179" s="8"/>
    </row>
    <row r="180" spans="1:8" x14ac:dyDescent="0.3">
      <c r="A180" t="s">
        <v>20854</v>
      </c>
      <c r="B180" t="str">
        <f>VLOOKUP(Tabela4[[#This Row],[Country]],CountryGeoLoc[],3)</f>
        <v>36.204824</v>
      </c>
      <c r="C180" t="str">
        <f>VLOOKUP(Tabela4[[#This Row],[Country]],CountryGeoLoc[],4)</f>
        <v>138.252924</v>
      </c>
      <c r="D180" t="s">
        <v>21413</v>
      </c>
      <c r="E180">
        <f t="shared" si="2"/>
        <v>3</v>
      </c>
      <c r="F180" s="8"/>
      <c r="G180" s="8">
        <v>3</v>
      </c>
      <c r="H180" s="8"/>
    </row>
    <row r="181" spans="1:8" x14ac:dyDescent="0.3">
      <c r="A181" t="s">
        <v>20854</v>
      </c>
      <c r="B181" t="str">
        <f>VLOOKUP(Tabela4[[#This Row],[Country]],CountryGeoLoc[],3)</f>
        <v>36.204824</v>
      </c>
      <c r="C181" t="str">
        <f>VLOOKUP(Tabela4[[#This Row],[Country]],CountryGeoLoc[],4)</f>
        <v>138.252924</v>
      </c>
      <c r="D181" t="s">
        <v>21414</v>
      </c>
      <c r="E181">
        <f t="shared" si="2"/>
        <v>1</v>
      </c>
      <c r="F181" s="8"/>
      <c r="G181" s="8">
        <v>1</v>
      </c>
      <c r="H181" s="8"/>
    </row>
    <row r="182" spans="1:8" x14ac:dyDescent="0.3">
      <c r="A182" t="s">
        <v>20854</v>
      </c>
      <c r="B182" t="str">
        <f>VLOOKUP(Tabela4[[#This Row],[Country]],CountryGeoLoc[],3)</f>
        <v>36.204824</v>
      </c>
      <c r="C182" t="str">
        <f>VLOOKUP(Tabela4[[#This Row],[Country]],CountryGeoLoc[],4)</f>
        <v>138.252924</v>
      </c>
      <c r="D182" t="s">
        <v>21415</v>
      </c>
      <c r="E182">
        <f t="shared" si="2"/>
        <v>3</v>
      </c>
      <c r="F182" s="8"/>
      <c r="G182" s="8">
        <v>3</v>
      </c>
      <c r="H182" s="8"/>
    </row>
    <row r="183" spans="1:8" x14ac:dyDescent="0.3">
      <c r="A183" t="s">
        <v>20854</v>
      </c>
      <c r="B183" t="str">
        <f>VLOOKUP(Tabela4[[#This Row],[Country]],CountryGeoLoc[],3)</f>
        <v>36.204824</v>
      </c>
      <c r="C183" t="str">
        <f>VLOOKUP(Tabela4[[#This Row],[Country]],CountryGeoLoc[],4)</f>
        <v>138.252924</v>
      </c>
      <c r="D183" t="s">
        <v>21416</v>
      </c>
      <c r="E183">
        <f t="shared" si="2"/>
        <v>3</v>
      </c>
      <c r="F183" s="8"/>
      <c r="G183" s="8">
        <v>3</v>
      </c>
      <c r="H183" s="8"/>
    </row>
    <row r="184" spans="1:8" x14ac:dyDescent="0.3">
      <c r="A184" t="s">
        <v>20854</v>
      </c>
      <c r="B184" t="str">
        <f>VLOOKUP(Tabela4[[#This Row],[Country]],CountryGeoLoc[],3)</f>
        <v>36.204824</v>
      </c>
      <c r="C184" t="str">
        <f>VLOOKUP(Tabela4[[#This Row],[Country]],CountryGeoLoc[],4)</f>
        <v>138.252924</v>
      </c>
      <c r="D184" t="s">
        <v>21417</v>
      </c>
      <c r="E184">
        <f t="shared" si="2"/>
        <v>2</v>
      </c>
      <c r="F184" s="8"/>
      <c r="G184" s="8">
        <v>2</v>
      </c>
      <c r="H184" s="8"/>
    </row>
    <row r="185" spans="1:8" x14ac:dyDescent="0.3">
      <c r="A185" t="s">
        <v>20854</v>
      </c>
      <c r="B185" t="str">
        <f>VLOOKUP(Tabela4[[#This Row],[Country]],CountryGeoLoc[],3)</f>
        <v>36.204824</v>
      </c>
      <c r="C185" t="str">
        <f>VLOOKUP(Tabela4[[#This Row],[Country]],CountryGeoLoc[],4)</f>
        <v>138.252924</v>
      </c>
      <c r="D185" t="s">
        <v>21418</v>
      </c>
      <c r="E185">
        <f t="shared" si="2"/>
        <v>2</v>
      </c>
      <c r="F185" s="8"/>
      <c r="G185" s="8">
        <v>2</v>
      </c>
      <c r="H185" s="8"/>
    </row>
    <row r="186" spans="1:8" x14ac:dyDescent="0.3">
      <c r="A186" t="s">
        <v>20854</v>
      </c>
      <c r="B186" t="str">
        <f>VLOOKUP(Tabela4[[#This Row],[Country]],CountryGeoLoc[],3)</f>
        <v>36.204824</v>
      </c>
      <c r="C186" t="str">
        <f>VLOOKUP(Tabela4[[#This Row],[Country]],CountryGeoLoc[],4)</f>
        <v>138.252924</v>
      </c>
      <c r="D186" t="s">
        <v>21419</v>
      </c>
      <c r="E186">
        <f t="shared" si="2"/>
        <v>3</v>
      </c>
      <c r="F186" s="8"/>
      <c r="G186" s="8">
        <v>3</v>
      </c>
      <c r="H186" s="8"/>
    </row>
    <row r="187" spans="1:8" x14ac:dyDescent="0.3">
      <c r="A187" t="s">
        <v>20854</v>
      </c>
      <c r="B187" t="str">
        <f>VLOOKUP(Tabela4[[#This Row],[Country]],CountryGeoLoc[],3)</f>
        <v>36.204824</v>
      </c>
      <c r="C187" t="str">
        <f>VLOOKUP(Tabela4[[#This Row],[Country]],CountryGeoLoc[],4)</f>
        <v>138.252924</v>
      </c>
      <c r="D187" t="s">
        <v>21420</v>
      </c>
      <c r="E187">
        <f t="shared" si="2"/>
        <v>2</v>
      </c>
      <c r="F187" s="8"/>
      <c r="G187" s="8">
        <v>2</v>
      </c>
      <c r="H187" s="8"/>
    </row>
    <row r="188" spans="1:8" x14ac:dyDescent="0.3">
      <c r="A188" t="s">
        <v>20854</v>
      </c>
      <c r="B188" t="str">
        <f>VLOOKUP(Tabela4[[#This Row],[Country]],CountryGeoLoc[],3)</f>
        <v>36.204824</v>
      </c>
      <c r="C188" t="str">
        <f>VLOOKUP(Tabela4[[#This Row],[Country]],CountryGeoLoc[],4)</f>
        <v>138.252924</v>
      </c>
      <c r="D188" t="s">
        <v>21451</v>
      </c>
      <c r="E188">
        <f t="shared" si="2"/>
        <v>2</v>
      </c>
      <c r="F188" s="8"/>
      <c r="G188" s="8">
        <v>2</v>
      </c>
      <c r="H188" s="8"/>
    </row>
    <row r="189" spans="1:8" x14ac:dyDescent="0.3">
      <c r="A189" t="s">
        <v>20854</v>
      </c>
      <c r="B189" t="str">
        <f>VLOOKUP(Tabela4[[#This Row],[Country]],CountryGeoLoc[],3)</f>
        <v>36.204824</v>
      </c>
      <c r="C189" t="str">
        <f>VLOOKUP(Tabela4[[#This Row],[Country]],CountryGeoLoc[],4)</f>
        <v>138.252924</v>
      </c>
      <c r="D189" t="s">
        <v>21421</v>
      </c>
      <c r="E189">
        <f t="shared" si="2"/>
        <v>3</v>
      </c>
      <c r="F189" s="8"/>
      <c r="G189" s="8">
        <v>3</v>
      </c>
      <c r="H189" s="8"/>
    </row>
    <row r="190" spans="1:8" x14ac:dyDescent="0.3">
      <c r="A190" t="s">
        <v>20854</v>
      </c>
      <c r="B190" t="str">
        <f>VLOOKUP(Tabela4[[#This Row],[Country]],CountryGeoLoc[],3)</f>
        <v>36.204824</v>
      </c>
      <c r="C190" t="str">
        <f>VLOOKUP(Tabela4[[#This Row],[Country]],CountryGeoLoc[],4)</f>
        <v>138.252924</v>
      </c>
      <c r="D190" t="s">
        <v>21422</v>
      </c>
      <c r="E190">
        <f t="shared" si="2"/>
        <v>2</v>
      </c>
      <c r="F190" s="8"/>
      <c r="G190" s="8">
        <v>2</v>
      </c>
      <c r="H190" s="8"/>
    </row>
    <row r="191" spans="1:8" x14ac:dyDescent="0.3">
      <c r="A191" t="s">
        <v>20854</v>
      </c>
      <c r="B191" t="str">
        <f>VLOOKUP(Tabela4[[#This Row],[Country]],CountryGeoLoc[],3)</f>
        <v>36.204824</v>
      </c>
      <c r="C191" t="str">
        <f>VLOOKUP(Tabela4[[#This Row],[Country]],CountryGeoLoc[],4)</f>
        <v>138.252924</v>
      </c>
      <c r="D191" t="s">
        <v>21423</v>
      </c>
      <c r="E191">
        <f t="shared" si="2"/>
        <v>1</v>
      </c>
      <c r="F191" s="8"/>
      <c r="G191" s="8">
        <v>1</v>
      </c>
      <c r="H191" s="8"/>
    </row>
    <row r="192" spans="1:8" x14ac:dyDescent="0.3">
      <c r="A192" t="s">
        <v>20854</v>
      </c>
      <c r="B192" t="str">
        <f>VLOOKUP(Tabela4[[#This Row],[Country]],CountryGeoLoc[],3)</f>
        <v>36.204824</v>
      </c>
      <c r="C192" t="str">
        <f>VLOOKUP(Tabela4[[#This Row],[Country]],CountryGeoLoc[],4)</f>
        <v>138.252924</v>
      </c>
      <c r="D192" t="s">
        <v>21424</v>
      </c>
      <c r="E192">
        <f t="shared" si="2"/>
        <v>1</v>
      </c>
      <c r="F192" s="8"/>
      <c r="G192" s="8">
        <v>1</v>
      </c>
      <c r="H192" s="8"/>
    </row>
    <row r="193" spans="1:8" x14ac:dyDescent="0.3">
      <c r="A193" t="s">
        <v>20854</v>
      </c>
      <c r="B193" t="str">
        <f>VLOOKUP(Tabela4[[#This Row],[Country]],CountryGeoLoc[],3)</f>
        <v>36.204824</v>
      </c>
      <c r="C193" t="str">
        <f>VLOOKUP(Tabela4[[#This Row],[Country]],CountryGeoLoc[],4)</f>
        <v>138.252924</v>
      </c>
      <c r="D193" t="s">
        <v>21425</v>
      </c>
      <c r="E193">
        <f t="shared" si="2"/>
        <v>2</v>
      </c>
      <c r="F193" s="8"/>
      <c r="G193" s="8">
        <v>2</v>
      </c>
      <c r="H193" s="8"/>
    </row>
    <row r="194" spans="1:8" x14ac:dyDescent="0.3">
      <c r="A194" t="s">
        <v>20854</v>
      </c>
      <c r="B194" t="str">
        <f>VLOOKUP(Tabela4[[#This Row],[Country]],CountryGeoLoc[],3)</f>
        <v>36.204824</v>
      </c>
      <c r="C194" t="str">
        <f>VLOOKUP(Tabela4[[#This Row],[Country]],CountryGeoLoc[],4)</f>
        <v>138.252924</v>
      </c>
      <c r="D194" t="s">
        <v>21426</v>
      </c>
      <c r="E194">
        <f t="shared" si="2"/>
        <v>2</v>
      </c>
      <c r="F194" s="8">
        <v>1</v>
      </c>
      <c r="G194" s="8">
        <v>1</v>
      </c>
      <c r="H194" s="8"/>
    </row>
    <row r="195" spans="1:8" x14ac:dyDescent="0.3">
      <c r="A195" t="s">
        <v>20854</v>
      </c>
      <c r="B195" t="str">
        <f>VLOOKUP(Tabela4[[#This Row],[Country]],CountryGeoLoc[],3)</f>
        <v>36.204824</v>
      </c>
      <c r="C195" t="str">
        <f>VLOOKUP(Tabela4[[#This Row],[Country]],CountryGeoLoc[],4)</f>
        <v>138.252924</v>
      </c>
      <c r="D195" t="s">
        <v>21427</v>
      </c>
      <c r="E195">
        <f t="shared" ref="E195:E258" si="3">F195+G195+H195</f>
        <v>1</v>
      </c>
      <c r="F195" s="8"/>
      <c r="G195" s="8">
        <v>1</v>
      </c>
      <c r="H195" s="8"/>
    </row>
    <row r="196" spans="1:8" x14ac:dyDescent="0.3">
      <c r="A196" t="s">
        <v>20854</v>
      </c>
      <c r="B196" t="str">
        <f>VLOOKUP(Tabela4[[#This Row],[Country]],CountryGeoLoc[],3)</f>
        <v>36.204824</v>
      </c>
      <c r="C196" t="str">
        <f>VLOOKUP(Tabela4[[#This Row],[Country]],CountryGeoLoc[],4)</f>
        <v>138.252924</v>
      </c>
      <c r="D196" t="s">
        <v>21404</v>
      </c>
      <c r="E196">
        <f t="shared" si="3"/>
        <v>2</v>
      </c>
      <c r="F196" s="8"/>
      <c r="G196" s="8">
        <v>2</v>
      </c>
      <c r="H196" s="8"/>
    </row>
    <row r="197" spans="1:8" x14ac:dyDescent="0.3">
      <c r="A197" t="s">
        <v>20854</v>
      </c>
      <c r="B197" t="str">
        <f>VLOOKUP(Tabela4[[#This Row],[Country]],CountryGeoLoc[],3)</f>
        <v>36.204824</v>
      </c>
      <c r="C197" t="str">
        <f>VLOOKUP(Tabela4[[#This Row],[Country]],CountryGeoLoc[],4)</f>
        <v>138.252924</v>
      </c>
      <c r="D197" t="s">
        <v>21428</v>
      </c>
      <c r="E197">
        <f t="shared" si="3"/>
        <v>2</v>
      </c>
      <c r="F197" s="8"/>
      <c r="G197" s="8">
        <v>2</v>
      </c>
      <c r="H197" s="8"/>
    </row>
    <row r="198" spans="1:8" x14ac:dyDescent="0.3">
      <c r="A198" t="s">
        <v>20854</v>
      </c>
      <c r="B198" t="str">
        <f>VLOOKUP(Tabela4[[#This Row],[Country]],CountryGeoLoc[],3)</f>
        <v>36.204824</v>
      </c>
      <c r="C198" t="str">
        <f>VLOOKUP(Tabela4[[#This Row],[Country]],CountryGeoLoc[],4)</f>
        <v>138.252924</v>
      </c>
      <c r="D198" t="s">
        <v>21405</v>
      </c>
      <c r="E198">
        <f t="shared" si="3"/>
        <v>1</v>
      </c>
      <c r="F198" s="8">
        <v>1</v>
      </c>
      <c r="G198" s="8"/>
      <c r="H198" s="8"/>
    </row>
    <row r="199" spans="1:8" x14ac:dyDescent="0.3">
      <c r="A199" t="s">
        <v>20854</v>
      </c>
      <c r="B199" t="str">
        <f>VLOOKUP(Tabela4[[#This Row],[Country]],CountryGeoLoc[],3)</f>
        <v>36.204824</v>
      </c>
      <c r="C199" t="str">
        <f>VLOOKUP(Tabela4[[#This Row],[Country]],CountryGeoLoc[],4)</f>
        <v>138.252924</v>
      </c>
      <c r="D199" t="s">
        <v>21429</v>
      </c>
      <c r="E199">
        <f t="shared" si="3"/>
        <v>1</v>
      </c>
      <c r="F199" s="8">
        <v>1</v>
      </c>
      <c r="G199" s="8"/>
      <c r="H199" s="8"/>
    </row>
    <row r="200" spans="1:8" x14ac:dyDescent="0.3">
      <c r="A200" t="s">
        <v>20854</v>
      </c>
      <c r="B200" t="str">
        <f>VLOOKUP(Tabela4[[#This Row],[Country]],CountryGeoLoc[],3)</f>
        <v>36.204824</v>
      </c>
      <c r="C200" t="str">
        <f>VLOOKUP(Tabela4[[#This Row],[Country]],CountryGeoLoc[],4)</f>
        <v>138.252924</v>
      </c>
      <c r="D200" t="s">
        <v>21430</v>
      </c>
      <c r="E200">
        <f t="shared" si="3"/>
        <v>1</v>
      </c>
      <c r="F200" s="8"/>
      <c r="G200" s="8">
        <v>1</v>
      </c>
      <c r="H200" s="8"/>
    </row>
    <row r="201" spans="1:8" x14ac:dyDescent="0.3">
      <c r="A201" t="s">
        <v>20854</v>
      </c>
      <c r="B201" t="str">
        <f>VLOOKUP(Tabela4[[#This Row],[Country]],CountryGeoLoc[],3)</f>
        <v>36.204824</v>
      </c>
      <c r="C201" t="str">
        <f>VLOOKUP(Tabela4[[#This Row],[Country]],CountryGeoLoc[],4)</f>
        <v>138.252924</v>
      </c>
      <c r="D201" t="s">
        <v>21431</v>
      </c>
      <c r="E201">
        <f t="shared" si="3"/>
        <v>3</v>
      </c>
      <c r="F201" s="8"/>
      <c r="G201" s="8">
        <v>3</v>
      </c>
      <c r="H201" s="8"/>
    </row>
    <row r="202" spans="1:8" x14ac:dyDescent="0.3">
      <c r="A202" t="s">
        <v>20854</v>
      </c>
      <c r="B202" t="str">
        <f>VLOOKUP(Tabela4[[#This Row],[Country]],CountryGeoLoc[],3)</f>
        <v>36.204824</v>
      </c>
      <c r="C202" t="str">
        <f>VLOOKUP(Tabela4[[#This Row],[Country]],CountryGeoLoc[],4)</f>
        <v>138.252924</v>
      </c>
      <c r="D202" t="s">
        <v>21432</v>
      </c>
      <c r="E202">
        <f t="shared" si="3"/>
        <v>3</v>
      </c>
      <c r="F202" s="8">
        <v>1</v>
      </c>
      <c r="G202" s="8">
        <v>2</v>
      </c>
      <c r="H202" s="8"/>
    </row>
    <row r="203" spans="1:8" x14ac:dyDescent="0.3">
      <c r="A203" t="s">
        <v>20854</v>
      </c>
      <c r="B203" t="str">
        <f>VLOOKUP(Tabela4[[#This Row],[Country]],CountryGeoLoc[],3)</f>
        <v>36.204824</v>
      </c>
      <c r="C203" t="str">
        <f>VLOOKUP(Tabela4[[#This Row],[Country]],CountryGeoLoc[],4)</f>
        <v>138.252924</v>
      </c>
      <c r="D203" t="s">
        <v>21434</v>
      </c>
      <c r="E203">
        <f t="shared" si="3"/>
        <v>2</v>
      </c>
      <c r="F203" s="8"/>
      <c r="G203" s="8">
        <v>2</v>
      </c>
      <c r="H203" s="8"/>
    </row>
    <row r="204" spans="1:8" x14ac:dyDescent="0.3">
      <c r="A204" t="s">
        <v>20854</v>
      </c>
      <c r="B204" t="str">
        <f>VLOOKUP(Tabela4[[#This Row],[Country]],CountryGeoLoc[],3)</f>
        <v>36.204824</v>
      </c>
      <c r="C204" t="str">
        <f>VLOOKUP(Tabela4[[#This Row],[Country]],CountryGeoLoc[],4)</f>
        <v>138.252924</v>
      </c>
      <c r="D204" t="s">
        <v>21435</v>
      </c>
      <c r="E204">
        <f t="shared" si="3"/>
        <v>6</v>
      </c>
      <c r="F204" s="8"/>
      <c r="G204" s="8">
        <v>6</v>
      </c>
      <c r="H204" s="8"/>
    </row>
    <row r="205" spans="1:8" x14ac:dyDescent="0.3">
      <c r="A205" t="s">
        <v>20854</v>
      </c>
      <c r="B205" t="str">
        <f>VLOOKUP(Tabela4[[#This Row],[Country]],CountryGeoLoc[],3)</f>
        <v>36.204824</v>
      </c>
      <c r="C205" t="str">
        <f>VLOOKUP(Tabela4[[#This Row],[Country]],CountryGeoLoc[],4)</f>
        <v>138.252924</v>
      </c>
      <c r="D205" t="s">
        <v>21436</v>
      </c>
      <c r="E205">
        <f t="shared" si="3"/>
        <v>2</v>
      </c>
      <c r="F205" s="8"/>
      <c r="G205" s="8">
        <v>2</v>
      </c>
      <c r="H205" s="8"/>
    </row>
    <row r="206" spans="1:8" x14ac:dyDescent="0.3">
      <c r="A206" t="s">
        <v>20854</v>
      </c>
      <c r="B206" t="str">
        <f>VLOOKUP(Tabela4[[#This Row],[Country]],CountryGeoLoc[],3)</f>
        <v>36.204824</v>
      </c>
      <c r="C206" t="str">
        <f>VLOOKUP(Tabela4[[#This Row],[Country]],CountryGeoLoc[],4)</f>
        <v>138.252924</v>
      </c>
      <c r="D206" t="s">
        <v>21437</v>
      </c>
      <c r="E206">
        <f t="shared" si="3"/>
        <v>1</v>
      </c>
      <c r="F206" s="8"/>
      <c r="G206" s="8">
        <v>1</v>
      </c>
      <c r="H206" s="8"/>
    </row>
    <row r="207" spans="1:8" x14ac:dyDescent="0.3">
      <c r="A207" t="s">
        <v>20854</v>
      </c>
      <c r="B207" t="str">
        <f>VLOOKUP(Tabela4[[#This Row],[Country]],CountryGeoLoc[],3)</f>
        <v>36.204824</v>
      </c>
      <c r="C207" t="str">
        <f>VLOOKUP(Tabela4[[#This Row],[Country]],CountryGeoLoc[],4)</f>
        <v>138.252924</v>
      </c>
      <c r="D207" t="s">
        <v>21438</v>
      </c>
      <c r="E207">
        <f t="shared" si="3"/>
        <v>3</v>
      </c>
      <c r="F207" s="8"/>
      <c r="G207" s="8">
        <v>3</v>
      </c>
      <c r="H207" s="8"/>
    </row>
    <row r="208" spans="1:8" x14ac:dyDescent="0.3">
      <c r="A208" t="s">
        <v>20854</v>
      </c>
      <c r="B208" t="str">
        <f>VLOOKUP(Tabela4[[#This Row],[Country]],CountryGeoLoc[],3)</f>
        <v>36.204824</v>
      </c>
      <c r="C208" t="str">
        <f>VLOOKUP(Tabela4[[#This Row],[Country]],CountryGeoLoc[],4)</f>
        <v>138.252924</v>
      </c>
      <c r="D208" t="s">
        <v>21439</v>
      </c>
      <c r="E208">
        <f t="shared" si="3"/>
        <v>1</v>
      </c>
      <c r="F208" s="8"/>
      <c r="G208" s="8">
        <v>1</v>
      </c>
      <c r="H208" s="8"/>
    </row>
    <row r="209" spans="1:8" x14ac:dyDescent="0.3">
      <c r="A209" t="s">
        <v>20854</v>
      </c>
      <c r="B209" t="str">
        <f>VLOOKUP(Tabela4[[#This Row],[Country]],CountryGeoLoc[],3)</f>
        <v>36.204824</v>
      </c>
      <c r="C209" t="str">
        <f>VLOOKUP(Tabela4[[#This Row],[Country]],CountryGeoLoc[],4)</f>
        <v>138.252924</v>
      </c>
      <c r="D209" t="s">
        <v>21440</v>
      </c>
      <c r="E209">
        <f t="shared" si="3"/>
        <v>3</v>
      </c>
      <c r="F209" s="8"/>
      <c r="G209" s="8">
        <v>3</v>
      </c>
      <c r="H209" s="8"/>
    </row>
    <row r="210" spans="1:8" x14ac:dyDescent="0.3">
      <c r="A210" t="s">
        <v>20854</v>
      </c>
      <c r="B210" t="str">
        <f>VLOOKUP(Tabela4[[#This Row],[Country]],CountryGeoLoc[],3)</f>
        <v>36.204824</v>
      </c>
      <c r="C210" t="str">
        <f>VLOOKUP(Tabela4[[#This Row],[Country]],CountryGeoLoc[],4)</f>
        <v>138.252924</v>
      </c>
      <c r="D210" t="s">
        <v>21441</v>
      </c>
      <c r="E210">
        <f t="shared" si="3"/>
        <v>2</v>
      </c>
      <c r="F210" s="8"/>
      <c r="G210" s="8">
        <v>2</v>
      </c>
      <c r="H210" s="8"/>
    </row>
    <row r="211" spans="1:8" x14ac:dyDescent="0.3">
      <c r="A211" t="s">
        <v>20854</v>
      </c>
      <c r="B211" t="str">
        <f>VLOOKUP(Tabela4[[#This Row],[Country]],CountryGeoLoc[],3)</f>
        <v>36.204824</v>
      </c>
      <c r="C211" t="str">
        <f>VLOOKUP(Tabela4[[#This Row],[Country]],CountryGeoLoc[],4)</f>
        <v>138.252924</v>
      </c>
      <c r="D211" t="s">
        <v>21442</v>
      </c>
      <c r="E211">
        <f t="shared" si="3"/>
        <v>3</v>
      </c>
      <c r="F211" s="8"/>
      <c r="G211" s="8">
        <v>3</v>
      </c>
      <c r="H211" s="8"/>
    </row>
    <row r="212" spans="1:8" x14ac:dyDescent="0.3">
      <c r="A212" t="s">
        <v>20854</v>
      </c>
      <c r="B212" t="str">
        <f>VLOOKUP(Tabela4[[#This Row],[Country]],CountryGeoLoc[],3)</f>
        <v>36.204824</v>
      </c>
      <c r="C212" t="str">
        <f>VLOOKUP(Tabela4[[#This Row],[Country]],CountryGeoLoc[],4)</f>
        <v>138.252924</v>
      </c>
      <c r="D212" t="s">
        <v>21443</v>
      </c>
      <c r="E212">
        <f t="shared" si="3"/>
        <v>4</v>
      </c>
      <c r="F212" s="8"/>
      <c r="G212" s="8">
        <v>4</v>
      </c>
      <c r="H212" s="8"/>
    </row>
    <row r="213" spans="1:8" x14ac:dyDescent="0.3">
      <c r="A213" t="s">
        <v>20854</v>
      </c>
      <c r="B213" t="str">
        <f>VLOOKUP(Tabela4[[#This Row],[Country]],CountryGeoLoc[],3)</f>
        <v>36.204824</v>
      </c>
      <c r="C213" t="str">
        <f>VLOOKUP(Tabela4[[#This Row],[Country]],CountryGeoLoc[],4)</f>
        <v>138.252924</v>
      </c>
      <c r="D213" t="s">
        <v>21444</v>
      </c>
      <c r="E213">
        <f t="shared" si="3"/>
        <v>4</v>
      </c>
      <c r="F213" s="8"/>
      <c r="G213" s="8">
        <v>4</v>
      </c>
      <c r="H213" s="8"/>
    </row>
    <row r="214" spans="1:8" x14ac:dyDescent="0.3">
      <c r="A214" t="s">
        <v>20854</v>
      </c>
      <c r="B214" t="str">
        <f>VLOOKUP(Tabela4[[#This Row],[Country]],CountryGeoLoc[],3)</f>
        <v>36.204824</v>
      </c>
      <c r="C214" t="str">
        <f>VLOOKUP(Tabela4[[#This Row],[Country]],CountryGeoLoc[],4)</f>
        <v>138.252924</v>
      </c>
      <c r="D214" t="s">
        <v>21445</v>
      </c>
      <c r="E214">
        <f t="shared" si="3"/>
        <v>4</v>
      </c>
      <c r="F214" s="8"/>
      <c r="G214" s="8">
        <v>4</v>
      </c>
      <c r="H214" s="8"/>
    </row>
    <row r="215" spans="1:8" x14ac:dyDescent="0.3">
      <c r="A215" t="s">
        <v>20854</v>
      </c>
      <c r="B215" t="str">
        <f>VLOOKUP(Tabela4[[#This Row],[Country]],CountryGeoLoc[],3)</f>
        <v>36.204824</v>
      </c>
      <c r="C215" t="str">
        <f>VLOOKUP(Tabela4[[#This Row],[Country]],CountryGeoLoc[],4)</f>
        <v>138.252924</v>
      </c>
      <c r="D215" t="s">
        <v>21446</v>
      </c>
      <c r="E215">
        <f t="shared" si="3"/>
        <v>8</v>
      </c>
      <c r="F215" s="8">
        <v>2</v>
      </c>
      <c r="G215" s="8">
        <v>6</v>
      </c>
      <c r="H215" s="8"/>
    </row>
    <row r="216" spans="1:8" x14ac:dyDescent="0.3">
      <c r="A216" t="s">
        <v>20854</v>
      </c>
      <c r="B216" t="str">
        <f>VLOOKUP(Tabela4[[#This Row],[Country]],CountryGeoLoc[],3)</f>
        <v>36.204824</v>
      </c>
      <c r="C216" t="str">
        <f>VLOOKUP(Tabela4[[#This Row],[Country]],CountryGeoLoc[],4)</f>
        <v>138.252924</v>
      </c>
      <c r="D216" t="s">
        <v>21447</v>
      </c>
      <c r="E216">
        <f t="shared" si="3"/>
        <v>7</v>
      </c>
      <c r="F216" s="8">
        <v>1</v>
      </c>
      <c r="G216" s="8">
        <v>6</v>
      </c>
      <c r="H216" s="8"/>
    </row>
    <row r="217" spans="1:8" x14ac:dyDescent="0.3">
      <c r="A217" t="s">
        <v>20854</v>
      </c>
      <c r="B217" t="str">
        <f>VLOOKUP(Tabela4[[#This Row],[Country]],CountryGeoLoc[],3)</f>
        <v>36.204824</v>
      </c>
      <c r="C217" t="str">
        <f>VLOOKUP(Tabela4[[#This Row],[Country]],CountryGeoLoc[],4)</f>
        <v>138.252924</v>
      </c>
      <c r="D217" t="s">
        <v>21448</v>
      </c>
      <c r="E217">
        <f t="shared" si="3"/>
        <v>4</v>
      </c>
      <c r="F217" s="8">
        <v>1</v>
      </c>
      <c r="G217" s="8">
        <v>3</v>
      </c>
      <c r="H217" s="8"/>
    </row>
    <row r="218" spans="1:8" x14ac:dyDescent="0.3">
      <c r="A218" t="s">
        <v>20854</v>
      </c>
      <c r="B218" t="str">
        <f>VLOOKUP(Tabela4[[#This Row],[Country]],CountryGeoLoc[],3)</f>
        <v>36.204824</v>
      </c>
      <c r="C218" t="str">
        <f>VLOOKUP(Tabela4[[#This Row],[Country]],CountryGeoLoc[],4)</f>
        <v>138.252924</v>
      </c>
      <c r="D218" t="s">
        <v>21449</v>
      </c>
      <c r="E218">
        <f t="shared" si="3"/>
        <v>5</v>
      </c>
      <c r="F218" s="8">
        <v>1</v>
      </c>
      <c r="G218" s="8">
        <v>4</v>
      </c>
      <c r="H218" s="8"/>
    </row>
    <row r="219" spans="1:8" x14ac:dyDescent="0.3">
      <c r="A219" t="s">
        <v>20854</v>
      </c>
      <c r="B219" t="str">
        <f>VLOOKUP(Tabela4[[#This Row],[Country]],CountryGeoLoc[],3)</f>
        <v>36.204824</v>
      </c>
      <c r="C219" t="str">
        <f>VLOOKUP(Tabela4[[#This Row],[Country]],CountryGeoLoc[],4)</f>
        <v>138.252924</v>
      </c>
      <c r="D219" t="s">
        <v>21402</v>
      </c>
      <c r="E219">
        <f t="shared" si="3"/>
        <v>5</v>
      </c>
      <c r="F219" s="8"/>
      <c r="G219" s="8">
        <v>5</v>
      </c>
      <c r="H219" s="8"/>
    </row>
    <row r="220" spans="1:8" x14ac:dyDescent="0.3">
      <c r="A220" t="s">
        <v>20854</v>
      </c>
      <c r="B220" t="str">
        <f>VLOOKUP(Tabela4[[#This Row],[Country]],CountryGeoLoc[],3)</f>
        <v>36.204824</v>
      </c>
      <c r="C220" t="str">
        <f>VLOOKUP(Tabela4[[#This Row],[Country]],CountryGeoLoc[],4)</f>
        <v>138.252924</v>
      </c>
      <c r="D220" t="s">
        <v>21403</v>
      </c>
      <c r="E220">
        <f t="shared" si="3"/>
        <v>1</v>
      </c>
      <c r="F220" s="8">
        <v>1</v>
      </c>
      <c r="G220" s="8"/>
      <c r="H220" s="8"/>
    </row>
    <row r="221" spans="1:8" x14ac:dyDescent="0.3">
      <c r="A221" t="s">
        <v>20898</v>
      </c>
      <c r="B221" t="str">
        <f>VLOOKUP(Tabela4[[#This Row],[Country]],CountryGeoLoc[],3)</f>
        <v>48.019573</v>
      </c>
      <c r="C221" t="str">
        <f>VLOOKUP(Tabela4[[#This Row],[Country]],CountryGeoLoc[],4)</f>
        <v>66.923684</v>
      </c>
      <c r="D221" t="s">
        <v>21454</v>
      </c>
      <c r="E221">
        <f t="shared" si="3"/>
        <v>2</v>
      </c>
      <c r="F221" s="8"/>
      <c r="G221" s="8">
        <v>2</v>
      </c>
      <c r="H221" s="8"/>
    </row>
    <row r="222" spans="1:8" x14ac:dyDescent="0.3">
      <c r="A222" t="s">
        <v>20898</v>
      </c>
      <c r="B222" t="str">
        <f>VLOOKUP(Tabela4[[#This Row],[Country]],CountryGeoLoc[],3)</f>
        <v>48.019573</v>
      </c>
      <c r="C222" t="str">
        <f>VLOOKUP(Tabela4[[#This Row],[Country]],CountryGeoLoc[],4)</f>
        <v>66.923684</v>
      </c>
      <c r="D222" t="s">
        <v>21406</v>
      </c>
      <c r="E222">
        <f t="shared" si="3"/>
        <v>5</v>
      </c>
      <c r="F222" s="8">
        <v>4</v>
      </c>
      <c r="G222" s="8">
        <v>1</v>
      </c>
      <c r="H222" s="8"/>
    </row>
    <row r="223" spans="1:8" x14ac:dyDescent="0.3">
      <c r="A223" t="s">
        <v>20898</v>
      </c>
      <c r="B223" t="str">
        <f>VLOOKUP(Tabela4[[#This Row],[Country]],CountryGeoLoc[],3)</f>
        <v>48.019573</v>
      </c>
      <c r="C223" t="str">
        <f>VLOOKUP(Tabela4[[#This Row],[Country]],CountryGeoLoc[],4)</f>
        <v>66.923684</v>
      </c>
      <c r="D223" t="s">
        <v>21455</v>
      </c>
      <c r="E223">
        <f t="shared" si="3"/>
        <v>4</v>
      </c>
      <c r="F223" s="8">
        <v>1</v>
      </c>
      <c r="G223" s="8">
        <v>3</v>
      </c>
      <c r="H223" s="8"/>
    </row>
    <row r="224" spans="1:8" x14ac:dyDescent="0.3">
      <c r="A224" t="s">
        <v>20898</v>
      </c>
      <c r="B224" t="str">
        <f>VLOOKUP(Tabela4[[#This Row],[Country]],CountryGeoLoc[],3)</f>
        <v>48.019573</v>
      </c>
      <c r="C224" t="str">
        <f>VLOOKUP(Tabela4[[#This Row],[Country]],CountryGeoLoc[],4)</f>
        <v>66.923684</v>
      </c>
      <c r="D224" t="s">
        <v>21456</v>
      </c>
      <c r="E224">
        <f t="shared" si="3"/>
        <v>9</v>
      </c>
      <c r="F224" s="8">
        <v>6</v>
      </c>
      <c r="G224" s="8">
        <v>3</v>
      </c>
      <c r="H224" s="8"/>
    </row>
    <row r="225" spans="1:8" x14ac:dyDescent="0.3">
      <c r="A225" t="s">
        <v>20898</v>
      </c>
      <c r="B225" t="str">
        <f>VLOOKUP(Tabela4[[#This Row],[Country]],CountryGeoLoc[],3)</f>
        <v>48.019573</v>
      </c>
      <c r="C225" t="str">
        <f>VLOOKUP(Tabela4[[#This Row],[Country]],CountryGeoLoc[],4)</f>
        <v>66.923684</v>
      </c>
      <c r="D225" t="s">
        <v>21457</v>
      </c>
      <c r="E225">
        <f t="shared" si="3"/>
        <v>7</v>
      </c>
      <c r="F225" s="8">
        <v>2</v>
      </c>
      <c r="G225" s="8">
        <v>5</v>
      </c>
      <c r="H225" s="8"/>
    </row>
    <row r="226" spans="1:8" x14ac:dyDescent="0.3">
      <c r="A226" t="s">
        <v>20898</v>
      </c>
      <c r="B226" t="str">
        <f>VLOOKUP(Tabela4[[#This Row],[Country]],CountryGeoLoc[],3)</f>
        <v>48.019573</v>
      </c>
      <c r="C226" t="str">
        <f>VLOOKUP(Tabela4[[#This Row],[Country]],CountryGeoLoc[],4)</f>
        <v>66.923684</v>
      </c>
      <c r="D226" t="s">
        <v>21458</v>
      </c>
      <c r="E226">
        <f t="shared" si="3"/>
        <v>14</v>
      </c>
      <c r="F226" s="8">
        <v>6</v>
      </c>
      <c r="G226" s="8">
        <v>8</v>
      </c>
      <c r="H226" s="8"/>
    </row>
    <row r="227" spans="1:8" x14ac:dyDescent="0.3">
      <c r="A227" t="s">
        <v>20898</v>
      </c>
      <c r="B227" t="str">
        <f>VLOOKUP(Tabela4[[#This Row],[Country]],CountryGeoLoc[],3)</f>
        <v>48.019573</v>
      </c>
      <c r="C227" t="str">
        <f>VLOOKUP(Tabela4[[#This Row],[Country]],CountryGeoLoc[],4)</f>
        <v>66.923684</v>
      </c>
      <c r="D227" t="s">
        <v>21459</v>
      </c>
      <c r="E227">
        <f t="shared" si="3"/>
        <v>15</v>
      </c>
      <c r="F227" s="8">
        <v>4</v>
      </c>
      <c r="G227" s="8">
        <v>11</v>
      </c>
      <c r="H227" s="8"/>
    </row>
    <row r="228" spans="1:8" x14ac:dyDescent="0.3">
      <c r="A228" t="s">
        <v>20898</v>
      </c>
      <c r="B228" t="str">
        <f>VLOOKUP(Tabela4[[#This Row],[Country]],CountryGeoLoc[],3)</f>
        <v>48.019573</v>
      </c>
      <c r="C228" t="str">
        <f>VLOOKUP(Tabela4[[#This Row],[Country]],CountryGeoLoc[],4)</f>
        <v>66.923684</v>
      </c>
      <c r="D228" t="s">
        <v>21460</v>
      </c>
      <c r="E228">
        <f t="shared" si="3"/>
        <v>28</v>
      </c>
      <c r="F228" s="8">
        <v>6</v>
      </c>
      <c r="G228" s="8">
        <v>22</v>
      </c>
      <c r="H228" s="8"/>
    </row>
    <row r="229" spans="1:8" x14ac:dyDescent="0.3">
      <c r="A229" t="s">
        <v>20898</v>
      </c>
      <c r="B229" t="str">
        <f>VLOOKUP(Tabela4[[#This Row],[Country]],CountryGeoLoc[],3)</f>
        <v>48.019573</v>
      </c>
      <c r="C229" t="str">
        <f>VLOOKUP(Tabela4[[#This Row],[Country]],CountryGeoLoc[],4)</f>
        <v>66.923684</v>
      </c>
      <c r="D229" t="s">
        <v>21395</v>
      </c>
      <c r="E229">
        <f t="shared" si="3"/>
        <v>44</v>
      </c>
      <c r="F229" s="8">
        <v>4</v>
      </c>
      <c r="G229" s="8">
        <v>40</v>
      </c>
      <c r="H229" s="8"/>
    </row>
    <row r="230" spans="1:8" x14ac:dyDescent="0.3">
      <c r="A230" t="s">
        <v>20898</v>
      </c>
      <c r="B230" t="str">
        <f>VLOOKUP(Tabela4[[#This Row],[Country]],CountryGeoLoc[],3)</f>
        <v>48.019573</v>
      </c>
      <c r="C230" t="str">
        <f>VLOOKUP(Tabela4[[#This Row],[Country]],CountryGeoLoc[],4)</f>
        <v>66.923684</v>
      </c>
      <c r="D230" t="s">
        <v>21396</v>
      </c>
      <c r="E230">
        <f t="shared" si="3"/>
        <v>38</v>
      </c>
      <c r="F230" s="8">
        <v>7</v>
      </c>
      <c r="G230" s="8">
        <v>31</v>
      </c>
      <c r="H230" s="8"/>
    </row>
    <row r="231" spans="1:8" x14ac:dyDescent="0.3">
      <c r="A231" t="s">
        <v>20898</v>
      </c>
      <c r="B231" t="str">
        <f>VLOOKUP(Tabela4[[#This Row],[Country]],CountryGeoLoc[],3)</f>
        <v>48.019573</v>
      </c>
      <c r="C231" t="str">
        <f>VLOOKUP(Tabela4[[#This Row],[Country]],CountryGeoLoc[],4)</f>
        <v>66.923684</v>
      </c>
      <c r="D231" t="s">
        <v>21397</v>
      </c>
      <c r="E231">
        <f t="shared" si="3"/>
        <v>37</v>
      </c>
      <c r="F231" s="8">
        <v>6</v>
      </c>
      <c r="G231" s="8">
        <v>31</v>
      </c>
      <c r="H231" s="8"/>
    </row>
    <row r="232" spans="1:8" x14ac:dyDescent="0.3">
      <c r="A232" t="s">
        <v>20898</v>
      </c>
      <c r="B232" t="str">
        <f>VLOOKUP(Tabela4[[#This Row],[Country]],CountryGeoLoc[],3)</f>
        <v>48.019573</v>
      </c>
      <c r="C232" t="str">
        <f>VLOOKUP(Tabela4[[#This Row],[Country]],CountryGeoLoc[],4)</f>
        <v>66.923684</v>
      </c>
      <c r="D232" t="s">
        <v>21398</v>
      </c>
      <c r="E232">
        <f t="shared" si="3"/>
        <v>42</v>
      </c>
      <c r="F232" s="8">
        <v>4</v>
      </c>
      <c r="G232" s="8">
        <v>38</v>
      </c>
      <c r="H232" s="8"/>
    </row>
    <row r="233" spans="1:8" x14ac:dyDescent="0.3">
      <c r="A233" t="s">
        <v>20898</v>
      </c>
      <c r="B233" t="str">
        <f>VLOOKUP(Tabela4[[#This Row],[Country]],CountryGeoLoc[],3)</f>
        <v>48.019573</v>
      </c>
      <c r="C233" t="str">
        <f>VLOOKUP(Tabela4[[#This Row],[Country]],CountryGeoLoc[],4)</f>
        <v>66.923684</v>
      </c>
      <c r="D233" t="s">
        <v>21399</v>
      </c>
      <c r="E233">
        <f t="shared" si="3"/>
        <v>38</v>
      </c>
      <c r="F233" s="8">
        <v>11</v>
      </c>
      <c r="G233" s="8">
        <v>27</v>
      </c>
      <c r="H233" s="8"/>
    </row>
    <row r="234" spans="1:8" x14ac:dyDescent="0.3">
      <c r="A234" t="s">
        <v>20898</v>
      </c>
      <c r="B234" t="str">
        <f>VLOOKUP(Tabela4[[#This Row],[Country]],CountryGeoLoc[],3)</f>
        <v>48.019573</v>
      </c>
      <c r="C234" t="str">
        <f>VLOOKUP(Tabela4[[#This Row],[Country]],CountryGeoLoc[],4)</f>
        <v>66.923684</v>
      </c>
      <c r="D234" t="s">
        <v>21400</v>
      </c>
      <c r="E234">
        <f t="shared" si="3"/>
        <v>29</v>
      </c>
      <c r="F234" s="8">
        <v>2</v>
      </c>
      <c r="G234" s="8">
        <v>27</v>
      </c>
      <c r="H234" s="8"/>
    </row>
    <row r="235" spans="1:8" x14ac:dyDescent="0.3">
      <c r="A235" t="s">
        <v>20898</v>
      </c>
      <c r="B235" t="str">
        <f>VLOOKUP(Tabela4[[#This Row],[Country]],CountryGeoLoc[],3)</f>
        <v>48.019573</v>
      </c>
      <c r="C235" t="str">
        <f>VLOOKUP(Tabela4[[#This Row],[Country]],CountryGeoLoc[],4)</f>
        <v>66.923684</v>
      </c>
      <c r="D235" t="s">
        <v>21401</v>
      </c>
      <c r="E235">
        <f t="shared" si="3"/>
        <v>31</v>
      </c>
      <c r="F235" s="8">
        <v>3</v>
      </c>
      <c r="G235" s="8">
        <v>28</v>
      </c>
      <c r="H235" s="8"/>
    </row>
    <row r="236" spans="1:8" x14ac:dyDescent="0.3">
      <c r="A236" t="s">
        <v>20898</v>
      </c>
      <c r="B236" t="str">
        <f>VLOOKUP(Tabela4[[#This Row],[Country]],CountryGeoLoc[],3)</f>
        <v>48.019573</v>
      </c>
      <c r="C236" t="str">
        <f>VLOOKUP(Tabela4[[#This Row],[Country]],CountryGeoLoc[],4)</f>
        <v>66.923684</v>
      </c>
      <c r="D236" t="s">
        <v>21452</v>
      </c>
      <c r="E236">
        <f t="shared" si="3"/>
        <v>22</v>
      </c>
      <c r="F236" s="8">
        <v>3</v>
      </c>
      <c r="G236" s="8">
        <v>19</v>
      </c>
      <c r="H236" s="8"/>
    </row>
    <row r="237" spans="1:8" x14ac:dyDescent="0.3">
      <c r="A237" t="s">
        <v>20898</v>
      </c>
      <c r="B237" t="str">
        <f>VLOOKUP(Tabela4[[#This Row],[Country]],CountryGeoLoc[],3)</f>
        <v>48.019573</v>
      </c>
      <c r="C237" t="str">
        <f>VLOOKUP(Tabela4[[#This Row],[Country]],CountryGeoLoc[],4)</f>
        <v>66.923684</v>
      </c>
      <c r="D237" t="s">
        <v>21407</v>
      </c>
      <c r="E237">
        <f t="shared" si="3"/>
        <v>24</v>
      </c>
      <c r="F237" s="8">
        <v>1</v>
      </c>
      <c r="G237" s="8">
        <v>23</v>
      </c>
      <c r="H237" s="8"/>
    </row>
    <row r="238" spans="1:8" x14ac:dyDescent="0.3">
      <c r="A238" t="s">
        <v>20898</v>
      </c>
      <c r="B238" t="str">
        <f>VLOOKUP(Tabela4[[#This Row],[Country]],CountryGeoLoc[],3)</f>
        <v>48.019573</v>
      </c>
      <c r="C238" t="str">
        <f>VLOOKUP(Tabela4[[#This Row],[Country]],CountryGeoLoc[],4)</f>
        <v>66.923684</v>
      </c>
      <c r="D238" t="s">
        <v>21408</v>
      </c>
      <c r="E238">
        <f t="shared" si="3"/>
        <v>26</v>
      </c>
      <c r="F238" s="8">
        <v>1</v>
      </c>
      <c r="G238" s="8">
        <v>25</v>
      </c>
      <c r="H238" s="8"/>
    </row>
    <row r="239" spans="1:8" x14ac:dyDescent="0.3">
      <c r="A239" t="s">
        <v>20898</v>
      </c>
      <c r="B239" t="str">
        <f>VLOOKUP(Tabela4[[#This Row],[Country]],CountryGeoLoc[],3)</f>
        <v>48.019573</v>
      </c>
      <c r="C239" t="str">
        <f>VLOOKUP(Tabela4[[#This Row],[Country]],CountryGeoLoc[],4)</f>
        <v>66.923684</v>
      </c>
      <c r="D239" t="s">
        <v>21409</v>
      </c>
      <c r="E239">
        <f t="shared" si="3"/>
        <v>28</v>
      </c>
      <c r="F239" s="8">
        <v>2</v>
      </c>
      <c r="G239" s="8">
        <v>26</v>
      </c>
      <c r="H239" s="8"/>
    </row>
    <row r="240" spans="1:8" x14ac:dyDescent="0.3">
      <c r="A240" t="s">
        <v>20898</v>
      </c>
      <c r="B240" t="str">
        <f>VLOOKUP(Tabela4[[#This Row],[Country]],CountryGeoLoc[],3)</f>
        <v>48.019573</v>
      </c>
      <c r="C240" t="str">
        <f>VLOOKUP(Tabela4[[#This Row],[Country]],CountryGeoLoc[],4)</f>
        <v>66.923684</v>
      </c>
      <c r="D240" t="s">
        <v>21410</v>
      </c>
      <c r="E240">
        <f t="shared" si="3"/>
        <v>34</v>
      </c>
      <c r="F240" s="8"/>
      <c r="G240" s="8">
        <v>34</v>
      </c>
      <c r="H240" s="8"/>
    </row>
    <row r="241" spans="1:8" x14ac:dyDescent="0.3">
      <c r="A241" t="s">
        <v>20898</v>
      </c>
      <c r="B241" t="str">
        <f>VLOOKUP(Tabela4[[#This Row],[Country]],CountryGeoLoc[],3)</f>
        <v>48.019573</v>
      </c>
      <c r="C241" t="str">
        <f>VLOOKUP(Tabela4[[#This Row],[Country]],CountryGeoLoc[],4)</f>
        <v>66.923684</v>
      </c>
      <c r="D241" t="s">
        <v>21453</v>
      </c>
      <c r="E241">
        <f t="shared" si="3"/>
        <v>30</v>
      </c>
      <c r="F241" s="8">
        <v>3</v>
      </c>
      <c r="G241" s="8">
        <v>27</v>
      </c>
      <c r="H241" s="8"/>
    </row>
    <row r="242" spans="1:8" x14ac:dyDescent="0.3">
      <c r="A242" t="s">
        <v>20898</v>
      </c>
      <c r="B242" t="str">
        <f>VLOOKUP(Tabela4[[#This Row],[Country]],CountryGeoLoc[],3)</f>
        <v>48.019573</v>
      </c>
      <c r="C242" t="str">
        <f>VLOOKUP(Tabela4[[#This Row],[Country]],CountryGeoLoc[],4)</f>
        <v>66.923684</v>
      </c>
      <c r="D242" t="s">
        <v>21411</v>
      </c>
      <c r="E242">
        <f t="shared" si="3"/>
        <v>28</v>
      </c>
      <c r="F242" s="8">
        <v>3</v>
      </c>
      <c r="G242" s="8">
        <v>25</v>
      </c>
      <c r="H242" s="8"/>
    </row>
    <row r="243" spans="1:8" x14ac:dyDescent="0.3">
      <c r="A243" t="s">
        <v>20898</v>
      </c>
      <c r="B243" t="str">
        <f>VLOOKUP(Tabela4[[#This Row],[Country]],CountryGeoLoc[],3)</f>
        <v>48.019573</v>
      </c>
      <c r="C243" t="str">
        <f>VLOOKUP(Tabela4[[#This Row],[Country]],CountryGeoLoc[],4)</f>
        <v>66.923684</v>
      </c>
      <c r="D243" t="s">
        <v>21412</v>
      </c>
      <c r="E243">
        <f t="shared" si="3"/>
        <v>19</v>
      </c>
      <c r="F243" s="8"/>
      <c r="G243" s="8">
        <v>19</v>
      </c>
      <c r="H243" s="8"/>
    </row>
    <row r="244" spans="1:8" x14ac:dyDescent="0.3">
      <c r="A244" t="s">
        <v>20898</v>
      </c>
      <c r="B244" t="str">
        <f>VLOOKUP(Tabela4[[#This Row],[Country]],CountryGeoLoc[],3)</f>
        <v>48.019573</v>
      </c>
      <c r="C244" t="str">
        <f>VLOOKUP(Tabela4[[#This Row],[Country]],CountryGeoLoc[],4)</f>
        <v>66.923684</v>
      </c>
      <c r="D244" t="s">
        <v>21450</v>
      </c>
      <c r="E244">
        <f t="shared" si="3"/>
        <v>24</v>
      </c>
      <c r="F244" s="8"/>
      <c r="G244" s="8">
        <v>24</v>
      </c>
      <c r="H244" s="8"/>
    </row>
    <row r="245" spans="1:8" x14ac:dyDescent="0.3">
      <c r="A245" t="s">
        <v>20898</v>
      </c>
      <c r="B245" t="str">
        <f>VLOOKUP(Tabela4[[#This Row],[Country]],CountryGeoLoc[],3)</f>
        <v>48.019573</v>
      </c>
      <c r="C245" t="str">
        <f>VLOOKUP(Tabela4[[#This Row],[Country]],CountryGeoLoc[],4)</f>
        <v>66.923684</v>
      </c>
      <c r="D245" t="s">
        <v>21413</v>
      </c>
      <c r="E245">
        <f t="shared" si="3"/>
        <v>39</v>
      </c>
      <c r="F245" s="8">
        <v>1</v>
      </c>
      <c r="G245" s="8">
        <v>38</v>
      </c>
      <c r="H245" s="8"/>
    </row>
    <row r="246" spans="1:8" x14ac:dyDescent="0.3">
      <c r="A246" t="s">
        <v>20898</v>
      </c>
      <c r="B246" t="str">
        <f>VLOOKUP(Tabela4[[#This Row],[Country]],CountryGeoLoc[],3)</f>
        <v>48.019573</v>
      </c>
      <c r="C246" t="str">
        <f>VLOOKUP(Tabela4[[#This Row],[Country]],CountryGeoLoc[],4)</f>
        <v>66.923684</v>
      </c>
      <c r="D246" t="s">
        <v>21414</v>
      </c>
      <c r="E246">
        <f t="shared" si="3"/>
        <v>44</v>
      </c>
      <c r="F246" s="8">
        <v>4</v>
      </c>
      <c r="G246" s="8">
        <v>40</v>
      </c>
      <c r="H246" s="8"/>
    </row>
    <row r="247" spans="1:8" x14ac:dyDescent="0.3">
      <c r="A247" t="s">
        <v>20898</v>
      </c>
      <c r="B247" t="str">
        <f>VLOOKUP(Tabela4[[#This Row],[Country]],CountryGeoLoc[],3)</f>
        <v>48.019573</v>
      </c>
      <c r="C247" t="str">
        <f>VLOOKUP(Tabela4[[#This Row],[Country]],CountryGeoLoc[],4)</f>
        <v>66.923684</v>
      </c>
      <c r="D247" t="s">
        <v>21415</v>
      </c>
      <c r="E247">
        <f t="shared" si="3"/>
        <v>33</v>
      </c>
      <c r="F247" s="8">
        <v>1</v>
      </c>
      <c r="G247" s="8">
        <v>32</v>
      </c>
      <c r="H247" s="8"/>
    </row>
    <row r="248" spans="1:8" x14ac:dyDescent="0.3">
      <c r="A248" t="s">
        <v>20898</v>
      </c>
      <c r="B248" t="str">
        <f>VLOOKUP(Tabela4[[#This Row],[Country]],CountryGeoLoc[],3)</f>
        <v>48.019573</v>
      </c>
      <c r="C248" t="str">
        <f>VLOOKUP(Tabela4[[#This Row],[Country]],CountryGeoLoc[],4)</f>
        <v>66.923684</v>
      </c>
      <c r="D248" t="s">
        <v>21416</v>
      </c>
      <c r="E248">
        <f t="shared" si="3"/>
        <v>33</v>
      </c>
      <c r="F248" s="8"/>
      <c r="G248" s="8">
        <v>33</v>
      </c>
      <c r="H248" s="8"/>
    </row>
    <row r="249" spans="1:8" x14ac:dyDescent="0.3">
      <c r="A249" t="s">
        <v>20898</v>
      </c>
      <c r="B249" t="str">
        <f>VLOOKUP(Tabela4[[#This Row],[Country]],CountryGeoLoc[],3)</f>
        <v>48.019573</v>
      </c>
      <c r="C249" t="str">
        <f>VLOOKUP(Tabela4[[#This Row],[Country]],CountryGeoLoc[],4)</f>
        <v>66.923684</v>
      </c>
      <c r="D249" t="s">
        <v>21417</v>
      </c>
      <c r="E249">
        <f t="shared" si="3"/>
        <v>36</v>
      </c>
      <c r="F249" s="8">
        <v>2</v>
      </c>
      <c r="G249" s="8">
        <v>34</v>
      </c>
      <c r="H249" s="8"/>
    </row>
    <row r="250" spans="1:8" x14ac:dyDescent="0.3">
      <c r="A250" t="s">
        <v>20898</v>
      </c>
      <c r="B250" t="str">
        <f>VLOOKUP(Tabela4[[#This Row],[Country]],CountryGeoLoc[],3)</f>
        <v>48.019573</v>
      </c>
      <c r="C250" t="str">
        <f>VLOOKUP(Tabela4[[#This Row],[Country]],CountryGeoLoc[],4)</f>
        <v>66.923684</v>
      </c>
      <c r="D250" t="s">
        <v>21418</v>
      </c>
      <c r="E250">
        <f t="shared" si="3"/>
        <v>37</v>
      </c>
      <c r="F250" s="8">
        <v>2</v>
      </c>
      <c r="G250" s="8">
        <v>35</v>
      </c>
      <c r="H250" s="8"/>
    </row>
    <row r="251" spans="1:8" x14ac:dyDescent="0.3">
      <c r="A251" t="s">
        <v>20898</v>
      </c>
      <c r="B251" t="str">
        <f>VLOOKUP(Tabela4[[#This Row],[Country]],CountryGeoLoc[],3)</f>
        <v>48.019573</v>
      </c>
      <c r="C251" t="str">
        <f>VLOOKUP(Tabela4[[#This Row],[Country]],CountryGeoLoc[],4)</f>
        <v>66.923684</v>
      </c>
      <c r="D251" t="s">
        <v>21419</v>
      </c>
      <c r="E251">
        <f t="shared" si="3"/>
        <v>48</v>
      </c>
      <c r="F251" s="8">
        <v>3</v>
      </c>
      <c r="G251" s="8">
        <v>45</v>
      </c>
      <c r="H251" s="8"/>
    </row>
    <row r="252" spans="1:8" x14ac:dyDescent="0.3">
      <c r="A252" t="s">
        <v>20898</v>
      </c>
      <c r="B252" t="str">
        <f>VLOOKUP(Tabela4[[#This Row],[Country]],CountryGeoLoc[],3)</f>
        <v>48.019573</v>
      </c>
      <c r="C252" t="str">
        <f>VLOOKUP(Tabela4[[#This Row],[Country]],CountryGeoLoc[],4)</f>
        <v>66.923684</v>
      </c>
      <c r="D252" t="s">
        <v>21420</v>
      </c>
      <c r="E252">
        <f t="shared" si="3"/>
        <v>46</v>
      </c>
      <c r="F252" s="8">
        <v>4</v>
      </c>
      <c r="G252" s="8">
        <v>42</v>
      </c>
      <c r="H252" s="8"/>
    </row>
    <row r="253" spans="1:8" x14ac:dyDescent="0.3">
      <c r="A253" t="s">
        <v>20898</v>
      </c>
      <c r="B253" t="str">
        <f>VLOOKUP(Tabela4[[#This Row],[Country]],CountryGeoLoc[],3)</f>
        <v>48.019573</v>
      </c>
      <c r="C253" t="str">
        <f>VLOOKUP(Tabela4[[#This Row],[Country]],CountryGeoLoc[],4)</f>
        <v>66.923684</v>
      </c>
      <c r="D253" t="s">
        <v>21451</v>
      </c>
      <c r="E253">
        <f t="shared" si="3"/>
        <v>29</v>
      </c>
      <c r="F253" s="8">
        <v>1</v>
      </c>
      <c r="G253" s="8">
        <v>28</v>
      </c>
      <c r="H253" s="8"/>
    </row>
    <row r="254" spans="1:8" x14ac:dyDescent="0.3">
      <c r="A254" t="s">
        <v>20898</v>
      </c>
      <c r="B254" t="str">
        <f>VLOOKUP(Tabela4[[#This Row],[Country]],CountryGeoLoc[],3)</f>
        <v>48.019573</v>
      </c>
      <c r="C254" t="str">
        <f>VLOOKUP(Tabela4[[#This Row],[Country]],CountryGeoLoc[],4)</f>
        <v>66.923684</v>
      </c>
      <c r="D254" t="s">
        <v>21421</v>
      </c>
      <c r="E254">
        <f t="shared" si="3"/>
        <v>29</v>
      </c>
      <c r="F254" s="8">
        <v>2</v>
      </c>
      <c r="G254" s="8">
        <v>27</v>
      </c>
      <c r="H254" s="8"/>
    </row>
    <row r="255" spans="1:8" x14ac:dyDescent="0.3">
      <c r="A255" t="s">
        <v>20898</v>
      </c>
      <c r="B255" t="str">
        <f>VLOOKUP(Tabela4[[#This Row],[Country]],CountryGeoLoc[],3)</f>
        <v>48.019573</v>
      </c>
      <c r="C255" t="str">
        <f>VLOOKUP(Tabela4[[#This Row],[Country]],CountryGeoLoc[],4)</f>
        <v>66.923684</v>
      </c>
      <c r="D255" t="s">
        <v>21422</v>
      </c>
      <c r="E255">
        <f t="shared" si="3"/>
        <v>23</v>
      </c>
      <c r="F255" s="8">
        <v>1</v>
      </c>
      <c r="G255" s="8">
        <v>22</v>
      </c>
      <c r="H255" s="8"/>
    </row>
    <row r="256" spans="1:8" x14ac:dyDescent="0.3">
      <c r="A256" t="s">
        <v>20898</v>
      </c>
      <c r="B256" t="str">
        <f>VLOOKUP(Tabela4[[#This Row],[Country]],CountryGeoLoc[],3)</f>
        <v>48.019573</v>
      </c>
      <c r="C256" t="str">
        <f>VLOOKUP(Tabela4[[#This Row],[Country]],CountryGeoLoc[],4)</f>
        <v>66.923684</v>
      </c>
      <c r="D256" t="s">
        <v>21423</v>
      </c>
      <c r="E256">
        <f t="shared" si="3"/>
        <v>22</v>
      </c>
      <c r="F256" s="8">
        <v>1</v>
      </c>
      <c r="G256" s="8">
        <v>21</v>
      </c>
      <c r="H256" s="8"/>
    </row>
    <row r="257" spans="1:8" x14ac:dyDescent="0.3">
      <c r="A257" t="s">
        <v>20898</v>
      </c>
      <c r="B257" t="str">
        <f>VLOOKUP(Tabela4[[#This Row],[Country]],CountryGeoLoc[],3)</f>
        <v>48.019573</v>
      </c>
      <c r="C257" t="str">
        <f>VLOOKUP(Tabela4[[#This Row],[Country]],CountryGeoLoc[],4)</f>
        <v>66.923684</v>
      </c>
      <c r="D257" t="s">
        <v>21424</v>
      </c>
      <c r="E257">
        <f t="shared" si="3"/>
        <v>22</v>
      </c>
      <c r="F257" s="8">
        <v>1</v>
      </c>
      <c r="G257" s="8">
        <v>21</v>
      </c>
      <c r="H257" s="8"/>
    </row>
    <row r="258" spans="1:8" x14ac:dyDescent="0.3">
      <c r="A258" t="s">
        <v>20898</v>
      </c>
      <c r="B258" t="str">
        <f>VLOOKUP(Tabela4[[#This Row],[Country]],CountryGeoLoc[],3)</f>
        <v>48.019573</v>
      </c>
      <c r="C258" t="str">
        <f>VLOOKUP(Tabela4[[#This Row],[Country]],CountryGeoLoc[],4)</f>
        <v>66.923684</v>
      </c>
      <c r="D258" t="s">
        <v>21425</v>
      </c>
      <c r="E258">
        <f t="shared" si="3"/>
        <v>30</v>
      </c>
      <c r="F258" s="8"/>
      <c r="G258" s="8">
        <v>30</v>
      </c>
      <c r="H258" s="8"/>
    </row>
    <row r="259" spans="1:8" x14ac:dyDescent="0.3">
      <c r="A259" t="s">
        <v>20898</v>
      </c>
      <c r="B259" t="str">
        <f>VLOOKUP(Tabela4[[#This Row],[Country]],CountryGeoLoc[],3)</f>
        <v>48.019573</v>
      </c>
      <c r="C259" t="str">
        <f>VLOOKUP(Tabela4[[#This Row],[Country]],CountryGeoLoc[],4)</f>
        <v>66.923684</v>
      </c>
      <c r="D259" t="s">
        <v>21426</v>
      </c>
      <c r="E259">
        <f t="shared" ref="E259:E322" si="4">F259+G259+H259</f>
        <v>19</v>
      </c>
      <c r="F259" s="8"/>
      <c r="G259" s="8">
        <v>19</v>
      </c>
      <c r="H259" s="8"/>
    </row>
    <row r="260" spans="1:8" x14ac:dyDescent="0.3">
      <c r="A260" t="s">
        <v>20898</v>
      </c>
      <c r="B260" t="str">
        <f>VLOOKUP(Tabela4[[#This Row],[Country]],CountryGeoLoc[],3)</f>
        <v>48.019573</v>
      </c>
      <c r="C260" t="str">
        <f>VLOOKUP(Tabela4[[#This Row],[Country]],CountryGeoLoc[],4)</f>
        <v>66.923684</v>
      </c>
      <c r="D260" t="s">
        <v>21427</v>
      </c>
      <c r="E260">
        <f t="shared" si="4"/>
        <v>16</v>
      </c>
      <c r="F260" s="8">
        <v>1</v>
      </c>
      <c r="G260" s="8">
        <v>15</v>
      </c>
      <c r="H260" s="8"/>
    </row>
    <row r="261" spans="1:8" x14ac:dyDescent="0.3">
      <c r="A261" t="s">
        <v>20898</v>
      </c>
      <c r="B261" t="str">
        <f>VLOOKUP(Tabela4[[#This Row],[Country]],CountryGeoLoc[],3)</f>
        <v>48.019573</v>
      </c>
      <c r="C261" t="str">
        <f>VLOOKUP(Tabela4[[#This Row],[Country]],CountryGeoLoc[],4)</f>
        <v>66.923684</v>
      </c>
      <c r="D261" t="s">
        <v>21404</v>
      </c>
      <c r="E261">
        <f t="shared" si="4"/>
        <v>18</v>
      </c>
      <c r="F261" s="8">
        <v>2</v>
      </c>
      <c r="G261" s="8">
        <v>16</v>
      </c>
      <c r="H261" s="8"/>
    </row>
    <row r="262" spans="1:8" x14ac:dyDescent="0.3">
      <c r="A262" t="s">
        <v>20898</v>
      </c>
      <c r="B262" t="str">
        <f>VLOOKUP(Tabela4[[#This Row],[Country]],CountryGeoLoc[],3)</f>
        <v>48.019573</v>
      </c>
      <c r="C262" t="str">
        <f>VLOOKUP(Tabela4[[#This Row],[Country]],CountryGeoLoc[],4)</f>
        <v>66.923684</v>
      </c>
      <c r="D262" t="s">
        <v>21428</v>
      </c>
      <c r="E262">
        <f t="shared" si="4"/>
        <v>17</v>
      </c>
      <c r="F262" s="8">
        <v>1</v>
      </c>
      <c r="G262" s="8">
        <v>16</v>
      </c>
      <c r="H262" s="8"/>
    </row>
    <row r="263" spans="1:8" x14ac:dyDescent="0.3">
      <c r="A263" t="s">
        <v>20898</v>
      </c>
      <c r="B263" t="str">
        <f>VLOOKUP(Tabela4[[#This Row],[Country]],CountryGeoLoc[],3)</f>
        <v>48.019573</v>
      </c>
      <c r="C263" t="str">
        <f>VLOOKUP(Tabela4[[#This Row],[Country]],CountryGeoLoc[],4)</f>
        <v>66.923684</v>
      </c>
      <c r="D263" t="s">
        <v>21405</v>
      </c>
      <c r="E263">
        <f t="shared" si="4"/>
        <v>21</v>
      </c>
      <c r="F263" s="8">
        <v>2</v>
      </c>
      <c r="G263" s="8">
        <v>19</v>
      </c>
      <c r="H263" s="8"/>
    </row>
    <row r="264" spans="1:8" x14ac:dyDescent="0.3">
      <c r="A264" t="s">
        <v>20898</v>
      </c>
      <c r="B264" t="str">
        <f>VLOOKUP(Tabela4[[#This Row],[Country]],CountryGeoLoc[],3)</f>
        <v>48.019573</v>
      </c>
      <c r="C264" t="str">
        <f>VLOOKUP(Tabela4[[#This Row],[Country]],CountryGeoLoc[],4)</f>
        <v>66.923684</v>
      </c>
      <c r="D264" t="s">
        <v>21429</v>
      </c>
      <c r="E264">
        <f t="shared" si="4"/>
        <v>30</v>
      </c>
      <c r="F264" s="8"/>
      <c r="G264" s="8">
        <v>30</v>
      </c>
      <c r="H264" s="8"/>
    </row>
    <row r="265" spans="1:8" x14ac:dyDescent="0.3">
      <c r="A265" t="s">
        <v>20898</v>
      </c>
      <c r="B265" t="str">
        <f>VLOOKUP(Tabela4[[#This Row],[Country]],CountryGeoLoc[],3)</f>
        <v>48.019573</v>
      </c>
      <c r="C265" t="str">
        <f>VLOOKUP(Tabela4[[#This Row],[Country]],CountryGeoLoc[],4)</f>
        <v>66.923684</v>
      </c>
      <c r="D265" t="s">
        <v>21430</v>
      </c>
      <c r="E265">
        <f t="shared" si="4"/>
        <v>16</v>
      </c>
      <c r="F265" s="8"/>
      <c r="G265" s="8">
        <v>16</v>
      </c>
      <c r="H265" s="8"/>
    </row>
    <row r="266" spans="1:8" x14ac:dyDescent="0.3">
      <c r="A266" t="s">
        <v>20898</v>
      </c>
      <c r="B266" t="str">
        <f>VLOOKUP(Tabela4[[#This Row],[Country]],CountryGeoLoc[],3)</f>
        <v>48.019573</v>
      </c>
      <c r="C266" t="str">
        <f>VLOOKUP(Tabela4[[#This Row],[Country]],CountryGeoLoc[],4)</f>
        <v>66.923684</v>
      </c>
      <c r="D266" t="s">
        <v>21431</v>
      </c>
      <c r="E266">
        <f t="shared" si="4"/>
        <v>15</v>
      </c>
      <c r="F266" s="8">
        <v>1</v>
      </c>
      <c r="G266" s="8">
        <v>14</v>
      </c>
      <c r="H266" s="8"/>
    </row>
    <row r="267" spans="1:8" x14ac:dyDescent="0.3">
      <c r="A267" t="s">
        <v>20898</v>
      </c>
      <c r="B267" t="str">
        <f>VLOOKUP(Tabela4[[#This Row],[Country]],CountryGeoLoc[],3)</f>
        <v>48.019573</v>
      </c>
      <c r="C267" t="str">
        <f>VLOOKUP(Tabela4[[#This Row],[Country]],CountryGeoLoc[],4)</f>
        <v>66.923684</v>
      </c>
      <c r="D267" t="s">
        <v>21432</v>
      </c>
      <c r="E267">
        <f t="shared" si="4"/>
        <v>14</v>
      </c>
      <c r="F267" s="8"/>
      <c r="G267" s="8">
        <v>14</v>
      </c>
      <c r="H267" s="8"/>
    </row>
    <row r="268" spans="1:8" x14ac:dyDescent="0.3">
      <c r="A268" t="s">
        <v>20898</v>
      </c>
      <c r="B268" t="str">
        <f>VLOOKUP(Tabela4[[#This Row],[Country]],CountryGeoLoc[],3)</f>
        <v>48.019573</v>
      </c>
      <c r="C268" t="str">
        <f>VLOOKUP(Tabela4[[#This Row],[Country]],CountryGeoLoc[],4)</f>
        <v>66.923684</v>
      </c>
      <c r="D268" t="s">
        <v>21433</v>
      </c>
      <c r="E268">
        <f t="shared" si="4"/>
        <v>17</v>
      </c>
      <c r="F268" s="8"/>
      <c r="G268" s="8">
        <v>17</v>
      </c>
      <c r="H268" s="8"/>
    </row>
    <row r="269" spans="1:8" x14ac:dyDescent="0.3">
      <c r="A269" t="s">
        <v>20898</v>
      </c>
      <c r="B269" t="str">
        <f>VLOOKUP(Tabela4[[#This Row],[Country]],CountryGeoLoc[],3)</f>
        <v>48.019573</v>
      </c>
      <c r="C269" t="str">
        <f>VLOOKUP(Tabela4[[#This Row],[Country]],CountryGeoLoc[],4)</f>
        <v>66.923684</v>
      </c>
      <c r="D269" t="s">
        <v>21434</v>
      </c>
      <c r="E269">
        <f t="shared" si="4"/>
        <v>19</v>
      </c>
      <c r="F269" s="8"/>
      <c r="G269" s="8">
        <v>19</v>
      </c>
      <c r="H269" s="8"/>
    </row>
    <row r="270" spans="1:8" x14ac:dyDescent="0.3">
      <c r="A270" t="s">
        <v>20898</v>
      </c>
      <c r="B270" t="str">
        <f>VLOOKUP(Tabela4[[#This Row],[Country]],CountryGeoLoc[],3)</f>
        <v>48.019573</v>
      </c>
      <c r="C270" t="str">
        <f>VLOOKUP(Tabela4[[#This Row],[Country]],CountryGeoLoc[],4)</f>
        <v>66.923684</v>
      </c>
      <c r="D270" t="s">
        <v>21435</v>
      </c>
      <c r="E270">
        <f t="shared" si="4"/>
        <v>17</v>
      </c>
      <c r="F270" s="8">
        <v>2</v>
      </c>
      <c r="G270" s="8">
        <v>15</v>
      </c>
      <c r="H270" s="8"/>
    </row>
    <row r="271" spans="1:8" x14ac:dyDescent="0.3">
      <c r="A271" t="s">
        <v>20898</v>
      </c>
      <c r="B271" t="str">
        <f>VLOOKUP(Tabela4[[#This Row],[Country]],CountryGeoLoc[],3)</f>
        <v>48.019573</v>
      </c>
      <c r="C271" t="str">
        <f>VLOOKUP(Tabela4[[#This Row],[Country]],CountryGeoLoc[],4)</f>
        <v>66.923684</v>
      </c>
      <c r="D271" t="s">
        <v>21436</v>
      </c>
      <c r="E271">
        <f t="shared" si="4"/>
        <v>20</v>
      </c>
      <c r="F271" s="8">
        <v>1</v>
      </c>
      <c r="G271" s="8">
        <v>19</v>
      </c>
      <c r="H271" s="8"/>
    </row>
    <row r="272" spans="1:8" x14ac:dyDescent="0.3">
      <c r="A272" t="s">
        <v>20898</v>
      </c>
      <c r="B272" t="str">
        <f>VLOOKUP(Tabela4[[#This Row],[Country]],CountryGeoLoc[],3)</f>
        <v>48.019573</v>
      </c>
      <c r="C272" t="str">
        <f>VLOOKUP(Tabela4[[#This Row],[Country]],CountryGeoLoc[],4)</f>
        <v>66.923684</v>
      </c>
      <c r="D272" t="s">
        <v>21437</v>
      </c>
      <c r="E272">
        <f t="shared" si="4"/>
        <v>19</v>
      </c>
      <c r="F272" s="8">
        <v>1</v>
      </c>
      <c r="G272" s="8">
        <v>18</v>
      </c>
      <c r="H272" s="8"/>
    </row>
    <row r="273" spans="1:8" x14ac:dyDescent="0.3">
      <c r="A273" t="s">
        <v>20898</v>
      </c>
      <c r="B273" t="str">
        <f>VLOOKUP(Tabela4[[#This Row],[Country]],CountryGeoLoc[],3)</f>
        <v>48.019573</v>
      </c>
      <c r="C273" t="str">
        <f>VLOOKUP(Tabela4[[#This Row],[Country]],CountryGeoLoc[],4)</f>
        <v>66.923684</v>
      </c>
      <c r="D273" t="s">
        <v>21438</v>
      </c>
      <c r="E273">
        <f t="shared" si="4"/>
        <v>24</v>
      </c>
      <c r="F273" s="8"/>
      <c r="G273" s="8">
        <v>24</v>
      </c>
      <c r="H273" s="8"/>
    </row>
    <row r="274" spans="1:8" x14ac:dyDescent="0.3">
      <c r="A274" t="s">
        <v>20898</v>
      </c>
      <c r="B274" t="str">
        <f>VLOOKUP(Tabela4[[#This Row],[Country]],CountryGeoLoc[],3)</f>
        <v>48.019573</v>
      </c>
      <c r="C274" t="str">
        <f>VLOOKUP(Tabela4[[#This Row],[Country]],CountryGeoLoc[],4)</f>
        <v>66.923684</v>
      </c>
      <c r="D274" t="s">
        <v>21439</v>
      </c>
      <c r="E274">
        <f t="shared" si="4"/>
        <v>24</v>
      </c>
      <c r="F274" s="8">
        <v>1</v>
      </c>
      <c r="G274" s="8">
        <v>23</v>
      </c>
      <c r="H274" s="8"/>
    </row>
    <row r="275" spans="1:8" x14ac:dyDescent="0.3">
      <c r="A275" t="s">
        <v>20898</v>
      </c>
      <c r="B275" t="str">
        <f>VLOOKUP(Tabela4[[#This Row],[Country]],CountryGeoLoc[],3)</f>
        <v>48.019573</v>
      </c>
      <c r="C275" t="str">
        <f>VLOOKUP(Tabela4[[#This Row],[Country]],CountryGeoLoc[],4)</f>
        <v>66.923684</v>
      </c>
      <c r="D275" t="s">
        <v>21440</v>
      </c>
      <c r="E275">
        <f t="shared" si="4"/>
        <v>24</v>
      </c>
      <c r="F275" s="8">
        <v>3</v>
      </c>
      <c r="G275" s="8">
        <v>21</v>
      </c>
      <c r="H275" s="8"/>
    </row>
    <row r="276" spans="1:8" x14ac:dyDescent="0.3">
      <c r="A276" t="s">
        <v>20898</v>
      </c>
      <c r="B276" t="str">
        <f>VLOOKUP(Tabela4[[#This Row],[Country]],CountryGeoLoc[],3)</f>
        <v>48.019573</v>
      </c>
      <c r="C276" t="str">
        <f>VLOOKUP(Tabela4[[#This Row],[Country]],CountryGeoLoc[],4)</f>
        <v>66.923684</v>
      </c>
      <c r="D276" t="s">
        <v>21441</v>
      </c>
      <c r="E276">
        <f t="shared" si="4"/>
        <v>21</v>
      </c>
      <c r="F276" s="8">
        <v>1</v>
      </c>
      <c r="G276" s="8">
        <v>19</v>
      </c>
      <c r="H276" s="8">
        <v>1</v>
      </c>
    </row>
    <row r="277" spans="1:8" x14ac:dyDescent="0.3">
      <c r="A277" t="s">
        <v>20898</v>
      </c>
      <c r="B277" t="str">
        <f>VLOOKUP(Tabela4[[#This Row],[Country]],CountryGeoLoc[],3)</f>
        <v>48.019573</v>
      </c>
      <c r="C277" t="str">
        <f>VLOOKUP(Tabela4[[#This Row],[Country]],CountryGeoLoc[],4)</f>
        <v>66.923684</v>
      </c>
      <c r="D277" t="s">
        <v>21442</v>
      </c>
      <c r="E277">
        <f t="shared" si="4"/>
        <v>23</v>
      </c>
      <c r="F277" s="8">
        <v>1</v>
      </c>
      <c r="G277" s="8">
        <v>22</v>
      </c>
      <c r="H277" s="8"/>
    </row>
    <row r="278" spans="1:8" x14ac:dyDescent="0.3">
      <c r="A278" t="s">
        <v>20898</v>
      </c>
      <c r="B278" t="str">
        <f>VLOOKUP(Tabela4[[#This Row],[Country]],CountryGeoLoc[],3)</f>
        <v>48.019573</v>
      </c>
      <c r="C278" t="str">
        <f>VLOOKUP(Tabela4[[#This Row],[Country]],CountryGeoLoc[],4)</f>
        <v>66.923684</v>
      </c>
      <c r="D278" t="s">
        <v>21443</v>
      </c>
      <c r="E278">
        <f t="shared" si="4"/>
        <v>21</v>
      </c>
      <c r="F278" s="8">
        <v>1</v>
      </c>
      <c r="G278" s="8">
        <v>19</v>
      </c>
      <c r="H278" s="8">
        <v>1</v>
      </c>
    </row>
    <row r="279" spans="1:8" x14ac:dyDescent="0.3">
      <c r="A279" t="s">
        <v>20898</v>
      </c>
      <c r="B279" t="str">
        <f>VLOOKUP(Tabela4[[#This Row],[Country]],CountryGeoLoc[],3)</f>
        <v>48.019573</v>
      </c>
      <c r="C279" t="str">
        <f>VLOOKUP(Tabela4[[#This Row],[Country]],CountryGeoLoc[],4)</f>
        <v>66.923684</v>
      </c>
      <c r="D279" t="s">
        <v>21444</v>
      </c>
      <c r="E279">
        <f t="shared" si="4"/>
        <v>18</v>
      </c>
      <c r="F279" s="8">
        <v>2</v>
      </c>
      <c r="G279" s="8">
        <v>16</v>
      </c>
      <c r="H279" s="8"/>
    </row>
    <row r="280" spans="1:8" x14ac:dyDescent="0.3">
      <c r="A280" t="s">
        <v>20898</v>
      </c>
      <c r="B280" t="str">
        <f>VLOOKUP(Tabela4[[#This Row],[Country]],CountryGeoLoc[],3)</f>
        <v>48.019573</v>
      </c>
      <c r="C280" t="str">
        <f>VLOOKUP(Tabela4[[#This Row],[Country]],CountryGeoLoc[],4)</f>
        <v>66.923684</v>
      </c>
      <c r="D280" t="s">
        <v>21445</v>
      </c>
      <c r="E280">
        <f t="shared" si="4"/>
        <v>11</v>
      </c>
      <c r="F280" s="8">
        <v>1</v>
      </c>
      <c r="G280" s="8">
        <v>10</v>
      </c>
      <c r="H280" s="8"/>
    </row>
    <row r="281" spans="1:8" x14ac:dyDescent="0.3">
      <c r="A281" t="s">
        <v>20898</v>
      </c>
      <c r="B281" t="str">
        <f>VLOOKUP(Tabela4[[#This Row],[Country]],CountryGeoLoc[],3)</f>
        <v>48.019573</v>
      </c>
      <c r="C281" t="str">
        <f>VLOOKUP(Tabela4[[#This Row],[Country]],CountryGeoLoc[],4)</f>
        <v>66.923684</v>
      </c>
      <c r="D281" t="s">
        <v>21446</v>
      </c>
      <c r="E281">
        <f t="shared" si="4"/>
        <v>13</v>
      </c>
      <c r="F281" s="8"/>
      <c r="G281" s="8">
        <v>12</v>
      </c>
      <c r="H281" s="8">
        <v>1</v>
      </c>
    </row>
    <row r="282" spans="1:8" x14ac:dyDescent="0.3">
      <c r="A282" t="s">
        <v>20898</v>
      </c>
      <c r="B282" t="str">
        <f>VLOOKUP(Tabela4[[#This Row],[Country]],CountryGeoLoc[],3)</f>
        <v>48.019573</v>
      </c>
      <c r="C282" t="str">
        <f>VLOOKUP(Tabela4[[#This Row],[Country]],CountryGeoLoc[],4)</f>
        <v>66.923684</v>
      </c>
      <c r="D282" t="s">
        <v>21447</v>
      </c>
      <c r="E282">
        <f t="shared" si="4"/>
        <v>9</v>
      </c>
      <c r="F282" s="8">
        <v>1</v>
      </c>
      <c r="G282" s="8">
        <v>8</v>
      </c>
      <c r="H282" s="8"/>
    </row>
    <row r="283" spans="1:8" x14ac:dyDescent="0.3">
      <c r="A283" t="s">
        <v>20898</v>
      </c>
      <c r="B283" t="str">
        <f>VLOOKUP(Tabela4[[#This Row],[Country]],CountryGeoLoc[],3)</f>
        <v>48.019573</v>
      </c>
      <c r="C283" t="str">
        <f>VLOOKUP(Tabela4[[#This Row],[Country]],CountryGeoLoc[],4)</f>
        <v>66.923684</v>
      </c>
      <c r="D283" t="s">
        <v>21448</v>
      </c>
      <c r="E283">
        <f t="shared" si="4"/>
        <v>13</v>
      </c>
      <c r="F283" s="8"/>
      <c r="G283" s="8">
        <v>13</v>
      </c>
      <c r="H283" s="8"/>
    </row>
    <row r="284" spans="1:8" x14ac:dyDescent="0.3">
      <c r="A284" t="s">
        <v>20898</v>
      </c>
      <c r="B284" t="str">
        <f>VLOOKUP(Tabela4[[#This Row],[Country]],CountryGeoLoc[],3)</f>
        <v>48.019573</v>
      </c>
      <c r="C284" t="str">
        <f>VLOOKUP(Tabela4[[#This Row],[Country]],CountryGeoLoc[],4)</f>
        <v>66.923684</v>
      </c>
      <c r="D284" t="s">
        <v>21449</v>
      </c>
      <c r="E284">
        <f t="shared" si="4"/>
        <v>7</v>
      </c>
      <c r="F284" s="8"/>
      <c r="G284" s="8">
        <v>7</v>
      </c>
      <c r="H284" s="8"/>
    </row>
    <row r="285" spans="1:8" x14ac:dyDescent="0.3">
      <c r="A285" t="s">
        <v>20898</v>
      </c>
      <c r="B285" t="str">
        <f>VLOOKUP(Tabela4[[#This Row],[Country]],CountryGeoLoc[],3)</f>
        <v>48.019573</v>
      </c>
      <c r="C285" t="str">
        <f>VLOOKUP(Tabela4[[#This Row],[Country]],CountryGeoLoc[],4)</f>
        <v>66.923684</v>
      </c>
      <c r="D285" t="s">
        <v>21402</v>
      </c>
      <c r="E285">
        <f t="shared" si="4"/>
        <v>14</v>
      </c>
      <c r="F285" s="8"/>
      <c r="G285" s="8">
        <v>14</v>
      </c>
      <c r="H285" s="8"/>
    </row>
    <row r="286" spans="1:8" x14ac:dyDescent="0.3">
      <c r="A286" t="s">
        <v>20898</v>
      </c>
      <c r="B286" t="str">
        <f>VLOOKUP(Tabela4[[#This Row],[Country]],CountryGeoLoc[],3)</f>
        <v>48.019573</v>
      </c>
      <c r="C286" t="str">
        <f>VLOOKUP(Tabela4[[#This Row],[Country]],CountryGeoLoc[],4)</f>
        <v>66.923684</v>
      </c>
      <c r="D286" t="s">
        <v>21403</v>
      </c>
      <c r="E286">
        <f t="shared" si="4"/>
        <v>7</v>
      </c>
      <c r="F286" s="8"/>
      <c r="G286" s="8">
        <v>7</v>
      </c>
      <c r="H286" s="8"/>
    </row>
    <row r="287" spans="1:8" x14ac:dyDescent="0.3">
      <c r="A287" t="s">
        <v>20966</v>
      </c>
      <c r="B287" t="str">
        <f>VLOOKUP(Tabela4[[#This Row],[Country]],CountryGeoLoc[],3)</f>
        <v>7.131474</v>
      </c>
      <c r="C287" t="str">
        <f>VLOOKUP(Tabela4[[#This Row],[Country]],CountryGeoLoc[],4)</f>
        <v>171.184478</v>
      </c>
      <c r="D287" t="s">
        <v>21435</v>
      </c>
      <c r="E287">
        <f t="shared" si="4"/>
        <v>1</v>
      </c>
      <c r="F287" s="8">
        <v>1</v>
      </c>
      <c r="G287" s="8"/>
      <c r="H287" s="8"/>
    </row>
    <row r="288" spans="1:8" x14ac:dyDescent="0.3">
      <c r="A288" t="s">
        <v>20966</v>
      </c>
      <c r="B288" t="str">
        <f>VLOOKUP(Tabela4[[#This Row],[Country]],CountryGeoLoc[],3)</f>
        <v>7.131474</v>
      </c>
      <c r="C288" t="str">
        <f>VLOOKUP(Tabela4[[#This Row],[Country]],CountryGeoLoc[],4)</f>
        <v>171.184478</v>
      </c>
      <c r="D288" t="s">
        <v>21436</v>
      </c>
      <c r="E288">
        <f t="shared" si="4"/>
        <v>1</v>
      </c>
      <c r="F288" s="8">
        <v>1</v>
      </c>
      <c r="G288" s="8"/>
      <c r="H288" s="8"/>
    </row>
    <row r="289" spans="1:8" x14ac:dyDescent="0.3">
      <c r="A289" t="s">
        <v>20966</v>
      </c>
      <c r="B289" t="str">
        <f>VLOOKUP(Tabela4[[#This Row],[Country]],CountryGeoLoc[],3)</f>
        <v>7.131474</v>
      </c>
      <c r="C289" t="str">
        <f>VLOOKUP(Tabela4[[#This Row],[Country]],CountryGeoLoc[],4)</f>
        <v>171.184478</v>
      </c>
      <c r="D289" t="s">
        <v>21437</v>
      </c>
      <c r="E289">
        <f t="shared" si="4"/>
        <v>2</v>
      </c>
      <c r="F289" s="8">
        <v>1</v>
      </c>
      <c r="G289" s="8">
        <v>1</v>
      </c>
      <c r="H289" s="8"/>
    </row>
    <row r="290" spans="1:8" x14ac:dyDescent="0.3">
      <c r="A290" t="s">
        <v>20966</v>
      </c>
      <c r="B290" t="str">
        <f>VLOOKUP(Tabela4[[#This Row],[Country]],CountryGeoLoc[],3)</f>
        <v>7.131474</v>
      </c>
      <c r="C290" t="str">
        <f>VLOOKUP(Tabela4[[#This Row],[Country]],CountryGeoLoc[],4)</f>
        <v>171.184478</v>
      </c>
      <c r="D290" t="s">
        <v>21438</v>
      </c>
      <c r="E290">
        <f t="shared" si="4"/>
        <v>1</v>
      </c>
      <c r="F290" s="8"/>
      <c r="G290" s="8">
        <v>1</v>
      </c>
      <c r="H290" s="8"/>
    </row>
    <row r="291" spans="1:8" x14ac:dyDescent="0.3">
      <c r="A291" t="s">
        <v>21078</v>
      </c>
      <c r="B291" t="str">
        <f>VLOOKUP(Tabela4[[#This Row],[Country]],CountryGeoLoc[],3)</f>
        <v>-40.900557</v>
      </c>
      <c r="C291" t="str">
        <f>VLOOKUP(Tabela4[[#This Row],[Country]],CountryGeoLoc[],4)</f>
        <v>174.885971</v>
      </c>
      <c r="D291" t="s">
        <v>21446</v>
      </c>
      <c r="E291">
        <f t="shared" si="4"/>
        <v>1</v>
      </c>
      <c r="F291" s="8">
        <v>1</v>
      </c>
      <c r="G291" s="8"/>
      <c r="H291" s="8"/>
    </row>
    <row r="292" spans="1:8" x14ac:dyDescent="0.3">
      <c r="A292" t="s">
        <v>21078</v>
      </c>
      <c r="B292" t="str">
        <f>VLOOKUP(Tabela4[[#This Row],[Country]],CountryGeoLoc[],3)</f>
        <v>-40.900557</v>
      </c>
      <c r="C292" t="str">
        <f>VLOOKUP(Tabela4[[#This Row],[Country]],CountryGeoLoc[],4)</f>
        <v>174.885971</v>
      </c>
      <c r="D292" t="s">
        <v>21447</v>
      </c>
      <c r="E292">
        <f t="shared" si="4"/>
        <v>3</v>
      </c>
      <c r="F292" s="8"/>
      <c r="G292" s="8">
        <v>3</v>
      </c>
      <c r="H292" s="8"/>
    </row>
    <row r="293" spans="1:8" x14ac:dyDescent="0.3">
      <c r="A293" t="s">
        <v>21078</v>
      </c>
      <c r="B293" t="str">
        <f>VLOOKUP(Tabela4[[#This Row],[Country]],CountryGeoLoc[],3)</f>
        <v>-40.900557</v>
      </c>
      <c r="C293" t="str">
        <f>VLOOKUP(Tabela4[[#This Row],[Country]],CountryGeoLoc[],4)</f>
        <v>174.885971</v>
      </c>
      <c r="D293" t="s">
        <v>21448</v>
      </c>
      <c r="E293">
        <f t="shared" si="4"/>
        <v>6</v>
      </c>
      <c r="F293" s="8"/>
      <c r="G293" s="8">
        <v>6</v>
      </c>
      <c r="H293" s="8"/>
    </row>
    <row r="294" spans="1:8" x14ac:dyDescent="0.3">
      <c r="A294" t="s">
        <v>21078</v>
      </c>
      <c r="B294" t="str">
        <f>VLOOKUP(Tabela4[[#This Row],[Country]],CountryGeoLoc[],3)</f>
        <v>-40.900557</v>
      </c>
      <c r="C294" t="str">
        <f>VLOOKUP(Tabela4[[#This Row],[Country]],CountryGeoLoc[],4)</f>
        <v>174.885971</v>
      </c>
      <c r="D294" t="s">
        <v>21449</v>
      </c>
      <c r="E294">
        <f t="shared" si="4"/>
        <v>7</v>
      </c>
      <c r="F294" s="8">
        <v>1</v>
      </c>
      <c r="G294" s="8">
        <v>6</v>
      </c>
      <c r="H294" s="8"/>
    </row>
    <row r="295" spans="1:8" x14ac:dyDescent="0.3">
      <c r="A295" t="s">
        <v>21078</v>
      </c>
      <c r="B295" t="str">
        <f>VLOOKUP(Tabela4[[#This Row],[Country]],CountryGeoLoc[],3)</f>
        <v>-40.900557</v>
      </c>
      <c r="C295" t="str">
        <f>VLOOKUP(Tabela4[[#This Row],[Country]],CountryGeoLoc[],4)</f>
        <v>174.885971</v>
      </c>
      <c r="D295" t="s">
        <v>21402</v>
      </c>
      <c r="E295">
        <f t="shared" si="4"/>
        <v>6</v>
      </c>
      <c r="F295" s="8">
        <v>1</v>
      </c>
      <c r="G295" s="8">
        <v>5</v>
      </c>
      <c r="H295" s="8"/>
    </row>
    <row r="296" spans="1:8" x14ac:dyDescent="0.3">
      <c r="A296" t="s">
        <v>21078</v>
      </c>
      <c r="B296" t="str">
        <f>VLOOKUP(Tabela4[[#This Row],[Country]],CountryGeoLoc[],3)</f>
        <v>-40.900557</v>
      </c>
      <c r="C296" t="str">
        <f>VLOOKUP(Tabela4[[#This Row],[Country]],CountryGeoLoc[],4)</f>
        <v>174.885971</v>
      </c>
      <c r="D296" t="s">
        <v>21403</v>
      </c>
      <c r="E296">
        <f t="shared" si="4"/>
        <v>9</v>
      </c>
      <c r="F296" s="8"/>
      <c r="G296" s="8">
        <v>9</v>
      </c>
      <c r="H296" s="8"/>
    </row>
    <row r="297" spans="1:8" x14ac:dyDescent="0.3">
      <c r="A297" t="s">
        <v>20882</v>
      </c>
      <c r="B297" t="str">
        <f>VLOOKUP(Tabela4[[#This Row],[Country]],CountryGeoLoc[],3)</f>
        <v>40.339852</v>
      </c>
      <c r="C297" t="str">
        <f>VLOOKUP(Tabela4[[#This Row],[Country]],CountryGeoLoc[],4)</f>
        <v>127.510093</v>
      </c>
      <c r="D297" t="s">
        <v>21428</v>
      </c>
      <c r="E297">
        <f t="shared" si="4"/>
        <v>1</v>
      </c>
      <c r="F297" s="8">
        <v>1</v>
      </c>
      <c r="G297" s="8"/>
      <c r="H297" s="8"/>
    </row>
    <row r="298" spans="1:8" x14ac:dyDescent="0.3">
      <c r="A298" t="s">
        <v>20882</v>
      </c>
      <c r="B298" t="str">
        <f>VLOOKUP(Tabela4[[#This Row],[Country]],CountryGeoLoc[],3)</f>
        <v>40.339852</v>
      </c>
      <c r="C298" t="str">
        <f>VLOOKUP(Tabela4[[#This Row],[Country]],CountryGeoLoc[],4)</f>
        <v>127.510093</v>
      </c>
      <c r="D298" t="s">
        <v>21438</v>
      </c>
      <c r="E298">
        <f t="shared" si="4"/>
        <v>1</v>
      </c>
      <c r="F298" s="8">
        <v>1</v>
      </c>
      <c r="G298" s="8"/>
      <c r="H298" s="8"/>
    </row>
    <row r="299" spans="1:8" x14ac:dyDescent="0.3">
      <c r="A299" t="s">
        <v>20882</v>
      </c>
      <c r="B299" t="str">
        <f>VLOOKUP(Tabela4[[#This Row],[Country]],CountryGeoLoc[],3)</f>
        <v>40.339852</v>
      </c>
      <c r="C299" t="str">
        <f>VLOOKUP(Tabela4[[#This Row],[Country]],CountryGeoLoc[],4)</f>
        <v>127.510093</v>
      </c>
      <c r="D299" t="s">
        <v>21441</v>
      </c>
      <c r="E299">
        <f t="shared" si="4"/>
        <v>2</v>
      </c>
      <c r="F299" s="8">
        <v>1</v>
      </c>
      <c r="G299" s="8">
        <v>1</v>
      </c>
      <c r="H299" s="8"/>
    </row>
    <row r="300" spans="1:8" x14ac:dyDescent="0.3">
      <c r="A300" t="s">
        <v>20882</v>
      </c>
      <c r="B300" t="str">
        <f>VLOOKUP(Tabela4[[#This Row],[Country]],CountryGeoLoc[],3)</f>
        <v>40.339852</v>
      </c>
      <c r="C300" t="str">
        <f>VLOOKUP(Tabela4[[#This Row],[Country]],CountryGeoLoc[],4)</f>
        <v>127.510093</v>
      </c>
      <c r="D300" t="s">
        <v>21445</v>
      </c>
      <c r="E300">
        <f t="shared" si="4"/>
        <v>1</v>
      </c>
      <c r="F300" s="8"/>
      <c r="G300" s="8">
        <v>1</v>
      </c>
      <c r="H300" s="8"/>
    </row>
    <row r="301" spans="1:8" x14ac:dyDescent="0.3">
      <c r="A301" t="s">
        <v>21158</v>
      </c>
      <c r="B301" t="str">
        <f>VLOOKUP(Tabela4[[#This Row],[Country]],CountryGeoLoc[],3)</f>
        <v>61.52401</v>
      </c>
      <c r="C301" t="str">
        <f>VLOOKUP(Tabela4[[#This Row],[Country]],CountryGeoLoc[],4)</f>
        <v>105.318756</v>
      </c>
      <c r="D301" t="s">
        <v>21457</v>
      </c>
      <c r="E301">
        <f t="shared" si="4"/>
        <v>2</v>
      </c>
      <c r="F301" s="8">
        <v>2</v>
      </c>
      <c r="G301" s="8"/>
      <c r="H301" s="8"/>
    </row>
    <row r="302" spans="1:8" x14ac:dyDescent="0.3">
      <c r="A302" t="s">
        <v>21158</v>
      </c>
      <c r="B302" t="str">
        <f>VLOOKUP(Tabela4[[#This Row],[Country]],CountryGeoLoc[],3)</f>
        <v>61.52401</v>
      </c>
      <c r="C302" t="str">
        <f>VLOOKUP(Tabela4[[#This Row],[Country]],CountryGeoLoc[],4)</f>
        <v>105.318756</v>
      </c>
      <c r="D302" t="s">
        <v>21458</v>
      </c>
      <c r="E302">
        <f t="shared" si="4"/>
        <v>8</v>
      </c>
      <c r="F302" s="8">
        <v>1</v>
      </c>
      <c r="G302" s="8">
        <v>7</v>
      </c>
      <c r="H302" s="8"/>
    </row>
    <row r="303" spans="1:8" x14ac:dyDescent="0.3">
      <c r="A303" t="s">
        <v>21158</v>
      </c>
      <c r="B303" t="str">
        <f>VLOOKUP(Tabela4[[#This Row],[Country]],CountryGeoLoc[],3)</f>
        <v>61.52401</v>
      </c>
      <c r="C303" t="str">
        <f>VLOOKUP(Tabela4[[#This Row],[Country]],CountryGeoLoc[],4)</f>
        <v>105.318756</v>
      </c>
      <c r="D303" t="s">
        <v>21459</v>
      </c>
      <c r="E303">
        <f t="shared" si="4"/>
        <v>8</v>
      </c>
      <c r="F303" s="8">
        <v>4</v>
      </c>
      <c r="G303" s="8">
        <v>4</v>
      </c>
      <c r="H303" s="8"/>
    </row>
    <row r="304" spans="1:8" x14ac:dyDescent="0.3">
      <c r="A304" t="s">
        <v>21158</v>
      </c>
      <c r="B304" t="str">
        <f>VLOOKUP(Tabela4[[#This Row],[Country]],CountryGeoLoc[],3)</f>
        <v>61.52401</v>
      </c>
      <c r="C304" t="str">
        <f>VLOOKUP(Tabela4[[#This Row],[Country]],CountryGeoLoc[],4)</f>
        <v>105.318756</v>
      </c>
      <c r="D304" t="s">
        <v>21460</v>
      </c>
      <c r="E304">
        <f t="shared" si="4"/>
        <v>8</v>
      </c>
      <c r="F304" s="8">
        <v>1</v>
      </c>
      <c r="G304" s="8">
        <v>7</v>
      </c>
      <c r="H304" s="8"/>
    </row>
    <row r="305" spans="1:8" x14ac:dyDescent="0.3">
      <c r="A305" t="s">
        <v>21158</v>
      </c>
      <c r="B305" t="str">
        <f>VLOOKUP(Tabela4[[#This Row],[Country]],CountryGeoLoc[],3)</f>
        <v>61.52401</v>
      </c>
      <c r="C305" t="str">
        <f>VLOOKUP(Tabela4[[#This Row],[Country]],CountryGeoLoc[],4)</f>
        <v>105.318756</v>
      </c>
      <c r="D305" t="s">
        <v>21395</v>
      </c>
      <c r="E305">
        <f t="shared" si="4"/>
        <v>10</v>
      </c>
      <c r="F305" s="8">
        <v>3</v>
      </c>
      <c r="G305" s="8">
        <v>7</v>
      </c>
      <c r="H305" s="8"/>
    </row>
    <row r="306" spans="1:8" x14ac:dyDescent="0.3">
      <c r="A306" t="s">
        <v>21158</v>
      </c>
      <c r="B306" t="str">
        <f>VLOOKUP(Tabela4[[#This Row],[Country]],CountryGeoLoc[],3)</f>
        <v>61.52401</v>
      </c>
      <c r="C306" t="str">
        <f>VLOOKUP(Tabela4[[#This Row],[Country]],CountryGeoLoc[],4)</f>
        <v>105.318756</v>
      </c>
      <c r="D306" t="s">
        <v>21396</v>
      </c>
      <c r="E306">
        <f t="shared" si="4"/>
        <v>15</v>
      </c>
      <c r="F306" s="8">
        <v>2</v>
      </c>
      <c r="G306" s="8">
        <v>13</v>
      </c>
      <c r="H306" s="8"/>
    </row>
    <row r="307" spans="1:8" x14ac:dyDescent="0.3">
      <c r="A307" t="s">
        <v>21158</v>
      </c>
      <c r="B307" t="str">
        <f>VLOOKUP(Tabela4[[#This Row],[Country]],CountryGeoLoc[],3)</f>
        <v>61.52401</v>
      </c>
      <c r="C307" t="str">
        <f>VLOOKUP(Tabela4[[#This Row],[Country]],CountryGeoLoc[],4)</f>
        <v>105.318756</v>
      </c>
      <c r="D307" t="s">
        <v>21397</v>
      </c>
      <c r="E307">
        <f t="shared" si="4"/>
        <v>38</v>
      </c>
      <c r="F307" s="8">
        <v>4</v>
      </c>
      <c r="G307" s="8">
        <v>34</v>
      </c>
      <c r="H307" s="8"/>
    </row>
    <row r="308" spans="1:8" x14ac:dyDescent="0.3">
      <c r="A308" t="s">
        <v>21158</v>
      </c>
      <c r="B308" t="str">
        <f>VLOOKUP(Tabela4[[#This Row],[Country]],CountryGeoLoc[],3)</f>
        <v>61.52401</v>
      </c>
      <c r="C308" t="str">
        <f>VLOOKUP(Tabela4[[#This Row],[Country]],CountryGeoLoc[],4)</f>
        <v>105.318756</v>
      </c>
      <c r="D308" t="s">
        <v>21398</v>
      </c>
      <c r="E308">
        <f t="shared" si="4"/>
        <v>40</v>
      </c>
      <c r="F308" s="8">
        <v>2</v>
      </c>
      <c r="G308" s="8">
        <v>38</v>
      </c>
      <c r="H308" s="8"/>
    </row>
    <row r="309" spans="1:8" x14ac:dyDescent="0.3">
      <c r="A309" t="s">
        <v>21158</v>
      </c>
      <c r="B309" t="str">
        <f>VLOOKUP(Tabela4[[#This Row],[Country]],CountryGeoLoc[],3)</f>
        <v>61.52401</v>
      </c>
      <c r="C309" t="str">
        <f>VLOOKUP(Tabela4[[#This Row],[Country]],CountryGeoLoc[],4)</f>
        <v>105.318756</v>
      </c>
      <c r="D309" t="s">
        <v>21399</v>
      </c>
      <c r="E309">
        <f t="shared" si="4"/>
        <v>44</v>
      </c>
      <c r="F309" s="8">
        <v>3</v>
      </c>
      <c r="G309" s="8">
        <v>41</v>
      </c>
      <c r="H309" s="8"/>
    </row>
    <row r="310" spans="1:8" x14ac:dyDescent="0.3">
      <c r="A310" t="s">
        <v>21158</v>
      </c>
      <c r="B310" t="str">
        <f>VLOOKUP(Tabela4[[#This Row],[Country]],CountryGeoLoc[],3)</f>
        <v>61.52401</v>
      </c>
      <c r="C310" t="str">
        <f>VLOOKUP(Tabela4[[#This Row],[Country]],CountryGeoLoc[],4)</f>
        <v>105.318756</v>
      </c>
      <c r="D310" t="s">
        <v>21400</v>
      </c>
      <c r="E310">
        <f t="shared" si="4"/>
        <v>59</v>
      </c>
      <c r="F310" s="8">
        <v>5</v>
      </c>
      <c r="G310" s="8">
        <v>54</v>
      </c>
      <c r="H310" s="8"/>
    </row>
    <row r="311" spans="1:8" x14ac:dyDescent="0.3">
      <c r="A311" t="s">
        <v>21158</v>
      </c>
      <c r="B311" t="str">
        <f>VLOOKUP(Tabela4[[#This Row],[Country]],CountryGeoLoc[],3)</f>
        <v>61.52401</v>
      </c>
      <c r="C311" t="str">
        <f>VLOOKUP(Tabela4[[#This Row],[Country]],CountryGeoLoc[],4)</f>
        <v>105.318756</v>
      </c>
      <c r="D311" t="s">
        <v>21401</v>
      </c>
      <c r="E311">
        <f t="shared" si="4"/>
        <v>62</v>
      </c>
      <c r="F311" s="8">
        <v>6</v>
      </c>
      <c r="G311" s="8">
        <v>56</v>
      </c>
      <c r="H311" s="8"/>
    </row>
    <row r="312" spans="1:8" x14ac:dyDescent="0.3">
      <c r="A312" t="s">
        <v>21158</v>
      </c>
      <c r="B312" t="str">
        <f>VLOOKUP(Tabela4[[#This Row],[Country]],CountryGeoLoc[],3)</f>
        <v>61.52401</v>
      </c>
      <c r="C312" t="str">
        <f>VLOOKUP(Tabela4[[#This Row],[Country]],CountryGeoLoc[],4)</f>
        <v>105.318756</v>
      </c>
      <c r="D312" t="s">
        <v>21452</v>
      </c>
      <c r="E312">
        <f t="shared" si="4"/>
        <v>58</v>
      </c>
      <c r="F312" s="8">
        <v>3</v>
      </c>
      <c r="G312" s="8">
        <v>55</v>
      </c>
      <c r="H312" s="8"/>
    </row>
    <row r="313" spans="1:8" x14ac:dyDescent="0.3">
      <c r="A313" t="s">
        <v>21158</v>
      </c>
      <c r="B313" t="str">
        <f>VLOOKUP(Tabela4[[#This Row],[Country]],CountryGeoLoc[],3)</f>
        <v>61.52401</v>
      </c>
      <c r="C313" t="str">
        <f>VLOOKUP(Tabela4[[#This Row],[Country]],CountryGeoLoc[],4)</f>
        <v>105.318756</v>
      </c>
      <c r="D313" t="s">
        <v>21407</v>
      </c>
      <c r="E313">
        <f t="shared" si="4"/>
        <v>65</v>
      </c>
      <c r="F313" s="8">
        <v>2</v>
      </c>
      <c r="G313" s="8">
        <v>63</v>
      </c>
      <c r="H313" s="8"/>
    </row>
    <row r="314" spans="1:8" x14ac:dyDescent="0.3">
      <c r="A314" t="s">
        <v>21158</v>
      </c>
      <c r="B314" t="str">
        <f>VLOOKUP(Tabela4[[#This Row],[Country]],CountryGeoLoc[],3)</f>
        <v>61.52401</v>
      </c>
      <c r="C314" t="str">
        <f>VLOOKUP(Tabela4[[#This Row],[Country]],CountryGeoLoc[],4)</f>
        <v>105.318756</v>
      </c>
      <c r="D314" t="s">
        <v>21408</v>
      </c>
      <c r="E314">
        <f t="shared" si="4"/>
        <v>61</v>
      </c>
      <c r="F314" s="8">
        <v>3</v>
      </c>
      <c r="G314" s="8">
        <v>58</v>
      </c>
      <c r="H314" s="8"/>
    </row>
    <row r="315" spans="1:8" x14ac:dyDescent="0.3">
      <c r="A315" t="s">
        <v>21158</v>
      </c>
      <c r="B315" t="str">
        <f>VLOOKUP(Tabela4[[#This Row],[Country]],CountryGeoLoc[],3)</f>
        <v>61.52401</v>
      </c>
      <c r="C315" t="str">
        <f>VLOOKUP(Tabela4[[#This Row],[Country]],CountryGeoLoc[],4)</f>
        <v>105.318756</v>
      </c>
      <c r="D315" t="s">
        <v>21409</v>
      </c>
      <c r="E315">
        <f t="shared" si="4"/>
        <v>66</v>
      </c>
      <c r="F315" s="8">
        <v>2</v>
      </c>
      <c r="G315" s="8">
        <v>64</v>
      </c>
      <c r="H315" s="8"/>
    </row>
    <row r="316" spans="1:8" x14ac:dyDescent="0.3">
      <c r="A316" t="s">
        <v>21158</v>
      </c>
      <c r="B316" t="str">
        <f>VLOOKUP(Tabela4[[#This Row],[Country]],CountryGeoLoc[],3)</f>
        <v>61.52401</v>
      </c>
      <c r="C316" t="str">
        <f>VLOOKUP(Tabela4[[#This Row],[Country]],CountryGeoLoc[],4)</f>
        <v>105.318756</v>
      </c>
      <c r="D316" t="s">
        <v>21410</v>
      </c>
      <c r="E316">
        <f t="shared" si="4"/>
        <v>66</v>
      </c>
      <c r="F316" s="8">
        <v>3</v>
      </c>
      <c r="G316" s="8">
        <v>63</v>
      </c>
      <c r="H316" s="8"/>
    </row>
    <row r="317" spans="1:8" x14ac:dyDescent="0.3">
      <c r="A317" t="s">
        <v>21158</v>
      </c>
      <c r="B317" t="str">
        <f>VLOOKUP(Tabela4[[#This Row],[Country]],CountryGeoLoc[],3)</f>
        <v>61.52401</v>
      </c>
      <c r="C317" t="str">
        <f>VLOOKUP(Tabela4[[#This Row],[Country]],CountryGeoLoc[],4)</f>
        <v>105.318756</v>
      </c>
      <c r="D317" t="s">
        <v>21453</v>
      </c>
      <c r="E317">
        <f t="shared" si="4"/>
        <v>72</v>
      </c>
      <c r="F317" s="8">
        <v>1</v>
      </c>
      <c r="G317" s="8">
        <v>71</v>
      </c>
      <c r="H317" s="8"/>
    </row>
    <row r="318" spans="1:8" x14ac:dyDescent="0.3">
      <c r="A318" t="s">
        <v>21158</v>
      </c>
      <c r="B318" t="str">
        <f>VLOOKUP(Tabela4[[#This Row],[Country]],CountryGeoLoc[],3)</f>
        <v>61.52401</v>
      </c>
      <c r="C318" t="str">
        <f>VLOOKUP(Tabela4[[#This Row],[Country]],CountryGeoLoc[],4)</f>
        <v>105.318756</v>
      </c>
      <c r="D318" t="s">
        <v>21411</v>
      </c>
      <c r="E318">
        <f t="shared" si="4"/>
        <v>63</v>
      </c>
      <c r="F318" s="8">
        <v>1</v>
      </c>
      <c r="G318" s="8">
        <v>62</v>
      </c>
      <c r="H318" s="8"/>
    </row>
    <row r="319" spans="1:8" x14ac:dyDescent="0.3">
      <c r="A319" t="s">
        <v>21158</v>
      </c>
      <c r="B319" t="str">
        <f>VLOOKUP(Tabela4[[#This Row],[Country]],CountryGeoLoc[],3)</f>
        <v>61.52401</v>
      </c>
      <c r="C319" t="str">
        <f>VLOOKUP(Tabela4[[#This Row],[Country]],CountryGeoLoc[],4)</f>
        <v>105.318756</v>
      </c>
      <c r="D319" t="s">
        <v>21412</v>
      </c>
      <c r="E319">
        <f t="shared" si="4"/>
        <v>70</v>
      </c>
      <c r="F319" s="8">
        <v>2</v>
      </c>
      <c r="G319" s="8">
        <v>68</v>
      </c>
      <c r="H319" s="8"/>
    </row>
    <row r="320" spans="1:8" x14ac:dyDescent="0.3">
      <c r="A320" t="s">
        <v>21158</v>
      </c>
      <c r="B320" t="str">
        <f>VLOOKUP(Tabela4[[#This Row],[Country]],CountryGeoLoc[],3)</f>
        <v>61.52401</v>
      </c>
      <c r="C320" t="str">
        <f>VLOOKUP(Tabela4[[#This Row],[Country]],CountryGeoLoc[],4)</f>
        <v>105.318756</v>
      </c>
      <c r="D320" t="s">
        <v>21450</v>
      </c>
      <c r="E320">
        <f t="shared" si="4"/>
        <v>65</v>
      </c>
      <c r="F320" s="8">
        <v>2</v>
      </c>
      <c r="G320" s="8">
        <v>63</v>
      </c>
      <c r="H320" s="8"/>
    </row>
    <row r="321" spans="1:8" x14ac:dyDescent="0.3">
      <c r="A321" t="s">
        <v>21158</v>
      </c>
      <c r="B321" t="str">
        <f>VLOOKUP(Tabela4[[#This Row],[Country]],CountryGeoLoc[],3)</f>
        <v>61.52401</v>
      </c>
      <c r="C321" t="str">
        <f>VLOOKUP(Tabela4[[#This Row],[Country]],CountryGeoLoc[],4)</f>
        <v>105.318756</v>
      </c>
      <c r="D321" t="s">
        <v>21413</v>
      </c>
      <c r="E321">
        <f t="shared" si="4"/>
        <v>61</v>
      </c>
      <c r="F321" s="8">
        <v>1</v>
      </c>
      <c r="G321" s="8">
        <v>60</v>
      </c>
      <c r="H321" s="8"/>
    </row>
    <row r="322" spans="1:8" x14ac:dyDescent="0.3">
      <c r="A322" t="s">
        <v>21158</v>
      </c>
      <c r="B322" t="str">
        <f>VLOOKUP(Tabela4[[#This Row],[Country]],CountryGeoLoc[],3)</f>
        <v>61.52401</v>
      </c>
      <c r="C322" t="str">
        <f>VLOOKUP(Tabela4[[#This Row],[Country]],CountryGeoLoc[],4)</f>
        <v>105.318756</v>
      </c>
      <c r="D322" t="s">
        <v>21414</v>
      </c>
      <c r="E322">
        <f t="shared" si="4"/>
        <v>64</v>
      </c>
      <c r="F322" s="8">
        <v>5</v>
      </c>
      <c r="G322" s="8">
        <v>59</v>
      </c>
      <c r="H322" s="8"/>
    </row>
    <row r="323" spans="1:8" x14ac:dyDescent="0.3">
      <c r="A323" t="s">
        <v>21158</v>
      </c>
      <c r="B323" t="str">
        <f>VLOOKUP(Tabela4[[#This Row],[Country]],CountryGeoLoc[],3)</f>
        <v>61.52401</v>
      </c>
      <c r="C323" t="str">
        <f>VLOOKUP(Tabela4[[#This Row],[Country]],CountryGeoLoc[],4)</f>
        <v>105.318756</v>
      </c>
      <c r="D323" t="s">
        <v>21415</v>
      </c>
      <c r="E323">
        <f t="shared" ref="E323:E386" si="5">F323+G323+H323</f>
        <v>67</v>
      </c>
      <c r="F323" s="8">
        <v>1</v>
      </c>
      <c r="G323" s="8">
        <v>66</v>
      </c>
      <c r="H323" s="8"/>
    </row>
    <row r="324" spans="1:8" x14ac:dyDescent="0.3">
      <c r="A324" t="s">
        <v>21158</v>
      </c>
      <c r="B324" t="str">
        <f>VLOOKUP(Tabela4[[#This Row],[Country]],CountryGeoLoc[],3)</f>
        <v>61.52401</v>
      </c>
      <c r="C324" t="str">
        <f>VLOOKUP(Tabela4[[#This Row],[Country]],CountryGeoLoc[],4)</f>
        <v>105.318756</v>
      </c>
      <c r="D324" t="s">
        <v>21416</v>
      </c>
      <c r="E324">
        <f t="shared" si="5"/>
        <v>64</v>
      </c>
      <c r="F324" s="8">
        <v>1</v>
      </c>
      <c r="G324" s="8">
        <v>63</v>
      </c>
      <c r="H324" s="8"/>
    </row>
    <row r="325" spans="1:8" x14ac:dyDescent="0.3">
      <c r="A325" t="s">
        <v>21158</v>
      </c>
      <c r="B325" t="str">
        <f>VLOOKUP(Tabela4[[#This Row],[Country]],CountryGeoLoc[],3)</f>
        <v>61.52401</v>
      </c>
      <c r="C325" t="str">
        <f>VLOOKUP(Tabela4[[#This Row],[Country]],CountryGeoLoc[],4)</f>
        <v>105.318756</v>
      </c>
      <c r="D325" t="s">
        <v>21417</v>
      </c>
      <c r="E325">
        <f t="shared" si="5"/>
        <v>64</v>
      </c>
      <c r="F325" s="8">
        <v>1</v>
      </c>
      <c r="G325" s="8">
        <v>63</v>
      </c>
      <c r="H325" s="8"/>
    </row>
    <row r="326" spans="1:8" x14ac:dyDescent="0.3">
      <c r="A326" t="s">
        <v>21158</v>
      </c>
      <c r="B326" t="str">
        <f>VLOOKUP(Tabela4[[#This Row],[Country]],CountryGeoLoc[],3)</f>
        <v>61.52401</v>
      </c>
      <c r="C326" t="str">
        <f>VLOOKUP(Tabela4[[#This Row],[Country]],CountryGeoLoc[],4)</f>
        <v>105.318756</v>
      </c>
      <c r="D326" t="s">
        <v>21418</v>
      </c>
      <c r="E326">
        <f t="shared" si="5"/>
        <v>57</v>
      </c>
      <c r="F326" s="8">
        <v>2</v>
      </c>
      <c r="G326" s="8">
        <v>55</v>
      </c>
      <c r="H326" s="8"/>
    </row>
    <row r="327" spans="1:8" x14ac:dyDescent="0.3">
      <c r="A327" t="s">
        <v>21158</v>
      </c>
      <c r="B327" t="str">
        <f>VLOOKUP(Tabela4[[#This Row],[Country]],CountryGeoLoc[],3)</f>
        <v>61.52401</v>
      </c>
      <c r="C327" t="str">
        <f>VLOOKUP(Tabela4[[#This Row],[Country]],CountryGeoLoc[],4)</f>
        <v>105.318756</v>
      </c>
      <c r="D327" t="s">
        <v>21419</v>
      </c>
      <c r="E327">
        <f t="shared" si="5"/>
        <v>49</v>
      </c>
      <c r="F327" s="8">
        <v>1</v>
      </c>
      <c r="G327" s="8">
        <v>48</v>
      </c>
      <c r="H327" s="8"/>
    </row>
    <row r="328" spans="1:8" x14ac:dyDescent="0.3">
      <c r="A328" t="s">
        <v>21158</v>
      </c>
      <c r="B328" t="str">
        <f>VLOOKUP(Tabela4[[#This Row],[Country]],CountryGeoLoc[],3)</f>
        <v>61.52401</v>
      </c>
      <c r="C328" t="str">
        <f>VLOOKUP(Tabela4[[#This Row],[Country]],CountryGeoLoc[],4)</f>
        <v>105.318756</v>
      </c>
      <c r="D328" t="s">
        <v>21420</v>
      </c>
      <c r="E328">
        <f t="shared" si="5"/>
        <v>49</v>
      </c>
      <c r="F328" s="8">
        <v>1</v>
      </c>
      <c r="G328" s="8">
        <v>48</v>
      </c>
      <c r="H328" s="8"/>
    </row>
    <row r="329" spans="1:8" x14ac:dyDescent="0.3">
      <c r="A329" t="s">
        <v>21158</v>
      </c>
      <c r="B329" t="str">
        <f>VLOOKUP(Tabela4[[#This Row],[Country]],CountryGeoLoc[],3)</f>
        <v>61.52401</v>
      </c>
      <c r="C329" t="str">
        <f>VLOOKUP(Tabela4[[#This Row],[Country]],CountryGeoLoc[],4)</f>
        <v>105.318756</v>
      </c>
      <c r="D329" t="s">
        <v>21451</v>
      </c>
      <c r="E329">
        <f t="shared" si="5"/>
        <v>46</v>
      </c>
      <c r="F329" s="8">
        <v>1</v>
      </c>
      <c r="G329" s="8">
        <v>45</v>
      </c>
      <c r="H329" s="8"/>
    </row>
    <row r="330" spans="1:8" x14ac:dyDescent="0.3">
      <c r="A330" t="s">
        <v>21158</v>
      </c>
      <c r="B330" t="str">
        <f>VLOOKUP(Tabela4[[#This Row],[Country]],CountryGeoLoc[],3)</f>
        <v>61.52401</v>
      </c>
      <c r="C330" t="str">
        <f>VLOOKUP(Tabela4[[#This Row],[Country]],CountryGeoLoc[],4)</f>
        <v>105.318756</v>
      </c>
      <c r="D330" t="s">
        <v>21421</v>
      </c>
      <c r="E330">
        <f t="shared" si="5"/>
        <v>50</v>
      </c>
      <c r="F330" s="8">
        <v>3</v>
      </c>
      <c r="G330" s="8">
        <v>47</v>
      </c>
      <c r="H330" s="8"/>
    </row>
    <row r="331" spans="1:8" x14ac:dyDescent="0.3">
      <c r="A331" t="s">
        <v>21158</v>
      </c>
      <c r="B331" t="str">
        <f>VLOOKUP(Tabela4[[#This Row],[Country]],CountryGeoLoc[],3)</f>
        <v>61.52401</v>
      </c>
      <c r="C331" t="str">
        <f>VLOOKUP(Tabela4[[#This Row],[Country]],CountryGeoLoc[],4)</f>
        <v>105.318756</v>
      </c>
      <c r="D331" t="s">
        <v>21422</v>
      </c>
      <c r="E331">
        <f t="shared" si="5"/>
        <v>38</v>
      </c>
      <c r="F331" s="8">
        <v>1</v>
      </c>
      <c r="G331" s="8">
        <v>37</v>
      </c>
      <c r="H331" s="8"/>
    </row>
    <row r="332" spans="1:8" x14ac:dyDescent="0.3">
      <c r="A332" t="s">
        <v>21158</v>
      </c>
      <c r="B332" t="str">
        <f>VLOOKUP(Tabela4[[#This Row],[Country]],CountryGeoLoc[],3)</f>
        <v>61.52401</v>
      </c>
      <c r="C332" t="str">
        <f>VLOOKUP(Tabela4[[#This Row],[Country]],CountryGeoLoc[],4)</f>
        <v>105.318756</v>
      </c>
      <c r="D332" t="s">
        <v>21423</v>
      </c>
      <c r="E332">
        <f t="shared" si="5"/>
        <v>33</v>
      </c>
      <c r="F332" s="8"/>
      <c r="G332" s="8">
        <v>33</v>
      </c>
      <c r="H332" s="8"/>
    </row>
    <row r="333" spans="1:8" x14ac:dyDescent="0.3">
      <c r="A333" t="s">
        <v>21158</v>
      </c>
      <c r="B333" t="str">
        <f>VLOOKUP(Tabela4[[#This Row],[Country]],CountryGeoLoc[],3)</f>
        <v>61.52401</v>
      </c>
      <c r="C333" t="str">
        <f>VLOOKUP(Tabela4[[#This Row],[Country]],CountryGeoLoc[],4)</f>
        <v>105.318756</v>
      </c>
      <c r="D333" t="s">
        <v>21424</v>
      </c>
      <c r="E333">
        <f t="shared" si="5"/>
        <v>26</v>
      </c>
      <c r="F333" s="8"/>
      <c r="G333" s="8">
        <v>26</v>
      </c>
      <c r="H333" s="8"/>
    </row>
    <row r="334" spans="1:8" x14ac:dyDescent="0.3">
      <c r="A334" t="s">
        <v>21158</v>
      </c>
      <c r="B334" t="str">
        <f>VLOOKUP(Tabela4[[#This Row],[Country]],CountryGeoLoc[],3)</f>
        <v>61.52401</v>
      </c>
      <c r="C334" t="str">
        <f>VLOOKUP(Tabela4[[#This Row],[Country]],CountryGeoLoc[],4)</f>
        <v>105.318756</v>
      </c>
      <c r="D334" t="s">
        <v>21425</v>
      </c>
      <c r="E334">
        <f t="shared" si="5"/>
        <v>19</v>
      </c>
      <c r="F334" s="8">
        <v>1</v>
      </c>
      <c r="G334" s="8">
        <v>18</v>
      </c>
      <c r="H334" s="8"/>
    </row>
    <row r="335" spans="1:8" x14ac:dyDescent="0.3">
      <c r="A335" t="s">
        <v>21158</v>
      </c>
      <c r="B335" t="str">
        <f>VLOOKUP(Tabela4[[#This Row],[Country]],CountryGeoLoc[],3)</f>
        <v>61.52401</v>
      </c>
      <c r="C335" t="str">
        <f>VLOOKUP(Tabela4[[#This Row],[Country]],CountryGeoLoc[],4)</f>
        <v>105.318756</v>
      </c>
      <c r="D335" t="s">
        <v>21426</v>
      </c>
      <c r="E335">
        <f t="shared" si="5"/>
        <v>14</v>
      </c>
      <c r="F335" s="8">
        <v>2</v>
      </c>
      <c r="G335" s="8">
        <v>12</v>
      </c>
      <c r="H335" s="8"/>
    </row>
    <row r="336" spans="1:8" x14ac:dyDescent="0.3">
      <c r="A336" t="s">
        <v>21158</v>
      </c>
      <c r="B336" t="str">
        <f>VLOOKUP(Tabela4[[#This Row],[Country]],CountryGeoLoc[],3)</f>
        <v>61.52401</v>
      </c>
      <c r="C336" t="str">
        <f>VLOOKUP(Tabela4[[#This Row],[Country]],CountryGeoLoc[],4)</f>
        <v>105.318756</v>
      </c>
      <c r="D336" t="s">
        <v>21427</v>
      </c>
      <c r="E336">
        <f t="shared" si="5"/>
        <v>11</v>
      </c>
      <c r="F336" s="8">
        <v>1</v>
      </c>
      <c r="G336" s="8">
        <v>10</v>
      </c>
      <c r="H336" s="8"/>
    </row>
    <row r="337" spans="1:8" x14ac:dyDescent="0.3">
      <c r="A337" t="s">
        <v>21158</v>
      </c>
      <c r="B337" t="str">
        <f>VLOOKUP(Tabela4[[#This Row],[Country]],CountryGeoLoc[],3)</f>
        <v>61.52401</v>
      </c>
      <c r="C337" t="str">
        <f>VLOOKUP(Tabela4[[#This Row],[Country]],CountryGeoLoc[],4)</f>
        <v>105.318756</v>
      </c>
      <c r="D337" t="s">
        <v>21404</v>
      </c>
      <c r="E337">
        <f t="shared" si="5"/>
        <v>11</v>
      </c>
      <c r="F337" s="8"/>
      <c r="G337" s="8">
        <v>11</v>
      </c>
      <c r="H337" s="8"/>
    </row>
    <row r="338" spans="1:8" x14ac:dyDescent="0.3">
      <c r="A338" t="s">
        <v>21158</v>
      </c>
      <c r="B338" t="str">
        <f>VLOOKUP(Tabela4[[#This Row],[Country]],CountryGeoLoc[],3)</f>
        <v>61.52401</v>
      </c>
      <c r="C338" t="str">
        <f>VLOOKUP(Tabela4[[#This Row],[Country]],CountryGeoLoc[],4)</f>
        <v>105.318756</v>
      </c>
      <c r="D338" t="s">
        <v>21428</v>
      </c>
      <c r="E338">
        <f t="shared" si="5"/>
        <v>7</v>
      </c>
      <c r="F338" s="8"/>
      <c r="G338" s="8">
        <v>7</v>
      </c>
      <c r="H338" s="8"/>
    </row>
    <row r="339" spans="1:8" x14ac:dyDescent="0.3">
      <c r="A339" t="s">
        <v>21158</v>
      </c>
      <c r="B339" t="str">
        <f>VLOOKUP(Tabela4[[#This Row],[Country]],CountryGeoLoc[],3)</f>
        <v>61.52401</v>
      </c>
      <c r="C339" t="str">
        <f>VLOOKUP(Tabela4[[#This Row],[Country]],CountryGeoLoc[],4)</f>
        <v>105.318756</v>
      </c>
      <c r="D339" t="s">
        <v>21405</v>
      </c>
      <c r="E339">
        <f t="shared" si="5"/>
        <v>7</v>
      </c>
      <c r="F339" s="8"/>
      <c r="G339" s="8">
        <v>7</v>
      </c>
      <c r="H339" s="8"/>
    </row>
    <row r="340" spans="1:8" x14ac:dyDescent="0.3">
      <c r="A340" t="s">
        <v>21158</v>
      </c>
      <c r="B340" t="str">
        <f>VLOOKUP(Tabela4[[#This Row],[Country]],CountryGeoLoc[],3)</f>
        <v>61.52401</v>
      </c>
      <c r="C340" t="str">
        <f>VLOOKUP(Tabela4[[#This Row],[Country]],CountryGeoLoc[],4)</f>
        <v>105.318756</v>
      </c>
      <c r="D340" t="s">
        <v>21429</v>
      </c>
      <c r="E340">
        <f t="shared" si="5"/>
        <v>6</v>
      </c>
      <c r="F340" s="8">
        <v>2</v>
      </c>
      <c r="G340" s="8">
        <v>4</v>
      </c>
      <c r="H340" s="8"/>
    </row>
    <row r="341" spans="1:8" x14ac:dyDescent="0.3">
      <c r="A341" t="s">
        <v>21158</v>
      </c>
      <c r="B341" t="str">
        <f>VLOOKUP(Tabela4[[#This Row],[Country]],CountryGeoLoc[],3)</f>
        <v>61.52401</v>
      </c>
      <c r="C341" t="str">
        <f>VLOOKUP(Tabela4[[#This Row],[Country]],CountryGeoLoc[],4)</f>
        <v>105.318756</v>
      </c>
      <c r="D341" t="s">
        <v>21430</v>
      </c>
      <c r="E341">
        <f t="shared" si="5"/>
        <v>7</v>
      </c>
      <c r="F341" s="8"/>
      <c r="G341" s="8">
        <v>7</v>
      </c>
      <c r="H341" s="8"/>
    </row>
    <row r="342" spans="1:8" x14ac:dyDescent="0.3">
      <c r="A342" t="s">
        <v>21158</v>
      </c>
      <c r="B342" t="str">
        <f>VLOOKUP(Tabela4[[#This Row],[Country]],CountryGeoLoc[],3)</f>
        <v>61.52401</v>
      </c>
      <c r="C342" t="str">
        <f>VLOOKUP(Tabela4[[#This Row],[Country]],CountryGeoLoc[],4)</f>
        <v>105.318756</v>
      </c>
      <c r="D342" t="s">
        <v>21431</v>
      </c>
      <c r="E342">
        <f t="shared" si="5"/>
        <v>10</v>
      </c>
      <c r="F342" s="8">
        <v>1</v>
      </c>
      <c r="G342" s="8">
        <v>9</v>
      </c>
      <c r="H342" s="8"/>
    </row>
    <row r="343" spans="1:8" x14ac:dyDescent="0.3">
      <c r="A343" t="s">
        <v>21158</v>
      </c>
      <c r="B343" t="str">
        <f>VLOOKUP(Tabela4[[#This Row],[Country]],CountryGeoLoc[],3)</f>
        <v>61.52401</v>
      </c>
      <c r="C343" t="str">
        <f>VLOOKUP(Tabela4[[#This Row],[Country]],CountryGeoLoc[],4)</f>
        <v>105.318756</v>
      </c>
      <c r="D343" t="s">
        <v>21432</v>
      </c>
      <c r="E343">
        <f t="shared" si="5"/>
        <v>7</v>
      </c>
      <c r="F343" s="8"/>
      <c r="G343" s="8">
        <v>7</v>
      </c>
      <c r="H343" s="8"/>
    </row>
    <row r="344" spans="1:8" x14ac:dyDescent="0.3">
      <c r="A344" t="s">
        <v>21158</v>
      </c>
      <c r="B344" t="str">
        <f>VLOOKUP(Tabela4[[#This Row],[Country]],CountryGeoLoc[],3)</f>
        <v>61.52401</v>
      </c>
      <c r="C344" t="str">
        <f>VLOOKUP(Tabela4[[#This Row],[Country]],CountryGeoLoc[],4)</f>
        <v>105.318756</v>
      </c>
      <c r="D344" t="s">
        <v>21433</v>
      </c>
      <c r="E344">
        <f t="shared" si="5"/>
        <v>6</v>
      </c>
      <c r="F344" s="8">
        <v>1</v>
      </c>
      <c r="G344" s="8">
        <v>5</v>
      </c>
      <c r="H344" s="8"/>
    </row>
    <row r="345" spans="1:8" x14ac:dyDescent="0.3">
      <c r="A345" t="s">
        <v>21158</v>
      </c>
      <c r="B345" t="str">
        <f>VLOOKUP(Tabela4[[#This Row],[Country]],CountryGeoLoc[],3)</f>
        <v>61.52401</v>
      </c>
      <c r="C345" t="str">
        <f>VLOOKUP(Tabela4[[#This Row],[Country]],CountryGeoLoc[],4)</f>
        <v>105.318756</v>
      </c>
      <c r="D345" t="s">
        <v>21434</v>
      </c>
      <c r="E345">
        <f t="shared" si="5"/>
        <v>6</v>
      </c>
      <c r="F345" s="8">
        <v>2</v>
      </c>
      <c r="G345" s="8">
        <v>4</v>
      </c>
      <c r="H345" s="8"/>
    </row>
    <row r="346" spans="1:8" x14ac:dyDescent="0.3">
      <c r="A346" t="s">
        <v>21158</v>
      </c>
      <c r="B346" t="str">
        <f>VLOOKUP(Tabela4[[#This Row],[Country]],CountryGeoLoc[],3)</f>
        <v>61.52401</v>
      </c>
      <c r="C346" t="str">
        <f>VLOOKUP(Tabela4[[#This Row],[Country]],CountryGeoLoc[],4)</f>
        <v>105.318756</v>
      </c>
      <c r="D346" t="s">
        <v>21435</v>
      </c>
      <c r="E346">
        <f t="shared" si="5"/>
        <v>7</v>
      </c>
      <c r="F346" s="8"/>
      <c r="G346" s="8">
        <v>7</v>
      </c>
      <c r="H346" s="8"/>
    </row>
    <row r="347" spans="1:8" x14ac:dyDescent="0.3">
      <c r="A347" t="s">
        <v>21158</v>
      </c>
      <c r="B347" t="str">
        <f>VLOOKUP(Tabela4[[#This Row],[Country]],CountryGeoLoc[],3)</f>
        <v>61.52401</v>
      </c>
      <c r="C347" t="str">
        <f>VLOOKUP(Tabela4[[#This Row],[Country]],CountryGeoLoc[],4)</f>
        <v>105.318756</v>
      </c>
      <c r="D347" t="s">
        <v>21436</v>
      </c>
      <c r="E347">
        <f t="shared" si="5"/>
        <v>6</v>
      </c>
      <c r="F347" s="8"/>
      <c r="G347" s="8">
        <v>6</v>
      </c>
      <c r="H347" s="8"/>
    </row>
    <row r="348" spans="1:8" x14ac:dyDescent="0.3">
      <c r="A348" t="s">
        <v>21158</v>
      </c>
      <c r="B348" t="str">
        <f>VLOOKUP(Tabela4[[#This Row],[Country]],CountryGeoLoc[],3)</f>
        <v>61.52401</v>
      </c>
      <c r="C348" t="str">
        <f>VLOOKUP(Tabela4[[#This Row],[Country]],CountryGeoLoc[],4)</f>
        <v>105.318756</v>
      </c>
      <c r="D348" t="s">
        <v>21437</v>
      </c>
      <c r="E348">
        <f t="shared" si="5"/>
        <v>8</v>
      </c>
      <c r="F348" s="8"/>
      <c r="G348" s="8">
        <v>8</v>
      </c>
      <c r="H348" s="8"/>
    </row>
    <row r="349" spans="1:8" x14ac:dyDescent="0.3">
      <c r="A349" t="s">
        <v>21158</v>
      </c>
      <c r="B349" t="str">
        <f>VLOOKUP(Tabela4[[#This Row],[Country]],CountryGeoLoc[],3)</f>
        <v>61.52401</v>
      </c>
      <c r="C349" t="str">
        <f>VLOOKUP(Tabela4[[#This Row],[Country]],CountryGeoLoc[],4)</f>
        <v>105.318756</v>
      </c>
      <c r="D349" t="s">
        <v>21438</v>
      </c>
      <c r="E349">
        <f t="shared" si="5"/>
        <v>8</v>
      </c>
      <c r="F349" s="8">
        <v>1</v>
      </c>
      <c r="G349" s="8">
        <v>7</v>
      </c>
      <c r="H349" s="8"/>
    </row>
    <row r="350" spans="1:8" x14ac:dyDescent="0.3">
      <c r="A350" t="s">
        <v>21158</v>
      </c>
      <c r="B350" t="str">
        <f>VLOOKUP(Tabela4[[#This Row],[Country]],CountryGeoLoc[],3)</f>
        <v>61.52401</v>
      </c>
      <c r="C350" t="str">
        <f>VLOOKUP(Tabela4[[#This Row],[Country]],CountryGeoLoc[],4)</f>
        <v>105.318756</v>
      </c>
      <c r="D350" t="s">
        <v>21439</v>
      </c>
      <c r="E350">
        <f t="shared" si="5"/>
        <v>7</v>
      </c>
      <c r="F350" s="8"/>
      <c r="G350" s="8">
        <v>7</v>
      </c>
      <c r="H350" s="8"/>
    </row>
    <row r="351" spans="1:8" x14ac:dyDescent="0.3">
      <c r="A351" t="s">
        <v>21158</v>
      </c>
      <c r="B351" t="str">
        <f>VLOOKUP(Tabela4[[#This Row],[Country]],CountryGeoLoc[],3)</f>
        <v>61.52401</v>
      </c>
      <c r="C351" t="str">
        <f>VLOOKUP(Tabela4[[#This Row],[Country]],CountryGeoLoc[],4)</f>
        <v>105.318756</v>
      </c>
      <c r="D351" t="s">
        <v>21440</v>
      </c>
      <c r="E351">
        <f t="shared" si="5"/>
        <v>8</v>
      </c>
      <c r="F351" s="8">
        <v>2</v>
      </c>
      <c r="G351" s="8">
        <v>6</v>
      </c>
      <c r="H351" s="8"/>
    </row>
    <row r="352" spans="1:8" x14ac:dyDescent="0.3">
      <c r="A352" t="s">
        <v>21158</v>
      </c>
      <c r="B352" t="str">
        <f>VLOOKUP(Tabela4[[#This Row],[Country]],CountryGeoLoc[],3)</f>
        <v>61.52401</v>
      </c>
      <c r="C352" t="str">
        <f>VLOOKUP(Tabela4[[#This Row],[Country]],CountryGeoLoc[],4)</f>
        <v>105.318756</v>
      </c>
      <c r="D352" t="s">
        <v>21441</v>
      </c>
      <c r="E352">
        <f t="shared" si="5"/>
        <v>3</v>
      </c>
      <c r="F352" s="8"/>
      <c r="G352" s="8">
        <v>3</v>
      </c>
      <c r="H352" s="8"/>
    </row>
    <row r="353" spans="1:8" x14ac:dyDescent="0.3">
      <c r="A353" t="s">
        <v>21158</v>
      </c>
      <c r="B353" t="str">
        <f>VLOOKUP(Tabela4[[#This Row],[Country]],CountryGeoLoc[],3)</f>
        <v>61.52401</v>
      </c>
      <c r="C353" t="str">
        <f>VLOOKUP(Tabela4[[#This Row],[Country]],CountryGeoLoc[],4)</f>
        <v>105.318756</v>
      </c>
      <c r="D353" t="s">
        <v>21442</v>
      </c>
      <c r="E353">
        <f t="shared" si="5"/>
        <v>9</v>
      </c>
      <c r="F353" s="8">
        <v>1</v>
      </c>
      <c r="G353" s="8">
        <v>8</v>
      </c>
      <c r="H353" s="8"/>
    </row>
    <row r="354" spans="1:8" x14ac:dyDescent="0.3">
      <c r="A354" t="s">
        <v>21158</v>
      </c>
      <c r="B354" t="str">
        <f>VLOOKUP(Tabela4[[#This Row],[Country]],CountryGeoLoc[],3)</f>
        <v>61.52401</v>
      </c>
      <c r="C354" t="str">
        <f>VLOOKUP(Tabela4[[#This Row],[Country]],CountryGeoLoc[],4)</f>
        <v>105.318756</v>
      </c>
      <c r="D354" t="s">
        <v>21443</v>
      </c>
      <c r="E354">
        <f t="shared" si="5"/>
        <v>12</v>
      </c>
      <c r="F354" s="8"/>
      <c r="G354" s="8">
        <v>12</v>
      </c>
      <c r="H354" s="8"/>
    </row>
    <row r="355" spans="1:8" x14ac:dyDescent="0.3">
      <c r="A355" t="s">
        <v>21158</v>
      </c>
      <c r="B355" t="str">
        <f>VLOOKUP(Tabela4[[#This Row],[Country]],CountryGeoLoc[],3)</f>
        <v>61.52401</v>
      </c>
      <c r="C355" t="str">
        <f>VLOOKUP(Tabela4[[#This Row],[Country]],CountryGeoLoc[],4)</f>
        <v>105.318756</v>
      </c>
      <c r="D355" t="s">
        <v>21444</v>
      </c>
      <c r="E355">
        <f t="shared" si="5"/>
        <v>8</v>
      </c>
      <c r="F355" s="8">
        <v>1</v>
      </c>
      <c r="G355" s="8">
        <v>7</v>
      </c>
      <c r="H355" s="8"/>
    </row>
    <row r="356" spans="1:8" x14ac:dyDescent="0.3">
      <c r="A356" t="s">
        <v>21158</v>
      </c>
      <c r="B356" t="str">
        <f>VLOOKUP(Tabela4[[#This Row],[Country]],CountryGeoLoc[],3)</f>
        <v>61.52401</v>
      </c>
      <c r="C356" t="str">
        <f>VLOOKUP(Tabela4[[#This Row],[Country]],CountryGeoLoc[],4)</f>
        <v>105.318756</v>
      </c>
      <c r="D356" t="s">
        <v>21445</v>
      </c>
      <c r="E356">
        <f t="shared" si="5"/>
        <v>6</v>
      </c>
      <c r="F356" s="8"/>
      <c r="G356" s="8">
        <v>6</v>
      </c>
      <c r="H356" s="8"/>
    </row>
    <row r="357" spans="1:8" x14ac:dyDescent="0.3">
      <c r="A357" t="s">
        <v>21158</v>
      </c>
      <c r="B357" t="str">
        <f>VLOOKUP(Tabela4[[#This Row],[Country]],CountryGeoLoc[],3)</f>
        <v>61.52401</v>
      </c>
      <c r="C357" t="str">
        <f>VLOOKUP(Tabela4[[#This Row],[Country]],CountryGeoLoc[],4)</f>
        <v>105.318756</v>
      </c>
      <c r="D357" t="s">
        <v>21446</v>
      </c>
      <c r="E357">
        <f t="shared" si="5"/>
        <v>6</v>
      </c>
      <c r="F357" s="8">
        <v>1</v>
      </c>
      <c r="G357" s="8">
        <v>5</v>
      </c>
      <c r="H357" s="8"/>
    </row>
    <row r="358" spans="1:8" x14ac:dyDescent="0.3">
      <c r="A358" t="s">
        <v>21158</v>
      </c>
      <c r="B358" t="str">
        <f>VLOOKUP(Tabela4[[#This Row],[Country]],CountryGeoLoc[],3)</f>
        <v>61.52401</v>
      </c>
      <c r="C358" t="str">
        <f>VLOOKUP(Tabela4[[#This Row],[Country]],CountryGeoLoc[],4)</f>
        <v>105.318756</v>
      </c>
      <c r="D358" t="s">
        <v>21447</v>
      </c>
      <c r="E358">
        <f t="shared" si="5"/>
        <v>8</v>
      </c>
      <c r="F358" s="8"/>
      <c r="G358" s="8">
        <v>8</v>
      </c>
      <c r="H358" s="8"/>
    </row>
    <row r="359" spans="1:8" x14ac:dyDescent="0.3">
      <c r="A359" t="s">
        <v>21158</v>
      </c>
      <c r="B359" t="str">
        <f>VLOOKUP(Tabela4[[#This Row],[Country]],CountryGeoLoc[],3)</f>
        <v>61.52401</v>
      </c>
      <c r="C359" t="str">
        <f>VLOOKUP(Tabela4[[#This Row],[Country]],CountryGeoLoc[],4)</f>
        <v>105.318756</v>
      </c>
      <c r="D359" t="s">
        <v>21448</v>
      </c>
      <c r="E359">
        <f t="shared" si="5"/>
        <v>9</v>
      </c>
      <c r="F359" s="8"/>
      <c r="G359" s="8">
        <v>9</v>
      </c>
      <c r="H359" s="8"/>
    </row>
    <row r="360" spans="1:8" x14ac:dyDescent="0.3">
      <c r="A360" t="s">
        <v>21158</v>
      </c>
      <c r="B360" t="str">
        <f>VLOOKUP(Tabela4[[#This Row],[Country]],CountryGeoLoc[],3)</f>
        <v>61.52401</v>
      </c>
      <c r="C360" t="str">
        <f>VLOOKUP(Tabela4[[#This Row],[Country]],CountryGeoLoc[],4)</f>
        <v>105.318756</v>
      </c>
      <c r="D360" t="s">
        <v>21449</v>
      </c>
      <c r="E360">
        <f t="shared" si="5"/>
        <v>8</v>
      </c>
      <c r="F360" s="8"/>
      <c r="G360" s="8">
        <v>8</v>
      </c>
      <c r="H360" s="8"/>
    </row>
    <row r="361" spans="1:8" x14ac:dyDescent="0.3">
      <c r="A361" t="s">
        <v>21158</v>
      </c>
      <c r="B361" t="str">
        <f>VLOOKUP(Tabela4[[#This Row],[Country]],CountryGeoLoc[],3)</f>
        <v>61.52401</v>
      </c>
      <c r="C361" t="str">
        <f>VLOOKUP(Tabela4[[#This Row],[Country]],CountryGeoLoc[],4)</f>
        <v>105.318756</v>
      </c>
      <c r="D361" t="s">
        <v>21402</v>
      </c>
      <c r="E361">
        <f t="shared" si="5"/>
        <v>10</v>
      </c>
      <c r="F361" s="8">
        <v>1</v>
      </c>
      <c r="G361" s="8">
        <v>9</v>
      </c>
      <c r="H361" s="8"/>
    </row>
    <row r="362" spans="1:8" x14ac:dyDescent="0.3">
      <c r="A362" t="s">
        <v>21158</v>
      </c>
      <c r="B362" t="str">
        <f>VLOOKUP(Tabela4[[#This Row],[Country]],CountryGeoLoc[],3)</f>
        <v>61.52401</v>
      </c>
      <c r="C362" t="str">
        <f>VLOOKUP(Tabela4[[#This Row],[Country]],CountryGeoLoc[],4)</f>
        <v>105.318756</v>
      </c>
      <c r="D362" t="s">
        <v>21403</v>
      </c>
      <c r="E362">
        <f t="shared" si="5"/>
        <v>14</v>
      </c>
      <c r="F362" s="8"/>
      <c r="G362" s="8">
        <v>14</v>
      </c>
      <c r="H362" s="8"/>
    </row>
    <row r="363" spans="1:8" x14ac:dyDescent="0.3">
      <c r="A363" t="s">
        <v>20886</v>
      </c>
      <c r="B363" t="str">
        <f>VLOOKUP(Tabela4[[#This Row],[Country]],CountryGeoLoc[],3)</f>
        <v>35.907757</v>
      </c>
      <c r="C363" t="str">
        <f>VLOOKUP(Tabela4[[#This Row],[Country]],CountryGeoLoc[],4)</f>
        <v>127.766922</v>
      </c>
      <c r="D363" t="s">
        <v>21438</v>
      </c>
      <c r="E363">
        <f t="shared" si="5"/>
        <v>1</v>
      </c>
      <c r="F363" s="8">
        <v>1</v>
      </c>
      <c r="G363" s="8"/>
      <c r="H363" s="8"/>
    </row>
    <row r="364" spans="1:8" x14ac:dyDescent="0.3">
      <c r="A364" t="s">
        <v>20886</v>
      </c>
      <c r="B364" t="str">
        <f>VLOOKUP(Tabela4[[#This Row],[Country]],CountryGeoLoc[],3)</f>
        <v>35.907757</v>
      </c>
      <c r="C364" t="str">
        <f>VLOOKUP(Tabela4[[#This Row],[Country]],CountryGeoLoc[],4)</f>
        <v>127.766922</v>
      </c>
      <c r="D364" t="s">
        <v>21439</v>
      </c>
      <c r="E364">
        <f t="shared" si="5"/>
        <v>1</v>
      </c>
      <c r="F364" s="8">
        <v>1</v>
      </c>
      <c r="G364" s="8"/>
      <c r="H364" s="8"/>
    </row>
    <row r="365" spans="1:8" x14ac:dyDescent="0.3">
      <c r="A365" t="s">
        <v>20886</v>
      </c>
      <c r="B365" t="str">
        <f>VLOOKUP(Tabela4[[#This Row],[Country]],CountryGeoLoc[],3)</f>
        <v>35.907757</v>
      </c>
      <c r="C365" t="str">
        <f>VLOOKUP(Tabela4[[#This Row],[Country]],CountryGeoLoc[],4)</f>
        <v>127.766922</v>
      </c>
      <c r="D365" t="s">
        <v>21442</v>
      </c>
      <c r="E365">
        <f t="shared" si="5"/>
        <v>1</v>
      </c>
      <c r="F365" s="8"/>
      <c r="G365" s="8">
        <v>1</v>
      </c>
      <c r="H365" s="8"/>
    </row>
    <row r="366" spans="1:8" x14ac:dyDescent="0.3">
      <c r="A366" t="s">
        <v>20886</v>
      </c>
      <c r="B366" t="str">
        <f>VLOOKUP(Tabela4[[#This Row],[Country]],CountryGeoLoc[],3)</f>
        <v>35.907757</v>
      </c>
      <c r="C366" t="str">
        <f>VLOOKUP(Tabela4[[#This Row],[Country]],CountryGeoLoc[],4)</f>
        <v>127.766922</v>
      </c>
      <c r="D366" t="s">
        <v>21402</v>
      </c>
      <c r="E366">
        <f t="shared" si="5"/>
        <v>1</v>
      </c>
      <c r="F366" s="8">
        <v>1</v>
      </c>
      <c r="G366" s="8"/>
      <c r="H366" s="8"/>
    </row>
    <row r="367" spans="1:8" x14ac:dyDescent="0.3">
      <c r="A367" t="s">
        <v>20886</v>
      </c>
      <c r="B367" t="str">
        <f>VLOOKUP(Tabela4[[#This Row],[Country]],CountryGeoLoc[],3)</f>
        <v>35.907757</v>
      </c>
      <c r="C367" t="str">
        <f>VLOOKUP(Tabela4[[#This Row],[Country]],CountryGeoLoc[],4)</f>
        <v>127.766922</v>
      </c>
      <c r="D367" t="s">
        <v>21403</v>
      </c>
      <c r="E367">
        <f t="shared" si="5"/>
        <v>1</v>
      </c>
      <c r="F367" s="8"/>
      <c r="G367" s="8">
        <v>1</v>
      </c>
      <c r="H367" s="8"/>
    </row>
    <row r="368" spans="1:8" x14ac:dyDescent="0.3">
      <c r="A368" t="s">
        <v>20666</v>
      </c>
      <c r="B368" t="str">
        <f>VLOOKUP(Tabela4[[#This Row],[Country]],CountryGeoLoc[],3)</f>
        <v>40.463667</v>
      </c>
      <c r="C368" t="str">
        <f>VLOOKUP(Tabela4[[#This Row],[Country]],CountryGeoLoc[],4)</f>
        <v>-3.74922</v>
      </c>
      <c r="D368" t="s">
        <v>21404</v>
      </c>
      <c r="E368">
        <f t="shared" si="5"/>
        <v>1</v>
      </c>
      <c r="F368" s="8"/>
      <c r="G368" s="8">
        <v>1</v>
      </c>
      <c r="H368" s="8"/>
    </row>
    <row r="369" spans="1:8" x14ac:dyDescent="0.3">
      <c r="A369" t="s">
        <v>21316</v>
      </c>
      <c r="B369" t="str">
        <f>VLOOKUP(Tabela4[[#This Row],[Country]],CountryGeoLoc[],3)</f>
        <v>37.09024</v>
      </c>
      <c r="C369" t="str">
        <f>VLOOKUP(Tabela4[[#This Row],[Country]],CountryGeoLoc[],4)</f>
        <v>-95.712891</v>
      </c>
      <c r="D369" t="s">
        <v>21454</v>
      </c>
      <c r="E369">
        <f t="shared" si="5"/>
        <v>1</v>
      </c>
      <c r="F369" s="8">
        <v>1</v>
      </c>
      <c r="G369" s="8"/>
      <c r="H369" s="8"/>
    </row>
    <row r="370" spans="1:8" x14ac:dyDescent="0.3">
      <c r="A370" t="s">
        <v>21316</v>
      </c>
      <c r="B370" t="str">
        <f>VLOOKUP(Tabela4[[#This Row],[Country]],CountryGeoLoc[],3)</f>
        <v>37.09024</v>
      </c>
      <c r="C370" t="str">
        <f>VLOOKUP(Tabela4[[#This Row],[Country]],CountryGeoLoc[],4)</f>
        <v>-95.712891</v>
      </c>
      <c r="D370" t="s">
        <v>21406</v>
      </c>
      <c r="E370">
        <f t="shared" si="5"/>
        <v>17</v>
      </c>
      <c r="F370" s="8">
        <v>10</v>
      </c>
      <c r="G370" s="8">
        <v>7</v>
      </c>
      <c r="H370" s="8"/>
    </row>
    <row r="371" spans="1:8" x14ac:dyDescent="0.3">
      <c r="A371" t="s">
        <v>21316</v>
      </c>
      <c r="B371" t="str">
        <f>VLOOKUP(Tabela4[[#This Row],[Country]],CountryGeoLoc[],3)</f>
        <v>37.09024</v>
      </c>
      <c r="C371" t="str">
        <f>VLOOKUP(Tabela4[[#This Row],[Country]],CountryGeoLoc[],4)</f>
        <v>-95.712891</v>
      </c>
      <c r="D371" t="s">
        <v>21455</v>
      </c>
      <c r="E371">
        <f t="shared" si="5"/>
        <v>24</v>
      </c>
      <c r="F371" s="8">
        <v>10</v>
      </c>
      <c r="G371" s="8">
        <v>11</v>
      </c>
      <c r="H371" s="8">
        <v>3</v>
      </c>
    </row>
    <row r="372" spans="1:8" x14ac:dyDescent="0.3">
      <c r="A372" t="s">
        <v>21316</v>
      </c>
      <c r="B372" t="str">
        <f>VLOOKUP(Tabela4[[#This Row],[Country]],CountryGeoLoc[],3)</f>
        <v>37.09024</v>
      </c>
      <c r="C372" t="str">
        <f>VLOOKUP(Tabela4[[#This Row],[Country]],CountryGeoLoc[],4)</f>
        <v>-95.712891</v>
      </c>
      <c r="D372" t="s">
        <v>21456</v>
      </c>
      <c r="E372">
        <f t="shared" si="5"/>
        <v>36</v>
      </c>
      <c r="F372" s="8">
        <v>16</v>
      </c>
      <c r="G372" s="8">
        <v>20</v>
      </c>
      <c r="H372" s="8"/>
    </row>
    <row r="373" spans="1:8" x14ac:dyDescent="0.3">
      <c r="A373" t="s">
        <v>21316</v>
      </c>
      <c r="B373" t="str">
        <f>VLOOKUP(Tabela4[[#This Row],[Country]],CountryGeoLoc[],3)</f>
        <v>37.09024</v>
      </c>
      <c r="C373" t="str">
        <f>VLOOKUP(Tabela4[[#This Row],[Country]],CountryGeoLoc[],4)</f>
        <v>-95.712891</v>
      </c>
      <c r="D373" t="s">
        <v>21457</v>
      </c>
      <c r="E373">
        <f t="shared" si="5"/>
        <v>53</v>
      </c>
      <c r="F373" s="8">
        <v>14</v>
      </c>
      <c r="G373" s="8">
        <v>34</v>
      </c>
      <c r="H373" s="8">
        <v>5</v>
      </c>
    </row>
    <row r="374" spans="1:8" x14ac:dyDescent="0.3">
      <c r="A374" t="s">
        <v>21316</v>
      </c>
      <c r="B374" t="str">
        <f>VLOOKUP(Tabela4[[#This Row],[Country]],CountryGeoLoc[],3)</f>
        <v>37.09024</v>
      </c>
      <c r="C374" t="str">
        <f>VLOOKUP(Tabela4[[#This Row],[Country]],CountryGeoLoc[],4)</f>
        <v>-95.712891</v>
      </c>
      <c r="D374" t="s">
        <v>21458</v>
      </c>
      <c r="E374">
        <f t="shared" si="5"/>
        <v>65</v>
      </c>
      <c r="F374" s="8">
        <v>7</v>
      </c>
      <c r="G374" s="8">
        <v>58</v>
      </c>
      <c r="H374" s="8"/>
    </row>
    <row r="375" spans="1:8" x14ac:dyDescent="0.3">
      <c r="A375" t="s">
        <v>21316</v>
      </c>
      <c r="B375" t="str">
        <f>VLOOKUP(Tabela4[[#This Row],[Country]],CountryGeoLoc[],3)</f>
        <v>37.09024</v>
      </c>
      <c r="C375" t="str">
        <f>VLOOKUP(Tabela4[[#This Row],[Country]],CountryGeoLoc[],4)</f>
        <v>-95.712891</v>
      </c>
      <c r="D375" t="s">
        <v>21459</v>
      </c>
      <c r="E375">
        <f t="shared" si="5"/>
        <v>53</v>
      </c>
      <c r="F375" s="8">
        <v>9</v>
      </c>
      <c r="G375" s="8">
        <v>44</v>
      </c>
      <c r="H375" s="8"/>
    </row>
    <row r="376" spans="1:8" x14ac:dyDescent="0.3">
      <c r="A376" t="s">
        <v>21316</v>
      </c>
      <c r="B376" t="str">
        <f>VLOOKUP(Tabela4[[#This Row],[Country]],CountryGeoLoc[],3)</f>
        <v>37.09024</v>
      </c>
      <c r="C376" t="str">
        <f>VLOOKUP(Tabela4[[#This Row],[Country]],CountryGeoLoc[],4)</f>
        <v>-95.712891</v>
      </c>
      <c r="D376" t="s">
        <v>21460</v>
      </c>
      <c r="E376">
        <f t="shared" si="5"/>
        <v>70</v>
      </c>
      <c r="F376" s="8">
        <v>7</v>
      </c>
      <c r="G376" s="8">
        <v>63</v>
      </c>
      <c r="H376" s="8"/>
    </row>
    <row r="377" spans="1:8" x14ac:dyDescent="0.3">
      <c r="A377" t="s">
        <v>21316</v>
      </c>
      <c r="B377" t="str">
        <f>VLOOKUP(Tabela4[[#This Row],[Country]],CountryGeoLoc[],3)</f>
        <v>37.09024</v>
      </c>
      <c r="C377" t="str">
        <f>VLOOKUP(Tabela4[[#This Row],[Country]],CountryGeoLoc[],4)</f>
        <v>-95.712891</v>
      </c>
      <c r="D377" t="s">
        <v>21395</v>
      </c>
      <c r="E377">
        <f t="shared" si="5"/>
        <v>82</v>
      </c>
      <c r="F377" s="8">
        <v>9</v>
      </c>
      <c r="G377" s="8">
        <v>73</v>
      </c>
      <c r="H377" s="8"/>
    </row>
    <row r="378" spans="1:8" x14ac:dyDescent="0.3">
      <c r="A378" t="s">
        <v>21316</v>
      </c>
      <c r="B378" t="str">
        <f>VLOOKUP(Tabela4[[#This Row],[Country]],CountryGeoLoc[],3)</f>
        <v>37.09024</v>
      </c>
      <c r="C378" t="str">
        <f>VLOOKUP(Tabela4[[#This Row],[Country]],CountryGeoLoc[],4)</f>
        <v>-95.712891</v>
      </c>
      <c r="D378" t="s">
        <v>21396</v>
      </c>
      <c r="E378">
        <f t="shared" si="5"/>
        <v>85</v>
      </c>
      <c r="F378" s="8">
        <v>4</v>
      </c>
      <c r="G378" s="8">
        <v>81</v>
      </c>
      <c r="H378" s="8"/>
    </row>
    <row r="379" spans="1:8" x14ac:dyDescent="0.3">
      <c r="A379" t="s">
        <v>21316</v>
      </c>
      <c r="B379" t="str">
        <f>VLOOKUP(Tabela4[[#This Row],[Country]],CountryGeoLoc[],3)</f>
        <v>37.09024</v>
      </c>
      <c r="C379" t="str">
        <f>VLOOKUP(Tabela4[[#This Row],[Country]],CountryGeoLoc[],4)</f>
        <v>-95.712891</v>
      </c>
      <c r="D379" t="s">
        <v>21397</v>
      </c>
      <c r="E379">
        <f t="shared" si="5"/>
        <v>67</v>
      </c>
      <c r="F379" s="8">
        <v>6</v>
      </c>
      <c r="G379" s="8">
        <v>61</v>
      </c>
      <c r="H379" s="8"/>
    </row>
    <row r="380" spans="1:8" x14ac:dyDescent="0.3">
      <c r="A380" t="s">
        <v>21316</v>
      </c>
      <c r="B380" t="str">
        <f>VLOOKUP(Tabela4[[#This Row],[Country]],CountryGeoLoc[],3)</f>
        <v>37.09024</v>
      </c>
      <c r="C380" t="str">
        <f>VLOOKUP(Tabela4[[#This Row],[Country]],CountryGeoLoc[],4)</f>
        <v>-95.712891</v>
      </c>
      <c r="D380" t="s">
        <v>21398</v>
      </c>
      <c r="E380">
        <f t="shared" si="5"/>
        <v>50</v>
      </c>
      <c r="F380" s="8">
        <v>3</v>
      </c>
      <c r="G380" s="8">
        <v>46</v>
      </c>
      <c r="H380" s="8">
        <v>1</v>
      </c>
    </row>
    <row r="381" spans="1:8" x14ac:dyDescent="0.3">
      <c r="A381" t="s">
        <v>21316</v>
      </c>
      <c r="B381" t="str">
        <f>VLOOKUP(Tabela4[[#This Row],[Country]],CountryGeoLoc[],3)</f>
        <v>37.09024</v>
      </c>
      <c r="C381" t="str">
        <f>VLOOKUP(Tabela4[[#This Row],[Country]],CountryGeoLoc[],4)</f>
        <v>-95.712891</v>
      </c>
      <c r="D381" t="s">
        <v>21399</v>
      </c>
      <c r="E381">
        <f t="shared" si="5"/>
        <v>41</v>
      </c>
      <c r="F381" s="8">
        <v>3</v>
      </c>
      <c r="G381" s="8">
        <v>38</v>
      </c>
      <c r="H381" s="8"/>
    </row>
    <row r="382" spans="1:8" x14ac:dyDescent="0.3">
      <c r="A382" t="s">
        <v>21316</v>
      </c>
      <c r="B382" t="str">
        <f>VLOOKUP(Tabela4[[#This Row],[Country]],CountryGeoLoc[],3)</f>
        <v>37.09024</v>
      </c>
      <c r="C382" t="str">
        <f>VLOOKUP(Tabela4[[#This Row],[Country]],CountryGeoLoc[],4)</f>
        <v>-95.712891</v>
      </c>
      <c r="D382" t="s">
        <v>21400</v>
      </c>
      <c r="E382">
        <f t="shared" si="5"/>
        <v>29</v>
      </c>
      <c r="F382" s="8">
        <v>1</v>
      </c>
      <c r="G382" s="8">
        <v>28</v>
      </c>
      <c r="H382" s="8"/>
    </row>
    <row r="383" spans="1:8" x14ac:dyDescent="0.3">
      <c r="A383" t="s">
        <v>21316</v>
      </c>
      <c r="B383" t="str">
        <f>VLOOKUP(Tabela4[[#This Row],[Country]],CountryGeoLoc[],3)</f>
        <v>37.09024</v>
      </c>
      <c r="C383" t="str">
        <f>VLOOKUP(Tabela4[[#This Row],[Country]],CountryGeoLoc[],4)</f>
        <v>-95.712891</v>
      </c>
      <c r="D383" t="s">
        <v>21401</v>
      </c>
      <c r="E383">
        <f t="shared" si="5"/>
        <v>34</v>
      </c>
      <c r="F383" s="8">
        <v>5</v>
      </c>
      <c r="G383" s="8">
        <v>29</v>
      </c>
      <c r="H383" s="8"/>
    </row>
    <row r="384" spans="1:8" x14ac:dyDescent="0.3">
      <c r="A384" t="s">
        <v>21316</v>
      </c>
      <c r="B384" t="str">
        <f>VLOOKUP(Tabela4[[#This Row],[Country]],CountryGeoLoc[],3)</f>
        <v>37.09024</v>
      </c>
      <c r="C384" t="str">
        <f>VLOOKUP(Tabela4[[#This Row],[Country]],CountryGeoLoc[],4)</f>
        <v>-95.712891</v>
      </c>
      <c r="D384" t="s">
        <v>21452</v>
      </c>
      <c r="E384">
        <f t="shared" si="5"/>
        <v>32</v>
      </c>
      <c r="F384" s="8">
        <v>2</v>
      </c>
      <c r="G384" s="8">
        <v>30</v>
      </c>
      <c r="H384" s="8"/>
    </row>
    <row r="385" spans="1:8" x14ac:dyDescent="0.3">
      <c r="A385" t="s">
        <v>21316</v>
      </c>
      <c r="B385" t="str">
        <f>VLOOKUP(Tabela4[[#This Row],[Country]],CountryGeoLoc[],3)</f>
        <v>37.09024</v>
      </c>
      <c r="C385" t="str">
        <f>VLOOKUP(Tabela4[[#This Row],[Country]],CountryGeoLoc[],4)</f>
        <v>-95.712891</v>
      </c>
      <c r="D385" t="s">
        <v>21407</v>
      </c>
      <c r="E385">
        <f t="shared" si="5"/>
        <v>25</v>
      </c>
      <c r="F385" s="8">
        <v>2</v>
      </c>
      <c r="G385" s="8">
        <v>23</v>
      </c>
      <c r="H385" s="8"/>
    </row>
    <row r="386" spans="1:8" x14ac:dyDescent="0.3">
      <c r="A386" t="s">
        <v>21316</v>
      </c>
      <c r="B386" t="str">
        <f>VLOOKUP(Tabela4[[#This Row],[Country]],CountryGeoLoc[],3)</f>
        <v>37.09024</v>
      </c>
      <c r="C386" t="str">
        <f>VLOOKUP(Tabela4[[#This Row],[Country]],CountryGeoLoc[],4)</f>
        <v>-95.712891</v>
      </c>
      <c r="D386" t="s">
        <v>21408</v>
      </c>
      <c r="E386">
        <f t="shared" si="5"/>
        <v>23</v>
      </c>
      <c r="F386" s="8">
        <v>3</v>
      </c>
      <c r="G386" s="8">
        <v>20</v>
      </c>
      <c r="H386" s="8"/>
    </row>
    <row r="387" spans="1:8" x14ac:dyDescent="0.3">
      <c r="A387" t="s">
        <v>21316</v>
      </c>
      <c r="B387" t="str">
        <f>VLOOKUP(Tabela4[[#This Row],[Country]],CountryGeoLoc[],3)</f>
        <v>37.09024</v>
      </c>
      <c r="C387" t="str">
        <f>VLOOKUP(Tabela4[[#This Row],[Country]],CountryGeoLoc[],4)</f>
        <v>-95.712891</v>
      </c>
      <c r="D387" t="s">
        <v>21409</v>
      </c>
      <c r="E387">
        <f t="shared" ref="E387:E434" si="6">F387+G387+H387</f>
        <v>30</v>
      </c>
      <c r="F387" s="8">
        <v>3</v>
      </c>
      <c r="G387" s="8">
        <v>27</v>
      </c>
      <c r="H387" s="8"/>
    </row>
    <row r="388" spans="1:8" x14ac:dyDescent="0.3">
      <c r="A388" t="s">
        <v>21316</v>
      </c>
      <c r="B388" t="str">
        <f>VLOOKUP(Tabela4[[#This Row],[Country]],CountryGeoLoc[],3)</f>
        <v>37.09024</v>
      </c>
      <c r="C388" t="str">
        <f>VLOOKUP(Tabela4[[#This Row],[Country]],CountryGeoLoc[],4)</f>
        <v>-95.712891</v>
      </c>
      <c r="D388" t="s">
        <v>21410</v>
      </c>
      <c r="E388">
        <f t="shared" si="6"/>
        <v>27</v>
      </c>
      <c r="F388" s="8"/>
      <c r="G388" s="8">
        <v>27</v>
      </c>
      <c r="H388" s="8"/>
    </row>
    <row r="389" spans="1:8" x14ac:dyDescent="0.3">
      <c r="A389" t="s">
        <v>21316</v>
      </c>
      <c r="B389" t="str">
        <f>VLOOKUP(Tabela4[[#This Row],[Country]],CountryGeoLoc[],3)</f>
        <v>37.09024</v>
      </c>
      <c r="C389" t="str">
        <f>VLOOKUP(Tabela4[[#This Row],[Country]],CountryGeoLoc[],4)</f>
        <v>-95.712891</v>
      </c>
      <c r="D389" t="s">
        <v>21453</v>
      </c>
      <c r="E389">
        <f t="shared" si="6"/>
        <v>26</v>
      </c>
      <c r="F389" s="8">
        <v>3</v>
      </c>
      <c r="G389" s="8">
        <v>23</v>
      </c>
      <c r="H389" s="8"/>
    </row>
    <row r="390" spans="1:8" x14ac:dyDescent="0.3">
      <c r="A390" t="s">
        <v>21316</v>
      </c>
      <c r="B390" t="str">
        <f>VLOOKUP(Tabela4[[#This Row],[Country]],CountryGeoLoc[],3)</f>
        <v>37.09024</v>
      </c>
      <c r="C390" t="str">
        <f>VLOOKUP(Tabela4[[#This Row],[Country]],CountryGeoLoc[],4)</f>
        <v>-95.712891</v>
      </c>
      <c r="D390" t="s">
        <v>21411</v>
      </c>
      <c r="E390">
        <f t="shared" si="6"/>
        <v>33</v>
      </c>
      <c r="F390" s="8">
        <v>1</v>
      </c>
      <c r="G390" s="8">
        <v>32</v>
      </c>
      <c r="H390" s="8"/>
    </row>
    <row r="391" spans="1:8" x14ac:dyDescent="0.3">
      <c r="A391" t="s">
        <v>21316</v>
      </c>
      <c r="B391" t="str">
        <f>VLOOKUP(Tabela4[[#This Row],[Country]],CountryGeoLoc[],3)</f>
        <v>37.09024</v>
      </c>
      <c r="C391" t="str">
        <f>VLOOKUP(Tabela4[[#This Row],[Country]],CountryGeoLoc[],4)</f>
        <v>-95.712891</v>
      </c>
      <c r="D391" t="s">
        <v>21412</v>
      </c>
      <c r="E391">
        <f t="shared" si="6"/>
        <v>16</v>
      </c>
      <c r="F391" s="8"/>
      <c r="G391" s="8">
        <v>16</v>
      </c>
      <c r="H391" s="8"/>
    </row>
    <row r="392" spans="1:8" x14ac:dyDescent="0.3">
      <c r="A392" t="s">
        <v>21316</v>
      </c>
      <c r="B392" t="str">
        <f>VLOOKUP(Tabela4[[#This Row],[Country]],CountryGeoLoc[],3)</f>
        <v>37.09024</v>
      </c>
      <c r="C392" t="str">
        <f>VLOOKUP(Tabela4[[#This Row],[Country]],CountryGeoLoc[],4)</f>
        <v>-95.712891</v>
      </c>
      <c r="D392" t="s">
        <v>21450</v>
      </c>
      <c r="E392">
        <f t="shared" si="6"/>
        <v>15</v>
      </c>
      <c r="F392" s="8">
        <v>2</v>
      </c>
      <c r="G392" s="8">
        <v>13</v>
      </c>
      <c r="H392" s="8"/>
    </row>
    <row r="393" spans="1:8" x14ac:dyDescent="0.3">
      <c r="A393" t="s">
        <v>21316</v>
      </c>
      <c r="B393" t="str">
        <f>VLOOKUP(Tabela4[[#This Row],[Country]],CountryGeoLoc[],3)</f>
        <v>37.09024</v>
      </c>
      <c r="C393" t="str">
        <f>VLOOKUP(Tabela4[[#This Row],[Country]],CountryGeoLoc[],4)</f>
        <v>-95.712891</v>
      </c>
      <c r="D393" t="s">
        <v>21413</v>
      </c>
      <c r="E393">
        <f t="shared" si="6"/>
        <v>19</v>
      </c>
      <c r="F393" s="8">
        <v>1</v>
      </c>
      <c r="G393" s="8">
        <v>18</v>
      </c>
      <c r="H393" s="8"/>
    </row>
    <row r="394" spans="1:8" x14ac:dyDescent="0.3">
      <c r="A394" t="s">
        <v>21316</v>
      </c>
      <c r="B394" t="str">
        <f>VLOOKUP(Tabela4[[#This Row],[Country]],CountryGeoLoc[],3)</f>
        <v>37.09024</v>
      </c>
      <c r="C394" t="str">
        <f>VLOOKUP(Tabela4[[#This Row],[Country]],CountryGeoLoc[],4)</f>
        <v>-95.712891</v>
      </c>
      <c r="D394" t="s">
        <v>21414</v>
      </c>
      <c r="E394">
        <f t="shared" si="6"/>
        <v>18</v>
      </c>
      <c r="F394" s="8"/>
      <c r="G394" s="8">
        <v>18</v>
      </c>
      <c r="H394" s="8"/>
    </row>
    <row r="395" spans="1:8" x14ac:dyDescent="0.3">
      <c r="A395" t="s">
        <v>21316</v>
      </c>
      <c r="B395" t="str">
        <f>VLOOKUP(Tabela4[[#This Row],[Country]],CountryGeoLoc[],3)</f>
        <v>37.09024</v>
      </c>
      <c r="C395" t="str">
        <f>VLOOKUP(Tabela4[[#This Row],[Country]],CountryGeoLoc[],4)</f>
        <v>-95.712891</v>
      </c>
      <c r="D395" t="s">
        <v>21415</v>
      </c>
      <c r="E395">
        <f t="shared" si="6"/>
        <v>22</v>
      </c>
      <c r="F395" s="8"/>
      <c r="G395" s="8">
        <v>22</v>
      </c>
      <c r="H395" s="8"/>
    </row>
    <row r="396" spans="1:8" x14ac:dyDescent="0.3">
      <c r="A396" t="s">
        <v>21316</v>
      </c>
      <c r="B396" t="str">
        <f>VLOOKUP(Tabela4[[#This Row],[Country]],CountryGeoLoc[],3)</f>
        <v>37.09024</v>
      </c>
      <c r="C396" t="str">
        <f>VLOOKUP(Tabela4[[#This Row],[Country]],CountryGeoLoc[],4)</f>
        <v>-95.712891</v>
      </c>
      <c r="D396" t="s">
        <v>21416</v>
      </c>
      <c r="E396">
        <f t="shared" si="6"/>
        <v>22</v>
      </c>
      <c r="F396" s="8"/>
      <c r="G396" s="8">
        <v>22</v>
      </c>
      <c r="H396" s="8"/>
    </row>
    <row r="397" spans="1:8" x14ac:dyDescent="0.3">
      <c r="A397" t="s">
        <v>21316</v>
      </c>
      <c r="B397" t="str">
        <f>VLOOKUP(Tabela4[[#This Row],[Country]],CountryGeoLoc[],3)</f>
        <v>37.09024</v>
      </c>
      <c r="C397" t="str">
        <f>VLOOKUP(Tabela4[[#This Row],[Country]],CountryGeoLoc[],4)</f>
        <v>-95.712891</v>
      </c>
      <c r="D397" t="s">
        <v>21417</v>
      </c>
      <c r="E397">
        <f t="shared" si="6"/>
        <v>18</v>
      </c>
      <c r="F397" s="8">
        <v>1</v>
      </c>
      <c r="G397" s="8">
        <v>17</v>
      </c>
      <c r="H397" s="8"/>
    </row>
    <row r="398" spans="1:8" x14ac:dyDescent="0.3">
      <c r="A398" t="s">
        <v>21316</v>
      </c>
      <c r="B398" t="str">
        <f>VLOOKUP(Tabela4[[#This Row],[Country]],CountryGeoLoc[],3)</f>
        <v>37.09024</v>
      </c>
      <c r="C398" t="str">
        <f>VLOOKUP(Tabela4[[#This Row],[Country]],CountryGeoLoc[],4)</f>
        <v>-95.712891</v>
      </c>
      <c r="D398" t="s">
        <v>21418</v>
      </c>
      <c r="E398">
        <f t="shared" si="6"/>
        <v>9</v>
      </c>
      <c r="F398" s="8">
        <v>3</v>
      </c>
      <c r="G398" s="8">
        <v>6</v>
      </c>
      <c r="H398" s="8"/>
    </row>
    <row r="399" spans="1:8" x14ac:dyDescent="0.3">
      <c r="A399" t="s">
        <v>21316</v>
      </c>
      <c r="B399" t="str">
        <f>VLOOKUP(Tabela4[[#This Row],[Country]],CountryGeoLoc[],3)</f>
        <v>37.09024</v>
      </c>
      <c r="C399" t="str">
        <f>VLOOKUP(Tabela4[[#This Row],[Country]],CountryGeoLoc[],4)</f>
        <v>-95.712891</v>
      </c>
      <c r="D399" t="s">
        <v>21419</v>
      </c>
      <c r="E399">
        <f t="shared" si="6"/>
        <v>9</v>
      </c>
      <c r="F399" s="8">
        <v>1</v>
      </c>
      <c r="G399" s="8">
        <v>8</v>
      </c>
      <c r="H399" s="8"/>
    </row>
    <row r="400" spans="1:8" x14ac:dyDescent="0.3">
      <c r="A400" t="s">
        <v>21316</v>
      </c>
      <c r="B400" t="str">
        <f>VLOOKUP(Tabela4[[#This Row],[Country]],CountryGeoLoc[],3)</f>
        <v>37.09024</v>
      </c>
      <c r="C400" t="str">
        <f>VLOOKUP(Tabela4[[#This Row],[Country]],CountryGeoLoc[],4)</f>
        <v>-95.712891</v>
      </c>
      <c r="D400" t="s">
        <v>21420</v>
      </c>
      <c r="E400">
        <f t="shared" si="6"/>
        <v>11</v>
      </c>
      <c r="F400" s="8"/>
      <c r="G400" s="8">
        <v>11</v>
      </c>
      <c r="H400" s="8"/>
    </row>
    <row r="401" spans="1:8" x14ac:dyDescent="0.3">
      <c r="A401" t="s">
        <v>21316</v>
      </c>
      <c r="B401" t="str">
        <f>VLOOKUP(Tabela4[[#This Row],[Country]],CountryGeoLoc[],3)</f>
        <v>37.09024</v>
      </c>
      <c r="C401" t="str">
        <f>VLOOKUP(Tabela4[[#This Row],[Country]],CountryGeoLoc[],4)</f>
        <v>-95.712891</v>
      </c>
      <c r="D401" t="s">
        <v>21451</v>
      </c>
      <c r="E401">
        <f t="shared" si="6"/>
        <v>18</v>
      </c>
      <c r="F401" s="8"/>
      <c r="G401" s="8">
        <v>18</v>
      </c>
      <c r="H401" s="8"/>
    </row>
    <row r="402" spans="1:8" x14ac:dyDescent="0.3">
      <c r="A402" t="s">
        <v>21316</v>
      </c>
      <c r="B402" t="str">
        <f>VLOOKUP(Tabela4[[#This Row],[Country]],CountryGeoLoc[],3)</f>
        <v>37.09024</v>
      </c>
      <c r="C402" t="str">
        <f>VLOOKUP(Tabela4[[#This Row],[Country]],CountryGeoLoc[],4)</f>
        <v>-95.712891</v>
      </c>
      <c r="D402" t="s">
        <v>21421</v>
      </c>
      <c r="E402">
        <f t="shared" si="6"/>
        <v>27</v>
      </c>
      <c r="F402" s="8"/>
      <c r="G402" s="8">
        <v>27</v>
      </c>
      <c r="H402" s="8"/>
    </row>
    <row r="403" spans="1:8" x14ac:dyDescent="0.3">
      <c r="A403" t="s">
        <v>21316</v>
      </c>
      <c r="B403" t="str">
        <f>VLOOKUP(Tabela4[[#This Row],[Country]],CountryGeoLoc[],3)</f>
        <v>37.09024</v>
      </c>
      <c r="C403" t="str">
        <f>VLOOKUP(Tabela4[[#This Row],[Country]],CountryGeoLoc[],4)</f>
        <v>-95.712891</v>
      </c>
      <c r="D403" t="s">
        <v>21422</v>
      </c>
      <c r="E403">
        <f t="shared" si="6"/>
        <v>19</v>
      </c>
      <c r="F403" s="8">
        <v>1</v>
      </c>
      <c r="G403" s="8">
        <v>18</v>
      </c>
      <c r="H403" s="8"/>
    </row>
    <row r="404" spans="1:8" x14ac:dyDescent="0.3">
      <c r="A404" t="s">
        <v>21316</v>
      </c>
      <c r="B404" t="str">
        <f>VLOOKUP(Tabela4[[#This Row],[Country]],CountryGeoLoc[],3)</f>
        <v>37.09024</v>
      </c>
      <c r="C404" t="str">
        <f>VLOOKUP(Tabela4[[#This Row],[Country]],CountryGeoLoc[],4)</f>
        <v>-95.712891</v>
      </c>
      <c r="D404" t="s">
        <v>21423</v>
      </c>
      <c r="E404">
        <f t="shared" si="6"/>
        <v>29</v>
      </c>
      <c r="F404" s="8">
        <v>1</v>
      </c>
      <c r="G404" s="8">
        <v>28</v>
      </c>
      <c r="H404" s="8"/>
    </row>
    <row r="405" spans="1:8" x14ac:dyDescent="0.3">
      <c r="A405" t="s">
        <v>21316</v>
      </c>
      <c r="B405" t="str">
        <f>VLOOKUP(Tabela4[[#This Row],[Country]],CountryGeoLoc[],3)</f>
        <v>37.09024</v>
      </c>
      <c r="C405" t="str">
        <f>VLOOKUP(Tabela4[[#This Row],[Country]],CountryGeoLoc[],4)</f>
        <v>-95.712891</v>
      </c>
      <c r="D405" t="s">
        <v>21424</v>
      </c>
      <c r="E405">
        <f t="shared" si="6"/>
        <v>25</v>
      </c>
      <c r="F405" s="8">
        <v>2</v>
      </c>
      <c r="G405" s="8">
        <v>23</v>
      </c>
      <c r="H405" s="8"/>
    </row>
    <row r="406" spans="1:8" x14ac:dyDescent="0.3">
      <c r="A406" t="s">
        <v>21316</v>
      </c>
      <c r="B406" t="str">
        <f>VLOOKUP(Tabela4[[#This Row],[Country]],CountryGeoLoc[],3)</f>
        <v>37.09024</v>
      </c>
      <c r="C406" t="str">
        <f>VLOOKUP(Tabela4[[#This Row],[Country]],CountryGeoLoc[],4)</f>
        <v>-95.712891</v>
      </c>
      <c r="D406" t="s">
        <v>21425</v>
      </c>
      <c r="E406">
        <f t="shared" si="6"/>
        <v>27</v>
      </c>
      <c r="F406" s="8">
        <v>1</v>
      </c>
      <c r="G406" s="8">
        <v>26</v>
      </c>
      <c r="H406" s="8"/>
    </row>
    <row r="407" spans="1:8" x14ac:dyDescent="0.3">
      <c r="A407" t="s">
        <v>21316</v>
      </c>
      <c r="B407" t="str">
        <f>VLOOKUP(Tabela4[[#This Row],[Country]],CountryGeoLoc[],3)</f>
        <v>37.09024</v>
      </c>
      <c r="C407" t="str">
        <f>VLOOKUP(Tabela4[[#This Row],[Country]],CountryGeoLoc[],4)</f>
        <v>-95.712891</v>
      </c>
      <c r="D407" t="s">
        <v>21426</v>
      </c>
      <c r="E407">
        <f t="shared" si="6"/>
        <v>30</v>
      </c>
      <c r="F407" s="8">
        <v>4</v>
      </c>
      <c r="G407" s="8">
        <v>26</v>
      </c>
      <c r="H407" s="8"/>
    </row>
    <row r="408" spans="1:8" x14ac:dyDescent="0.3">
      <c r="A408" t="s">
        <v>21316</v>
      </c>
      <c r="B408" t="str">
        <f>VLOOKUP(Tabela4[[#This Row],[Country]],CountryGeoLoc[],3)</f>
        <v>37.09024</v>
      </c>
      <c r="C408" t="str">
        <f>VLOOKUP(Tabela4[[#This Row],[Country]],CountryGeoLoc[],4)</f>
        <v>-95.712891</v>
      </c>
      <c r="D408" t="s">
        <v>21427</v>
      </c>
      <c r="E408">
        <f t="shared" si="6"/>
        <v>33</v>
      </c>
      <c r="F408" s="8">
        <v>1</v>
      </c>
      <c r="G408" s="8">
        <v>32</v>
      </c>
      <c r="H408" s="8"/>
    </row>
    <row r="409" spans="1:8" x14ac:dyDescent="0.3">
      <c r="A409" t="s">
        <v>21316</v>
      </c>
      <c r="B409" t="str">
        <f>VLOOKUP(Tabela4[[#This Row],[Country]],CountryGeoLoc[],3)</f>
        <v>37.09024</v>
      </c>
      <c r="C409" t="str">
        <f>VLOOKUP(Tabela4[[#This Row],[Country]],CountryGeoLoc[],4)</f>
        <v>-95.712891</v>
      </c>
      <c r="D409" t="s">
        <v>21404</v>
      </c>
      <c r="E409">
        <f t="shared" si="6"/>
        <v>37</v>
      </c>
      <c r="F409" s="8">
        <v>1</v>
      </c>
      <c r="G409" s="8">
        <v>36</v>
      </c>
      <c r="H409" s="8"/>
    </row>
    <row r="410" spans="1:8" x14ac:dyDescent="0.3">
      <c r="A410" t="s">
        <v>21316</v>
      </c>
      <c r="B410" t="str">
        <f>VLOOKUP(Tabela4[[#This Row],[Country]],CountryGeoLoc[],3)</f>
        <v>37.09024</v>
      </c>
      <c r="C410" t="str">
        <f>VLOOKUP(Tabela4[[#This Row],[Country]],CountryGeoLoc[],4)</f>
        <v>-95.712891</v>
      </c>
      <c r="D410" t="s">
        <v>21428</v>
      </c>
      <c r="E410">
        <f t="shared" si="6"/>
        <v>36</v>
      </c>
      <c r="F410" s="8">
        <v>2</v>
      </c>
      <c r="G410" s="8">
        <v>34</v>
      </c>
      <c r="H410" s="8"/>
    </row>
    <row r="411" spans="1:8" x14ac:dyDescent="0.3">
      <c r="A411" t="s">
        <v>21316</v>
      </c>
      <c r="B411" t="str">
        <f>VLOOKUP(Tabela4[[#This Row],[Country]],CountryGeoLoc[],3)</f>
        <v>37.09024</v>
      </c>
      <c r="C411" t="str">
        <f>VLOOKUP(Tabela4[[#This Row],[Country]],CountryGeoLoc[],4)</f>
        <v>-95.712891</v>
      </c>
      <c r="D411" t="s">
        <v>21405</v>
      </c>
      <c r="E411">
        <f t="shared" si="6"/>
        <v>31</v>
      </c>
      <c r="F411" s="8">
        <v>4</v>
      </c>
      <c r="G411" s="8">
        <v>27</v>
      </c>
      <c r="H411" s="8"/>
    </row>
    <row r="412" spans="1:8" x14ac:dyDescent="0.3">
      <c r="A412" t="s">
        <v>21316</v>
      </c>
      <c r="B412" t="str">
        <f>VLOOKUP(Tabela4[[#This Row],[Country]],CountryGeoLoc[],3)</f>
        <v>37.09024</v>
      </c>
      <c r="C412" t="str">
        <f>VLOOKUP(Tabela4[[#This Row],[Country]],CountryGeoLoc[],4)</f>
        <v>-95.712891</v>
      </c>
      <c r="D412" t="s">
        <v>21429</v>
      </c>
      <c r="E412">
        <f t="shared" si="6"/>
        <v>27</v>
      </c>
      <c r="F412" s="8"/>
      <c r="G412" s="8">
        <v>27</v>
      </c>
      <c r="H412" s="8"/>
    </row>
    <row r="413" spans="1:8" x14ac:dyDescent="0.3">
      <c r="A413" t="s">
        <v>21316</v>
      </c>
      <c r="B413" t="str">
        <f>VLOOKUP(Tabela4[[#This Row],[Country]],CountryGeoLoc[],3)</f>
        <v>37.09024</v>
      </c>
      <c r="C413" t="str">
        <f>VLOOKUP(Tabela4[[#This Row],[Country]],CountryGeoLoc[],4)</f>
        <v>-95.712891</v>
      </c>
      <c r="D413" t="s">
        <v>21430</v>
      </c>
      <c r="E413">
        <f t="shared" si="6"/>
        <v>22</v>
      </c>
      <c r="F413" s="8">
        <v>1</v>
      </c>
      <c r="G413" s="8">
        <v>21</v>
      </c>
      <c r="H413" s="8"/>
    </row>
    <row r="414" spans="1:8" x14ac:dyDescent="0.3">
      <c r="A414" t="s">
        <v>21316</v>
      </c>
      <c r="B414" t="str">
        <f>VLOOKUP(Tabela4[[#This Row],[Country]],CountryGeoLoc[],3)</f>
        <v>37.09024</v>
      </c>
      <c r="C414" t="str">
        <f>VLOOKUP(Tabela4[[#This Row],[Country]],CountryGeoLoc[],4)</f>
        <v>-95.712891</v>
      </c>
      <c r="D414" t="s">
        <v>21431</v>
      </c>
      <c r="E414">
        <f t="shared" si="6"/>
        <v>17</v>
      </c>
      <c r="F414" s="8"/>
      <c r="G414" s="8">
        <v>17</v>
      </c>
      <c r="H414" s="8"/>
    </row>
    <row r="415" spans="1:8" x14ac:dyDescent="0.3">
      <c r="A415" t="s">
        <v>21316</v>
      </c>
      <c r="B415" t="str">
        <f>VLOOKUP(Tabela4[[#This Row],[Country]],CountryGeoLoc[],3)</f>
        <v>37.09024</v>
      </c>
      <c r="C415" t="str">
        <f>VLOOKUP(Tabela4[[#This Row],[Country]],CountryGeoLoc[],4)</f>
        <v>-95.712891</v>
      </c>
      <c r="D415" t="s">
        <v>21432</v>
      </c>
      <c r="E415">
        <f t="shared" si="6"/>
        <v>23</v>
      </c>
      <c r="F415" s="8">
        <v>1</v>
      </c>
      <c r="G415" s="8">
        <v>22</v>
      </c>
      <c r="H415" s="8"/>
    </row>
    <row r="416" spans="1:8" x14ac:dyDescent="0.3">
      <c r="A416" t="s">
        <v>21316</v>
      </c>
      <c r="B416" t="str">
        <f>VLOOKUP(Tabela4[[#This Row],[Country]],CountryGeoLoc[],3)</f>
        <v>37.09024</v>
      </c>
      <c r="C416" t="str">
        <f>VLOOKUP(Tabela4[[#This Row],[Country]],CountryGeoLoc[],4)</f>
        <v>-95.712891</v>
      </c>
      <c r="D416" t="s">
        <v>21433</v>
      </c>
      <c r="E416">
        <f t="shared" si="6"/>
        <v>16</v>
      </c>
      <c r="F416" s="8"/>
      <c r="G416" s="8">
        <v>15</v>
      </c>
      <c r="H416" s="8">
        <v>1</v>
      </c>
    </row>
    <row r="417" spans="1:8" x14ac:dyDescent="0.3">
      <c r="A417" t="s">
        <v>21316</v>
      </c>
      <c r="B417" t="str">
        <f>VLOOKUP(Tabela4[[#This Row],[Country]],CountryGeoLoc[],3)</f>
        <v>37.09024</v>
      </c>
      <c r="C417" t="str">
        <f>VLOOKUP(Tabela4[[#This Row],[Country]],CountryGeoLoc[],4)</f>
        <v>-95.712891</v>
      </c>
      <c r="D417" t="s">
        <v>21434</v>
      </c>
      <c r="E417">
        <f t="shared" si="6"/>
        <v>12</v>
      </c>
      <c r="F417" s="8"/>
      <c r="G417" s="8">
        <v>12</v>
      </c>
      <c r="H417" s="8"/>
    </row>
    <row r="418" spans="1:8" x14ac:dyDescent="0.3">
      <c r="A418" t="s">
        <v>21316</v>
      </c>
      <c r="B418" t="str">
        <f>VLOOKUP(Tabela4[[#This Row],[Country]],CountryGeoLoc[],3)</f>
        <v>37.09024</v>
      </c>
      <c r="C418" t="str">
        <f>VLOOKUP(Tabela4[[#This Row],[Country]],CountryGeoLoc[],4)</f>
        <v>-95.712891</v>
      </c>
      <c r="D418" t="s">
        <v>21435</v>
      </c>
      <c r="E418">
        <f t="shared" si="6"/>
        <v>18</v>
      </c>
      <c r="F418" s="8"/>
      <c r="G418" s="8">
        <v>18</v>
      </c>
      <c r="H418" s="8"/>
    </row>
    <row r="419" spans="1:8" x14ac:dyDescent="0.3">
      <c r="A419" t="s">
        <v>21316</v>
      </c>
      <c r="B419" t="str">
        <f>VLOOKUP(Tabela4[[#This Row],[Country]],CountryGeoLoc[],3)</f>
        <v>37.09024</v>
      </c>
      <c r="C419" t="str">
        <f>VLOOKUP(Tabela4[[#This Row],[Country]],CountryGeoLoc[],4)</f>
        <v>-95.712891</v>
      </c>
      <c r="D419" t="s">
        <v>21436</v>
      </c>
      <c r="E419">
        <f t="shared" si="6"/>
        <v>18</v>
      </c>
      <c r="F419" s="8"/>
      <c r="G419" s="8">
        <v>18</v>
      </c>
      <c r="H419" s="8"/>
    </row>
    <row r="420" spans="1:8" x14ac:dyDescent="0.3">
      <c r="A420" t="s">
        <v>21316</v>
      </c>
      <c r="B420" t="str">
        <f>VLOOKUP(Tabela4[[#This Row],[Country]],CountryGeoLoc[],3)</f>
        <v>37.09024</v>
      </c>
      <c r="C420" t="str">
        <f>VLOOKUP(Tabela4[[#This Row],[Country]],CountryGeoLoc[],4)</f>
        <v>-95.712891</v>
      </c>
      <c r="D420" t="s">
        <v>21437</v>
      </c>
      <c r="E420">
        <f t="shared" si="6"/>
        <v>11</v>
      </c>
      <c r="F420" s="8"/>
      <c r="G420" s="8">
        <v>11</v>
      </c>
      <c r="H420" s="8"/>
    </row>
    <row r="421" spans="1:8" x14ac:dyDescent="0.3">
      <c r="A421" t="s">
        <v>21316</v>
      </c>
      <c r="B421" t="str">
        <f>VLOOKUP(Tabela4[[#This Row],[Country]],CountryGeoLoc[],3)</f>
        <v>37.09024</v>
      </c>
      <c r="C421" t="str">
        <f>VLOOKUP(Tabela4[[#This Row],[Country]],CountryGeoLoc[],4)</f>
        <v>-95.712891</v>
      </c>
      <c r="D421" t="s">
        <v>21438</v>
      </c>
      <c r="E421">
        <f t="shared" si="6"/>
        <v>24</v>
      </c>
      <c r="F421" s="8">
        <v>1</v>
      </c>
      <c r="G421" s="8">
        <v>23</v>
      </c>
      <c r="H421" s="8"/>
    </row>
    <row r="422" spans="1:8" x14ac:dyDescent="0.3">
      <c r="A422" t="s">
        <v>21316</v>
      </c>
      <c r="B422" t="str">
        <f>VLOOKUP(Tabela4[[#This Row],[Country]],CountryGeoLoc[],3)</f>
        <v>37.09024</v>
      </c>
      <c r="C422" t="str">
        <f>VLOOKUP(Tabela4[[#This Row],[Country]],CountryGeoLoc[],4)</f>
        <v>-95.712891</v>
      </c>
      <c r="D422" t="s">
        <v>21439</v>
      </c>
      <c r="E422">
        <f t="shared" si="6"/>
        <v>18</v>
      </c>
      <c r="F422" s="8"/>
      <c r="G422" s="8">
        <v>18</v>
      </c>
      <c r="H422" s="8"/>
    </row>
    <row r="423" spans="1:8" x14ac:dyDescent="0.3">
      <c r="A423" t="s">
        <v>21316</v>
      </c>
      <c r="B423" t="str">
        <f>VLOOKUP(Tabela4[[#This Row],[Country]],CountryGeoLoc[],3)</f>
        <v>37.09024</v>
      </c>
      <c r="C423" t="str">
        <f>VLOOKUP(Tabela4[[#This Row],[Country]],CountryGeoLoc[],4)</f>
        <v>-95.712891</v>
      </c>
      <c r="D423" t="s">
        <v>21440</v>
      </c>
      <c r="E423">
        <f t="shared" si="6"/>
        <v>32</v>
      </c>
      <c r="F423" s="8">
        <v>1</v>
      </c>
      <c r="G423" s="8">
        <v>30</v>
      </c>
      <c r="H423" s="8">
        <v>1</v>
      </c>
    </row>
    <row r="424" spans="1:8" x14ac:dyDescent="0.3">
      <c r="A424" t="s">
        <v>21316</v>
      </c>
      <c r="B424" t="str">
        <f>VLOOKUP(Tabela4[[#This Row],[Country]],CountryGeoLoc[],3)</f>
        <v>37.09024</v>
      </c>
      <c r="C424" t="str">
        <f>VLOOKUP(Tabela4[[#This Row],[Country]],CountryGeoLoc[],4)</f>
        <v>-95.712891</v>
      </c>
      <c r="D424" t="s">
        <v>21441</v>
      </c>
      <c r="E424">
        <f t="shared" si="6"/>
        <v>19</v>
      </c>
      <c r="F424" s="8"/>
      <c r="G424" s="8">
        <v>18</v>
      </c>
      <c r="H424" s="8">
        <v>1</v>
      </c>
    </row>
    <row r="425" spans="1:8" x14ac:dyDescent="0.3">
      <c r="A425" t="s">
        <v>21316</v>
      </c>
      <c r="B425" t="str">
        <f>VLOOKUP(Tabela4[[#This Row],[Country]],CountryGeoLoc[],3)</f>
        <v>37.09024</v>
      </c>
      <c r="C425" t="str">
        <f>VLOOKUP(Tabela4[[#This Row],[Country]],CountryGeoLoc[],4)</f>
        <v>-95.712891</v>
      </c>
      <c r="D425" t="s">
        <v>21442</v>
      </c>
      <c r="E425">
        <f t="shared" si="6"/>
        <v>26</v>
      </c>
      <c r="F425" s="8"/>
      <c r="G425" s="8">
        <v>26</v>
      </c>
      <c r="H425" s="8"/>
    </row>
    <row r="426" spans="1:8" x14ac:dyDescent="0.3">
      <c r="A426" t="s">
        <v>21316</v>
      </c>
      <c r="B426" t="str">
        <f>VLOOKUP(Tabela4[[#This Row],[Country]],CountryGeoLoc[],3)</f>
        <v>37.09024</v>
      </c>
      <c r="C426" t="str">
        <f>VLOOKUP(Tabela4[[#This Row],[Country]],CountryGeoLoc[],4)</f>
        <v>-95.712891</v>
      </c>
      <c r="D426" t="s">
        <v>21443</v>
      </c>
      <c r="E426">
        <f t="shared" si="6"/>
        <v>29</v>
      </c>
      <c r="F426" s="8">
        <v>2</v>
      </c>
      <c r="G426" s="8">
        <v>27</v>
      </c>
      <c r="H426" s="8"/>
    </row>
    <row r="427" spans="1:8" x14ac:dyDescent="0.3">
      <c r="A427" t="s">
        <v>21316</v>
      </c>
      <c r="B427" t="str">
        <f>VLOOKUP(Tabela4[[#This Row],[Country]],CountryGeoLoc[],3)</f>
        <v>37.09024</v>
      </c>
      <c r="C427" t="str">
        <f>VLOOKUP(Tabela4[[#This Row],[Country]],CountryGeoLoc[],4)</f>
        <v>-95.712891</v>
      </c>
      <c r="D427" t="s">
        <v>21444</v>
      </c>
      <c r="E427">
        <f t="shared" si="6"/>
        <v>22</v>
      </c>
      <c r="F427" s="8">
        <v>2</v>
      </c>
      <c r="G427" s="8">
        <v>20</v>
      </c>
      <c r="H427" s="8"/>
    </row>
    <row r="428" spans="1:8" x14ac:dyDescent="0.3">
      <c r="A428" t="s">
        <v>21316</v>
      </c>
      <c r="B428" t="str">
        <f>VLOOKUP(Tabela4[[#This Row],[Country]],CountryGeoLoc[],3)</f>
        <v>37.09024</v>
      </c>
      <c r="C428" t="str">
        <f>VLOOKUP(Tabela4[[#This Row],[Country]],CountryGeoLoc[],4)</f>
        <v>-95.712891</v>
      </c>
      <c r="D428" t="s">
        <v>21445</v>
      </c>
      <c r="E428">
        <f t="shared" si="6"/>
        <v>33</v>
      </c>
      <c r="F428" s="8">
        <v>1</v>
      </c>
      <c r="G428" s="8">
        <v>30</v>
      </c>
      <c r="H428" s="8">
        <v>2</v>
      </c>
    </row>
    <row r="429" spans="1:8" x14ac:dyDescent="0.3">
      <c r="A429" t="s">
        <v>21316</v>
      </c>
      <c r="B429" t="str">
        <f>VLOOKUP(Tabela4[[#This Row],[Country]],CountryGeoLoc[],3)</f>
        <v>37.09024</v>
      </c>
      <c r="C429" t="str">
        <f>VLOOKUP(Tabela4[[#This Row],[Country]],CountryGeoLoc[],4)</f>
        <v>-95.712891</v>
      </c>
      <c r="D429" t="s">
        <v>21446</v>
      </c>
      <c r="E429">
        <f t="shared" si="6"/>
        <v>34</v>
      </c>
      <c r="F429" s="8"/>
      <c r="G429" s="8">
        <v>34</v>
      </c>
      <c r="H429" s="8"/>
    </row>
    <row r="430" spans="1:8" x14ac:dyDescent="0.3">
      <c r="A430" t="s">
        <v>21316</v>
      </c>
      <c r="B430" t="str">
        <f>VLOOKUP(Tabela4[[#This Row],[Country]],CountryGeoLoc[],3)</f>
        <v>37.09024</v>
      </c>
      <c r="C430" t="str">
        <f>VLOOKUP(Tabela4[[#This Row],[Country]],CountryGeoLoc[],4)</f>
        <v>-95.712891</v>
      </c>
      <c r="D430" t="s">
        <v>21447</v>
      </c>
      <c r="E430">
        <f t="shared" si="6"/>
        <v>39</v>
      </c>
      <c r="F430" s="8"/>
      <c r="G430" s="8">
        <v>38</v>
      </c>
      <c r="H430" s="8">
        <v>1</v>
      </c>
    </row>
    <row r="431" spans="1:8" x14ac:dyDescent="0.3">
      <c r="A431" t="s">
        <v>21316</v>
      </c>
      <c r="B431" t="str">
        <f>VLOOKUP(Tabela4[[#This Row],[Country]],CountryGeoLoc[],3)</f>
        <v>37.09024</v>
      </c>
      <c r="C431" t="str">
        <f>VLOOKUP(Tabela4[[#This Row],[Country]],CountryGeoLoc[],4)</f>
        <v>-95.712891</v>
      </c>
      <c r="D431" t="s">
        <v>21448</v>
      </c>
      <c r="E431">
        <f t="shared" si="6"/>
        <v>31</v>
      </c>
      <c r="F431" s="8">
        <v>1</v>
      </c>
      <c r="G431" s="8">
        <v>28</v>
      </c>
      <c r="H431" s="8">
        <v>2</v>
      </c>
    </row>
    <row r="432" spans="1:8" x14ac:dyDescent="0.3">
      <c r="A432" t="s">
        <v>21316</v>
      </c>
      <c r="B432" t="str">
        <f>VLOOKUP(Tabela4[[#This Row],[Country]],CountryGeoLoc[],3)</f>
        <v>37.09024</v>
      </c>
      <c r="C432" t="str">
        <f>VLOOKUP(Tabela4[[#This Row],[Country]],CountryGeoLoc[],4)</f>
        <v>-95.712891</v>
      </c>
      <c r="D432" t="s">
        <v>21449</v>
      </c>
      <c r="E432">
        <f t="shared" si="6"/>
        <v>45</v>
      </c>
      <c r="F432" s="8">
        <v>3</v>
      </c>
      <c r="G432" s="8">
        <v>40</v>
      </c>
      <c r="H432" s="8">
        <v>2</v>
      </c>
    </row>
    <row r="433" spans="1:8" x14ac:dyDescent="0.3">
      <c r="A433" t="s">
        <v>21316</v>
      </c>
      <c r="B433" t="str">
        <f>VLOOKUP(Tabela4[[#This Row],[Country]],CountryGeoLoc[],3)</f>
        <v>37.09024</v>
      </c>
      <c r="C433" t="str">
        <f>VLOOKUP(Tabela4[[#This Row],[Country]],CountryGeoLoc[],4)</f>
        <v>-95.712891</v>
      </c>
      <c r="D433" t="s">
        <v>21402</v>
      </c>
      <c r="E433">
        <f t="shared" si="6"/>
        <v>57</v>
      </c>
      <c r="F433" s="8">
        <v>3</v>
      </c>
      <c r="G433" s="8">
        <v>53</v>
      </c>
      <c r="H433" s="8">
        <v>1</v>
      </c>
    </row>
    <row r="434" spans="1:8" x14ac:dyDescent="0.3">
      <c r="A434" t="s">
        <v>21316</v>
      </c>
      <c r="B434" t="str">
        <f>VLOOKUP(Tabela4[[#This Row],[Country]],CountryGeoLoc[],3)</f>
        <v>37.09024</v>
      </c>
      <c r="C434" t="str">
        <f>VLOOKUP(Tabela4[[#This Row],[Country]],CountryGeoLoc[],4)</f>
        <v>-95.712891</v>
      </c>
      <c r="D434" t="s">
        <v>21403</v>
      </c>
      <c r="E434">
        <f t="shared" si="6"/>
        <v>82</v>
      </c>
      <c r="F434" s="8">
        <v>3</v>
      </c>
      <c r="G434" s="8">
        <v>79</v>
      </c>
      <c r="H434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15D6-5E98-42CA-908D-A965780BE731}">
  <dimension ref="A1:G19"/>
  <sheetViews>
    <sheetView workbookViewId="0">
      <selection activeCell="B2" sqref="B2"/>
    </sheetView>
  </sheetViews>
  <sheetFormatPr defaultRowHeight="14.4" x14ac:dyDescent="0.3"/>
  <cols>
    <col min="1" max="3" width="14.6640625" customWidth="1"/>
    <col min="4" max="4" width="15.44140625" customWidth="1"/>
    <col min="5" max="5" width="15.109375" customWidth="1"/>
    <col min="6" max="6" width="18" customWidth="1"/>
    <col min="7" max="7" width="26.44140625" customWidth="1"/>
  </cols>
  <sheetData>
    <row r="1" spans="1:7" x14ac:dyDescent="0.3">
      <c r="A1" t="s">
        <v>20401</v>
      </c>
      <c r="B1" t="s">
        <v>21393</v>
      </c>
      <c r="C1" t="s">
        <v>21394</v>
      </c>
      <c r="D1" t="s">
        <v>21389</v>
      </c>
      <c r="E1" s="7" t="s">
        <v>21390</v>
      </c>
      <c r="F1" s="7" t="s">
        <v>21391</v>
      </c>
      <c r="G1" s="7" t="s">
        <v>21392</v>
      </c>
    </row>
    <row r="2" spans="1:7" x14ac:dyDescent="0.3">
      <c r="A2" s="5" t="s">
        <v>20642</v>
      </c>
      <c r="B2" s="5" t="str">
        <f>VLOOKUP(Tabela3[[#This Row],[Country]],CountryGeoLoc[],3)</f>
        <v>28.033886</v>
      </c>
      <c r="C2" s="5" t="str">
        <f>VLOOKUP(Tabela3[[#This Row],[Country]],CountryGeoLoc[],4)</f>
        <v>1.659626</v>
      </c>
      <c r="D2">
        <v>4</v>
      </c>
      <c r="F2">
        <v>4</v>
      </c>
    </row>
    <row r="3" spans="1:7" x14ac:dyDescent="0.3">
      <c r="A3" s="5" t="s">
        <v>20462</v>
      </c>
      <c r="B3" s="5" t="str">
        <f>VLOOKUP(Tabela3[[#This Row],[Country]],CountryGeoLoc[],3)</f>
        <v>-25.274398</v>
      </c>
      <c r="C3" s="5" t="str">
        <f>VLOOKUP(Tabela3[[#This Row],[Country]],CountryGeoLoc[],4)</f>
        <v>133.775136</v>
      </c>
      <c r="D3">
        <v>10</v>
      </c>
      <c r="E3">
        <v>5</v>
      </c>
      <c r="F3">
        <v>5</v>
      </c>
    </row>
    <row r="4" spans="1:7" x14ac:dyDescent="0.3">
      <c r="A4" s="5" t="s">
        <v>20522</v>
      </c>
      <c r="B4" s="5" t="str">
        <f>VLOOKUP(Tabela3[[#This Row],[Country]],CountryGeoLoc[],3)</f>
        <v>-14.235004</v>
      </c>
      <c r="C4" s="5" t="str">
        <f>VLOOKUP(Tabela3[[#This Row],[Country]],CountryGeoLoc[],4)</f>
        <v>-51.92528</v>
      </c>
      <c r="D4">
        <v>2</v>
      </c>
      <c r="E4">
        <v>2</v>
      </c>
    </row>
    <row r="5" spans="1:7" x14ac:dyDescent="0.3">
      <c r="A5" s="5" t="s">
        <v>20590</v>
      </c>
      <c r="B5" s="5" t="str">
        <f>VLOOKUP(Tabela3[[#This Row],[Country]],CountryGeoLoc[],3)</f>
        <v>35.86166</v>
      </c>
      <c r="C5" s="5" t="str">
        <f>VLOOKUP(Tabela3[[#This Row],[Country]],CountryGeoLoc[],4)</f>
        <v>104.195397</v>
      </c>
      <c r="D5">
        <v>510</v>
      </c>
      <c r="E5">
        <v>34</v>
      </c>
      <c r="F5">
        <v>473</v>
      </c>
      <c r="G5">
        <v>3</v>
      </c>
    </row>
    <row r="6" spans="1:7" x14ac:dyDescent="0.3">
      <c r="A6" s="5" t="s">
        <v>20714</v>
      </c>
      <c r="B6" s="5" t="str">
        <f>VLOOKUP(Tabela3[[#This Row],[Country]],CountryGeoLoc[],3)</f>
        <v>3.933889</v>
      </c>
      <c r="C6" s="5" t="str">
        <f>VLOOKUP(Tabela3[[#This Row],[Country]],CountryGeoLoc[],4)</f>
        <v>-53.125782</v>
      </c>
      <c r="D6">
        <v>317</v>
      </c>
      <c r="E6">
        <v>16</v>
      </c>
      <c r="F6">
        <v>298</v>
      </c>
      <c r="G6">
        <v>3</v>
      </c>
    </row>
    <row r="7" spans="1:7" x14ac:dyDescent="0.3">
      <c r="A7" s="5" t="s">
        <v>20818</v>
      </c>
      <c r="B7" s="5" t="str">
        <f>VLOOKUP(Tabela3[[#This Row],[Country]],CountryGeoLoc[],3)</f>
        <v>20.593684</v>
      </c>
      <c r="C7" s="5" t="str">
        <f>VLOOKUP(Tabela3[[#This Row],[Country]],CountryGeoLoc[],4)</f>
        <v>78.96288</v>
      </c>
      <c r="D7">
        <v>84</v>
      </c>
      <c r="E7">
        <v>13</v>
      </c>
      <c r="F7">
        <v>71</v>
      </c>
    </row>
    <row r="8" spans="1:7" x14ac:dyDescent="0.3">
      <c r="A8" s="5" t="s">
        <v>20830</v>
      </c>
      <c r="B8" s="5" t="str">
        <f>VLOOKUP(Tabela3[[#This Row],[Country]],CountryGeoLoc[],3)</f>
        <v>32.427908</v>
      </c>
      <c r="C8" s="5" t="str">
        <f>VLOOKUP(Tabela3[[#This Row],[Country]],CountryGeoLoc[],4)</f>
        <v>53.688046</v>
      </c>
      <c r="D8">
        <v>15</v>
      </c>
      <c r="E8">
        <v>9</v>
      </c>
      <c r="F8">
        <v>6</v>
      </c>
    </row>
    <row r="9" spans="1:7" x14ac:dyDescent="0.3">
      <c r="A9" s="5" t="s">
        <v>20810</v>
      </c>
      <c r="B9" s="5" t="str">
        <f>VLOOKUP(Tabela3[[#This Row],[Country]],CountryGeoLoc[],3)</f>
        <v>31.046051</v>
      </c>
      <c r="C9" s="5" t="str">
        <f>VLOOKUP(Tabela3[[#This Row],[Country]],CountryGeoLoc[],4)</f>
        <v>34.851612</v>
      </c>
      <c r="D9">
        <v>11</v>
      </c>
      <c r="E9">
        <v>2</v>
      </c>
      <c r="F9">
        <v>9</v>
      </c>
    </row>
    <row r="10" spans="1:7" x14ac:dyDescent="0.3">
      <c r="A10" s="5" t="s">
        <v>20854</v>
      </c>
      <c r="B10" s="5" t="str">
        <f>VLOOKUP(Tabela3[[#This Row],[Country]],CountryGeoLoc[],3)</f>
        <v>36.204824</v>
      </c>
      <c r="C10" s="5" t="str">
        <f>VLOOKUP(Tabela3[[#This Row],[Country]],CountryGeoLoc[],4)</f>
        <v>138.252924</v>
      </c>
      <c r="D10">
        <v>134</v>
      </c>
      <c r="E10">
        <v>17</v>
      </c>
      <c r="F10">
        <v>117</v>
      </c>
    </row>
    <row r="11" spans="1:7" x14ac:dyDescent="0.3">
      <c r="A11" s="5" t="s">
        <v>20898</v>
      </c>
      <c r="B11" s="5" t="str">
        <f>VLOOKUP(Tabela3[[#This Row],[Country]],CountryGeoLoc[],3)</f>
        <v>48.019573</v>
      </c>
      <c r="C11" s="5" t="str">
        <f>VLOOKUP(Tabela3[[#This Row],[Country]],CountryGeoLoc[],4)</f>
        <v>66.923684</v>
      </c>
      <c r="D11">
        <v>1536</v>
      </c>
      <c r="E11">
        <v>124</v>
      </c>
      <c r="F11">
        <v>1409</v>
      </c>
      <c r="G11">
        <v>3</v>
      </c>
    </row>
    <row r="12" spans="1:7" x14ac:dyDescent="0.3">
      <c r="A12" s="5" t="s">
        <v>20966</v>
      </c>
      <c r="B12" s="5" t="str">
        <f>VLOOKUP(Tabela3[[#This Row],[Country]],CountryGeoLoc[],3)</f>
        <v>7.131474</v>
      </c>
      <c r="C12" s="5" t="str">
        <f>VLOOKUP(Tabela3[[#This Row],[Country]],CountryGeoLoc[],4)</f>
        <v>171.184478</v>
      </c>
      <c r="D12">
        <v>5</v>
      </c>
      <c r="E12">
        <v>3</v>
      </c>
      <c r="F12">
        <v>2</v>
      </c>
    </row>
    <row r="13" spans="1:7" x14ac:dyDescent="0.3">
      <c r="A13" s="5" t="s">
        <v>21078</v>
      </c>
      <c r="B13" s="5" t="str">
        <f>VLOOKUP(Tabela3[[#This Row],[Country]],CountryGeoLoc[],3)</f>
        <v>-40.900557</v>
      </c>
      <c r="C13" s="5" t="str">
        <f>VLOOKUP(Tabela3[[#This Row],[Country]],CountryGeoLoc[],4)</f>
        <v>174.885971</v>
      </c>
      <c r="D13">
        <v>32</v>
      </c>
      <c r="E13">
        <v>3</v>
      </c>
      <c r="F13">
        <v>29</v>
      </c>
    </row>
    <row r="14" spans="1:7" x14ac:dyDescent="0.3">
      <c r="A14" s="5" t="s">
        <v>20882</v>
      </c>
      <c r="B14" s="5" t="str">
        <f>VLOOKUP(Tabela3[[#This Row],[Country]],CountryGeoLoc[],3)</f>
        <v>40.339852</v>
      </c>
      <c r="C14" s="5" t="str">
        <f>VLOOKUP(Tabela3[[#This Row],[Country]],CountryGeoLoc[],4)</f>
        <v>127.510093</v>
      </c>
      <c r="D14">
        <v>5</v>
      </c>
      <c r="E14">
        <v>3</v>
      </c>
      <c r="F14">
        <v>2</v>
      </c>
    </row>
    <row r="15" spans="1:7" x14ac:dyDescent="0.3">
      <c r="A15" s="5" t="s">
        <v>21158</v>
      </c>
      <c r="B15" s="5" t="str">
        <f>VLOOKUP(Tabela3[[#This Row],[Country]],CountryGeoLoc[],3)</f>
        <v>61.52401</v>
      </c>
      <c r="C15" s="5" t="str">
        <f>VLOOKUP(Tabela3[[#This Row],[Country]],CountryGeoLoc[],4)</f>
        <v>105.318756</v>
      </c>
      <c r="D15">
        <v>1796</v>
      </c>
      <c r="E15">
        <v>87</v>
      </c>
      <c r="F15">
        <v>1709</v>
      </c>
    </row>
    <row r="16" spans="1:7" x14ac:dyDescent="0.3">
      <c r="A16" s="5" t="s">
        <v>20886</v>
      </c>
      <c r="B16" s="5" t="str">
        <f>VLOOKUP(Tabela3[[#This Row],[Country]],CountryGeoLoc[],3)</f>
        <v>35.907757</v>
      </c>
      <c r="C16" s="5" t="str">
        <f>VLOOKUP(Tabela3[[#This Row],[Country]],CountryGeoLoc[],4)</f>
        <v>127.766922</v>
      </c>
      <c r="D16">
        <v>5</v>
      </c>
      <c r="E16">
        <v>3</v>
      </c>
      <c r="F16">
        <v>2</v>
      </c>
    </row>
    <row r="17" spans="1:7" x14ac:dyDescent="0.3">
      <c r="A17" s="5" t="s">
        <v>20666</v>
      </c>
      <c r="B17" s="5" t="str">
        <f>VLOOKUP(Tabela3[[#This Row],[Country]],CountryGeoLoc[],3)</f>
        <v>40.463667</v>
      </c>
      <c r="C17" s="5" t="str">
        <f>VLOOKUP(Tabela3[[#This Row],[Country]],CountryGeoLoc[],4)</f>
        <v>-3.74922</v>
      </c>
      <c r="D17">
        <v>1</v>
      </c>
      <c r="F17">
        <v>1</v>
      </c>
    </row>
    <row r="18" spans="1:7" x14ac:dyDescent="0.3">
      <c r="A18" s="5" t="s">
        <v>21316</v>
      </c>
      <c r="B18" s="5" t="str">
        <f>VLOOKUP(Tabela3[[#This Row],[Country]],CountryGeoLoc[],3)</f>
        <v>37.09024</v>
      </c>
      <c r="C18" s="5" t="str">
        <f>VLOOKUP(Tabela3[[#This Row],[Country]],CountryGeoLoc[],4)</f>
        <v>-95.712891</v>
      </c>
      <c r="D18">
        <v>2029</v>
      </c>
      <c r="E18">
        <v>163</v>
      </c>
      <c r="F18">
        <v>1846</v>
      </c>
      <c r="G18">
        <v>20</v>
      </c>
    </row>
    <row r="19" spans="1:7" x14ac:dyDescent="0.3">
      <c r="E19" s="6"/>
      <c r="F19" s="6"/>
      <c r="G19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n Z 7 C V u Q n + s W l A A A A 9 g A A A B I A H A B D b 2 5 m a W c v U G F j a 2 F n Z S 5 4 b W w g o h g A K K A U A A A A A A A A A A A A A A A A A A A A A A A A A A A A h Y 9 L D o I w G I S v Q r q n D y T G k J + y c C s J i c a 4 b W q F R i i E F s v d X H g k r y B G U X c u Z + a b Z O Z + v U E 2 N n V w U b 3 V r U k R w x Q F y s j 2 q E 2 Z o s G d w h X K O B R C n k W p g g k 2 N h m t T l H l X J c Q 4 r 3 H f o H b v i Q R p Y w c 8 s 1 W V q o R o T b W C S M V + r S O / 1 u I w / 4 1 h k e Y s S W O a Y w p k N m E X J s v E E 1 7 n + m P C e u h d k O v e O f C Y g d k l k D e H / g D U E s D B B Q A A g A I A J 2 e w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n s J W 4 h y p + O w A A A B 2 A Q A A E w A c A E Z v c m 1 1 b G F z L 1 N l Y 3 R p b 2 4 x L m 0 g o h g A K K A U A A A A A A A A A A A A A A A A A A A A A A A A A A A A b Y 7 B S s Q w E I b v h b 5 D i J c u 1 K Z e X R a R 9 a 5 g w Y O I p M n Y B t K Z k k w X l 9 J 3 N 9 1 6 E T e X C f / H z P d H M O w I x e s 2 7 / Z 5 l m e x 1 w G s u J G N b j 2 I W o q D 8 M B 5 J t J 7 D q 6 D I S V v 0 F Y v u o N i / R w J G Z B j I X v m M d 4 r Z e E E n k Y I s e q I O g + V o U G N U + u d u b W a t b J k o j I a C Z 3 R X h m a k I O D + G n i 6 a H 3 B 0 C 5 2 5 W b 9 S k t 1 E m 6 2 e d 6 e V + T j 1 + a m r q R x K N n C N r S 2 v d S v W q C x v h F Y T i S n w Z s z i P E 4 n K r n G e 5 G c + y F J y A Y P j m p R S z 9 J o d T x b + A 8 L u O k E 9 / A 2 X X Z 4 5 v F 5 v / w N Q S w E C L Q A U A A I A C A C d n s J W 5 C f 6 x a U A A A D 2 A A A A E g A A A A A A A A A A A A A A A A A A A A A A Q 2 9 u Z m l n L 1 B h Y 2 t h Z 2 U u e G 1 s U E s B A i 0 A F A A C A A g A n Z 7 C V g / K 6 a u k A A A A 6 Q A A A B M A A A A A A A A A A A A A A A A A 8 Q A A A F t D b 2 5 0 Z W 5 0 X 1 R 5 c G V z X S 5 4 b W x Q S w E C L Q A U A A I A C A C d n s J W 4 h y p + O w A A A B 2 A Q A A E w A A A A A A A A A A A A A A A A D i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C g A A A A A A A E U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3 V u d H J 5 R 2 V v T G 9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l Q x N z o 0 O D o 1 N y 4 z M z g 4 N D g x W i I g L z 4 8 R W 5 0 c n k g V H l w Z T 0 i R m l s b E N v b H V t b l R 5 c G V z I i B W Y W x 1 Z T 0 i c 0 J n W U d C Z z 0 9 I i A v P j x F b n R y e S B U e X B l P S J G a W x s Q 2 9 s d W 1 u T m F t Z X M i I F Z h b H V l P S J z W y Z x d W 9 0 O 2 N v d W 5 0 c n k m c X V v d D s s J n F 1 b 3 Q 7 b G F 0 a X R 1 Z G U m c X V v d D s s J n F 1 b 3 Q 7 b G 9 u Z 2 l 0 d W R l J n F 1 b 3 Q 7 L C Z x d W 9 0 O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2 N v d W 5 0 c n k s M H 0 m c X V v d D s s J n F 1 b 3 Q 7 U 2 V j d G l v b j E v V G F i b G U g M C 9 B d X R v U m V t b 3 Z l Z E N v b H V t b n M x L n t s Y X R p d H V k Z S w x f S Z x d W 9 0 O y w m c X V v d D t T Z W N 0 a W 9 u M S 9 U Y W J s Z S A w L 0 F 1 d G 9 S Z W 1 v d m V k Q 2 9 s d W 1 u c z E u e 2 x v b m d p d H V k Z S w y f S Z x d W 9 0 O y w m c X V v d D t T Z W N 0 a W 9 u M S 9 U Y W J s Z S A w L 0 F 1 d G 9 S Z W 1 v d m V k Q 2 9 s d W 1 u c z E u e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j b 3 V u d H J 5 L D B 9 J n F 1 b 3 Q 7 L C Z x d W 9 0 O 1 N l Y 3 R p b 2 4 x L 1 R h Y m x l I D A v Q X V 0 b 1 J l b W 9 2 Z W R D b 2 x 1 b W 5 z M S 5 7 b G F 0 a X R 1 Z G U s M X 0 m c X V v d D s s J n F 1 b 3 Q 7 U 2 V j d G l v b j E v V G F i b G U g M C 9 B d X R v U m V t b 3 Z l Z E N v b H V t b n M x L n t s b 2 5 n a X R 1 Z G U s M n 0 m c X V v d D s s J n F 1 b 3 Q 7 U 2 V j d G l v b j E v V G F i b G U g M C 9 B d X R v U m V t b 3 Z l Z E N v b H V t b n M x L n t u Y W 1 l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d r d B z 9 8 r 0 G Y G i x 7 9 Q Z G p g A A A A A C A A A A A A A D Z g A A w A A A A B A A A A A f r 9 S + w A l m 5 y 7 L L f a v V 6 a K A A A A A A S A A A C g A A A A E A A A A N s U q A Y c I q X b I b S x h 3 O C g F 1 Q A A A A k n f l 4 K 3 K M P i C V 5 g x a Z g U v G k F 1 I p 2 O s G A o s 7 b 9 A b T / 3 g n N + 1 4 e X w x n u W x 5 b W m M r t 4 e L d g 2 D O 0 u o m t Y r K c b I 7 2 d h q G 9 v 2 o 8 L S P p n O 3 I 1 i u r w E U A A A A Y C H P y B 5 / s E C s s 6 z A J 9 Q x v F a 4 i 1 E = < / D a t a M a s h u p > 
</file>

<file path=customXml/itemProps1.xml><?xml version="1.0" encoding="utf-8"?>
<ds:datastoreItem xmlns:ds="http://schemas.openxmlformats.org/officeDocument/2006/customXml" ds:itemID="{B4EDDAAF-FF97-46C4-8FCF-68386B144B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RawData</vt:lpstr>
      <vt:lpstr>CountriesGeoLoc</vt:lpstr>
      <vt:lpstr>LauchLocations</vt:lpstr>
      <vt:lpstr>Pivot</vt:lpstr>
      <vt:lpstr>TotalsByCountryYear</vt:lpstr>
      <vt:lpstr>TotalsByCountry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Mauro Penalva Camarinha</cp:lastModifiedBy>
  <dcterms:created xsi:type="dcterms:W3CDTF">2023-05-14T18:07:35Z</dcterms:created>
  <dcterms:modified xsi:type="dcterms:W3CDTF">2023-06-03T17:04:26Z</dcterms:modified>
</cp:coreProperties>
</file>